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2250" yWindow="195" windowWidth="14880" windowHeight="8775" tabRatio="936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71" r:id="rId7"/>
    <sheet name="L05" sheetId="173" r:id="rId8"/>
    <sheet name="L06AB-L08" sheetId="174" r:id="rId9"/>
    <sheet name="L09" sheetId="148" r:id="rId10"/>
    <sheet name="L10AB" sheetId="168" r:id="rId11"/>
    <sheet name="L11A" sheetId="150" r:id="rId12"/>
    <sheet name="L11B" sheetId="176" r:id="rId13"/>
    <sheet name="L12AB" sheetId="170" r:id="rId14"/>
    <sheet name="L13-L14AB" sheetId="153" r:id="rId15"/>
    <sheet name="L14C" sheetId="154" r:id="rId16"/>
    <sheet name="L15A" sheetId="155" r:id="rId17"/>
    <sheet name="L15B " sheetId="162" r:id="rId18"/>
    <sheet name="L15B 続き " sheetId="163" r:id="rId19"/>
    <sheet name="L15C " sheetId="164" r:id="rId20"/>
    <sheet name="L16-L17 " sheetId="175" r:id="rId21"/>
    <sheet name="L18AB" sheetId="160" r:id="rId22"/>
    <sheet name="L19" sheetId="161" r:id="rId23"/>
  </sheets>
  <definedNames>
    <definedName name="_xlnm.Print_Area" localSheetId="0">'L01'!$B$6:$J$67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'L04'!$B$6:$J$54</definedName>
    <definedName name="_xlnm.Print_Area" localSheetId="7">'L05'!$B$6:$I$57</definedName>
    <definedName name="_xlnm.Print_Area" localSheetId="8">'L06AB-L08'!$B$6:$K$63</definedName>
    <definedName name="_xlnm.Print_Area" localSheetId="9">'L09'!$B$6:$F$64</definedName>
    <definedName name="_xlnm.Print_Area" localSheetId="10">L10AB!$B$6:$N$83</definedName>
    <definedName name="_xlnm.Print_Area" localSheetId="11">L11A!$B$6:$J$53</definedName>
    <definedName name="_xlnm.Print_Area" localSheetId="12">L11B!$B$6:$M$73</definedName>
    <definedName name="_xlnm.Print_Area" localSheetId="13">L12AB!$B$6:$G$74</definedName>
    <definedName name="_xlnm.Print_Area" localSheetId="14">'L13-L14AB'!$B$6:$I$77</definedName>
    <definedName name="_xlnm.Print_Area" localSheetId="15">L14C!$B$6:$J$73</definedName>
    <definedName name="_xlnm.Print_Area" localSheetId="16">L15A!$B$6:$K$63</definedName>
    <definedName name="_xlnm.Print_Area" localSheetId="17">'L15B '!$B$6:$H$81</definedName>
    <definedName name="_xlnm.Print_Area" localSheetId="18">'L15B 続き '!$B$6:$H$81</definedName>
    <definedName name="_xlnm.Print_Area" localSheetId="19">'L15C '!$B$6:$L$76</definedName>
    <definedName name="_xlnm.Print_Area" localSheetId="20">'L16-L17 '!$B$6:$J$62</definedName>
    <definedName name="_xlnm.Print_Area" localSheetId="21">L18AB!$B$6:$K$87</definedName>
    <definedName name="_xlnm.Print_Area" localSheetId="22">'L19'!$B$6:$K$78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2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J13" i="150" l="1"/>
  <c r="J12" i="150"/>
  <c r="J11" i="150"/>
  <c r="E69" i="176" l="1"/>
  <c r="E68" i="176"/>
  <c r="E67" i="176"/>
  <c r="K66" i="176"/>
  <c r="E66" i="176"/>
  <c r="K65" i="176"/>
  <c r="K64" i="176"/>
  <c r="E64" i="176"/>
  <c r="K63" i="176"/>
  <c r="E63" i="176"/>
  <c r="E62" i="176"/>
  <c r="K61" i="176"/>
  <c r="E61" i="176"/>
  <c r="K60" i="176"/>
  <c r="K59" i="176"/>
  <c r="E59" i="176"/>
  <c r="K58" i="176"/>
  <c r="E58" i="176"/>
  <c r="E57" i="176"/>
  <c r="K56" i="176"/>
  <c r="E56" i="176"/>
  <c r="E50" i="176" s="1"/>
  <c r="K55" i="176"/>
  <c r="E55" i="176"/>
  <c r="K54" i="176"/>
  <c r="K53" i="176"/>
  <c r="E53" i="176"/>
  <c r="E52" i="176"/>
  <c r="K51" i="176"/>
  <c r="E51" i="176"/>
  <c r="K50" i="176"/>
  <c r="G50" i="176"/>
  <c r="F50" i="176"/>
  <c r="K49" i="176"/>
  <c r="K48" i="176"/>
  <c r="E48" i="176"/>
  <c r="E47" i="176"/>
  <c r="K46" i="176"/>
  <c r="E46" i="176"/>
  <c r="K45" i="176"/>
  <c r="K44" i="176"/>
  <c r="E44" i="176"/>
  <c r="K43" i="176"/>
  <c r="E43" i="176"/>
  <c r="E42" i="176"/>
  <c r="K41" i="176"/>
  <c r="K40" i="176"/>
  <c r="E40" i="176"/>
  <c r="K39" i="176"/>
  <c r="E39" i="176"/>
  <c r="K38" i="176"/>
  <c r="E38" i="176"/>
  <c r="E37" i="176"/>
  <c r="K36" i="176"/>
  <c r="K35" i="176"/>
  <c r="E35" i="176"/>
  <c r="K34" i="176"/>
  <c r="E34" i="176"/>
  <c r="K33" i="176"/>
  <c r="E33" i="176"/>
  <c r="E32" i="176"/>
  <c r="K31" i="176"/>
  <c r="K30" i="176"/>
  <c r="E30" i="176"/>
  <c r="K29" i="176"/>
  <c r="E29" i="176"/>
  <c r="K28" i="176"/>
  <c r="E28" i="176"/>
  <c r="E27" i="176"/>
  <c r="K26" i="176"/>
  <c r="K25" i="176"/>
  <c r="E25" i="176"/>
  <c r="K24" i="176"/>
  <c r="E24" i="176"/>
  <c r="K23" i="176"/>
  <c r="E23" i="176"/>
  <c r="E22" i="176"/>
  <c r="G21" i="176"/>
  <c r="F21" i="176"/>
  <c r="K20" i="176"/>
  <c r="K19" i="176"/>
  <c r="E19" i="176"/>
  <c r="K18" i="176"/>
  <c r="E18" i="176"/>
  <c r="K17" i="176"/>
  <c r="E17" i="176"/>
  <c r="E16" i="176" s="1"/>
  <c r="G16" i="176"/>
  <c r="F16" i="176"/>
  <c r="F14" i="176" l="1"/>
  <c r="E21" i="176"/>
  <c r="G14" i="176"/>
  <c r="E14" i="176"/>
  <c r="X12" i="175" l="1"/>
  <c r="X11" i="175"/>
  <c r="E23" i="170" l="1"/>
  <c r="D23" i="170"/>
  <c r="C23" i="170" s="1"/>
  <c r="E58" i="170"/>
  <c r="D58" i="170"/>
  <c r="C58" i="170" s="1"/>
  <c r="C60" i="170"/>
  <c r="C61" i="170"/>
  <c r="C62" i="170"/>
  <c r="C63" i="170"/>
  <c r="C64" i="170"/>
  <c r="C65" i="170"/>
  <c r="C67" i="170"/>
  <c r="C68" i="170"/>
  <c r="C69" i="170"/>
  <c r="C70" i="170"/>
  <c r="C71" i="170"/>
  <c r="C72" i="170"/>
  <c r="N63" i="168" l="1"/>
  <c r="M63" i="168"/>
  <c r="L63" i="168"/>
  <c r="K63" i="168"/>
  <c r="J63" i="168"/>
  <c r="I63" i="168"/>
  <c r="H63" i="168"/>
  <c r="G63" i="168"/>
  <c r="F63" i="168"/>
  <c r="E63" i="168"/>
  <c r="D63" i="168"/>
  <c r="C63" i="168"/>
  <c r="N38" i="168"/>
  <c r="M38" i="168"/>
  <c r="L38" i="168"/>
  <c r="K38" i="168"/>
  <c r="J38" i="168"/>
  <c r="I38" i="168"/>
  <c r="H38" i="168"/>
  <c r="G38" i="168"/>
  <c r="F38" i="168"/>
  <c r="E38" i="168"/>
  <c r="D38" i="168"/>
  <c r="C38" i="168"/>
  <c r="E14" i="144" l="1"/>
  <c r="F14" i="144"/>
  <c r="G14" i="144"/>
  <c r="H14" i="144"/>
  <c r="I14" i="144"/>
  <c r="J14" i="144"/>
  <c r="D17" i="144"/>
  <c r="C17" i="144" s="1"/>
  <c r="D18" i="144"/>
  <c r="C18" i="144" s="1"/>
  <c r="D19" i="144"/>
  <c r="C19" i="144" s="1"/>
  <c r="D20" i="144"/>
  <c r="C20" i="144" s="1"/>
  <c r="D21" i="144"/>
  <c r="C21" i="144" s="1"/>
  <c r="D22" i="144"/>
  <c r="C22" i="144" s="1"/>
  <c r="D23" i="144"/>
  <c r="C23" i="144" s="1"/>
  <c r="D24" i="144"/>
  <c r="C24" i="144" s="1"/>
  <c r="D26" i="144"/>
  <c r="C26" i="144" s="1"/>
  <c r="D28" i="144"/>
  <c r="C28" i="144" s="1"/>
  <c r="D29" i="144"/>
  <c r="C29" i="144" s="1"/>
  <c r="D30" i="144"/>
  <c r="C30" i="144" s="1"/>
  <c r="D32" i="144"/>
  <c r="C32" i="144" s="1"/>
  <c r="D33" i="144"/>
  <c r="C33" i="144" s="1"/>
  <c r="D34" i="144"/>
  <c r="C34" i="144" s="1"/>
  <c r="D36" i="144"/>
  <c r="C36" i="144" s="1"/>
  <c r="D37" i="144"/>
  <c r="C37" i="144" s="1"/>
  <c r="D38" i="144"/>
  <c r="C38" i="144" s="1"/>
  <c r="D39" i="144"/>
  <c r="C39" i="144" s="1"/>
  <c r="D40" i="144"/>
  <c r="C40" i="144" s="1"/>
  <c r="D41" i="144"/>
  <c r="C41" i="144" s="1"/>
  <c r="D43" i="144"/>
  <c r="C43" i="144" s="1"/>
  <c r="D44" i="144"/>
  <c r="C44" i="144" s="1"/>
  <c r="D45" i="144"/>
  <c r="C45" i="144" s="1"/>
  <c r="D47" i="144"/>
  <c r="C47" i="144" s="1"/>
  <c r="D48" i="144"/>
  <c r="C48" i="144" s="1"/>
  <c r="D49" i="144"/>
  <c r="C49" i="144" s="1"/>
  <c r="D50" i="144"/>
  <c r="C50" i="144" s="1"/>
  <c r="D51" i="144"/>
  <c r="C51" i="144" s="1"/>
  <c r="D53" i="144"/>
  <c r="C53" i="144" s="1"/>
  <c r="D16" i="144"/>
  <c r="D14" i="144" l="1"/>
  <c r="C16" i="144"/>
  <c r="C14" i="144" s="1"/>
  <c r="F13" i="164"/>
  <c r="D13" i="164"/>
  <c r="E75" i="153" l="1"/>
  <c r="D75" i="153"/>
  <c r="E74" i="153"/>
  <c r="D74" i="153"/>
  <c r="E73" i="153"/>
  <c r="D73" i="153"/>
  <c r="E72" i="153"/>
  <c r="D72" i="153"/>
  <c r="E70" i="153"/>
  <c r="D70" i="153"/>
  <c r="E69" i="153"/>
  <c r="D69" i="153"/>
  <c r="E68" i="153"/>
  <c r="D68" i="153"/>
  <c r="E67" i="153"/>
  <c r="D67" i="153"/>
  <c r="C56" i="170" l="1"/>
  <c r="C37" i="170"/>
  <c r="C36" i="170"/>
  <c r="C35" i="170"/>
  <c r="C34" i="170"/>
  <c r="C33" i="170"/>
  <c r="C32" i="170"/>
  <c r="C30" i="170"/>
  <c r="C29" i="170"/>
  <c r="C28" i="170"/>
  <c r="C27" i="170"/>
  <c r="C26" i="170"/>
  <c r="C25" i="170"/>
  <c r="C21" i="170"/>
  <c r="D53" i="160" l="1"/>
  <c r="F23" i="164" l="1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E18" i="164"/>
  <c r="F17" i="164"/>
  <c r="E17" i="164"/>
  <c r="D17" i="164"/>
  <c r="F16" i="164"/>
  <c r="E16" i="164"/>
  <c r="D16" i="164"/>
  <c r="F15" i="164"/>
  <c r="E15" i="164"/>
  <c r="D15" i="164"/>
  <c r="F12" i="164"/>
  <c r="E12" i="164"/>
  <c r="D12" i="164"/>
  <c r="F11" i="164"/>
  <c r="E11" i="164"/>
  <c r="D11" i="164"/>
  <c r="H83" i="163"/>
  <c r="G83" i="163"/>
  <c r="F83" i="163"/>
  <c r="E83" i="163"/>
  <c r="D83" i="163"/>
  <c r="C83" i="163"/>
  <c r="E11" i="162"/>
  <c r="D11" i="162"/>
  <c r="C11" i="162"/>
  <c r="G15" i="153" l="1"/>
  <c r="E15" i="153" s="1"/>
  <c r="F15" i="153"/>
  <c r="D15" i="153" s="1"/>
  <c r="H21" i="168" l="1"/>
  <c r="E21" i="168"/>
  <c r="H31" i="161" l="1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F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<sst xmlns="http://schemas.openxmlformats.org/spreadsheetml/2006/main" count="2136" uniqueCount="968">
  <si>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</si>
  <si>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</si>
  <si>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</si>
  <si>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</si>
  <si>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</si>
  <si>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</si>
  <si>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</si>
  <si>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</si>
  <si>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</si>
  <si>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</si>
  <si>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</si>
  <si>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</si>
  <si>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</si>
  <si>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</si>
  <si>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</si>
  <si>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</si>
  <si>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</si>
  <si>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</si>
  <si>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</si>
  <si>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</si>
  <si>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</si>
  <si>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</si>
  <si>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</si>
  <si>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</si>
  <si>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</si>
  <si>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</si>
  <si>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</si>
  <si>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</si>
  <si>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</si>
  <si>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</si>
  <si>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</si>
  <si>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</si>
  <si>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</si>
  <si>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</si>
  <si>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</si>
  <si>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</si>
  <si>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</si>
  <si>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</si>
  <si>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</si>
  <si>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</si>
  <si>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</si>
  <si>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</si>
  <si>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</si>
  <si>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</si>
  <si>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</si>
  <si>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</si>
  <si>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</si>
  <si>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</si>
  <si>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</si>
  <si>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</si>
  <si>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</si>
  <si>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</si>
  <si>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</si>
  <si>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</si>
  <si>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</si>
  <si>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</si>
  <si>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</si>
  <si>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</si>
  <si>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</si>
  <si>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</si>
  <si>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</si>
  <si>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</si>
  <si>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</si>
  <si>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</si>
  <si>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</si>
  <si>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</si>
  <si>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</si>
  <si>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</si>
  <si>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</si>
  <si>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</si>
  <si>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</si>
  <si>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</si>
  <si>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</si>
  <si>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</si>
  <si>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</si>
  <si>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</si>
  <si>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</si>
  <si>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</si>
  <si>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</si>
  <si>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</si>
  <si>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田辺市</t>
  </si>
  <si>
    <t>芳養</t>
  </si>
  <si>
    <t>湯浅御坊道路</t>
  </si>
  <si>
    <t>〃</t>
  </si>
  <si>
    <t>御坊市　　北塩屋</t>
    <rPh sb="0" eb="3">
      <t>ゴボウシ</t>
    </rPh>
    <rPh sb="5" eb="6">
      <t>キタ</t>
    </rPh>
    <rPh sb="6" eb="8">
      <t>シオヤ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</si>
  <si>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</si>
  <si>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</si>
  <si>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</si>
  <si>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</si>
  <si>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</si>
  <si>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</si>
  <si>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</si>
  <si>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</si>
  <si>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</si>
  <si>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</si>
  <si>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</si>
  <si>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</si>
  <si>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</si>
  <si>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</si>
  <si>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</si>
  <si>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</si>
  <si>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</si>
  <si>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</si>
  <si>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</si>
  <si>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</si>
  <si>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</si>
  <si>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</si>
  <si>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</si>
  <si>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</si>
  <si>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</si>
  <si>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</si>
  <si>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</si>
  <si>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</si>
  <si>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</si>
  <si>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</si>
  <si>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</si>
  <si>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</si>
  <si>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</si>
  <si>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</si>
  <si>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</si>
  <si>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</si>
  <si>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</si>
  <si>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</si>
  <si>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</si>
  <si>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</si>
  <si>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</si>
  <si>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</si>
  <si>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</si>
  <si>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</si>
  <si>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</si>
  <si>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</si>
  <si>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加 太 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</si>
  <si>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</si>
  <si>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</si>
  <si>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</si>
  <si>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</si>
  <si>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</si>
  <si>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</si>
  <si>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</si>
  <si>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</si>
  <si>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</si>
  <si>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</si>
  <si>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</si>
  <si>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</si>
  <si>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</si>
  <si>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</si>
  <si>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</si>
  <si>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</si>
  <si>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</si>
  <si>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</si>
  <si>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</si>
  <si>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</si>
  <si>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</si>
  <si>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</si>
  <si>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</si>
  <si>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</si>
  <si>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</si>
  <si>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</si>
  <si>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</si>
  <si>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</si>
  <si>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</si>
  <si>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</si>
  <si>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</si>
  <si>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</si>
  <si>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</si>
  <si>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</si>
  <si>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</si>
  <si>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</si>
  <si>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</si>
  <si>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</si>
  <si>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</si>
  <si>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</si>
  <si>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</si>
  <si>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</si>
  <si>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</si>
  <si>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</si>
  <si>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</si>
  <si>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</si>
  <si>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</si>
  <si>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</si>
  <si>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</si>
  <si>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</si>
  <si>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</si>
  <si>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</si>
  <si>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</si>
  <si>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</si>
  <si>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</si>
  <si>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</si>
  <si>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</si>
  <si>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</si>
  <si>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</si>
  <si>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</si>
  <si>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</si>
  <si>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</si>
  <si>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</si>
  <si>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</si>
  <si>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</si>
  <si>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</si>
  <si>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</si>
  <si>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</si>
  <si>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</si>
  <si>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</si>
  <si>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</si>
  <si>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</si>
  <si>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</si>
  <si>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</si>
  <si>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</si>
  <si>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</si>
  <si>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</si>
  <si>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</si>
  <si>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</si>
  <si>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</si>
  <si>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</si>
  <si>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</si>
  <si>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</si>
  <si>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</si>
  <si>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</si>
  <si>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</si>
  <si>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</si>
  <si>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</si>
  <si>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</si>
  <si>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</si>
  <si>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</si>
  <si>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</si>
  <si>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</si>
  <si>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運休</t>
  </si>
  <si>
    <t>Ｂ．貨物輸送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</si>
  <si>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</si>
  <si>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</si>
  <si>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</si>
  <si>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</si>
  <si>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</si>
  <si>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</si>
  <si>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</si>
  <si>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</si>
  <si>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</si>
  <si>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</si>
  <si>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</si>
  <si>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</si>
  <si>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</si>
  <si>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</si>
  <si>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</si>
  <si>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</si>
  <si>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</si>
  <si>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</si>
  <si>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</si>
  <si>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</si>
  <si>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</si>
  <si>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</si>
  <si>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</si>
  <si>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</si>
  <si>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</si>
  <si>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</si>
  <si>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</si>
  <si>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</si>
  <si>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</si>
  <si>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</si>
  <si>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</si>
  <si>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</si>
  <si>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</si>
  <si>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</si>
  <si>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</si>
  <si>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</si>
  <si>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</si>
  <si>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</si>
  <si>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</si>
  <si>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</si>
  <si>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</si>
  <si>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</si>
  <si>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</si>
  <si>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</si>
  <si>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</si>
  <si>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</si>
  <si>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</si>
  <si>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</si>
  <si>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</si>
  <si>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</si>
  <si>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</si>
  <si>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</si>
  <si>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</si>
  <si>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</si>
  <si>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</si>
  <si>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</si>
  <si>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</si>
  <si>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</si>
  <si>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</si>
  <si>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</si>
  <si>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</si>
  <si>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</si>
  <si>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</si>
  <si>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</si>
  <si>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</si>
  <si>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</si>
  <si>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</si>
  <si>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</si>
  <si>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</si>
  <si>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</si>
  <si>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</si>
  <si>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</si>
  <si>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</si>
  <si>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</si>
  <si>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</si>
  <si>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</si>
  <si>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</si>
  <si>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</si>
  <si>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</si>
  <si>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</si>
  <si>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</si>
  <si>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</si>
  <si>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</si>
  <si>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</si>
  <si>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</si>
  <si>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</si>
  <si>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</si>
  <si>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</si>
  <si>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</si>
  <si>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</si>
  <si>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</si>
  <si>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</si>
  <si>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</si>
  <si>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</si>
  <si>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</si>
  <si>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</si>
  <si>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</si>
  <si>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</si>
  <si>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</si>
  <si>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</si>
  <si>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</si>
  <si>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</si>
  <si>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</si>
  <si>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</si>
  <si>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</si>
  <si>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</si>
  <si>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</si>
  <si>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</si>
  <si>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</si>
  <si>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</si>
  <si>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</si>
  <si>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</si>
  <si>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</si>
  <si>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</si>
  <si>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</si>
  <si>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</si>
  <si>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</si>
  <si>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</si>
  <si>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</si>
  <si>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</si>
  <si>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</si>
  <si>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</si>
  <si>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</si>
  <si>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</si>
  <si>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</si>
  <si>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</si>
  <si>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</si>
  <si>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</si>
  <si>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</si>
  <si>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</si>
  <si>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</si>
  <si>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</si>
  <si>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</si>
  <si>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</si>
  <si>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</si>
  <si>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</si>
  <si>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</si>
  <si>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</si>
  <si>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</si>
  <si>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</si>
  <si>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</si>
  <si>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</si>
  <si>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</si>
  <si>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</si>
  <si>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</si>
  <si>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</si>
  <si>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</si>
  <si>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中型</t>
    <rPh sb="0" eb="2">
      <t>チュウガタ</t>
    </rPh>
    <phoneticPr fontId="2"/>
  </si>
  <si>
    <t>普通</t>
    <rPh sb="0" eb="2">
      <t>フツウ</t>
    </rPh>
    <phoneticPr fontId="2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</si>
  <si>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</si>
  <si>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</si>
  <si>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</si>
  <si>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</si>
  <si>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</si>
  <si>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</si>
  <si>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</si>
  <si>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</si>
  <si>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</si>
  <si>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</si>
  <si>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</si>
  <si>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</si>
  <si>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</si>
  <si>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</si>
  <si>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</si>
  <si>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</si>
  <si>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</si>
  <si>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</si>
  <si>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</si>
  <si>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</si>
  <si>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</si>
  <si>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</si>
  <si>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</si>
  <si>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</si>
  <si>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</si>
  <si>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</si>
  <si>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</si>
  <si>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</si>
  <si>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</si>
  <si>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</si>
  <si>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</si>
  <si>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</si>
  <si>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</si>
  <si>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</si>
  <si>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</si>
  <si>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</si>
  <si>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</si>
  <si>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</si>
  <si>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</si>
  <si>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</si>
  <si>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</si>
  <si>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</si>
  <si>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</si>
  <si>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</si>
  <si>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</si>
  <si>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</si>
  <si>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</si>
  <si>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</si>
  <si>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</si>
  <si>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</si>
  <si>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</si>
  <si>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</si>
  <si>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</si>
  <si>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</si>
  <si>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</si>
  <si>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</si>
  <si>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</si>
  <si>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</si>
  <si>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</si>
  <si>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</si>
  <si>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</si>
  <si>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</si>
  <si>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</si>
  <si>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</si>
  <si>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</si>
  <si>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</si>
  <si>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</si>
  <si>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</si>
  <si>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</si>
  <si>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</si>
  <si>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</si>
  <si>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</si>
  <si>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</si>
  <si>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</si>
  <si>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</si>
  <si>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</si>
  <si>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</si>
  <si>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</si>
  <si>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</si>
  <si>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</si>
  <si>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</si>
  <si>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</si>
  <si>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</si>
  <si>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244(240)</t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</si>
  <si>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</si>
  <si>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</si>
  <si>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</si>
  <si>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</si>
  <si>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28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</si>
  <si>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</si>
  <si>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</si>
  <si>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</si>
  <si>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</si>
  <si>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国道24号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</si>
  <si>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</si>
  <si>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</si>
  <si>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</si>
  <si>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</si>
  <si>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</si>
  <si>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</si>
  <si>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</si>
  <si>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</si>
  <si>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</si>
  <si>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</si>
  <si>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</si>
  <si>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</si>
  <si>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</si>
  <si>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</si>
  <si>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</si>
  <si>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</si>
  <si>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</si>
  <si>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</si>
  <si>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</si>
  <si>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</si>
  <si>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</si>
  <si>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</si>
  <si>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</si>
  <si>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</si>
  <si>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</si>
  <si>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</si>
  <si>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</si>
  <si>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</si>
  <si>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</si>
  <si>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</si>
  <si>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</si>
  <si>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</si>
  <si>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</si>
  <si>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</si>
  <si>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</si>
  <si>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</si>
  <si>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</si>
  <si>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</si>
  <si>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</si>
  <si>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</si>
  <si>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注）市町村不明を含む。</t>
    <phoneticPr fontId="2"/>
  </si>
  <si>
    <t xml:space="preserve">   那智勝浦町</t>
    <phoneticPr fontId="2"/>
  </si>
  <si>
    <t xml:space="preserve"> 太 地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</si>
  <si>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</si>
  <si>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走行キロ</t>
    <phoneticPr fontId="2"/>
  </si>
  <si>
    <t>平成27年度</t>
    <rPh sb="4" eb="6">
      <t>ネンド</t>
    </rPh>
    <phoneticPr fontId="2"/>
  </si>
  <si>
    <t>事業者数</t>
    <phoneticPr fontId="2"/>
  </si>
  <si>
    <t>総 数</t>
    <phoneticPr fontId="2"/>
  </si>
  <si>
    <t>178(174)</t>
  </si>
  <si>
    <t>…</t>
    <phoneticPr fontId="2"/>
  </si>
  <si>
    <t>　　　近畿運輸局「近畿運輸局業務要覧」</t>
  </si>
  <si>
    <t>Ｌ-09 有料道路の利用状況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</si>
  <si>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</si>
  <si>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</si>
  <si>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</si>
  <si>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</si>
  <si>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</si>
  <si>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</si>
  <si>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</si>
  <si>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</si>
  <si>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</si>
  <si>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</si>
  <si>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</si>
  <si>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</si>
  <si>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</si>
  <si>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</si>
  <si>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</si>
  <si>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</si>
  <si>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</si>
  <si>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</si>
  <si>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</si>
  <si>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</si>
  <si>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</si>
  <si>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</si>
  <si>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</si>
  <si>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</si>
  <si>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</si>
  <si>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</si>
  <si>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</si>
  <si>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</si>
  <si>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</si>
  <si>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</si>
  <si>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</si>
  <si>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</si>
  <si>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</si>
  <si>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</si>
  <si>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</si>
  <si>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</si>
  <si>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</si>
  <si>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</si>
  <si>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</si>
  <si>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</si>
  <si>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</si>
  <si>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</si>
  <si>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木船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</si>
  <si>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</si>
  <si>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</si>
  <si>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</si>
  <si>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加太港</t>
    <phoneticPr fontId="2"/>
  </si>
  <si>
    <t>勝浦港</t>
    <phoneticPr fontId="2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</si>
  <si>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</si>
  <si>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</si>
  <si>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>Ｂ．甲種港湾海上出入貨物－続き－</t>
  </si>
  <si>
    <t>　44．セメント</t>
    <phoneticPr fontId="2"/>
  </si>
  <si>
    <t>袋港</t>
    <phoneticPr fontId="2"/>
  </si>
  <si>
    <t>乗込人員</t>
    <phoneticPr fontId="2"/>
  </si>
  <si>
    <t>上陸人員</t>
    <phoneticPr fontId="2"/>
  </si>
  <si>
    <t>新宮港</t>
    <phoneticPr fontId="2"/>
  </si>
  <si>
    <t>平成29年</t>
    <rPh sb="0" eb="2">
      <t>ヘイセイ</t>
    </rPh>
    <rPh sb="4" eb="5">
      <t>ネン</t>
    </rPh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</si>
  <si>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</si>
  <si>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</si>
  <si>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</si>
  <si>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</si>
  <si>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</si>
  <si>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</si>
  <si>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</si>
  <si>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</si>
  <si>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</si>
  <si>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</si>
  <si>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</si>
  <si>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</si>
  <si>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</si>
  <si>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</si>
  <si>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</si>
  <si>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</si>
  <si>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</si>
  <si>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>普通速達</t>
    <phoneticPr fontId="2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</si>
  <si>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</si>
  <si>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</si>
  <si>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</si>
  <si>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</si>
  <si>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</si>
  <si>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</si>
  <si>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</si>
  <si>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</si>
  <si>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</si>
  <si>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</si>
  <si>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</si>
  <si>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</si>
  <si>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</si>
  <si>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</si>
  <si>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</si>
  <si>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</si>
  <si>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</si>
  <si>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</si>
  <si>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</si>
  <si>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</si>
  <si>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平成30年</t>
    <rPh sb="0" eb="2">
      <t>ヘイセイ</t>
    </rPh>
    <rPh sb="4" eb="5">
      <t>ネン</t>
    </rPh>
    <phoneticPr fontId="2"/>
  </si>
  <si>
    <t>平成29年(2017年)</t>
    <rPh sb="4" eb="5">
      <t>ネン</t>
    </rPh>
    <rPh sb="10" eb="11">
      <t>ネン</t>
    </rPh>
    <phoneticPr fontId="3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</si>
  <si>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</si>
  <si>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</si>
  <si>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</si>
  <si>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</si>
  <si>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</si>
  <si>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</si>
  <si>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</si>
  <si>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10" eb="11">
      <t>ネン</t>
    </rPh>
    <phoneticPr fontId="2"/>
  </si>
  <si>
    <t>平成29年(2017年)</t>
    <rPh sb="4" eb="5">
      <t>ネン</t>
    </rPh>
    <rPh sb="10" eb="11">
      <t>ネン</t>
    </rPh>
    <phoneticPr fontId="2"/>
  </si>
  <si>
    <t>和歌山下津港</t>
    <phoneticPr fontId="6"/>
  </si>
  <si>
    <t xml:space="preserve">  平成29年(2017年)</t>
    <rPh sb="12" eb="13">
      <t>ネン</t>
    </rPh>
    <phoneticPr fontId="6"/>
  </si>
  <si>
    <t xml:space="preserve"> 43.陶磁器</t>
    <rPh sb="4" eb="7">
      <t>トウジキ</t>
    </rPh>
    <phoneticPr fontId="2"/>
  </si>
  <si>
    <t xml:space="preserve"> 45.ガラス類</t>
    <rPh sb="7" eb="8">
      <t>ルイ</t>
    </rPh>
    <phoneticPr fontId="2"/>
  </si>
  <si>
    <t xml:space="preserve"> 43.陶磁器</t>
  </si>
  <si>
    <t xml:space="preserve"> 45.ガラス類</t>
  </si>
  <si>
    <t>加太港</t>
    <phoneticPr fontId="2"/>
  </si>
  <si>
    <t>計</t>
    <phoneticPr fontId="2"/>
  </si>
  <si>
    <t>Ｌ-16 船舶乗降人員</t>
    <phoneticPr fontId="2"/>
  </si>
  <si>
    <t xml:space="preserve">     単位：人</t>
    <phoneticPr fontId="6"/>
  </si>
  <si>
    <t xml:space="preserve">総 数 </t>
    <phoneticPr fontId="2"/>
  </si>
  <si>
    <t>和歌山</t>
    <phoneticPr fontId="2"/>
  </si>
  <si>
    <t>下津港</t>
    <phoneticPr fontId="2"/>
  </si>
  <si>
    <t>Ｌ-11 鉄道輸送</t>
    <phoneticPr fontId="2"/>
  </si>
  <si>
    <t>平成30年度</t>
  </si>
  <si>
    <t xml:space="preserve">  平成30年(2018年)</t>
    <rPh sb="2" eb="4">
      <t>ヘイセイ</t>
    </rPh>
    <rPh sb="6" eb="7">
      <t>ネン</t>
    </rPh>
    <rPh sb="12" eb="13">
      <t>ネン</t>
    </rPh>
    <phoneticPr fontId="3"/>
  </si>
  <si>
    <t>平成30年(2018年)</t>
    <rPh sb="4" eb="5">
      <t>ネン</t>
    </rPh>
    <rPh sb="10" eb="11">
      <t>ネン</t>
    </rPh>
    <phoneticPr fontId="3"/>
  </si>
  <si>
    <t>平成30年(2018年)</t>
    <rPh sb="10" eb="11">
      <t>ネン</t>
    </rPh>
    <phoneticPr fontId="2"/>
  </si>
  <si>
    <t>-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</si>
  <si>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</si>
  <si>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2"/>
  </si>
  <si>
    <t>白浜～東京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</si>
  <si>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</si>
  <si>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資料：県港湾空港振興課</t>
    <rPh sb="3" eb="4">
      <t>ケン</t>
    </rPh>
    <rPh sb="4" eb="6">
      <t>コウワン</t>
    </rPh>
    <rPh sb="6" eb="8">
      <t>クウコウ</t>
    </rPh>
    <rPh sb="8" eb="11">
      <t>シンコウカ</t>
    </rPh>
    <phoneticPr fontId="2"/>
  </si>
  <si>
    <t>運休</t>
    <rPh sb="0" eb="2">
      <t>ウンキュウ</t>
    </rPh>
    <phoneticPr fontId="2"/>
  </si>
  <si>
    <t>平成31年</t>
    <rPh sb="0" eb="2">
      <t>ヘイセイ</t>
    </rPh>
    <rPh sb="4" eb="5">
      <t>ネン</t>
    </rPh>
    <phoneticPr fontId="3"/>
  </si>
  <si>
    <t>3月31日</t>
    <rPh sb="1" eb="2">
      <t>ガツ</t>
    </rPh>
    <rPh sb="4" eb="5">
      <t>ニチ</t>
    </rPh>
    <phoneticPr fontId="3"/>
  </si>
  <si>
    <t xml:space="preserve"> 和歌山市</t>
    <rPh sb="1" eb="4">
      <t>ワカヤマ</t>
    </rPh>
    <rPh sb="4" eb="5">
      <t>シ</t>
    </rPh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</si>
  <si>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</si>
  <si>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</si>
  <si>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</si>
  <si>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</si>
  <si>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>路 線</t>
    <phoneticPr fontId="2"/>
  </si>
  <si>
    <t>岩出市</t>
    <rPh sb="0" eb="3">
      <t>イワデシ</t>
    </rPh>
    <phoneticPr fontId="2"/>
  </si>
  <si>
    <t>那賀高校北</t>
  </si>
  <si>
    <t>和歌山市</t>
  </si>
  <si>
    <t>花山～インタ－南口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</si>
  <si>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</si>
  <si>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御膳松～紀ノ川大橋</t>
  </si>
  <si>
    <t>県庁前～堀止</t>
  </si>
  <si>
    <t>紀三井寺～布引</t>
  </si>
  <si>
    <t>資料：県警察本部</t>
    <phoneticPr fontId="2"/>
  </si>
  <si>
    <t>21(21)</t>
  </si>
  <si>
    <t>大型</t>
    <rPh sb="0" eb="2">
      <t>オオガタ</t>
    </rPh>
    <phoneticPr fontId="2"/>
  </si>
  <si>
    <t>小型</t>
    <rPh sb="0" eb="2">
      <t>コガタ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</si>
  <si>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</si>
  <si>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</si>
  <si>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運送回数</t>
    <rPh sb="0" eb="2">
      <t>ウンソウ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</si>
  <si>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</si>
  <si>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両</t>
    <rPh sb="0" eb="1">
      <t>リョウ</t>
    </rPh>
    <phoneticPr fontId="2"/>
  </si>
  <si>
    <t>回</t>
    <rPh sb="0" eb="1">
      <t>カイ</t>
    </rPh>
    <phoneticPr fontId="2"/>
  </si>
  <si>
    <t>普通倉庫</t>
    <rPh sb="0" eb="2">
      <t>フツウ</t>
    </rPh>
    <rPh sb="2" eb="4">
      <t>ソウコ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</si>
  <si>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6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</si>
  <si>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2"/>
  </si>
  <si>
    <t>…</t>
  </si>
  <si>
    <t>平成30年度</t>
    <rPh sb="4" eb="6">
      <t>ネンド</t>
    </rPh>
    <phoneticPr fontId="2"/>
  </si>
  <si>
    <t>(2018年度)</t>
    <rPh sb="5" eb="6">
      <t>ネン</t>
    </rPh>
    <rPh sb="6" eb="7">
      <t>ド</t>
    </rPh>
    <phoneticPr fontId="2"/>
  </si>
  <si>
    <t>平成29年度</t>
    <rPh sb="4" eb="6">
      <t>ネンド</t>
    </rPh>
    <phoneticPr fontId="3"/>
  </si>
  <si>
    <t>233(229)</t>
  </si>
  <si>
    <t>36(34)</t>
  </si>
  <si>
    <t>23(22)</t>
  </si>
  <si>
    <t>Ａ.私鉄（ＪＲは除く）</t>
    <rPh sb="2" eb="4">
      <t>シテツ</t>
    </rPh>
    <rPh sb="8" eb="9">
      <t>ノゾヒア</t>
    </rPh>
    <phoneticPr fontId="2"/>
  </si>
  <si>
    <t>特種車</t>
    <rPh sb="2" eb="3">
      <t>シャ</t>
    </rPh>
    <phoneticPr fontId="2"/>
  </si>
  <si>
    <t>　和歌山港線</t>
    <rPh sb="1" eb="4">
      <t>ワカヤマ</t>
    </rPh>
    <rPh sb="4" eb="5">
      <t>コウ</t>
    </rPh>
    <rPh sb="5" eb="6">
      <t>セン</t>
    </rPh>
    <phoneticPr fontId="2"/>
  </si>
  <si>
    <t>阪和自動車道</t>
    <rPh sb="0" eb="2">
      <t>ハンワ</t>
    </rPh>
    <rPh sb="2" eb="6">
      <t>ジドウシャドウ</t>
    </rPh>
    <phoneticPr fontId="2"/>
  </si>
  <si>
    <t>注1)単位：台</t>
    <rPh sb="0" eb="1">
      <t>チュウ</t>
    </rPh>
    <rPh sb="3" eb="5">
      <t>タンイ</t>
    </rPh>
    <phoneticPr fontId="2"/>
  </si>
  <si>
    <t>注2)和歌山北～有田</t>
    <rPh sb="0" eb="1">
      <t>チュウ</t>
    </rPh>
    <rPh sb="3" eb="6">
      <t>ワカヤマ</t>
    </rPh>
    <rPh sb="6" eb="7">
      <t>キタ</t>
    </rPh>
    <rPh sb="8" eb="10">
      <t>アリダ</t>
    </rPh>
    <phoneticPr fontId="3"/>
  </si>
  <si>
    <t>注2）阪和自動車道（和歌山北IC）は、平成22年3月に供用開始。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9">
      <t>キョウヨウ</t>
    </rPh>
    <rPh sb="29" eb="31">
      <t>カイシ</t>
    </rPh>
    <phoneticPr fontId="2"/>
  </si>
  <si>
    <t>　　 供用開始以前は和歌山～有田間のデータ</t>
    <phoneticPr fontId="2"/>
  </si>
  <si>
    <t>注3)御坊南～南紀田辺</t>
    <rPh sb="0" eb="1">
      <t>チュウ</t>
    </rPh>
    <rPh sb="3" eb="5">
      <t>ゴボウ</t>
    </rPh>
    <rPh sb="5" eb="6">
      <t>ミナミ</t>
    </rPh>
    <rPh sb="7" eb="9">
      <t>ナンキ</t>
    </rPh>
    <rPh sb="9" eb="11">
      <t>タナベ</t>
    </rPh>
    <phoneticPr fontId="2"/>
  </si>
  <si>
    <t>注3) 平成27年7月から南紀田辺本線料金所含む。</t>
    <rPh sb="0" eb="1">
      <t>チュウ</t>
    </rPh>
    <rPh sb="4" eb="6">
      <t>ヘイセイ</t>
    </rPh>
    <rPh sb="8" eb="9">
      <t>ネン</t>
    </rPh>
    <rPh sb="10" eb="11">
      <t>ガツ</t>
    </rPh>
    <rPh sb="13" eb="19">
      <t>ナンキタナベホンセン</t>
    </rPh>
    <rPh sb="19" eb="21">
      <t>リョウキン</t>
    </rPh>
    <rPh sb="21" eb="22">
      <t>ジョ</t>
    </rPh>
    <rPh sb="22" eb="23">
      <t>フク</t>
    </rPh>
    <phoneticPr fontId="2"/>
  </si>
  <si>
    <t xml:space="preserve">        単位：両</t>
    <phoneticPr fontId="6"/>
  </si>
  <si>
    <t xml:space="preserve">        単位：両</t>
    <phoneticPr fontId="6"/>
  </si>
  <si>
    <t>那智勝浦町</t>
    <phoneticPr fontId="2"/>
  </si>
  <si>
    <t>太地町</t>
    <phoneticPr fontId="2"/>
  </si>
  <si>
    <t>令和元年度(2019年度)</t>
    <rPh sb="0" eb="2">
      <t>レイワ</t>
    </rPh>
    <rPh sb="2" eb="4">
      <t>ガンネン</t>
    </rPh>
    <rPh sb="3" eb="4">
      <t>ネン</t>
    </rPh>
    <rPh sb="4" eb="5">
      <t>ド</t>
    </rPh>
    <rPh sb="10" eb="11">
      <t>ネン</t>
    </rPh>
    <rPh sb="11" eb="12">
      <t>ド</t>
    </rPh>
    <phoneticPr fontId="2"/>
  </si>
  <si>
    <t>Ｌ-05 道路別交通量の状況</t>
    <phoneticPr fontId="2"/>
  </si>
  <si>
    <t>　令和元年(2019年)</t>
    <rPh sb="1" eb="3">
      <t>レ</t>
    </rPh>
    <rPh sb="3" eb="5">
      <t>ガンネン</t>
    </rPh>
    <rPh sb="4" eb="5">
      <t>ネン</t>
    </rPh>
    <rPh sb="10" eb="11">
      <t>ネン</t>
    </rPh>
    <phoneticPr fontId="3"/>
  </si>
  <si>
    <t>県道和歌山阪南線</t>
    <rPh sb="0" eb="2">
      <t>ケンドウ</t>
    </rPh>
    <rPh sb="2" eb="5">
      <t>ワカヤマ</t>
    </rPh>
    <rPh sb="5" eb="7">
      <t>ハンナン</t>
    </rPh>
    <rPh sb="7" eb="8">
      <t>セン</t>
    </rPh>
    <phoneticPr fontId="2"/>
  </si>
  <si>
    <t>旧 国道26号</t>
    <rPh sb="0" eb="1">
      <t>キュウ</t>
    </rPh>
    <phoneticPr fontId="2"/>
  </si>
  <si>
    <t>新宮市　　</t>
    <rPh sb="0" eb="3">
      <t>シングウシ</t>
    </rPh>
    <phoneticPr fontId="3"/>
  </si>
  <si>
    <t>橋本</t>
    <phoneticPr fontId="2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</si>
  <si>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</si>
  <si>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</si>
  <si>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</si>
  <si>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</si>
  <si>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平成30年度</t>
    <rPh sb="4" eb="6">
      <t>ネンド</t>
    </rPh>
    <phoneticPr fontId="3"/>
  </si>
  <si>
    <t>25(24)</t>
    <phoneticPr fontId="2"/>
  </si>
  <si>
    <t>35(33)</t>
    <phoneticPr fontId="2"/>
  </si>
  <si>
    <t>Ｌ-07 ハイヤー・タクシー旅客輸送</t>
    <phoneticPr fontId="2"/>
  </si>
  <si>
    <t>法 人</t>
    <phoneticPr fontId="2"/>
  </si>
  <si>
    <t>輸送人員</t>
    <phoneticPr fontId="2"/>
  </si>
  <si>
    <t>運送収入</t>
    <phoneticPr fontId="2"/>
  </si>
  <si>
    <t>174(171)</t>
    <phoneticPr fontId="2"/>
  </si>
  <si>
    <t>事業者</t>
    <phoneticPr fontId="2"/>
  </si>
  <si>
    <t>輸送実績</t>
    <phoneticPr fontId="2"/>
  </si>
  <si>
    <t>実働１日１車当たり</t>
    <phoneticPr fontId="2"/>
  </si>
  <si>
    <t>車両数</t>
    <phoneticPr fontId="2"/>
  </si>
  <si>
    <t>37(35)</t>
    <phoneticPr fontId="29"/>
  </si>
  <si>
    <t>個 人</t>
    <phoneticPr fontId="2"/>
  </si>
  <si>
    <t>車 両</t>
    <phoneticPr fontId="2"/>
  </si>
  <si>
    <t>229(226)</t>
    <phoneticPr fontId="2"/>
  </si>
  <si>
    <t>資料：近畿運輸局「近畿運輸局業務要覧」</t>
    <phoneticPr fontId="2"/>
  </si>
  <si>
    <t>トラック事業者(年度末)</t>
    <phoneticPr fontId="2"/>
  </si>
  <si>
    <t>自動車貨物輸送トン数</t>
    <phoneticPr fontId="2"/>
  </si>
  <si>
    <t xml:space="preserve"> 総 数</t>
    <phoneticPr fontId="2"/>
  </si>
  <si>
    <t>千ﾄﾝ</t>
    <phoneticPr fontId="2"/>
  </si>
  <si>
    <t>男 子</t>
    <phoneticPr fontId="2"/>
  </si>
  <si>
    <t>女 子</t>
    <phoneticPr fontId="2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</si>
  <si>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3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</si>
  <si>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</si>
  <si>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</si>
  <si>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</si>
  <si>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6"/>
  </si>
  <si>
    <t>男 子</t>
    <phoneticPr fontId="2"/>
  </si>
  <si>
    <t>女 子</t>
    <phoneticPr fontId="2"/>
  </si>
  <si>
    <t>受験者数</t>
    <phoneticPr fontId="2"/>
  </si>
  <si>
    <t>合格者数</t>
    <phoneticPr fontId="2"/>
  </si>
  <si>
    <t>合格率</t>
    <phoneticPr fontId="2"/>
  </si>
  <si>
    <t>令和元年度</t>
    <rPh sb="0" eb="2">
      <t>レイワ</t>
    </rPh>
    <rPh sb="2" eb="3">
      <t>ガン</t>
    </rPh>
    <phoneticPr fontId="2"/>
  </si>
  <si>
    <t>Ｂ．ＪＲ西日本（１日当たり乗車人員）</t>
    <phoneticPr fontId="2"/>
  </si>
  <si>
    <t>駅</t>
    <phoneticPr fontId="2"/>
  </si>
  <si>
    <t xml:space="preserve"> １日当たり</t>
    <phoneticPr fontId="2"/>
  </si>
  <si>
    <t>令和元年度(2019年度)</t>
    <rPh sb="0" eb="1">
      <t>レイ</t>
    </rPh>
    <rPh sb="1" eb="2">
      <t>ワ</t>
    </rPh>
    <rPh sb="2" eb="3">
      <t>ゲン</t>
    </rPh>
    <rPh sb="3" eb="5">
      <t>ネンド</t>
    </rPh>
    <rPh sb="10" eb="12">
      <t>ネンド</t>
    </rPh>
    <phoneticPr fontId="2"/>
  </si>
  <si>
    <t>　</t>
    <phoneticPr fontId="2"/>
  </si>
  <si>
    <t xml:space="preserve"> </t>
    <phoneticPr fontId="2"/>
  </si>
  <si>
    <t>総 数</t>
    <phoneticPr fontId="2"/>
  </si>
  <si>
    <t>東京～白浜</t>
    <phoneticPr fontId="2"/>
  </si>
  <si>
    <t>東京～白浜</t>
    <phoneticPr fontId="2"/>
  </si>
  <si>
    <t>白浜～東京</t>
    <phoneticPr fontId="2"/>
  </si>
  <si>
    <t>福岡～白浜</t>
    <phoneticPr fontId="2"/>
  </si>
  <si>
    <t>福岡～白浜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</si>
  <si>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</si>
  <si>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</si>
  <si>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単位：Kg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</si>
  <si>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</si>
  <si>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</si>
  <si>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総数</t>
    <phoneticPr fontId="2"/>
  </si>
  <si>
    <t>鋼船</t>
    <phoneticPr fontId="2"/>
  </si>
  <si>
    <t>総トン数</t>
    <phoneticPr fontId="2"/>
  </si>
  <si>
    <t>隻  数</t>
    <phoneticPr fontId="2"/>
  </si>
  <si>
    <t>資料：近畿運輸局和歌山運輸支局、勝浦海事事務所</t>
    <rPh sb="12" eb="13">
      <t>ユ</t>
    </rPh>
    <rPh sb="19" eb="20">
      <t>ジ</t>
    </rPh>
    <rPh sb="20" eb="23">
      <t>ジムショ</t>
    </rPh>
    <phoneticPr fontId="3"/>
  </si>
  <si>
    <t>総トン数</t>
    <phoneticPr fontId="2"/>
  </si>
  <si>
    <t>隻  数</t>
    <phoneticPr fontId="2"/>
  </si>
  <si>
    <t>Ｃ．甲種及び乙種港湾　入港船舶内訳</t>
    <phoneticPr fontId="2"/>
  </si>
  <si>
    <t>甲種港湾計　</t>
    <phoneticPr fontId="2"/>
  </si>
  <si>
    <t xml:space="preserve">          甲種港湾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</si>
  <si>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</si>
  <si>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</si>
  <si>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</si>
  <si>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</si>
  <si>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</si>
  <si>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</si>
  <si>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</si>
  <si>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</si>
  <si>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>乙種港湾計</t>
    <phoneticPr fontId="2"/>
  </si>
  <si>
    <t xml:space="preserve">         乙種港湾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</si>
  <si>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</si>
  <si>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</si>
  <si>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</si>
  <si>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</si>
  <si>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</si>
  <si>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</si>
  <si>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</si>
  <si>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</si>
  <si>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</si>
  <si>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</si>
  <si>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</si>
  <si>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</si>
  <si>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</si>
  <si>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</si>
  <si>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</si>
  <si>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</si>
  <si>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</si>
  <si>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</si>
  <si>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</si>
  <si>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</si>
  <si>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 xml:space="preserve">  平成30年(2018年)</t>
    <rPh sb="2" eb="4">
      <t>ヘイセイ</t>
    </rPh>
    <rPh sb="6" eb="7">
      <t>ネン</t>
    </rPh>
    <rPh sb="12" eb="13">
      <t>ネン</t>
    </rPh>
    <phoneticPr fontId="2"/>
  </si>
  <si>
    <t xml:space="preserve"> 34.その他輸送用車両</t>
    <rPh sb="6" eb="7">
      <t>タ</t>
    </rPh>
    <rPh sb="7" eb="10">
      <t>ユソウヨウ</t>
    </rPh>
    <rPh sb="10" eb="12">
      <t>シャリョウ</t>
    </rPh>
    <phoneticPr fontId="2"/>
  </si>
  <si>
    <t xml:space="preserve"> 48.揮発油</t>
    <rPh sb="4" eb="7">
      <t>キハツユ</t>
    </rPh>
    <phoneticPr fontId="2"/>
  </si>
  <si>
    <t xml:space="preserve"> 49.その他の石油</t>
    <rPh sb="6" eb="7">
      <t>タ</t>
    </rPh>
    <rPh sb="8" eb="10">
      <t>セキユ</t>
    </rPh>
    <phoneticPr fontId="2"/>
  </si>
  <si>
    <t xml:space="preserve"> 64.水</t>
    <rPh sb="4" eb="5">
      <t>ミズ</t>
    </rPh>
    <phoneticPr fontId="2"/>
  </si>
  <si>
    <t xml:space="preserve"> 72.ゴム製品</t>
    <rPh sb="6" eb="8">
      <t>セイヒン</t>
    </rPh>
    <phoneticPr fontId="2"/>
  </si>
  <si>
    <t xml:space="preserve"> 81.取合せ品</t>
    <rPh sb="4" eb="6">
      <t>トリアワ</t>
    </rPh>
    <rPh sb="7" eb="8">
      <t>ヒン</t>
    </rPh>
    <phoneticPr fontId="2"/>
  </si>
  <si>
    <t xml:space="preserve"> 51.ＬＰＧ（液化石油ガス）</t>
    <rPh sb="8" eb="10">
      <t>エキカ</t>
    </rPh>
    <rPh sb="10" eb="12">
      <t>セキユ</t>
    </rPh>
    <phoneticPr fontId="2"/>
  </si>
  <si>
    <t xml:space="preserve"> 52.その他石油製品</t>
    <rPh sb="6" eb="7">
      <t>タ</t>
    </rPh>
    <rPh sb="7" eb="9">
      <t>セキユ</t>
    </rPh>
    <rPh sb="9" eb="11">
      <t>セイヒン</t>
    </rPh>
    <phoneticPr fontId="2"/>
  </si>
  <si>
    <t xml:space="preserve"> 53.コークス</t>
    <phoneticPr fontId="2"/>
  </si>
  <si>
    <t xml:space="preserve"> 55.化学薬品</t>
    <rPh sb="4" eb="6">
      <t>カガク</t>
    </rPh>
    <rPh sb="6" eb="7">
      <t>グスリ</t>
    </rPh>
    <rPh sb="7" eb="8">
      <t>シナ</t>
    </rPh>
    <phoneticPr fontId="2"/>
  </si>
  <si>
    <t xml:space="preserve"> 56.化学肥料</t>
    <rPh sb="4" eb="6">
      <t>カガク</t>
    </rPh>
    <rPh sb="6" eb="7">
      <t>コエ</t>
    </rPh>
    <rPh sb="7" eb="8">
      <t>リョウ</t>
    </rPh>
    <phoneticPr fontId="2"/>
  </si>
  <si>
    <t xml:space="preserve"> 57.染料・塗料・合成樹脂・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</si>
  <si>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 xml:space="preserve"> 58.紙・パルプ</t>
    <rPh sb="4" eb="5">
      <t>カミ</t>
    </rPh>
    <phoneticPr fontId="2"/>
  </si>
  <si>
    <t xml:space="preserve"> 60.その他繊維工業品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</si>
  <si>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62.製造食品</t>
    <rPh sb="4" eb="6">
      <t>セイゾウ</t>
    </rPh>
    <rPh sb="6" eb="8">
      <t>ショクヒン</t>
    </rPh>
    <phoneticPr fontId="2"/>
  </si>
  <si>
    <t xml:space="preserve"> 63.飲料</t>
    <rPh sb="4" eb="6">
      <t>インリョウ</t>
    </rPh>
    <phoneticPr fontId="2"/>
  </si>
  <si>
    <t xml:space="preserve"> 70.家具装備品</t>
    <rPh sb="4" eb="9">
      <t>カグソウビヒン</t>
    </rPh>
    <phoneticPr fontId="2"/>
  </si>
  <si>
    <t xml:space="preserve"> 71.その他日用品</t>
    <rPh sb="6" eb="7">
      <t>タ</t>
    </rPh>
    <rPh sb="7" eb="10">
      <t>ニチヨウヒン</t>
    </rPh>
    <phoneticPr fontId="2"/>
  </si>
  <si>
    <t xml:space="preserve"> 74.その他製造工業品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</si>
  <si>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75.金属くず</t>
    <rPh sb="4" eb="6">
      <t>キンゾク</t>
    </rPh>
    <phoneticPr fontId="2"/>
  </si>
  <si>
    <t xml:space="preserve"> 76.再利用資材</t>
    <rPh sb="4" eb="7">
      <t>サイリヨウ</t>
    </rPh>
    <rPh sb="7" eb="9">
      <t>シザイ</t>
    </rPh>
    <phoneticPr fontId="2"/>
  </si>
  <si>
    <t xml:space="preserve"> 78.廃棄物</t>
    <rPh sb="4" eb="7">
      <t>ハイキブツ</t>
    </rPh>
    <phoneticPr fontId="2"/>
  </si>
  <si>
    <t xml:space="preserve"> 79.廃土砂</t>
    <rPh sb="4" eb="5">
      <t>ハイ</t>
    </rPh>
    <rPh sb="5" eb="7">
      <t>ドシャ</t>
    </rPh>
    <phoneticPr fontId="2"/>
  </si>
  <si>
    <t xml:space="preserve"> 80.輸送用容器</t>
    <rPh sb="4" eb="7">
      <t>ユソウヨウ</t>
    </rPh>
    <rPh sb="7" eb="9">
      <t>ヨウキ</t>
    </rPh>
    <phoneticPr fontId="2"/>
  </si>
  <si>
    <t xml:space="preserve"> 82.分類不能のもの</t>
    <rPh sb="4" eb="6">
      <t>ブンルイ</t>
    </rPh>
    <rPh sb="6" eb="8">
      <t>フノウ</t>
    </rPh>
    <phoneticPr fontId="2"/>
  </si>
  <si>
    <t>注)貨物の品種分類は、港湾統計に用いる82品種分類(平成28年11月15日国総情第130号)による。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クニ</t>
    </rPh>
    <rPh sb="38" eb="40">
      <t>ソウジョウ</t>
    </rPh>
    <rPh sb="40" eb="41">
      <t>ダイ</t>
    </rPh>
    <rPh sb="44" eb="45">
      <t>ゴウ</t>
    </rPh>
    <phoneticPr fontId="6"/>
  </si>
  <si>
    <t>　　単位：ﾄﾝ</t>
    <phoneticPr fontId="6"/>
  </si>
  <si>
    <t>日高港</t>
    <phoneticPr fontId="2"/>
  </si>
  <si>
    <t>乙種港湾</t>
    <phoneticPr fontId="2"/>
  </si>
  <si>
    <t>加太港</t>
    <phoneticPr fontId="2"/>
  </si>
  <si>
    <t>湯浅広港</t>
    <phoneticPr fontId="2"/>
  </si>
  <si>
    <t>　44．セメント</t>
  </si>
  <si>
    <t>　48. 揮発油</t>
    <rPh sb="5" eb="8">
      <t>キハツユ</t>
    </rPh>
    <phoneticPr fontId="2"/>
  </si>
  <si>
    <t>　49. その他の石油</t>
    <rPh sb="7" eb="8">
      <t>タ</t>
    </rPh>
    <rPh sb="9" eb="11">
      <t>セキユ</t>
    </rPh>
    <phoneticPr fontId="2"/>
  </si>
  <si>
    <t>由良港</t>
    <phoneticPr fontId="2"/>
  </si>
  <si>
    <t>日置港</t>
    <phoneticPr fontId="2"/>
  </si>
  <si>
    <t>大島港</t>
    <phoneticPr fontId="2"/>
  </si>
  <si>
    <t>　79．廃土砂</t>
    <rPh sb="4" eb="7">
      <t>ハイドシャ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</si>
  <si>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</si>
  <si>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5"/>
  </si>
  <si>
    <t>平成28年(2016年)</t>
    <rPh sb="0" eb="2">
      <t>ヘイセイ</t>
    </rPh>
    <rPh sb="4" eb="5">
      <t>ネン</t>
    </rPh>
    <rPh sb="10" eb="11">
      <t>ネン</t>
    </rPh>
    <phoneticPr fontId="5"/>
  </si>
  <si>
    <t>平成29年(2017年)</t>
    <rPh sb="0" eb="2">
      <t>ヘイセイ</t>
    </rPh>
    <rPh sb="4" eb="5">
      <t>ネン</t>
    </rPh>
    <rPh sb="10" eb="11">
      <t>ネン</t>
    </rPh>
    <phoneticPr fontId="5"/>
  </si>
  <si>
    <t>平成30年(2018年)</t>
    <rPh sb="0" eb="2">
      <t>ヘイセイ</t>
    </rPh>
    <rPh sb="4" eb="5">
      <t>ネン</t>
    </rPh>
    <rPh sb="10" eb="11">
      <t>ネン</t>
    </rPh>
    <phoneticPr fontId="5"/>
  </si>
  <si>
    <t>令和2年</t>
    <rPh sb="0" eb="2">
      <t>レイワ</t>
    </rPh>
    <rPh sb="3" eb="4">
      <t>ネン</t>
    </rPh>
    <phoneticPr fontId="3"/>
  </si>
  <si>
    <t>資料：近畿運輸局</t>
    <phoneticPr fontId="2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</si>
  <si>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6"/>
  </si>
  <si>
    <t>(2019年度)</t>
    <rPh sb="5" eb="6">
      <t>ネン</t>
    </rPh>
    <rPh sb="6" eb="7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</si>
  <si>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</si>
  <si>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令和元年(2019年)</t>
    <rPh sb="0" eb="2">
      <t>レイワ</t>
    </rPh>
    <rPh sb="2" eb="4">
      <t>ガンネン</t>
    </rPh>
    <rPh sb="3" eb="4">
      <t>ネン</t>
    </rPh>
    <rPh sb="9" eb="10">
      <t>ネン</t>
    </rPh>
    <phoneticPr fontId="3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</si>
  <si>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</si>
  <si>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令和元年度(2019年度)</t>
    <rPh sb="0" eb="2">
      <t>レイワ</t>
    </rPh>
    <rPh sb="2" eb="3">
      <t>ガン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</si>
  <si>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</si>
  <si>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</si>
  <si>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2"/>
  </si>
  <si>
    <t>令和元年(2019年)</t>
    <rPh sb="0" eb="3">
      <t>レイワモト</t>
    </rPh>
    <rPh sb="3" eb="4">
      <t>ネン</t>
    </rPh>
    <rPh sb="9" eb="10">
      <t>ネン</t>
    </rPh>
    <phoneticPr fontId="3"/>
  </si>
  <si>
    <t>令和元年(2019年)</t>
    <rPh sb="0" eb="3">
      <t>レイワモト</t>
    </rPh>
    <rPh sb="3" eb="4">
      <t>ネン</t>
    </rPh>
    <rPh sb="9" eb="10">
      <t>ネン</t>
    </rPh>
    <phoneticPr fontId="2"/>
  </si>
  <si>
    <t xml:space="preserve">  令和元年(2019年)</t>
    <rPh sb="2" eb="5">
      <t>レイワモト</t>
    </rPh>
    <rPh sb="5" eb="6">
      <t>ネン</t>
    </rPh>
    <rPh sb="11" eb="12">
      <t>ネン</t>
    </rPh>
    <phoneticPr fontId="2"/>
  </si>
  <si>
    <t xml:space="preserve"> 68.衣類・見廻品・はきもの</t>
    <rPh sb="4" eb="6">
      <t>イルイ</t>
    </rPh>
    <rPh sb="7" eb="9">
      <t>ミマワ</t>
    </rPh>
    <rPh sb="9" eb="10">
      <t>ヒン</t>
    </rPh>
    <phoneticPr fontId="2"/>
  </si>
  <si>
    <t xml:space="preserve"> 77.動植物性製造飼肥料</t>
    <rPh sb="4" eb="7">
      <t>ドウショクブツ</t>
    </rPh>
    <rPh sb="7" eb="8">
      <t>セイ</t>
    </rPh>
    <rPh sb="8" eb="10">
      <t>セイゾウ</t>
    </rPh>
    <rPh sb="10" eb="11">
      <t>シ</t>
    </rPh>
    <rPh sb="11" eb="13">
      <t>ヒリョウ</t>
    </rPh>
    <phoneticPr fontId="2"/>
  </si>
  <si>
    <t>令和元年(2019年)</t>
    <rPh sb="0" eb="3">
      <t>レイワモト</t>
    </rPh>
    <rPh sb="9" eb="10">
      <t>ネン</t>
    </rPh>
    <phoneticPr fontId="2"/>
  </si>
  <si>
    <t>令和元年(2019年)</t>
    <rPh sb="0" eb="3">
      <t>レイワモト</t>
    </rPh>
    <rPh sb="3" eb="4">
      <t>ネン</t>
    </rPh>
    <rPh sb="9" eb="10">
      <t>ネン</t>
    </rPh>
    <phoneticPr fontId="5"/>
  </si>
  <si>
    <t>令和 2年(2020年)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</si>
  <si>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</si>
  <si>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-</t>
    <phoneticPr fontId="2"/>
  </si>
  <si>
    <t>　令和２年(2020年)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</si>
  <si>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</si>
  <si>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</si>
  <si>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営業用</t>
    <rPh sb="0" eb="1">
      <t>エイ</t>
    </rPh>
    <phoneticPr fontId="5"/>
  </si>
  <si>
    <t>令和2年度(2020年度)総数</t>
    <rPh sb="0" eb="2">
      <t>レイワ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</si>
  <si>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トラック   計</t>
  </si>
  <si>
    <t>普通車 計</t>
  </si>
  <si>
    <t>小型車 計</t>
  </si>
  <si>
    <t>ﾄﾚ-ﾗ-  計</t>
  </si>
  <si>
    <t xml:space="preserve"> バス</t>
  </si>
  <si>
    <t xml:space="preserve"> 乗用車    計</t>
  </si>
  <si>
    <t xml:space="preserve"> 特殊用途車 計</t>
  </si>
  <si>
    <t xml:space="preserve"> 大型特殊車 計</t>
  </si>
  <si>
    <t>24(23)</t>
  </si>
  <si>
    <t>令和元年度</t>
    <rPh sb="0" eb="2">
      <t>レイワ</t>
    </rPh>
    <rPh sb="2" eb="3">
      <t>モト</t>
    </rPh>
    <rPh sb="3" eb="5">
      <t>ネンド</t>
    </rPh>
    <phoneticPr fontId="3"/>
  </si>
  <si>
    <t>226(223)</t>
  </si>
  <si>
    <t>175(172)</t>
  </si>
  <si>
    <t>令和２年(2020年)</t>
    <rPh sb="0" eb="2">
      <t>レイワ</t>
    </rPh>
    <rPh sb="3" eb="4">
      <t>ネン</t>
    </rPh>
    <rPh sb="4" eb="5">
      <t>ガンネン</t>
    </rPh>
    <rPh sb="9" eb="10">
      <t>ネン</t>
    </rPh>
    <phoneticPr fontId="3"/>
  </si>
  <si>
    <t>平成28年度</t>
  </si>
  <si>
    <t>平成29年度</t>
  </si>
  <si>
    <t>令和２年度</t>
    <rPh sb="0" eb="2">
      <t>レイワ</t>
    </rPh>
    <phoneticPr fontId="2"/>
  </si>
  <si>
    <t>令和２年度(2020年度)</t>
    <rPh sb="0" eb="1">
      <t>レイ</t>
    </rPh>
    <rPh sb="1" eb="2">
      <t>ワ</t>
    </rPh>
    <rPh sb="3" eb="5">
      <t>ネンド</t>
    </rPh>
    <rPh sb="10" eb="12">
      <t>ネンド</t>
    </rPh>
    <phoneticPr fontId="2"/>
  </si>
  <si>
    <t>令和3年</t>
    <rPh sb="0" eb="2">
      <t>レイワ</t>
    </rPh>
    <rPh sb="3" eb="4">
      <t>ネン</t>
    </rPh>
    <phoneticPr fontId="3"/>
  </si>
  <si>
    <t>令和２年度(2020年度)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</si>
  <si>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　　 令和元年度以降は和歌山南スマートＩＣ含む。</t>
    <rPh sb="3" eb="5">
      <t>レイワ</t>
    </rPh>
    <rPh sb="5" eb="6">
      <t>モト</t>
    </rPh>
    <rPh sb="6" eb="8">
      <t>ネンド</t>
    </rPh>
    <rPh sb="8" eb="10">
      <t>イコウ</t>
    </rPh>
    <rPh sb="11" eb="14">
      <t>ワカヤマ</t>
    </rPh>
    <rPh sb="14" eb="15">
      <t>ミナミ</t>
    </rPh>
    <rPh sb="21" eb="22">
      <t>フク</t>
    </rPh>
    <phoneticPr fontId="2"/>
  </si>
  <si>
    <t>平成31年(2019年)</t>
    <rPh sb="0" eb="2">
      <t>ヘイセイ</t>
    </rPh>
    <rPh sb="4" eb="5">
      <t>ネン</t>
    </rPh>
    <rPh sb="5" eb="6">
      <t>ヘイネン</t>
    </rPh>
    <rPh sb="10" eb="11">
      <t>ネン</t>
    </rPh>
    <phoneticPr fontId="2"/>
  </si>
  <si>
    <r>
      <t>Ｂ．男女，年齢，免許種類別の運転免許人口</t>
    </r>
    <r>
      <rPr>
        <sz val="14"/>
        <color theme="1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</si>
  <si>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r>
      <rPr>
        <sz val="14"/>
        <color theme="1"/>
        <rFont val="ＭＳ 明朝"/>
        <family val="1"/>
        <charset val="128"/>
      </rPr>
      <t>　37．</t>
    </r>
    <r>
      <rPr>
        <sz val="12"/>
        <color theme="1"/>
        <rFont val="ＭＳ 明朝"/>
        <family val="1"/>
        <charset val="128"/>
      </rPr>
      <t>その他輸送機械</t>
    </r>
    <rPh sb="6" eb="7">
      <t>タ</t>
    </rPh>
    <rPh sb="7" eb="9">
      <t>ユソウ</t>
    </rPh>
    <rPh sb="9" eb="11">
      <t>キカイ</t>
    </rPh>
    <phoneticPr fontId="2"/>
  </si>
  <si>
    <r>
      <t>普通倉庫</t>
    </r>
    <r>
      <rPr>
        <u/>
        <sz val="14"/>
        <color theme="1"/>
        <rFont val="ＭＳ 明朝"/>
        <family val="1"/>
        <charset val="128"/>
      </rPr>
      <t>面積(千㎡)</t>
    </r>
    <rPh sb="0" eb="2">
      <t>フツウ</t>
    </rPh>
    <rPh sb="2" eb="4">
      <t>ソウコ</t>
    </rPh>
    <rPh sb="4" eb="6">
      <t>メンセキ</t>
    </rPh>
    <rPh sb="7" eb="8">
      <t>セン</t>
    </rPh>
    <phoneticPr fontId="2"/>
  </si>
  <si>
    <r>
      <t xml:space="preserve">危険品倉庫
</t>
    </r>
    <r>
      <rPr>
        <u/>
        <sz val="12"/>
        <color theme="1"/>
        <rFont val="ＭＳ 明朝"/>
        <family val="1"/>
        <charset val="128"/>
      </rPr>
      <t>[建屋･野積]</t>
    </r>
    <rPh sb="0" eb="2">
      <t>キケン</t>
    </rPh>
    <rPh sb="2" eb="3">
      <t>ヒン</t>
    </rPh>
    <rPh sb="3" eb="5">
      <t>ソウコ</t>
    </rPh>
    <rPh sb="7" eb="8">
      <t>タ</t>
    </rPh>
    <rPh sb="8" eb="9">
      <t>ヤ</t>
    </rPh>
    <rPh sb="10" eb="12">
      <t>ノズ</t>
    </rPh>
    <phoneticPr fontId="2"/>
  </si>
  <si>
    <r>
      <t>普通倉庫</t>
    </r>
    <r>
      <rPr>
        <u/>
        <sz val="14"/>
        <color theme="1"/>
        <rFont val="ＭＳ 明朝"/>
        <family val="1"/>
        <charset val="128"/>
      </rPr>
      <t>容積(千㎥)</t>
    </r>
    <rPh sb="0" eb="2">
      <t>フツウ</t>
    </rPh>
    <rPh sb="2" eb="4">
      <t>ソウコ</t>
    </rPh>
    <rPh sb="4" eb="6">
      <t>ヨウセキ</t>
    </rPh>
    <rPh sb="7" eb="8">
      <t>セン</t>
    </rPh>
    <phoneticPr fontId="2"/>
  </si>
  <si>
    <r>
      <t xml:space="preserve">危険品倉庫
</t>
    </r>
    <r>
      <rPr>
        <u/>
        <sz val="12"/>
        <color theme="1"/>
        <rFont val="ＭＳ 明朝"/>
        <family val="1"/>
        <charset val="128"/>
      </rPr>
      <t>[貯蔵槽]</t>
    </r>
    <rPh sb="0" eb="2">
      <t>キケン</t>
    </rPh>
    <rPh sb="2" eb="3">
      <t>ヒン</t>
    </rPh>
    <rPh sb="3" eb="5">
      <t>ソウコ</t>
    </rPh>
    <rPh sb="7" eb="10">
      <t>チョゾウソウ</t>
    </rPh>
    <phoneticPr fontId="2"/>
  </si>
  <si>
    <r>
      <t>冷蔵倉庫(千m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</si>
  <si>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>令和2年度(2020年度)総数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</si>
  <si>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令和 2年度(2020年度)</t>
    <rPh sb="0" eb="2">
      <t>レイワ</t>
    </rPh>
    <rPh sb="4" eb="6">
      <t>ネンド</t>
    </rPh>
    <rPh sb="11" eb="13">
      <t>ネンド</t>
    </rPh>
    <phoneticPr fontId="6"/>
  </si>
  <si>
    <t>注2）昭和60年度から平成7年度の各年度計には、三重県、奈良県の一部を含む。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4" eb="16">
      <t>ネンド</t>
    </rPh>
    <rPh sb="17" eb="20">
      <t>カクネンド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</si>
  <si>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令和 2年度</t>
    <rPh sb="0" eb="2">
      <t>レイワ</t>
    </rPh>
    <rPh sb="4" eb="6">
      <t>ネンド</t>
    </rPh>
    <phoneticPr fontId="2"/>
  </si>
  <si>
    <t>(2020年度)</t>
    <rPh sb="5" eb="6">
      <t>ネン</t>
    </rPh>
    <rPh sb="6" eb="7">
      <t>ド</t>
    </rPh>
    <phoneticPr fontId="2"/>
  </si>
  <si>
    <t xml:space="preserve"> 小包郵便  注2)</t>
    <phoneticPr fontId="6"/>
  </si>
  <si>
    <t>書 留  注1)</t>
    <phoneticPr fontId="6"/>
  </si>
  <si>
    <t>令和 3年(2021年)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</si>
  <si>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 3年度(2021年度)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</si>
  <si>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2021年 4月</t>
    <phoneticPr fontId="2"/>
  </si>
  <si>
    <t>2021年 5月</t>
    <phoneticPr fontId="2"/>
  </si>
  <si>
    <t>2021年 6月</t>
    <phoneticPr fontId="2"/>
  </si>
  <si>
    <t>2021年 7月</t>
    <phoneticPr fontId="2"/>
  </si>
  <si>
    <t>2021年 8月</t>
    <phoneticPr fontId="2"/>
  </si>
  <si>
    <t>2021年 9月</t>
    <phoneticPr fontId="2"/>
  </si>
  <si>
    <t>2021年10月</t>
    <phoneticPr fontId="2"/>
  </si>
  <si>
    <t>2021年11月</t>
    <phoneticPr fontId="2"/>
  </si>
  <si>
    <t>2021年12月</t>
    <phoneticPr fontId="2"/>
  </si>
  <si>
    <t>2022年 1月</t>
    <phoneticPr fontId="2"/>
  </si>
  <si>
    <t>2022年 2月</t>
    <phoneticPr fontId="2"/>
  </si>
  <si>
    <t>2022年 3月</t>
    <phoneticPr fontId="2"/>
  </si>
  <si>
    <t>　令和３年(2021年)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</si>
  <si>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令和３年(2021年)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</si>
  <si>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令和３年(2021年)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</si>
  <si>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令和３年度(2021年度)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</si>
  <si>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令和２年度</t>
    <rPh sb="0" eb="2">
      <t>レイワ</t>
    </rPh>
    <rPh sb="3" eb="5">
      <t>ネンド</t>
    </rPh>
    <phoneticPr fontId="2"/>
  </si>
  <si>
    <t>25(25)</t>
    <phoneticPr fontId="2"/>
  </si>
  <si>
    <t>33(31)</t>
    <phoneticPr fontId="2"/>
  </si>
  <si>
    <t>219(216)</t>
    <phoneticPr fontId="2"/>
  </si>
  <si>
    <t>168(165)</t>
    <phoneticPr fontId="2"/>
  </si>
  <si>
    <t>令和２年度</t>
    <rPh sb="0" eb="1">
      <t>レイ</t>
    </rPh>
    <rPh sb="1" eb="2">
      <t>ワ</t>
    </rPh>
    <rPh sb="3" eb="5">
      <t>ネンド</t>
    </rPh>
    <phoneticPr fontId="2"/>
  </si>
  <si>
    <t>令和３年(2021年)</t>
    <rPh sb="0" eb="2">
      <t>レイワ</t>
    </rPh>
    <rPh sb="3" eb="4">
      <t>ネン</t>
    </rPh>
    <rPh sb="4" eb="5">
      <t>ガンネン</t>
    </rPh>
    <rPh sb="9" eb="10">
      <t>ネン</t>
    </rPh>
    <phoneticPr fontId="3"/>
  </si>
  <si>
    <t>令和4年</t>
    <rPh sb="0" eb="2">
      <t>レイワ</t>
    </rPh>
    <rPh sb="3" eb="4">
      <t>ネン</t>
    </rPh>
    <phoneticPr fontId="3"/>
  </si>
  <si>
    <t>令和３年度(2021年度)</t>
    <rPh sb="0" eb="1">
      <t>レイ</t>
    </rPh>
    <rPh sb="1" eb="2">
      <t>ワ</t>
    </rPh>
    <rPh sb="3" eb="5">
      <t>ネンド</t>
    </rPh>
    <rPh sb="10" eb="12">
      <t>ネンド</t>
    </rPh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</si>
  <si>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</si>
  <si>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 xml:space="preserve">  を単純に合計したもの</t>
    <phoneticPr fontId="2"/>
  </si>
  <si>
    <t>資料：ＪＲ西日本 和歌山支社</t>
    <phoneticPr fontId="2"/>
  </si>
  <si>
    <t>令和３年度</t>
    <rPh sb="0" eb="2">
      <t>レイワ</t>
    </rPh>
    <phoneticPr fontId="2"/>
  </si>
  <si>
    <t>令和 3年度(2021年度)</t>
    <rPh sb="0" eb="2">
      <t>レイワ</t>
    </rPh>
    <rPh sb="4" eb="6">
      <t>ネンド</t>
    </rPh>
    <rPh sb="11" eb="13">
      <t>ネンド</t>
    </rPh>
    <phoneticPr fontId="6"/>
  </si>
  <si>
    <t>令和3年度(2021年度)総数</t>
    <rPh sb="0" eb="2">
      <t>レイワ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</si>
  <si>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令和3年度(2021年度)総数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</si>
  <si>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印南町</t>
    <rPh sb="0" eb="2">
      <t>イナミ</t>
    </rPh>
    <rPh sb="2" eb="3">
      <t>マチ</t>
    </rPh>
    <phoneticPr fontId="2"/>
  </si>
  <si>
    <t>みなべ町</t>
    <rPh sb="3" eb="4">
      <t>チョウ</t>
    </rPh>
    <phoneticPr fontId="4"/>
  </si>
  <si>
    <t>平成31年(2019年)</t>
    <rPh sb="0" eb="2">
      <t>ヘイセイ</t>
    </rPh>
    <rPh sb="4" eb="5">
      <t>ネン</t>
    </rPh>
    <rPh sb="5" eb="6">
      <t>ガンネン</t>
    </rPh>
    <rPh sb="10" eb="11">
      <t>ネン</t>
    </rPh>
    <phoneticPr fontId="2"/>
  </si>
  <si>
    <t>注4)岩出根来本線</t>
    <rPh sb="3" eb="5">
      <t>イワデ</t>
    </rPh>
    <rPh sb="5" eb="7">
      <t>ネゴロ</t>
    </rPh>
    <rPh sb="7" eb="9">
      <t>ホンセン</t>
    </rPh>
    <phoneticPr fontId="2"/>
  </si>
  <si>
    <t>注4) 阪和自動車道（岩出根来本線）は、平成29年3月18日に供用開始。</t>
    <rPh sb="0" eb="1">
      <t>チュウ</t>
    </rPh>
    <rPh sb="4" eb="6">
      <t>ハンワ</t>
    </rPh>
    <rPh sb="6" eb="9">
      <t>ジドウシャ</t>
    </rPh>
    <rPh sb="9" eb="10">
      <t>ドウ</t>
    </rPh>
    <rPh sb="11" eb="13">
      <t>イワデ</t>
    </rPh>
    <rPh sb="13" eb="15">
      <t>ネゴロ</t>
    </rPh>
    <rPh sb="15" eb="17">
      <t>ホンセン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キョウヨウ</t>
    </rPh>
    <rPh sb="33" eb="35">
      <t>カイシ</t>
    </rPh>
    <phoneticPr fontId="2"/>
  </si>
  <si>
    <t>令和３年度(2021年度)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</si>
  <si>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注5)</t>
  </si>
  <si>
    <t>注5) 阪和自動車道（岩出根来本線）のデータは年度。</t>
    <rPh sb="23" eb="25">
      <t>ネンド</t>
    </rPh>
    <phoneticPr fontId="2"/>
  </si>
  <si>
    <t>注6) 平成29年より月別データは非公表</t>
    <rPh sb="0" eb="1">
      <t>チュウ</t>
    </rPh>
    <rPh sb="4" eb="6">
      <t>ヘイセイ</t>
    </rPh>
    <rPh sb="8" eb="9">
      <t>ネン</t>
    </rPh>
    <rPh sb="11" eb="13">
      <t>ツキベツ</t>
    </rPh>
    <rPh sb="17" eb="18">
      <t>ヒ</t>
    </rPh>
    <rPh sb="18" eb="20">
      <t>コウヒョウ</t>
    </rPh>
    <phoneticPr fontId="2"/>
  </si>
  <si>
    <t>注5)</t>
    <phoneticPr fontId="2"/>
  </si>
  <si>
    <t>注1）普通局と特定局は平成19年10月に廃止され、郵便局(直営)と簡易局の２種類となった。</t>
    <rPh sb="0" eb="1">
      <t>チュウ</t>
    </rPh>
    <rPh sb="3" eb="5">
      <t>フツウ</t>
    </rPh>
    <rPh sb="5" eb="6">
      <t>キョク</t>
    </rPh>
    <rPh sb="7" eb="10">
      <t>トクテイキョク</t>
    </rPh>
    <rPh sb="11" eb="13">
      <t>ヘイセイ</t>
    </rPh>
    <rPh sb="15" eb="16">
      <t>ネン</t>
    </rPh>
    <rPh sb="18" eb="19">
      <t>ツキ</t>
    </rPh>
    <rPh sb="20" eb="22">
      <t>ハイシ</t>
    </rPh>
    <rPh sb="25" eb="28">
      <t>ユウビンキョク</t>
    </rPh>
    <rPh sb="29" eb="31">
      <t>チョクエイ</t>
    </rPh>
    <rPh sb="33" eb="36">
      <t>カンイキョク</t>
    </rPh>
    <phoneticPr fontId="2"/>
  </si>
  <si>
    <t>注2）令和3年度以降、簡易局については一時閉鎖中の局を含む。</t>
    <phoneticPr fontId="2"/>
  </si>
  <si>
    <t>　　　令和3年度以降 日本郵便（株）近畿支社</t>
  </si>
  <si>
    <t>　　　令和3年度以降 日本郵便（株）近畿支社</t>
    <phoneticPr fontId="2"/>
  </si>
  <si>
    <t>資料：令和2年度以前 日本郵便（株）和歌山中央郵便局</t>
    <rPh sb="11" eb="13">
      <t>ニホン</t>
    </rPh>
    <rPh sb="13" eb="15">
      <t>ユウビン</t>
    </rPh>
    <rPh sb="16" eb="17">
      <t>カブ</t>
    </rPh>
    <rPh sb="18" eb="21">
      <t>ワカヤマ</t>
    </rPh>
    <rPh sb="21" eb="23">
      <t>チュウオウ</t>
    </rPh>
    <rPh sb="23" eb="26">
      <t>ユウビンキョク</t>
    </rPh>
    <phoneticPr fontId="3"/>
  </si>
  <si>
    <t>引受郵便物数</t>
    <rPh sb="0" eb="2">
      <t>ヒキウケ</t>
    </rPh>
    <rPh sb="2" eb="4">
      <t>ユウビン</t>
    </rPh>
    <rPh sb="4" eb="5">
      <t>ブツ</t>
    </rPh>
    <rPh sb="5" eb="6">
      <t>スウ</t>
    </rPh>
    <phoneticPr fontId="2"/>
  </si>
  <si>
    <t xml:space="preserve">        単位：千通</t>
    <phoneticPr fontId="2"/>
  </si>
  <si>
    <t>令和 3年度</t>
    <rPh sb="0" eb="2">
      <t>レイワ</t>
    </rPh>
    <rPh sb="4" eb="6">
      <t>ネンド</t>
    </rPh>
    <phoneticPr fontId="3"/>
  </si>
  <si>
    <t>令和 3年度</t>
    <rPh sb="0" eb="2">
      <t>レイワ</t>
    </rPh>
    <rPh sb="4" eb="6">
      <t>ネンド</t>
    </rPh>
    <phoneticPr fontId="2"/>
  </si>
  <si>
    <t>(2021年度)</t>
    <rPh sb="5" eb="6">
      <t>ネン</t>
    </rPh>
    <rPh sb="6" eb="7">
      <t>ド</t>
    </rPh>
    <phoneticPr fontId="3"/>
  </si>
  <si>
    <t>(2021年度)</t>
    <rPh sb="5" eb="6">
      <t>ネン</t>
    </rPh>
    <rPh sb="6" eb="7">
      <t>ド</t>
    </rPh>
    <phoneticPr fontId="2"/>
  </si>
  <si>
    <t>注）令和3年度以降は、和歌山県全体の引受郵便物数のみを公表</t>
    <rPh sb="2" eb="4">
      <t>レイワ</t>
    </rPh>
    <rPh sb="5" eb="7">
      <t>ネンド</t>
    </rPh>
    <rPh sb="7" eb="9">
      <t>イコウ</t>
    </rPh>
    <rPh sb="11" eb="14">
      <t>ワカヤマ</t>
    </rPh>
    <rPh sb="14" eb="15">
      <t>ケン</t>
    </rPh>
    <rPh sb="15" eb="17">
      <t>ゼンタイ</t>
    </rPh>
    <rPh sb="18" eb="19">
      <t>ヒ</t>
    </rPh>
    <rPh sb="19" eb="20">
      <t>ウ</t>
    </rPh>
    <rPh sb="20" eb="23">
      <t>ユウビンブツ</t>
    </rPh>
    <rPh sb="23" eb="24">
      <t>スウ</t>
    </rPh>
    <rPh sb="27" eb="29">
      <t>コウヒョウ</t>
    </rPh>
    <phoneticPr fontId="2"/>
  </si>
  <si>
    <t>注1）配達記録を含む。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</si>
  <si>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注2）ＥＸＰＡＣＫ５００・冊子小包を含む。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</si>
</sst>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  <numFmt numFmtId="184" formatCode="[&gt;0]#,##0.0,;&quot;-&quot;"/>
    <numFmt numFmtId="185" formatCode="_ * #,##0.0_ ;_ * \-#,##0.0_ ;_ * &quot;-&quot;_ ;_ @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0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>
      <alignment vertic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 applyProtection="1">
      <alignment horizontal="left" shrinkToFit="1"/>
    </xf>
    <xf numFmtId="177" fontId="3" fillId="0" borderId="0" xfId="0" applyNumberFormat="1" applyFont="1">
      <alignment vertical="center"/>
    </xf>
    <xf numFmtId="0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left"/>
    </xf>
    <xf numFmtId="177" fontId="25" fillId="0" borderId="0" xfId="0" applyNumberFormat="1" applyFont="1" applyAlignment="1">
      <alignment vertical="center" shrinkToFit="1"/>
    </xf>
    <xf numFmtId="177" fontId="3" fillId="0" borderId="0" xfId="43" applyNumberFormat="1" applyFont="1">
      <alignment vertical="center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177" fontId="3" fillId="24" borderId="0" xfId="0" applyNumberFormat="1" applyFont="1" applyFill="1" applyBorder="1" applyProtection="1">
      <alignment vertical="center"/>
      <protection locked="0"/>
    </xf>
    <xf numFmtId="178" fontId="5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26" borderId="0" xfId="0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7" fontId="3" fillId="0" borderId="0" xfId="43" applyNumberFormat="1" applyFont="1" applyFill="1" applyBorder="1">
      <alignment vertical="center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7" fontId="3" fillId="0" borderId="0" xfId="43" applyNumberFormat="1" applyFont="1" applyFill="1" applyBorder="1" applyAlignment="1" applyProtection="1">
      <alignment horizontal="left"/>
    </xf>
    <xf numFmtId="177" fontId="3" fillId="0" borderId="0" xfId="43" applyNumberFormat="1" applyFont="1" applyFill="1">
      <alignment vertical="center"/>
    </xf>
    <xf numFmtId="177" fontId="3" fillId="0" borderId="0" xfId="43" applyNumberFormat="1" applyFont="1" applyFill="1" applyAlignment="1" applyProtection="1">
      <alignment horizontal="left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7" fontId="3" fillId="0" borderId="0" xfId="0" applyNumberFormat="1" applyFont="1" applyFill="1" applyAlignment="1">
      <alignment horizontal="left" vertical="center" shrinkToFit="1"/>
    </xf>
    <xf numFmtId="177" fontId="5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/>
    </xf>
    <xf numFmtId="184" fontId="3" fillId="0" borderId="0" xfId="0" applyNumberFormat="1" applyFont="1" applyFill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left"/>
    </xf>
    <xf numFmtId="178" fontId="3" fillId="0" borderId="10" xfId="0" applyNumberFormat="1" applyFont="1" applyBorder="1">
      <alignment vertical="center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center"/>
    </xf>
    <xf numFmtId="178" fontId="3" fillId="0" borderId="0" xfId="0" applyNumberFormat="1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8" fontId="3" fillId="0" borderId="11" xfId="0" applyNumberFormat="1" applyFont="1" applyBorder="1" applyProtection="1">
      <alignment vertical="center"/>
    </xf>
    <xf numFmtId="41" fontId="3" fillId="0" borderId="0" xfId="43" applyNumberFormat="1" applyFont="1" applyAlignment="1" applyProtection="1">
      <alignment horizontal="right" shrinkToFit="1"/>
      <protection locked="0"/>
    </xf>
    <xf numFmtId="178" fontId="3" fillId="0" borderId="0" xfId="0" applyNumberFormat="1" applyFont="1" applyProtection="1">
      <alignment vertical="center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Alignment="1" applyProtection="1">
      <alignment horizontal="left"/>
    </xf>
    <xf numFmtId="0" fontId="3" fillId="0" borderId="10" xfId="0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0" xfId="0" applyNumberFormat="1" applyFont="1" applyProtection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0" xfId="0" applyNumberFormat="1" applyFont="1" applyBorder="1" applyAlignment="1"/>
    <xf numFmtId="41" fontId="3" fillId="0" borderId="10" xfId="43" applyNumberFormat="1" applyFont="1" applyBorder="1" applyAlignment="1" applyProtection="1">
      <alignment horizontal="right" shrinkToFit="1"/>
      <protection locked="0"/>
    </xf>
    <xf numFmtId="41" fontId="3" fillId="0" borderId="0" xfId="43" applyNumberFormat="1" applyFont="1" applyBorder="1" applyAlignment="1" applyProtection="1">
      <alignment horizontal="right" shrinkToFit="1"/>
      <protection locked="0"/>
    </xf>
    <xf numFmtId="177" fontId="30" fillId="0" borderId="23" xfId="43" applyNumberFormat="1" applyFont="1" applyFill="1" applyBorder="1" applyAlignment="1" applyProtection="1">
      <alignment horizontal="center"/>
    </xf>
    <xf numFmtId="177" fontId="30" fillId="0" borderId="27" xfId="43" applyNumberFormat="1" applyFont="1" applyFill="1" applyBorder="1" applyAlignment="1" applyProtection="1">
      <alignment horizontal="center"/>
    </xf>
    <xf numFmtId="177" fontId="30" fillId="0" borderId="21" xfId="43" applyNumberFormat="1" applyFont="1" applyFill="1" applyBorder="1" applyAlignment="1" applyProtection="1">
      <alignment horizontal="center"/>
    </xf>
    <xf numFmtId="177" fontId="30" fillId="0" borderId="17" xfId="43" applyNumberFormat="1" applyFont="1" applyFill="1" applyBorder="1" applyAlignment="1" applyProtection="1">
      <alignment horizontal="center"/>
    </xf>
    <xf numFmtId="177" fontId="30" fillId="0" borderId="12" xfId="43" applyNumberFormat="1" applyFont="1" applyFill="1" applyBorder="1" applyAlignment="1" applyProtection="1">
      <alignment horizontal="center"/>
    </xf>
    <xf numFmtId="177" fontId="30" fillId="0" borderId="13" xfId="43" applyNumberFormat="1" applyFont="1" applyFill="1" applyBorder="1" applyAlignment="1" applyProtection="1">
      <alignment horizontal="center"/>
    </xf>
    <xf numFmtId="0" fontId="30" fillId="0" borderId="0" xfId="0" applyFont="1" applyFill="1">
      <alignment vertical="center"/>
    </xf>
    <xf numFmtId="0" fontId="30" fillId="0" borderId="11" xfId="0" applyFont="1" applyFill="1" applyBorder="1">
      <alignment vertical="center"/>
    </xf>
    <xf numFmtId="0" fontId="30" fillId="0" borderId="12" xfId="0" applyFont="1" applyFill="1" applyBorder="1">
      <alignment vertical="center"/>
    </xf>
    <xf numFmtId="0" fontId="30" fillId="0" borderId="11" xfId="0" applyFont="1" applyFill="1" applyBorder="1" applyAlignment="1" applyProtection="1">
      <alignment horizontal="center"/>
    </xf>
    <xf numFmtId="0" fontId="30" fillId="0" borderId="13" xfId="0" applyFont="1" applyFill="1" applyBorder="1">
      <alignment vertical="center"/>
    </xf>
    <xf numFmtId="0" fontId="30" fillId="0" borderId="13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right"/>
    </xf>
    <xf numFmtId="0" fontId="30" fillId="0" borderId="0" xfId="0" applyFont="1" applyFill="1" applyAlignment="1" applyProtection="1">
      <alignment horizontal="right"/>
    </xf>
    <xf numFmtId="0" fontId="30" fillId="0" borderId="0" xfId="0" applyFont="1" applyFill="1" applyAlignment="1" applyProtection="1">
      <alignment horizontal="left"/>
    </xf>
    <xf numFmtId="180" fontId="30" fillId="0" borderId="11" xfId="0" applyNumberFormat="1" applyFont="1" applyFill="1" applyBorder="1" applyAlignment="1">
      <alignment vertical="center"/>
    </xf>
    <xf numFmtId="180" fontId="30" fillId="0" borderId="0" xfId="0" applyNumberFormat="1" applyFont="1" applyFill="1">
      <alignment vertical="center"/>
    </xf>
    <xf numFmtId="0" fontId="31" fillId="0" borderId="0" xfId="0" applyFont="1" applyFill="1" applyAlignment="1" applyProtection="1">
      <alignment horizontal="center"/>
    </xf>
    <xf numFmtId="183" fontId="30" fillId="0" borderId="11" xfId="0" applyNumberFormat="1" applyFont="1" applyFill="1" applyBorder="1">
      <alignment vertical="center"/>
    </xf>
    <xf numFmtId="183" fontId="30" fillId="0" borderId="0" xfId="0" applyNumberFormat="1" applyFont="1" applyFill="1">
      <alignment vertical="center"/>
    </xf>
    <xf numFmtId="0" fontId="30" fillId="0" borderId="0" xfId="0" applyFont="1" applyFill="1" applyAlignment="1" applyProtection="1">
      <alignment horizontal="center"/>
    </xf>
    <xf numFmtId="41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Alignment="1" applyProtection="1"/>
    <xf numFmtId="185" fontId="30" fillId="0" borderId="0" xfId="43" applyNumberFormat="1" applyFont="1" applyFill="1" applyBorder="1" applyAlignment="1" applyProtection="1">
      <alignment vertical="center" shrinkToFit="1"/>
    </xf>
    <xf numFmtId="41" fontId="30" fillId="0" borderId="0" xfId="43" applyNumberFormat="1" applyFont="1" applyFill="1" applyBorder="1" applyAlignment="1" applyProtection="1">
      <alignment vertical="center" shrinkToFit="1"/>
    </xf>
    <xf numFmtId="0" fontId="30" fillId="0" borderId="10" xfId="0" applyFont="1" applyFill="1" applyBorder="1">
      <alignment vertical="center"/>
    </xf>
    <xf numFmtId="176" fontId="30" fillId="0" borderId="14" xfId="0" applyNumberFormat="1" applyFont="1" applyFill="1" applyBorder="1">
      <alignment vertical="center"/>
    </xf>
    <xf numFmtId="176" fontId="30" fillId="0" borderId="10" xfId="0" applyNumberFormat="1" applyFont="1" applyFill="1" applyBorder="1">
      <alignment vertical="center"/>
    </xf>
    <xf numFmtId="176" fontId="30" fillId="0" borderId="11" xfId="0" applyNumberFormat="1" applyFont="1" applyFill="1" applyBorder="1" applyAlignment="1" applyProtection="1">
      <alignment horizontal="center"/>
    </xf>
    <xf numFmtId="176" fontId="30" fillId="0" borderId="12" xfId="0" applyNumberFormat="1" applyFont="1" applyFill="1" applyBorder="1">
      <alignment vertical="center"/>
    </xf>
    <xf numFmtId="176" fontId="30" fillId="0" borderId="13" xfId="0" applyNumberFormat="1" applyFont="1" applyFill="1" applyBorder="1" applyAlignment="1" applyProtection="1">
      <alignment horizontal="center"/>
    </xf>
    <xf numFmtId="176" fontId="30" fillId="0" borderId="18" xfId="0" applyNumberFormat="1" applyFont="1" applyFill="1" applyBorder="1" applyAlignment="1" applyProtection="1">
      <alignment horizontal="right"/>
    </xf>
    <xf numFmtId="176" fontId="30" fillId="0" borderId="0" xfId="0" applyNumberFormat="1" applyFont="1" applyFill="1" applyAlignment="1" applyProtection="1">
      <alignment horizontal="right"/>
    </xf>
    <xf numFmtId="176" fontId="30" fillId="0" borderId="0" xfId="0" applyNumberFormat="1" applyFont="1" applyFill="1">
      <alignment vertical="center"/>
    </xf>
    <xf numFmtId="180" fontId="30" fillId="0" borderId="11" xfId="0" applyNumberFormat="1" applyFont="1" applyFill="1" applyBorder="1">
      <alignment vertical="center"/>
    </xf>
    <xf numFmtId="177" fontId="30" fillId="0" borderId="0" xfId="0" applyNumberFormat="1" applyFont="1" applyFill="1">
      <alignment vertical="center"/>
    </xf>
    <xf numFmtId="185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19" xfId="0" applyFont="1" applyFill="1" applyBorder="1" applyAlignment="1" applyProtection="1">
      <alignment horizontal="left"/>
    </xf>
    <xf numFmtId="0" fontId="30" fillId="0" borderId="19" xfId="0" applyFont="1" applyFill="1" applyBorder="1" applyAlignment="1" applyProtection="1">
      <alignment horizontal="center"/>
    </xf>
    <xf numFmtId="181" fontId="30" fillId="0" borderId="14" xfId="0" applyNumberFormat="1" applyFont="1" applyFill="1" applyBorder="1">
      <alignment vertical="center"/>
    </xf>
    <xf numFmtId="181" fontId="30" fillId="0" borderId="10" xfId="0" applyNumberFormat="1" applyFont="1" applyFill="1" applyBorder="1">
      <alignment vertical="center"/>
    </xf>
    <xf numFmtId="181" fontId="30" fillId="0" borderId="10" xfId="0" applyNumberFormat="1" applyFont="1" applyFill="1" applyBorder="1" applyProtection="1">
      <alignment vertical="center"/>
    </xf>
    <xf numFmtId="176" fontId="30" fillId="0" borderId="0" xfId="0" applyNumberFormat="1" applyFont="1" applyFill="1" applyAlignment="1" applyProtection="1">
      <alignment horizontal="left"/>
    </xf>
    <xf numFmtId="177" fontId="30" fillId="0" borderId="0" xfId="0" applyNumberFormat="1" applyFont="1" applyFill="1" applyBorder="1">
      <alignment vertical="center"/>
    </xf>
    <xf numFmtId="177" fontId="30" fillId="0" borderId="10" xfId="0" applyNumberFormat="1" applyFont="1" applyFill="1" applyBorder="1">
      <alignment vertical="center"/>
    </xf>
    <xf numFmtId="177" fontId="30" fillId="0" borderId="10" xfId="0" applyNumberFormat="1" applyFont="1" applyFill="1" applyBorder="1" applyAlignment="1" applyProtection="1">
      <alignment horizontal="left"/>
    </xf>
    <xf numFmtId="177" fontId="30" fillId="0" borderId="10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 applyProtection="1">
      <alignment horizontal="left"/>
    </xf>
    <xf numFmtId="177" fontId="30" fillId="0" borderId="11" xfId="0" applyNumberFormat="1" applyFont="1" applyFill="1" applyBorder="1">
      <alignment vertical="center"/>
    </xf>
    <xf numFmtId="177" fontId="30" fillId="0" borderId="21" xfId="0" applyNumberFormat="1" applyFont="1" applyFill="1" applyBorder="1">
      <alignment vertical="center"/>
    </xf>
    <xf numFmtId="177" fontId="30" fillId="0" borderId="0" xfId="0" applyNumberFormat="1" applyFont="1" applyFill="1" applyBorder="1" applyAlignment="1">
      <alignment vertical="center" shrinkToFit="1"/>
    </xf>
    <xf numFmtId="177" fontId="30" fillId="0" borderId="0" xfId="0" applyNumberFormat="1" applyFont="1" applyFill="1" applyBorder="1" applyAlignment="1" applyProtection="1">
      <alignment horizontal="left" shrinkToFit="1"/>
    </xf>
    <xf numFmtId="177" fontId="30" fillId="0" borderId="11" xfId="0" applyNumberFormat="1" applyFont="1" applyFill="1" applyBorder="1" applyAlignment="1" applyProtection="1">
      <alignment horizontal="center" shrinkToFit="1"/>
    </xf>
    <xf numFmtId="177" fontId="30" fillId="0" borderId="12" xfId="0" applyNumberFormat="1" applyFont="1" applyFill="1" applyBorder="1">
      <alignment vertical="center"/>
    </xf>
    <xf numFmtId="177" fontId="30" fillId="0" borderId="13" xfId="0" applyNumberFormat="1" applyFont="1" applyFill="1" applyBorder="1">
      <alignment vertical="center"/>
    </xf>
    <xf numFmtId="177" fontId="30" fillId="0" borderId="0" xfId="43" applyNumberFormat="1" applyFont="1" applyFill="1" applyBorder="1">
      <alignment vertical="center"/>
    </xf>
    <xf numFmtId="177" fontId="30" fillId="0" borderId="11" xfId="43" applyNumberFormat="1" applyFont="1" applyFill="1" applyBorder="1">
      <alignment vertical="center"/>
    </xf>
    <xf numFmtId="177" fontId="30" fillId="0" borderId="0" xfId="43" applyNumberFormat="1" applyFont="1" applyFill="1" applyBorder="1" applyAlignment="1" applyProtection="1">
      <alignment horizontal="left"/>
    </xf>
    <xf numFmtId="177" fontId="30" fillId="0" borderId="0" xfId="43" applyNumberFormat="1" applyFont="1" applyFill="1" applyBorder="1" applyProtection="1">
      <alignment vertical="center"/>
    </xf>
    <xf numFmtId="177" fontId="30" fillId="0" borderId="0" xfId="43" applyNumberFormat="1" applyFont="1" applyFill="1" applyBorder="1" applyAlignment="1" applyProtection="1"/>
    <xf numFmtId="41" fontId="30" fillId="0" borderId="11" xfId="0" applyNumberFormat="1" applyFont="1" applyFill="1" applyBorder="1" applyAlignment="1" applyProtection="1">
      <alignment vertical="center" shrinkToFit="1"/>
    </xf>
    <xf numFmtId="41" fontId="30" fillId="0" borderId="0" xfId="0" applyNumberFormat="1" applyFont="1" applyFill="1" applyBorder="1" applyAlignment="1" applyProtection="1">
      <alignment vertical="center" shrinkToFit="1"/>
    </xf>
    <xf numFmtId="177" fontId="30" fillId="0" borderId="11" xfId="43" applyNumberFormat="1" applyFont="1" applyFill="1" applyBorder="1" applyAlignment="1" applyProtection="1">
      <alignment vertical="center" shrinkToFit="1"/>
    </xf>
    <xf numFmtId="177" fontId="30" fillId="0" borderId="12" xfId="43" applyNumberFormat="1" applyFont="1" applyFill="1" applyBorder="1" applyAlignment="1" applyProtection="1">
      <alignment horizontal="left"/>
    </xf>
    <xf numFmtId="177" fontId="30" fillId="0" borderId="26" xfId="43" applyNumberFormat="1" applyFont="1" applyFill="1" applyBorder="1" applyAlignment="1" applyProtection="1">
      <alignment horizontal="left"/>
    </xf>
    <xf numFmtId="177" fontId="30" fillId="0" borderId="11" xfId="43" applyNumberFormat="1" applyFont="1" applyFill="1" applyBorder="1" applyAlignment="1" applyProtection="1">
      <alignment horizontal="left"/>
    </xf>
    <xf numFmtId="177" fontId="30" fillId="0" borderId="18" xfId="43" applyNumberFormat="1" applyFont="1" applyFill="1" applyBorder="1" applyAlignment="1" applyProtection="1">
      <alignment horizontal="left"/>
    </xf>
    <xf numFmtId="177" fontId="30" fillId="0" borderId="16" xfId="43" applyNumberFormat="1" applyFont="1" applyFill="1" applyBorder="1" applyAlignment="1" applyProtection="1">
      <alignment horizontal="left"/>
    </xf>
    <xf numFmtId="177" fontId="30" fillId="0" borderId="18" xfId="43" applyNumberFormat="1" applyFont="1" applyFill="1" applyBorder="1">
      <alignment vertical="center"/>
    </xf>
    <xf numFmtId="177" fontId="30" fillId="0" borderId="13" xfId="43" applyNumberFormat="1" applyFont="1" applyFill="1" applyBorder="1">
      <alignment vertical="center"/>
    </xf>
    <xf numFmtId="177" fontId="30" fillId="0" borderId="25" xfId="43" applyNumberFormat="1" applyFont="1" applyFill="1" applyBorder="1" applyAlignment="1" applyProtection="1">
      <alignment horizontal="left"/>
    </xf>
    <xf numFmtId="177" fontId="30" fillId="0" borderId="25" xfId="43" applyNumberFormat="1" applyFont="1" applyFill="1" applyBorder="1">
      <alignment vertical="center"/>
    </xf>
    <xf numFmtId="177" fontId="30" fillId="0" borderId="12" xfId="43" applyNumberFormat="1" applyFont="1" applyFill="1" applyBorder="1">
      <alignment vertical="center"/>
    </xf>
    <xf numFmtId="41" fontId="30" fillId="0" borderId="14" xfId="43" applyNumberFormat="1" applyFont="1" applyFill="1" applyBorder="1" applyAlignment="1" applyProtection="1">
      <alignment vertical="center" shrinkToFit="1"/>
    </xf>
    <xf numFmtId="41" fontId="30" fillId="0" borderId="10" xfId="43" applyNumberFormat="1" applyFont="1" applyFill="1" applyBorder="1" applyAlignment="1" applyProtection="1">
      <alignment vertical="center" shrinkToFit="1"/>
    </xf>
    <xf numFmtId="177" fontId="30" fillId="0" borderId="0" xfId="0" applyNumberFormat="1" applyFont="1" applyFill="1" applyBorder="1" applyAlignment="1" applyProtection="1">
      <alignment horizontal="left"/>
    </xf>
    <xf numFmtId="177" fontId="30" fillId="0" borderId="30" xfId="0" applyNumberFormat="1" applyFont="1" applyFill="1" applyBorder="1">
      <alignment vertical="center"/>
    </xf>
    <xf numFmtId="177" fontId="30" fillId="0" borderId="23" xfId="0" applyNumberFormat="1" applyFont="1" applyFill="1" applyBorder="1">
      <alignment vertical="center"/>
    </xf>
    <xf numFmtId="177" fontId="30" fillId="0" borderId="19" xfId="0" applyNumberFormat="1" applyFont="1" applyFill="1" applyBorder="1" applyAlignment="1">
      <alignment vertical="center" shrinkToFit="1"/>
    </xf>
    <xf numFmtId="177" fontId="30" fillId="0" borderId="0" xfId="0" applyNumberFormat="1" applyFont="1" applyFill="1" applyBorder="1" applyAlignment="1" applyProtection="1">
      <alignment horizontal="center" vertical="center" shrinkToFit="1"/>
    </xf>
    <xf numFmtId="177" fontId="30" fillId="0" borderId="16" xfId="0" applyNumberFormat="1" applyFont="1" applyFill="1" applyBorder="1" applyAlignment="1" applyProtection="1">
      <alignment horizontal="center" shrinkToFit="1"/>
    </xf>
    <xf numFmtId="177" fontId="30" fillId="0" borderId="26" xfId="0" applyNumberFormat="1" applyFont="1" applyFill="1" applyBorder="1">
      <alignment vertical="center"/>
    </xf>
    <xf numFmtId="177" fontId="30" fillId="0" borderId="17" xfId="0" applyNumberFormat="1" applyFont="1" applyFill="1" applyBorder="1">
      <alignment vertical="center"/>
    </xf>
    <xf numFmtId="177" fontId="30" fillId="0" borderId="15" xfId="43" applyNumberFormat="1" applyFont="1" applyFill="1" applyBorder="1">
      <alignment vertical="center"/>
    </xf>
    <xf numFmtId="177" fontId="30" fillId="0" borderId="19" xfId="43" applyNumberFormat="1" applyFont="1" applyFill="1" applyBorder="1" applyAlignment="1" applyProtection="1"/>
    <xf numFmtId="177" fontId="30" fillId="0" borderId="19" xfId="43" applyNumberFormat="1" applyFont="1" applyFill="1" applyBorder="1" applyAlignment="1" applyProtection="1">
      <alignment horizontal="left"/>
    </xf>
    <xf numFmtId="41" fontId="30" fillId="0" borderId="0" xfId="0" applyNumberFormat="1" applyFont="1" applyFill="1" applyBorder="1" applyProtection="1">
      <alignment vertical="center"/>
    </xf>
    <xf numFmtId="177" fontId="30" fillId="0" borderId="19" xfId="43" applyNumberFormat="1" applyFont="1" applyFill="1" applyBorder="1">
      <alignment vertical="center"/>
    </xf>
    <xf numFmtId="41" fontId="30" fillId="0" borderId="0" xfId="43" applyNumberFormat="1" applyFont="1" applyFill="1" applyBorder="1" applyProtection="1">
      <alignment vertical="center"/>
    </xf>
    <xf numFmtId="41" fontId="30" fillId="0" borderId="0" xfId="43" applyNumberFormat="1" applyFont="1" applyFill="1" applyBorder="1">
      <alignment vertical="center"/>
    </xf>
    <xf numFmtId="177" fontId="30" fillId="0" borderId="11" xfId="0" applyNumberFormat="1" applyFont="1" applyFill="1" applyBorder="1" applyAlignment="1">
      <alignment horizontal="right" vertical="center"/>
    </xf>
    <xf numFmtId="177" fontId="30" fillId="0" borderId="21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 applyProtection="1">
      <alignment horizontal="center" shrinkToFit="1"/>
    </xf>
    <xf numFmtId="177" fontId="30" fillId="0" borderId="13" xfId="0" applyNumberFormat="1" applyFont="1" applyFill="1" applyBorder="1" applyAlignment="1">
      <alignment horizontal="right" vertical="center"/>
    </xf>
    <xf numFmtId="177" fontId="30" fillId="0" borderId="0" xfId="43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 applyProtection="1">
      <alignment horizontal="right" vertical="center"/>
    </xf>
    <xf numFmtId="41" fontId="30" fillId="0" borderId="0" xfId="0" quotePrefix="1" applyNumberFormat="1" applyFont="1" applyFill="1" applyAlignment="1" applyProtection="1">
      <alignment horizontal="right"/>
      <protection locked="0"/>
    </xf>
    <xf numFmtId="177" fontId="30" fillId="0" borderId="0" xfId="0" applyNumberFormat="1" applyFont="1" applyFill="1" applyBorder="1" applyAlignment="1">
      <alignment horizontal="right" vertical="center"/>
    </xf>
    <xf numFmtId="177" fontId="30" fillId="0" borderId="27" xfId="0" applyNumberFormat="1" applyFont="1" applyFill="1" applyBorder="1" applyAlignment="1" applyProtection="1">
      <alignment horizontal="right" vertical="center"/>
      <protection locked="0"/>
    </xf>
    <xf numFmtId="177" fontId="30" fillId="0" borderId="12" xfId="0" applyNumberFormat="1" applyFont="1" applyFill="1" applyBorder="1" applyAlignment="1">
      <alignment horizontal="right" vertical="center"/>
    </xf>
    <xf numFmtId="177" fontId="30" fillId="0" borderId="11" xfId="0" applyNumberFormat="1" applyFont="1" applyFill="1" applyBorder="1" applyAlignment="1" applyProtection="1">
      <alignment horizontal="center"/>
    </xf>
    <xf numFmtId="177" fontId="30" fillId="0" borderId="13" xfId="0" applyNumberFormat="1" applyFont="1" applyFill="1" applyBorder="1" applyAlignment="1" applyProtection="1">
      <alignment horizontal="center"/>
    </xf>
    <xf numFmtId="177" fontId="30" fillId="0" borderId="15" xfId="0" applyNumberFormat="1" applyFont="1" applyFill="1" applyBorder="1">
      <alignment vertical="center"/>
    </xf>
    <xf numFmtId="177" fontId="30" fillId="0" borderId="0" xfId="0" applyNumberFormat="1" applyFont="1" applyFill="1" applyAlignment="1">
      <alignment horizontal="right" vertical="center"/>
    </xf>
    <xf numFmtId="177" fontId="30" fillId="0" borderId="19" xfId="0" applyNumberFormat="1" applyFont="1" applyFill="1" applyBorder="1" applyAlignment="1" applyProtection="1">
      <alignment horizontal="center"/>
    </xf>
    <xf numFmtId="177" fontId="31" fillId="0" borderId="0" xfId="0" applyNumberFormat="1" applyFont="1" applyFill="1" applyBorder="1" applyAlignment="1" applyProtection="1">
      <alignment horizontal="left"/>
    </xf>
    <xf numFmtId="41" fontId="30" fillId="0" borderId="0" xfId="0" applyNumberFormat="1" applyFont="1" applyFill="1" applyBorder="1" applyAlignment="1" applyProtection="1">
      <alignment horizontal="right"/>
    </xf>
    <xf numFmtId="41" fontId="30" fillId="0" borderId="0" xfId="0" applyNumberFormat="1" applyFont="1" applyFill="1" applyBorder="1" applyAlignment="1" applyProtection="1">
      <alignment horizontal="right" vertical="center"/>
      <protection locked="0"/>
    </xf>
    <xf numFmtId="41" fontId="30" fillId="0" borderId="0" xfId="0" applyNumberFormat="1" applyFont="1" applyFill="1" applyBorder="1" applyAlignment="1">
      <alignment horizontal="right" vertical="center"/>
    </xf>
    <xf numFmtId="41" fontId="30" fillId="0" borderId="0" xfId="0" quotePrefix="1" applyNumberFormat="1" applyFont="1" applyFill="1" applyBorder="1" applyAlignment="1" applyProtection="1">
      <alignment horizontal="right"/>
      <protection locked="0"/>
    </xf>
    <xf numFmtId="177" fontId="30" fillId="0" borderId="20" xfId="0" applyNumberFormat="1" applyFont="1" applyFill="1" applyBorder="1">
      <alignment vertical="center"/>
    </xf>
    <xf numFmtId="177" fontId="30" fillId="0" borderId="10" xfId="0" applyNumberFormat="1" applyFont="1" applyFill="1" applyBorder="1" applyAlignment="1">
      <alignment horizontal="right" vertical="center"/>
    </xf>
    <xf numFmtId="177" fontId="30" fillId="0" borderId="10" xfId="43" applyNumberFormat="1" applyFont="1" applyFill="1" applyBorder="1">
      <alignment vertical="center"/>
    </xf>
    <xf numFmtId="177" fontId="30" fillId="0" borderId="0" xfId="43" applyNumberFormat="1" applyFont="1" applyFill="1">
      <alignment vertical="center"/>
    </xf>
    <xf numFmtId="177" fontId="30" fillId="0" borderId="10" xfId="43" applyNumberFormat="1" applyFont="1" applyFill="1" applyBorder="1" applyAlignment="1" applyProtection="1">
      <alignment horizontal="right"/>
    </xf>
    <xf numFmtId="177" fontId="30" fillId="0" borderId="27" xfId="43" applyNumberFormat="1" applyFont="1" applyFill="1" applyBorder="1">
      <alignment vertical="center"/>
    </xf>
    <xf numFmtId="177" fontId="30" fillId="0" borderId="21" xfId="43" applyNumberFormat="1" applyFont="1" applyFill="1" applyBorder="1">
      <alignment vertical="center"/>
    </xf>
    <xf numFmtId="177" fontId="30" fillId="0" borderId="28" xfId="43" applyNumberFormat="1" applyFont="1" applyFill="1" applyBorder="1">
      <alignment vertical="center"/>
    </xf>
    <xf numFmtId="177" fontId="30" fillId="0" borderId="11" xfId="43" applyNumberFormat="1" applyFont="1" applyFill="1" applyBorder="1" applyAlignment="1" applyProtection="1">
      <alignment horizontal="center" shrinkToFit="1"/>
    </xf>
    <xf numFmtId="177" fontId="30" fillId="0" borderId="12" xfId="43" applyNumberFormat="1" applyFont="1" applyFill="1" applyBorder="1" applyAlignment="1">
      <alignment vertical="center" shrinkToFit="1"/>
    </xf>
    <xf numFmtId="177" fontId="30" fillId="0" borderId="13" xfId="43" applyNumberFormat="1" applyFont="1" applyFill="1" applyBorder="1" applyAlignment="1">
      <alignment vertical="center" shrinkToFit="1"/>
    </xf>
    <xf numFmtId="177" fontId="30" fillId="0" borderId="13" xfId="43" applyNumberFormat="1" applyFont="1" applyFill="1" applyBorder="1" applyAlignment="1" applyProtection="1">
      <alignment horizontal="center" shrinkToFit="1"/>
    </xf>
    <xf numFmtId="177" fontId="30" fillId="0" borderId="0" xfId="43" applyNumberFormat="1" applyFont="1" applyFill="1" applyBorder="1" applyAlignment="1" applyProtection="1">
      <alignment horizontal="center"/>
    </xf>
    <xf numFmtId="177" fontId="31" fillId="0" borderId="0" xfId="43" applyNumberFormat="1" applyFont="1" applyFill="1" applyBorder="1" applyAlignment="1" applyProtection="1">
      <alignment horizontal="left"/>
    </xf>
    <xf numFmtId="178" fontId="30" fillId="0" borderId="0" xfId="43" applyNumberFormat="1" applyFont="1" applyFill="1" applyBorder="1" applyProtection="1">
      <alignment vertical="center"/>
      <protection locked="0"/>
    </xf>
    <xf numFmtId="178" fontId="30" fillId="0" borderId="0" xfId="43" applyNumberFormat="1" applyFont="1" applyFill="1" applyBorder="1" applyAlignment="1" applyProtection="1">
      <alignment horizontal="right"/>
      <protection locked="0"/>
    </xf>
    <xf numFmtId="178" fontId="30" fillId="0" borderId="0" xfId="43" quotePrefix="1" applyNumberFormat="1" applyFont="1" applyFill="1" applyBorder="1" applyAlignment="1" applyProtection="1">
      <alignment horizontal="right"/>
      <protection locked="0"/>
    </xf>
    <xf numFmtId="178" fontId="30" fillId="0" borderId="0" xfId="43" applyNumberFormat="1" applyFont="1" applyFill="1" applyBorder="1" applyProtection="1">
      <alignment vertical="center"/>
    </xf>
    <xf numFmtId="177" fontId="30" fillId="0" borderId="11" xfId="43" applyNumberFormat="1" applyFont="1" applyFill="1" applyBorder="1" applyProtection="1">
      <alignment vertical="center"/>
    </xf>
    <xf numFmtId="177" fontId="30" fillId="0" borderId="28" xfId="0" applyNumberFormat="1" applyFont="1" applyFill="1" applyBorder="1">
      <alignment vertical="center"/>
    </xf>
    <xf numFmtId="177" fontId="30" fillId="0" borderId="19" xfId="0" applyNumberFormat="1" applyFont="1" applyFill="1" applyBorder="1">
      <alignment vertical="center"/>
    </xf>
    <xf numFmtId="177" fontId="30" fillId="0" borderId="16" xfId="0" applyNumberFormat="1" applyFont="1" applyFill="1" applyBorder="1" applyAlignment="1" applyProtection="1">
      <alignment horizontal="center"/>
    </xf>
    <xf numFmtId="177" fontId="30" fillId="0" borderId="0" xfId="0" applyNumberFormat="1" applyFont="1" applyFill="1" applyBorder="1" applyAlignment="1" applyProtection="1">
      <alignment horizontal="center"/>
    </xf>
    <xf numFmtId="177" fontId="30" fillId="0" borderId="0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 applyProtection="1">
      <alignment horizontal="right"/>
    </xf>
    <xf numFmtId="177" fontId="30" fillId="0" borderId="12" xfId="0" applyNumberFormat="1" applyFont="1" applyFill="1" applyBorder="1" applyAlignment="1" applyProtection="1">
      <alignment horizontal="center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6" xfId="0" applyNumberFormat="1" applyFont="1" applyFill="1" applyBorder="1">
      <alignment vertical="center"/>
    </xf>
    <xf numFmtId="177" fontId="30" fillId="0" borderId="0" xfId="0" applyNumberFormat="1" applyFont="1" applyFill="1" applyBorder="1" applyProtection="1">
      <alignment vertical="center"/>
      <protection locked="0"/>
    </xf>
    <xf numFmtId="177" fontId="30" fillId="0" borderId="19" xfId="0" applyNumberFormat="1" applyFont="1" applyFill="1" applyBorder="1" applyAlignment="1" applyProtection="1">
      <alignment horizontal="left"/>
    </xf>
    <xf numFmtId="177" fontId="30" fillId="0" borderId="16" xfId="0" applyNumberFormat="1" applyFont="1" applyFill="1" applyBorder="1" applyProtection="1">
      <alignment vertical="center"/>
    </xf>
    <xf numFmtId="177" fontId="30" fillId="0" borderId="16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center"/>
    </xf>
    <xf numFmtId="177" fontId="30" fillId="0" borderId="11" xfId="0" applyNumberFormat="1" applyFont="1" applyFill="1" applyBorder="1" applyProtection="1">
      <alignment vertical="center"/>
      <protection locked="0"/>
    </xf>
    <xf numFmtId="177" fontId="30" fillId="0" borderId="24" xfId="0" applyNumberFormat="1" applyFont="1" applyFill="1" applyBorder="1" applyAlignment="1" applyProtection="1">
      <alignment horizontal="center"/>
    </xf>
    <xf numFmtId="177" fontId="30" fillId="0" borderId="25" xfId="0" applyNumberFormat="1" applyFont="1" applyFill="1" applyBorder="1">
      <alignment vertical="center"/>
    </xf>
    <xf numFmtId="177" fontId="30" fillId="0" borderId="25" xfId="0" applyNumberFormat="1" applyFont="1" applyFill="1" applyBorder="1" applyAlignment="1" applyProtection="1">
      <alignment horizontal="left"/>
    </xf>
    <xf numFmtId="177" fontId="30" fillId="0" borderId="15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 applyAlignment="1" applyProtection="1">
      <alignment horizontal="center" shrinkToFit="1"/>
    </xf>
    <xf numFmtId="177" fontId="30" fillId="0" borderId="14" xfId="0" applyNumberFormat="1" applyFont="1" applyFill="1" applyBorder="1">
      <alignment vertical="center"/>
    </xf>
    <xf numFmtId="177" fontId="30" fillId="0" borderId="0" xfId="0" applyNumberFormat="1" applyFont="1" applyFill="1" applyAlignment="1" applyProtection="1">
      <alignment horizontal="left"/>
    </xf>
    <xf numFmtId="178" fontId="30" fillId="0" borderId="10" xfId="0" applyNumberFormat="1" applyFont="1" applyFill="1" applyBorder="1">
      <alignment vertical="center"/>
    </xf>
    <xf numFmtId="178" fontId="31" fillId="0" borderId="10" xfId="0" applyNumberFormat="1" applyFont="1" applyFill="1" applyBorder="1" applyAlignment="1" applyProtection="1">
      <alignment horizontal="left"/>
    </xf>
    <xf numFmtId="178" fontId="30" fillId="0" borderId="0" xfId="0" applyNumberFormat="1" applyFont="1" applyFill="1" applyBorder="1">
      <alignment vertical="center"/>
    </xf>
    <xf numFmtId="178" fontId="30" fillId="0" borderId="0" xfId="0" applyNumberFormat="1" applyFont="1" applyFill="1">
      <alignment vertical="center"/>
    </xf>
    <xf numFmtId="178" fontId="30" fillId="0" borderId="11" xfId="0" applyNumberFormat="1" applyFont="1" applyFill="1" applyBorder="1" applyAlignment="1" applyProtection="1">
      <alignment horizontal="left"/>
    </xf>
    <xf numFmtId="178" fontId="30" fillId="0" borderId="12" xfId="0" applyNumberFormat="1" applyFont="1" applyFill="1" applyBorder="1">
      <alignment vertical="center"/>
    </xf>
    <xf numFmtId="178" fontId="30" fillId="0" borderId="19" xfId="0" applyNumberFormat="1" applyFont="1" applyFill="1" applyBorder="1">
      <alignment vertical="center"/>
    </xf>
    <xf numFmtId="178" fontId="30" fillId="0" borderId="0" xfId="0" applyNumberFormat="1" applyFont="1" applyFill="1" applyBorder="1" applyAlignment="1" applyProtection="1">
      <alignment horizontal="center"/>
    </xf>
    <xf numFmtId="178" fontId="30" fillId="0" borderId="24" xfId="0" applyNumberFormat="1" applyFont="1" applyFill="1" applyBorder="1" applyAlignment="1">
      <alignment horizontal="center" vertical="center"/>
    </xf>
    <xf numFmtId="178" fontId="32" fillId="0" borderId="13" xfId="0" applyNumberFormat="1" applyFont="1" applyFill="1" applyBorder="1" applyAlignment="1">
      <alignment horizontal="right" vertical="center"/>
    </xf>
    <xf numFmtId="178" fontId="30" fillId="0" borderId="17" xfId="0" applyNumberFormat="1" applyFont="1" applyFill="1" applyBorder="1" applyAlignment="1" applyProtection="1">
      <alignment horizontal="center"/>
    </xf>
    <xf numFmtId="178" fontId="30" fillId="0" borderId="11" xfId="0" applyNumberFormat="1" applyFont="1" applyFill="1" applyBorder="1">
      <alignment vertical="center"/>
    </xf>
    <xf numFmtId="178" fontId="30" fillId="0" borderId="0" xfId="0" applyNumberFormat="1" applyFont="1" applyFill="1" applyAlignment="1" applyProtection="1">
      <alignment horizontal="right"/>
    </xf>
    <xf numFmtId="178" fontId="30" fillId="0" borderId="0" xfId="0" applyNumberFormat="1" applyFont="1" applyFill="1" applyAlignment="1" applyProtection="1">
      <alignment horizontal="left"/>
    </xf>
    <xf numFmtId="178" fontId="30" fillId="0" borderId="11" xfId="0" applyNumberFormat="1" applyFont="1" applyFill="1" applyBorder="1" applyAlignment="1" applyProtection="1">
      <alignment horizontal="center"/>
      <protection locked="0"/>
    </xf>
    <xf numFmtId="178" fontId="30" fillId="0" borderId="0" xfId="0" applyNumberFormat="1" applyFont="1" applyFill="1" applyProtection="1">
      <alignment vertical="center"/>
      <protection locked="0"/>
    </xf>
    <xf numFmtId="178" fontId="30" fillId="0" borderId="0" xfId="0" applyNumberFormat="1" applyFont="1" applyFill="1" applyBorder="1" applyProtection="1">
      <alignment vertical="center"/>
      <protection locked="0"/>
    </xf>
    <xf numFmtId="176" fontId="30" fillId="0" borderId="0" xfId="0" applyNumberFormat="1" applyFont="1" applyFill="1" applyBorder="1" applyProtection="1">
      <alignment vertical="center"/>
      <protection locked="0"/>
    </xf>
    <xf numFmtId="178" fontId="31" fillId="0" borderId="0" xfId="0" applyNumberFormat="1" applyFont="1" applyFill="1">
      <alignment vertical="center"/>
    </xf>
    <xf numFmtId="178" fontId="30" fillId="0" borderId="14" xfId="0" applyNumberFormat="1" applyFont="1" applyFill="1" applyBorder="1">
      <alignment vertical="center"/>
    </xf>
    <xf numFmtId="178" fontId="30" fillId="0" borderId="0" xfId="0" applyNumberFormat="1" applyFont="1" applyFill="1" applyBorder="1" applyAlignment="1" applyProtection="1">
      <alignment horizontal="left"/>
    </xf>
    <xf numFmtId="178" fontId="30" fillId="0" borderId="11" xfId="0" applyNumberFormat="1" applyFont="1" applyFill="1" applyBorder="1" applyAlignment="1" applyProtection="1">
      <alignment horizontal="center"/>
    </xf>
    <xf numFmtId="178" fontId="30" fillId="0" borderId="13" xfId="0" applyNumberFormat="1" applyFont="1" applyFill="1" applyBorder="1">
      <alignment vertical="center"/>
    </xf>
    <xf numFmtId="178" fontId="30" fillId="0" borderId="0" xfId="43" applyNumberFormat="1" applyFont="1" applyFill="1" applyAlignment="1" applyProtection="1">
      <alignment horizontal="left"/>
    </xf>
    <xf numFmtId="178" fontId="30" fillId="0" borderId="11" xfId="43" applyNumberFormat="1" applyFont="1" applyFill="1" applyBorder="1" applyAlignment="1" applyProtection="1">
      <alignment horizontal="center"/>
      <protection locked="0"/>
    </xf>
    <xf numFmtId="178" fontId="30" fillId="0" borderId="0" xfId="43" applyNumberFormat="1" applyFont="1" applyFill="1" applyProtection="1">
      <alignment vertical="center"/>
      <protection locked="0"/>
    </xf>
    <xf numFmtId="178" fontId="30" fillId="0" borderId="0" xfId="43" applyNumberFormat="1" applyFont="1" applyFill="1" applyAlignment="1" applyProtection="1">
      <alignment horizontal="right"/>
      <protection locked="0"/>
    </xf>
    <xf numFmtId="177" fontId="33" fillId="0" borderId="13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Alignment="1" applyProtection="1">
      <alignment horizontal="right"/>
    </xf>
    <xf numFmtId="177" fontId="30" fillId="0" borderId="0" xfId="0" applyNumberFormat="1" applyFont="1" applyFill="1" applyBorder="1" applyProtection="1">
      <alignment vertical="center"/>
    </xf>
    <xf numFmtId="177" fontId="30" fillId="0" borderId="11" xfId="43" applyNumberFormat="1" applyFont="1" applyFill="1" applyBorder="1" applyAlignment="1" applyProtection="1">
      <alignment horizontal="center"/>
      <protection locked="0"/>
    </xf>
    <xf numFmtId="177" fontId="30" fillId="0" borderId="0" xfId="43" applyNumberFormat="1" applyFont="1" applyFill="1" applyAlignment="1" applyProtection="1">
      <alignment horizontal="center"/>
      <protection locked="0"/>
    </xf>
    <xf numFmtId="177" fontId="30" fillId="0" borderId="0" xfId="43" applyNumberFormat="1" applyFont="1" applyFill="1" applyBorder="1" applyProtection="1">
      <alignment vertical="center"/>
      <protection locked="0"/>
    </xf>
    <xf numFmtId="178" fontId="30" fillId="0" borderId="13" xfId="0" applyNumberFormat="1" applyFont="1" applyFill="1" applyBorder="1" applyAlignment="1" applyProtection="1">
      <alignment horizontal="center"/>
    </xf>
    <xf numFmtId="178" fontId="30" fillId="0" borderId="13" xfId="0" applyNumberFormat="1" applyFont="1" applyFill="1" applyBorder="1" applyAlignment="1" applyProtection="1">
      <alignment horizontal="left"/>
    </xf>
    <xf numFmtId="178" fontId="30" fillId="0" borderId="0" xfId="0" applyNumberFormat="1" applyFont="1" applyFill="1" applyBorder="1" applyAlignment="1" applyProtection="1">
      <alignment horizontal="right"/>
      <protection locked="0"/>
    </xf>
    <xf numFmtId="178" fontId="30" fillId="0" borderId="11" xfId="43" quotePrefix="1" applyNumberFormat="1" applyFont="1" applyFill="1" applyBorder="1" applyAlignment="1" applyProtection="1">
      <alignment horizontal="right"/>
      <protection locked="0"/>
    </xf>
    <xf numFmtId="41" fontId="30" fillId="0" borderId="0" xfId="43" applyNumberFormat="1" applyFont="1" applyFill="1" applyBorder="1" applyAlignment="1" applyProtection="1">
      <alignment horizontal="right" vertical="center"/>
      <protection locked="0"/>
    </xf>
    <xf numFmtId="177" fontId="30" fillId="0" borderId="26" xfId="0" applyNumberFormat="1" applyFont="1" applyFill="1" applyBorder="1" applyAlignment="1" applyProtection="1">
      <alignment horizontal="center" shrinkToFit="1"/>
    </xf>
    <xf numFmtId="41" fontId="30" fillId="0" borderId="0" xfId="0" applyNumberFormat="1" applyFont="1" applyFill="1" applyBorder="1" applyProtection="1">
      <alignment vertical="center"/>
      <protection locked="0"/>
    </xf>
    <xf numFmtId="41" fontId="30" fillId="0" borderId="0" xfId="0" applyNumberFormat="1" applyFont="1" applyFill="1" applyBorder="1" applyAlignment="1" applyProtection="1">
      <alignment vertical="center"/>
      <protection locked="0"/>
    </xf>
    <xf numFmtId="177" fontId="30" fillId="0" borderId="19" xfId="0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>
      <alignment vertical="center"/>
    </xf>
    <xf numFmtId="41" fontId="30" fillId="0" borderId="0" xfId="0" applyNumberFormat="1" applyFont="1" applyFill="1">
      <alignment vertical="center"/>
    </xf>
    <xf numFmtId="177" fontId="30" fillId="0" borderId="19" xfId="0" quotePrefix="1" applyNumberFormat="1" applyFont="1" applyFill="1" applyBorder="1" applyAlignment="1" applyProtection="1">
      <alignment horizontal="right"/>
    </xf>
    <xf numFmtId="41" fontId="30" fillId="0" borderId="0" xfId="0" applyNumberFormat="1" applyFont="1" applyFill="1" applyBorder="1" applyAlignment="1" applyProtection="1">
      <protection locked="0"/>
    </xf>
    <xf numFmtId="41" fontId="30" fillId="0" borderId="0" xfId="0" quotePrefix="1" applyNumberFormat="1" applyFont="1" applyFill="1" applyBorder="1" applyAlignment="1" applyProtection="1">
      <protection locked="0"/>
    </xf>
    <xf numFmtId="177" fontId="33" fillId="0" borderId="19" xfId="0" applyNumberFormat="1" applyFont="1" applyFill="1" applyBorder="1" applyAlignment="1" applyProtection="1">
      <alignment horizontal="center"/>
    </xf>
    <xf numFmtId="177" fontId="31" fillId="0" borderId="10" xfId="0" applyNumberFormat="1" applyFont="1" applyFill="1" applyBorder="1" applyAlignment="1" applyProtection="1">
      <alignment horizontal="left"/>
    </xf>
    <xf numFmtId="177" fontId="30" fillId="0" borderId="13" xfId="0" applyNumberFormat="1" applyFont="1" applyFill="1" applyBorder="1" applyAlignment="1" applyProtection="1">
      <alignment horizontal="left"/>
    </xf>
    <xf numFmtId="177" fontId="30" fillId="0" borderId="0" xfId="0" applyNumberFormat="1" applyFont="1" applyFill="1" applyProtection="1">
      <alignment vertical="center"/>
      <protection locked="0"/>
    </xf>
    <xf numFmtId="177" fontId="30" fillId="0" borderId="0" xfId="0" applyNumberFormat="1" applyFont="1" applyFill="1" applyProtection="1">
      <alignment vertical="center"/>
    </xf>
    <xf numFmtId="179" fontId="30" fillId="0" borderId="0" xfId="0" applyNumberFormat="1" applyFont="1" applyFill="1" applyProtection="1">
      <alignment vertical="center"/>
    </xf>
    <xf numFmtId="179" fontId="30" fillId="0" borderId="0" xfId="0" applyNumberFormat="1" applyFont="1" applyFill="1" applyBorder="1" applyProtection="1">
      <alignment vertical="center"/>
    </xf>
    <xf numFmtId="178" fontId="30" fillId="0" borderId="10" xfId="0" applyNumberFormat="1" applyFont="1" applyFill="1" applyBorder="1" applyAlignment="1" applyProtection="1">
      <alignment horizontal="left"/>
    </xf>
    <xf numFmtId="178" fontId="30" fillId="0" borderId="12" xfId="0" applyNumberFormat="1" applyFont="1" applyFill="1" applyBorder="1" applyAlignment="1" applyProtection="1">
      <alignment horizontal="center"/>
    </xf>
    <xf numFmtId="178" fontId="30" fillId="0" borderId="28" xfId="0" applyNumberFormat="1" applyFont="1" applyFill="1" applyBorder="1">
      <alignment vertical="center"/>
    </xf>
    <xf numFmtId="178" fontId="30" fillId="0" borderId="31" xfId="0" applyNumberFormat="1" applyFont="1" applyFill="1" applyBorder="1" applyAlignment="1" applyProtection="1">
      <alignment horizontal="center"/>
    </xf>
    <xf numFmtId="178" fontId="31" fillId="0" borderId="0" xfId="0" applyNumberFormat="1" applyFont="1" applyFill="1" applyAlignment="1" applyProtection="1">
      <alignment horizontal="left"/>
    </xf>
    <xf numFmtId="178" fontId="31" fillId="0" borderId="0" xfId="0" applyNumberFormat="1" applyFont="1" applyFill="1" applyAlignment="1" applyProtection="1">
      <alignment horizontal="center" shrinkToFit="1"/>
    </xf>
    <xf numFmtId="178" fontId="31" fillId="0" borderId="11" xfId="0" applyNumberFormat="1" applyFont="1" applyFill="1" applyBorder="1" applyProtection="1">
      <alignment vertical="center"/>
    </xf>
    <xf numFmtId="178" fontId="31" fillId="0" borderId="0" xfId="0" applyNumberFormat="1" applyFont="1" applyFill="1" applyBorder="1" applyProtection="1">
      <alignment vertical="center"/>
    </xf>
    <xf numFmtId="41" fontId="31" fillId="0" borderId="0" xfId="0" applyNumberFormat="1" applyFont="1" applyFill="1" applyBorder="1" applyAlignment="1" applyProtection="1">
      <alignment horizontal="center" vertical="center"/>
    </xf>
    <xf numFmtId="178" fontId="30" fillId="0" borderId="0" xfId="0" applyNumberFormat="1" applyFont="1" applyFill="1" applyAlignment="1" applyProtection="1">
      <alignment horizontal="center"/>
    </xf>
    <xf numFmtId="41" fontId="30" fillId="0" borderId="11" xfId="0" applyNumberFormat="1" applyFont="1" applyFill="1" applyBorder="1" applyProtection="1">
      <alignment vertical="center"/>
    </xf>
    <xf numFmtId="41" fontId="30" fillId="0" borderId="13" xfId="0" applyNumberFormat="1" applyFont="1" applyFill="1" applyBorder="1">
      <alignment vertical="center"/>
    </xf>
    <xf numFmtId="41" fontId="30" fillId="0" borderId="12" xfId="0" applyNumberFormat="1" applyFont="1" applyFill="1" applyBorder="1">
      <alignment vertical="center"/>
    </xf>
    <xf numFmtId="41" fontId="31" fillId="0" borderId="0" xfId="0" applyNumberFormat="1" applyFont="1" applyFill="1" applyBorder="1" applyProtection="1">
      <alignment vertical="center"/>
    </xf>
    <xf numFmtId="177" fontId="30" fillId="0" borderId="10" xfId="0" applyNumberFormat="1" applyFont="1" applyFill="1" applyBorder="1" applyAlignment="1">
      <alignment horizontal="left" vertical="center" shrinkToFit="1"/>
    </xf>
    <xf numFmtId="177" fontId="31" fillId="0" borderId="10" xfId="0" applyNumberFormat="1" applyFont="1" applyFill="1" applyBorder="1">
      <alignment vertical="center"/>
    </xf>
    <xf numFmtId="177" fontId="30" fillId="0" borderId="0" xfId="0" applyNumberFormat="1" applyFont="1" applyFill="1" applyAlignment="1">
      <alignment horizontal="left" vertical="center" shrinkToFit="1"/>
    </xf>
    <xf numFmtId="0" fontId="30" fillId="0" borderId="23" xfId="0" applyNumberFormat="1" applyFont="1" applyFill="1" applyBorder="1" applyAlignment="1" applyProtection="1">
      <alignment horizontal="center"/>
    </xf>
    <xf numFmtId="0" fontId="30" fillId="0" borderId="21" xfId="0" applyNumberFormat="1" applyFont="1" applyFill="1" applyBorder="1" applyAlignment="1" applyProtection="1">
      <alignment horizontal="center"/>
    </xf>
    <xf numFmtId="177" fontId="30" fillId="0" borderId="12" xfId="0" applyNumberFormat="1" applyFont="1" applyFill="1" applyBorder="1" applyAlignment="1">
      <alignment horizontal="left" vertical="center" shrinkToFit="1"/>
    </xf>
    <xf numFmtId="0" fontId="30" fillId="0" borderId="17" xfId="0" applyNumberFormat="1" applyFont="1" applyFill="1" applyBorder="1" applyAlignment="1" applyProtection="1">
      <alignment horizontal="center"/>
    </xf>
    <xf numFmtId="0" fontId="30" fillId="0" borderId="13" xfId="0" applyNumberFormat="1" applyFont="1" applyFill="1" applyBorder="1" applyAlignment="1" applyProtection="1">
      <alignment horizontal="center"/>
    </xf>
    <xf numFmtId="177" fontId="31" fillId="0" borderId="0" xfId="0" applyNumberFormat="1" applyFont="1" applyFill="1" applyAlignment="1" applyProtection="1">
      <alignment horizontal="left"/>
    </xf>
    <xf numFmtId="177" fontId="30" fillId="0" borderId="15" xfId="0" applyNumberFormat="1" applyFont="1" applyFill="1" applyBorder="1" applyAlignment="1">
      <alignment horizontal="left" vertical="center" shrinkToFit="1"/>
    </xf>
    <xf numFmtId="177" fontId="31" fillId="0" borderId="0" xfId="0" applyNumberFormat="1" applyFont="1" applyFill="1">
      <alignment vertical="center"/>
    </xf>
    <xf numFmtId="177" fontId="31" fillId="0" borderId="19" xfId="0" applyNumberFormat="1" applyFont="1" applyFill="1" applyBorder="1" applyAlignment="1" applyProtection="1">
      <alignment horizontal="left" shrinkToFit="1"/>
    </xf>
    <xf numFmtId="177" fontId="31" fillId="0" borderId="0" xfId="0" applyNumberFormat="1" applyFont="1" applyFill="1" applyProtection="1">
      <alignment vertical="center"/>
    </xf>
    <xf numFmtId="177" fontId="31" fillId="0" borderId="0" xfId="0" applyNumberFormat="1" applyFont="1" applyFill="1" applyBorder="1">
      <alignment vertical="center"/>
    </xf>
    <xf numFmtId="177" fontId="30" fillId="0" borderId="19" xfId="0" applyNumberFormat="1" applyFont="1" applyFill="1" applyBorder="1" applyAlignment="1" applyProtection="1">
      <alignment horizontal="left" shrinkToFit="1"/>
    </xf>
    <xf numFmtId="177" fontId="30" fillId="0" borderId="19" xfId="0" applyNumberFormat="1" applyFont="1" applyFill="1" applyBorder="1" applyAlignment="1">
      <alignment horizontal="left" vertical="center" shrinkToFit="1"/>
    </xf>
    <xf numFmtId="177" fontId="31" fillId="0" borderId="0" xfId="0" applyNumberFormat="1" applyFont="1" applyFill="1" applyBorder="1" applyProtection="1">
      <alignment vertical="center"/>
    </xf>
    <xf numFmtId="177" fontId="31" fillId="0" borderId="0" xfId="0" applyNumberFormat="1" applyFont="1" applyFill="1" applyBorder="1" applyProtection="1">
      <alignment vertical="center"/>
      <protection locked="0"/>
    </xf>
    <xf numFmtId="177" fontId="31" fillId="0" borderId="10" xfId="0" applyNumberFormat="1" applyFont="1" applyFill="1" applyBorder="1" applyProtection="1">
      <alignment vertical="center"/>
    </xf>
    <xf numFmtId="177" fontId="30" fillId="0" borderId="20" xfId="0" applyNumberFormat="1" applyFont="1" applyFill="1" applyBorder="1" applyAlignment="1">
      <alignment horizontal="left" vertical="center" shrinkToFit="1"/>
    </xf>
    <xf numFmtId="177" fontId="30" fillId="0" borderId="19" xfId="0" applyNumberFormat="1" applyFont="1" applyFill="1" applyBorder="1" applyProtection="1">
      <alignment vertical="center"/>
    </xf>
    <xf numFmtId="0" fontId="34" fillId="0" borderId="0" xfId="0" applyFont="1" applyFill="1">
      <alignment vertical="center"/>
    </xf>
    <xf numFmtId="177" fontId="30" fillId="0" borderId="11" xfId="0" applyNumberFormat="1" applyFont="1" applyFill="1" applyBorder="1" applyProtection="1">
      <alignment vertical="center"/>
    </xf>
    <xf numFmtId="177" fontId="30" fillId="0" borderId="0" xfId="0" applyNumberFormat="1" applyFont="1" applyFill="1" applyBorder="1" applyAlignment="1" applyProtection="1">
      <alignment horizontal="right"/>
      <protection locked="0"/>
    </xf>
    <xf numFmtId="177" fontId="30" fillId="0" borderId="0" xfId="0" applyNumberFormat="1" applyFont="1" applyFill="1" applyAlignment="1" applyProtection="1">
      <alignment horizontal="center"/>
    </xf>
    <xf numFmtId="42" fontId="30" fillId="0" borderId="0" xfId="0" applyNumberFormat="1" applyFont="1" applyFill="1" applyAlignment="1" applyProtection="1">
      <alignment horizontal="right"/>
      <protection locked="0"/>
    </xf>
    <xf numFmtId="177" fontId="30" fillId="0" borderId="10" xfId="0" applyNumberFormat="1" applyFont="1" applyFill="1" applyBorder="1" applyAlignment="1" applyProtection="1">
      <alignment horizontal="right"/>
      <protection locked="0"/>
    </xf>
    <xf numFmtId="41" fontId="30" fillId="0" borderId="0" xfId="0" quotePrefix="1" applyNumberFormat="1" applyFont="1" applyFill="1" applyAlignment="1" applyProtection="1">
      <alignment horizontal="right"/>
    </xf>
    <xf numFmtId="177" fontId="30" fillId="0" borderId="0" xfId="43" applyNumberFormat="1" applyFont="1" applyFill="1" applyAlignment="1" applyProtection="1">
      <alignment horizontal="left"/>
    </xf>
    <xf numFmtId="41" fontId="30" fillId="0" borderId="0" xfId="43" quotePrefix="1" applyNumberFormat="1" applyFont="1" applyFill="1" applyAlignment="1" applyProtection="1">
      <alignment horizontal="right"/>
    </xf>
    <xf numFmtId="177" fontId="30" fillId="0" borderId="0" xfId="0" applyNumberFormat="1" applyFont="1" applyFill="1" applyBorder="1" applyAlignment="1">
      <alignment horizontal="left"/>
    </xf>
    <xf numFmtId="177" fontId="30" fillId="0" borderId="19" xfId="0" applyNumberFormat="1" applyFont="1" applyFill="1" applyBorder="1" applyAlignment="1">
      <alignment horizontal="left"/>
    </xf>
    <xf numFmtId="41" fontId="30" fillId="0" borderId="0" xfId="0" applyNumberFormat="1" applyFont="1" applyFill="1" applyProtection="1">
      <alignment vertical="center"/>
    </xf>
    <xf numFmtId="177" fontId="30" fillId="0" borderId="0" xfId="0" applyNumberFormat="1" applyFont="1" applyFill="1" applyAlignment="1">
      <alignment horizontal="center"/>
    </xf>
    <xf numFmtId="177" fontId="30" fillId="0" borderId="0" xfId="0" applyNumberFormat="1" applyFont="1" applyFill="1" applyAlignment="1">
      <alignment horizontal="left"/>
    </xf>
    <xf numFmtId="41" fontId="30" fillId="0" borderId="0" xfId="0" applyNumberFormat="1" applyFont="1" applyFill="1" applyAlignment="1" applyProtection="1">
      <alignment horizontal="right"/>
    </xf>
    <xf numFmtId="41" fontId="30" fillId="0" borderId="0" xfId="0" applyNumberFormat="1" applyFont="1" applyFill="1" applyBorder="1" applyAlignment="1" applyProtection="1">
      <alignment vertical="center"/>
    </xf>
    <xf numFmtId="41" fontId="30" fillId="0" borderId="0" xfId="0" quotePrefix="1" applyNumberFormat="1" applyFont="1" applyFill="1" applyBorder="1" applyAlignment="1" applyProtection="1">
      <alignment vertical="center"/>
    </xf>
    <xf numFmtId="177" fontId="30" fillId="0" borderId="12" xfId="0" applyNumberFormat="1" applyFont="1" applyFill="1" applyBorder="1" applyAlignment="1" applyProtection="1">
      <alignment horizontal="left"/>
    </xf>
    <xf numFmtId="41" fontId="30" fillId="0" borderId="11" xfId="0" applyNumberFormat="1" applyFont="1" applyFill="1" applyBorder="1">
      <alignment vertical="center"/>
    </xf>
    <xf numFmtId="41" fontId="30" fillId="0" borderId="0" xfId="0" quotePrefix="1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>
      <alignment horizontal="left" vertical="center"/>
    </xf>
    <xf numFmtId="41" fontId="30" fillId="0" borderId="0" xfId="0" quotePrefix="1" applyNumberFormat="1" applyFont="1" applyFill="1" applyBorder="1" applyAlignment="1" applyProtection="1">
      <alignment horizontal="right" vertical="center"/>
    </xf>
    <xf numFmtId="177" fontId="30" fillId="0" borderId="10" xfId="0" applyNumberFormat="1" applyFont="1" applyFill="1" applyBorder="1" applyAlignment="1">
      <alignment horizontal="right"/>
    </xf>
    <xf numFmtId="41" fontId="30" fillId="0" borderId="11" xfId="0" quotePrefix="1" applyNumberFormat="1" applyFont="1" applyFill="1" applyBorder="1" applyAlignment="1" applyProtection="1">
      <alignment horizontal="right"/>
    </xf>
    <xf numFmtId="41" fontId="30" fillId="0" borderId="11" xfId="0" applyNumberFormat="1" applyFont="1" applyFill="1" applyBorder="1" applyAlignment="1" applyProtection="1">
      <alignment horizontal="right"/>
    </xf>
    <xf numFmtId="41" fontId="30" fillId="0" borderId="14" xfId="0" applyNumberFormat="1" applyFont="1" applyFill="1" applyBorder="1" applyProtection="1">
      <alignment vertical="center"/>
      <protection locked="0"/>
    </xf>
    <xf numFmtId="41" fontId="30" fillId="0" borderId="10" xfId="0" applyNumberFormat="1" applyFont="1" applyFill="1" applyBorder="1" applyProtection="1">
      <alignment vertical="center"/>
      <protection locked="0"/>
    </xf>
    <xf numFmtId="41" fontId="30" fillId="0" borderId="0" xfId="0" applyNumberFormat="1" applyFont="1" applyFill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alignment horizontal="right"/>
      <protection locked="0"/>
    </xf>
    <xf numFmtId="183" fontId="30" fillId="0" borderId="0" xfId="0" applyNumberFormat="1" applyFont="1" applyFill="1" applyBorder="1" applyAlignment="1" applyProtection="1">
      <alignment horizontal="right"/>
    </xf>
    <xf numFmtId="178" fontId="30" fillId="0" borderId="10" xfId="0" applyNumberFormat="1" applyFont="1" applyFill="1" applyBorder="1" applyAlignment="1">
      <alignment vertical="center" shrinkToFit="1"/>
    </xf>
    <xf numFmtId="178" fontId="30" fillId="0" borderId="10" xfId="0" applyNumberFormat="1" applyFont="1" applyFill="1" applyBorder="1" applyAlignment="1" applyProtection="1">
      <alignment horizontal="right"/>
    </xf>
    <xf numFmtId="178" fontId="30" fillId="0" borderId="0" xfId="0" applyNumberFormat="1" applyFont="1" applyFill="1" applyAlignment="1">
      <alignment vertical="center" shrinkToFit="1"/>
    </xf>
    <xf numFmtId="178" fontId="30" fillId="0" borderId="12" xfId="0" applyNumberFormat="1" applyFont="1" applyFill="1" applyBorder="1" applyAlignment="1">
      <alignment vertical="center" shrinkToFit="1"/>
    </xf>
    <xf numFmtId="178" fontId="30" fillId="0" borderId="0" xfId="0" applyNumberFormat="1" applyFont="1" applyFill="1" applyBorder="1" applyAlignment="1">
      <alignment vertical="center" shrinkToFit="1"/>
    </xf>
    <xf numFmtId="178" fontId="30" fillId="0" borderId="18" xfId="0" applyNumberFormat="1" applyFont="1" applyFill="1" applyBorder="1" applyAlignment="1" applyProtection="1">
      <alignment horizontal="center"/>
    </xf>
    <xf numFmtId="178" fontId="31" fillId="0" borderId="0" xfId="0" applyNumberFormat="1" applyFont="1" applyFill="1" applyAlignment="1" applyProtection="1">
      <alignment horizontal="left" shrinkToFit="1"/>
    </xf>
    <xf numFmtId="41" fontId="31" fillId="0" borderId="11" xfId="0" applyNumberFormat="1" applyFont="1" applyFill="1" applyBorder="1">
      <alignment vertical="center"/>
    </xf>
    <xf numFmtId="41" fontId="31" fillId="0" borderId="0" xfId="0" applyNumberFormat="1" applyFont="1" applyFill="1" applyBorder="1">
      <alignment vertical="center"/>
    </xf>
    <xf numFmtId="41" fontId="31" fillId="0" borderId="0" xfId="0" applyNumberFormat="1" applyFont="1" applyFill="1">
      <alignment vertical="center"/>
    </xf>
    <xf numFmtId="178" fontId="30" fillId="0" borderId="0" xfId="0" applyNumberFormat="1" applyFont="1" applyFill="1" applyAlignment="1" applyProtection="1">
      <alignment horizontal="left" shrinkToFit="1"/>
    </xf>
    <xf numFmtId="41" fontId="30" fillId="0" borderId="0" xfId="0" applyNumberFormat="1" applyFont="1" applyFill="1" applyAlignment="1">
      <alignment horizontal="right" vertical="center"/>
    </xf>
    <xf numFmtId="41" fontId="30" fillId="0" borderId="0" xfId="0" applyNumberFormat="1" applyFont="1" applyFill="1" applyAlignment="1" applyProtection="1">
      <alignment horizontal="right" shrinkToFit="1"/>
    </xf>
    <xf numFmtId="178" fontId="30" fillId="0" borderId="20" xfId="0" applyNumberFormat="1" applyFont="1" applyFill="1" applyBorder="1" applyAlignment="1" applyProtection="1">
      <alignment horizontal="left" shrinkToFit="1"/>
    </xf>
    <xf numFmtId="178" fontId="30" fillId="0" borderId="10" xfId="0" applyNumberFormat="1" applyFont="1" applyFill="1" applyBorder="1" applyProtection="1">
      <alignment vertical="center"/>
    </xf>
    <xf numFmtId="178" fontId="30" fillId="0" borderId="0" xfId="0" applyNumberFormat="1" applyFont="1" applyFill="1" applyBorder="1" applyProtection="1">
      <alignment vertical="center"/>
    </xf>
    <xf numFmtId="178" fontId="35" fillId="0" borderId="27" xfId="0" applyNumberFormat="1" applyFont="1" applyFill="1" applyBorder="1" applyAlignment="1"/>
    <xf numFmtId="178" fontId="30" fillId="0" borderId="27" xfId="0" applyNumberFormat="1" applyFont="1" applyFill="1" applyBorder="1" applyAlignment="1"/>
    <xf numFmtId="177" fontId="30" fillId="0" borderId="0" xfId="0" applyNumberFormat="1" applyFont="1" applyFill="1" applyAlignment="1" applyProtection="1"/>
    <xf numFmtId="41" fontId="30" fillId="0" borderId="11" xfId="0" applyNumberFormat="1" applyFont="1" applyFill="1" applyBorder="1" applyAlignment="1">
      <alignment horizontal="right" vertical="center"/>
    </xf>
    <xf numFmtId="41" fontId="30" fillId="0" borderId="11" xfId="0" applyNumberFormat="1" applyFont="1" applyFill="1" applyBorder="1" applyAlignment="1" applyProtection="1">
      <alignment horizontal="right" vertical="center"/>
    </xf>
    <xf numFmtId="178" fontId="30" fillId="0" borderId="19" xfId="0" applyNumberFormat="1" applyFont="1" applyFill="1" applyBorder="1" applyAlignment="1" applyProtection="1">
      <alignment horizontal="left" shrinkToFit="1"/>
    </xf>
    <xf numFmtId="178" fontId="30" fillId="0" borderId="19" xfId="0" applyNumberFormat="1" applyFont="1" applyFill="1" applyBorder="1" applyAlignment="1">
      <alignment vertical="center" shrinkToFit="1"/>
    </xf>
    <xf numFmtId="41" fontId="30" fillId="0" borderId="0" xfId="0" applyNumberFormat="1" applyFont="1" applyFill="1" applyBorder="1" applyAlignment="1" applyProtection="1">
      <alignment horizontal="left"/>
    </xf>
    <xf numFmtId="178" fontId="30" fillId="0" borderId="20" xfId="0" applyNumberFormat="1" applyFont="1" applyFill="1" applyBorder="1">
      <alignment vertical="center"/>
    </xf>
    <xf numFmtId="178" fontId="35" fillId="0" borderId="0" xfId="0" applyNumberFormat="1" applyFont="1" applyFill="1" applyBorder="1" applyAlignment="1"/>
    <xf numFmtId="177" fontId="30" fillId="0" borderId="21" xfId="0" applyNumberFormat="1" applyFont="1" applyFill="1" applyBorder="1" applyAlignment="1" applyProtection="1">
      <alignment horizontal="center"/>
    </xf>
    <xf numFmtId="41" fontId="31" fillId="0" borderId="11" xfId="0" quotePrefix="1" applyNumberFormat="1" applyFont="1" applyFill="1" applyBorder="1" applyAlignment="1" applyProtection="1">
      <alignment horizontal="right"/>
      <protection locked="0"/>
    </xf>
    <xf numFmtId="41" fontId="31" fillId="0" borderId="0" xfId="0" quotePrefix="1" applyNumberFormat="1" applyFont="1" applyFill="1" applyBorder="1" applyAlignment="1" applyProtection="1">
      <alignment horizontal="right"/>
      <protection locked="0"/>
    </xf>
    <xf numFmtId="177" fontId="31" fillId="0" borderId="0" xfId="0" applyNumberFormat="1" applyFont="1" applyFill="1" applyBorder="1" applyAlignment="1" applyProtection="1">
      <alignment horizontal="center"/>
    </xf>
    <xf numFmtId="41" fontId="30" fillId="0" borderId="11" xfId="0" quotePrefix="1" applyNumberFormat="1" applyFont="1" applyFill="1" applyBorder="1" applyAlignment="1" applyProtection="1">
      <alignment horizontal="right"/>
      <protection locked="0"/>
    </xf>
    <xf numFmtId="177" fontId="35" fillId="0" borderId="0" xfId="0" applyNumberFormat="1" applyFont="1" applyFill="1">
      <alignment vertical="center"/>
    </xf>
    <xf numFmtId="177" fontId="30" fillId="0" borderId="18" xfId="0" applyNumberFormat="1" applyFont="1" applyFill="1" applyBorder="1">
      <alignment vertical="center"/>
    </xf>
    <xf numFmtId="177" fontId="30" fillId="0" borderId="29" xfId="0" applyNumberFormat="1" applyFont="1" applyFill="1" applyBorder="1" applyAlignment="1" applyProtection="1">
      <alignment horizontal="center"/>
    </xf>
    <xf numFmtId="177" fontId="30" fillId="0" borderId="14" xfId="0" applyNumberFormat="1" applyFont="1" applyFill="1" applyBorder="1" applyProtection="1">
      <alignment vertical="center"/>
    </xf>
    <xf numFmtId="41" fontId="30" fillId="0" borderId="0" xfId="43" applyNumberFormat="1" applyFont="1" applyFill="1" applyBorder="1" applyAlignment="1" applyProtection="1">
      <alignment horizontal="right"/>
    </xf>
    <xf numFmtId="41" fontId="30" fillId="0" borderId="0" xfId="43" applyNumberFormat="1" applyFont="1" applyFill="1" applyAlignment="1" applyProtection="1">
      <alignment horizontal="right"/>
    </xf>
    <xf numFmtId="41" fontId="30" fillId="0" borderId="10" xfId="43" applyNumberFormat="1" applyFont="1" applyFill="1" applyBorder="1" applyAlignment="1" applyProtection="1">
      <alignment horizontal="right"/>
    </xf>
    <xf numFmtId="177" fontId="30" fillId="0" borderId="0" xfId="43" applyNumberFormat="1" applyFont="1" applyFill="1" applyBorder="1" applyAlignment="1" applyProtection="1">
      <alignment horizontal="right"/>
    </xf>
    <xf numFmtId="177" fontId="30" fillId="0" borderId="0" xfId="43" applyNumberFormat="1" applyFont="1" applyFill="1" applyAlignment="1" applyProtection="1">
      <alignment horizontal="right"/>
    </xf>
    <xf numFmtId="177" fontId="30" fillId="0" borderId="19" xfId="43" applyNumberFormat="1" applyFont="1" applyFill="1" applyBorder="1" applyProtection="1">
      <alignment vertical="center"/>
    </xf>
    <xf numFmtId="177" fontId="30" fillId="0" borderId="0" xfId="43" applyNumberFormat="1" applyFont="1" applyFill="1" applyAlignment="1" applyProtection="1">
      <alignment horizontal="right" vertical="center"/>
    </xf>
    <xf numFmtId="177" fontId="30" fillId="0" borderId="0" xfId="43" applyNumberFormat="1" applyFont="1" applyFill="1" applyAlignment="1">
      <alignment vertical="center"/>
    </xf>
    <xf numFmtId="177" fontId="30" fillId="0" borderId="19" xfId="43" applyNumberFormat="1" applyFont="1" applyFill="1" applyBorder="1" applyAlignment="1" applyProtection="1">
      <alignment horizontal="left" shrinkToFit="1"/>
    </xf>
    <xf numFmtId="177" fontId="30" fillId="0" borderId="19" xfId="43" applyNumberFormat="1" applyFont="1" applyFill="1" applyBorder="1" applyAlignment="1" applyProtection="1">
      <alignment horizontal="left" wrapText="1" shrinkToFit="1"/>
    </xf>
    <xf numFmtId="41" fontId="30" fillId="0" borderId="0" xfId="43" applyNumberFormat="1" applyFont="1" applyFill="1" applyBorder="1" applyAlignment="1" applyProtection="1">
      <alignment horizontal="right" vertical="center"/>
    </xf>
    <xf numFmtId="41" fontId="30" fillId="0" borderId="0" xfId="43" applyNumberFormat="1" applyFont="1" applyFill="1" applyAlignment="1" applyProtection="1">
      <alignment horizontal="right" vertical="center"/>
    </xf>
    <xf numFmtId="177" fontId="30" fillId="0" borderId="20" xfId="43" applyNumberFormat="1" applyFont="1" applyFill="1" applyBorder="1">
      <alignment vertical="center"/>
    </xf>
    <xf numFmtId="177" fontId="30" fillId="0" borderId="0" xfId="0" applyNumberFormat="1" applyFont="1" applyFill="1" applyAlignment="1">
      <alignment vertical="center" shrinkToFit="1"/>
    </xf>
    <xf numFmtId="177" fontId="30" fillId="0" borderId="22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>
      <alignment vertical="center"/>
    </xf>
    <xf numFmtId="177" fontId="30" fillId="0" borderId="24" xfId="0" applyNumberFormat="1" applyFont="1" applyFill="1" applyBorder="1" applyAlignment="1" applyProtection="1"/>
    <xf numFmtId="177" fontId="30" fillId="0" borderId="16" xfId="0" applyNumberFormat="1" applyFont="1" applyFill="1" applyBorder="1" applyAlignment="1" applyProtection="1"/>
    <xf numFmtId="177" fontId="30" fillId="0" borderId="16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 applyAlignment="1">
      <alignment horizontal="center"/>
    </xf>
    <xf numFmtId="177" fontId="30" fillId="0" borderId="12" xfId="0" applyNumberFormat="1" applyFont="1" applyFill="1" applyBorder="1" applyAlignment="1">
      <alignment vertical="center" shrinkToFit="1"/>
    </xf>
    <xf numFmtId="177" fontId="30" fillId="0" borderId="17" xfId="0" applyNumberFormat="1" applyFont="1" applyFill="1" applyBorder="1" applyAlignment="1" applyProtection="1">
      <alignment horizontal="center"/>
    </xf>
    <xf numFmtId="182" fontId="30" fillId="0" borderId="15" xfId="0" applyNumberFormat="1" applyFont="1" applyFill="1" applyBorder="1" applyAlignment="1" applyProtection="1">
      <alignment horizontal="right" shrinkToFit="1"/>
    </xf>
    <xf numFmtId="182" fontId="30" fillId="0" borderId="19" xfId="0" applyNumberFormat="1" applyFont="1" applyFill="1" applyBorder="1" applyAlignment="1" applyProtection="1">
      <alignment horizontal="left" shrinkToFit="1"/>
    </xf>
    <xf numFmtId="41" fontId="30" fillId="0" borderId="0" xfId="0" applyNumberFormat="1" applyFont="1" applyFill="1" applyAlignment="1" applyProtection="1">
      <alignment horizontal="right"/>
      <protection locked="0"/>
    </xf>
    <xf numFmtId="177" fontId="30" fillId="0" borderId="0" xfId="0" applyNumberFormat="1" applyFont="1" applyFill="1" applyAlignment="1" applyProtection="1">
      <alignment horizontal="right"/>
      <protection locked="0"/>
    </xf>
    <xf numFmtId="182" fontId="30" fillId="0" borderId="19" xfId="0" applyNumberFormat="1" applyFont="1" applyFill="1" applyBorder="1" applyAlignment="1">
      <alignment vertical="center" shrinkToFit="1"/>
    </xf>
    <xf numFmtId="182" fontId="30" fillId="0" borderId="19" xfId="0" applyNumberFormat="1" applyFont="1" applyFill="1" applyBorder="1" applyAlignment="1" applyProtection="1">
      <alignment horizontal="center"/>
    </xf>
    <xf numFmtId="182" fontId="30" fillId="0" borderId="20" xfId="0" applyNumberFormat="1" applyFont="1" applyFill="1" applyBorder="1" applyAlignment="1">
      <alignment vertical="center" shrinkToFit="1"/>
    </xf>
    <xf numFmtId="177" fontId="30" fillId="0" borderId="10" xfId="0" applyNumberFormat="1" applyFont="1" applyFill="1" applyBorder="1" applyAlignment="1">
      <alignment horizontal="center" vertical="center"/>
    </xf>
    <xf numFmtId="177" fontId="30" fillId="0" borderId="18" xfId="0" applyNumberFormat="1" applyFont="1" applyFill="1" applyBorder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left"/>
    </xf>
    <xf numFmtId="177" fontId="30" fillId="0" borderId="13" xfId="0" applyNumberFormat="1" applyFont="1" applyFill="1" applyBorder="1" applyAlignment="1" applyProtection="1">
      <alignment horizontal="center"/>
    </xf>
    <xf numFmtId="177" fontId="25" fillId="26" borderId="0" xfId="0" applyNumberFormat="1" applyFont="1" applyFill="1">
      <alignment vertical="center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>
      <alignment vertical="center"/>
    </xf>
    <xf numFmtId="177" fontId="3" fillId="0" borderId="22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19" xfId="0" applyNumberFormat="1" applyFont="1" applyFill="1" applyBorder="1">
      <alignment vertical="center"/>
    </xf>
    <xf numFmtId="177" fontId="3" fillId="0" borderId="19" xfId="0" applyNumberFormat="1" applyFont="1" applyFill="1" applyBorder="1" applyProtection="1">
      <alignment vertical="center"/>
    </xf>
    <xf numFmtId="177" fontId="30" fillId="0" borderId="10" xfId="0" applyNumberFormat="1" applyFont="1" applyFill="1" applyBorder="1" applyAlignment="1" applyProtection="1">
      <alignment horizontal="left"/>
    </xf>
    <xf numFmtId="177" fontId="30" fillId="0" borderId="19" xfId="0" applyNumberFormat="1" applyFont="1" applyFill="1" applyBorder="1" applyAlignment="1" applyProtection="1">
      <alignment horizontal="center" vertical="center"/>
    </xf>
    <xf numFmtId="177" fontId="30" fillId="0" borderId="12" xfId="0" applyNumberFormat="1" applyFont="1" applyFill="1" applyBorder="1" applyAlignment="1" applyProtection="1">
      <alignment horizontal="center"/>
    </xf>
    <xf numFmtId="177" fontId="30" fillId="0" borderId="10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 applyProtection="1">
      <alignment horizontal="center"/>
    </xf>
    <xf numFmtId="41" fontId="30" fillId="0" borderId="11" xfId="43" applyNumberFormat="1" applyFont="1" applyFill="1" applyBorder="1" applyAlignment="1" applyProtection="1">
      <alignment vertical="center" shrinkToFit="1"/>
    </xf>
    <xf numFmtId="41" fontId="30" fillId="0" borderId="0" xfId="43" applyNumberFormat="1" applyFont="1" applyFill="1" applyBorder="1" applyAlignment="1" applyProtection="1">
      <alignment horizontal="right" vertical="center" shrinkToFit="1"/>
    </xf>
    <xf numFmtId="41" fontId="30" fillId="0" borderId="18" xfId="43" applyNumberFormat="1" applyFont="1" applyFill="1" applyBorder="1" applyAlignment="1" applyProtection="1">
      <alignment vertical="center" shrinkToFit="1"/>
    </xf>
    <xf numFmtId="41" fontId="30" fillId="0" borderId="25" xfId="43" applyNumberFormat="1" applyFont="1" applyFill="1" applyBorder="1" applyAlignment="1" applyProtection="1">
      <alignment vertical="center" shrinkToFit="1"/>
    </xf>
    <xf numFmtId="41" fontId="30" fillId="0" borderId="11" xfId="43" applyNumberFormat="1" applyFont="1" applyFill="1" applyBorder="1" applyAlignment="1" applyProtection="1">
      <alignment horizontal="right" vertical="center" shrinkToFit="1"/>
    </xf>
    <xf numFmtId="177" fontId="30" fillId="0" borderId="11" xfId="43" applyNumberFormat="1" applyFont="1" applyFill="1" applyBorder="1" applyAlignment="1" applyProtection="1">
      <alignment horizontal="right" vertical="center" shrinkToFit="1"/>
    </xf>
    <xf numFmtId="177" fontId="31" fillId="0" borderId="11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41" fontId="30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1" fillId="0" borderId="0" xfId="43" applyNumberFormat="1" applyFont="1" applyFill="1" applyBorder="1" applyProtection="1">
      <alignment vertical="center"/>
    </xf>
    <xf numFmtId="178" fontId="30" fillId="0" borderId="0" xfId="43" applyNumberFormat="1" applyFont="1" applyFill="1" applyBorder="1">
      <alignment vertical="center"/>
    </xf>
    <xf numFmtId="41" fontId="30" fillId="0" borderId="0" xfId="43" applyNumberFormat="1" applyFont="1" applyFill="1" applyBorder="1" applyAlignment="1" applyProtection="1">
      <alignment vertical="center" shrinkToFit="1"/>
      <protection locked="0"/>
    </xf>
    <xf numFmtId="177" fontId="30" fillId="0" borderId="14" xfId="43" applyNumberFormat="1" applyFont="1" applyFill="1" applyBorder="1">
      <alignment vertical="center"/>
    </xf>
    <xf numFmtId="177" fontId="30" fillId="0" borderId="12" xfId="0" applyNumberFormat="1" applyFont="1" applyFill="1" applyBorder="1" applyAlignment="1">
      <alignment horizontal="center"/>
    </xf>
    <xf numFmtId="177" fontId="30" fillId="0" borderId="26" xfId="0" applyNumberFormat="1" applyFont="1" applyFill="1" applyBorder="1" applyAlignment="1" applyProtection="1">
      <alignment horizontal="left"/>
    </xf>
    <xf numFmtId="177" fontId="30" fillId="0" borderId="12" xfId="0" applyNumberFormat="1" applyFont="1" applyFill="1" applyBorder="1" applyProtection="1">
      <alignment vertical="center"/>
      <protection locked="0"/>
    </xf>
    <xf numFmtId="177" fontId="30" fillId="0" borderId="35" xfId="0" applyNumberFormat="1" applyFont="1" applyFill="1" applyBorder="1">
      <alignment vertical="center"/>
    </xf>
    <xf numFmtId="177" fontId="30" fillId="0" borderId="10" xfId="0" applyNumberFormat="1" applyFont="1" applyFill="1" applyBorder="1" applyAlignment="1">
      <alignment horizontal="center"/>
    </xf>
    <xf numFmtId="177" fontId="30" fillId="0" borderId="14" xfId="0" applyNumberFormat="1" applyFont="1" applyFill="1" applyBorder="1" applyProtection="1">
      <alignment vertical="center"/>
      <protection locked="0"/>
    </xf>
    <xf numFmtId="178" fontId="30" fillId="0" borderId="14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Protection="1">
      <alignment vertical="center"/>
      <protection locked="0"/>
    </xf>
    <xf numFmtId="178" fontId="30" fillId="0" borderId="10" xfId="0" applyNumberFormat="1" applyFont="1" applyFill="1" applyBorder="1" applyProtection="1">
      <alignment vertical="center"/>
      <protection locked="0"/>
    </xf>
    <xf numFmtId="177" fontId="30" fillId="0" borderId="14" xfId="0" applyNumberFormat="1" applyFont="1" applyFill="1" applyBorder="1" applyAlignment="1">
      <alignment horizontal="center" vertical="center"/>
    </xf>
    <xf numFmtId="41" fontId="30" fillId="0" borderId="10" xfId="43" applyNumberFormat="1" applyFont="1" applyFill="1" applyBorder="1" applyAlignment="1" applyProtection="1">
      <alignment horizontal="right" vertical="center"/>
      <protection locked="0"/>
    </xf>
    <xf numFmtId="41" fontId="31" fillId="0" borderId="0" xfId="0" applyNumberFormat="1" applyFont="1" applyFill="1" applyBorder="1" applyAlignment="1" applyProtection="1">
      <alignment horizontal="right" vertical="center"/>
    </xf>
    <xf numFmtId="177" fontId="31" fillId="0" borderId="11" xfId="0" applyNumberFormat="1" applyFont="1" applyFill="1" applyBorder="1" applyProtection="1">
      <alignment vertical="center"/>
    </xf>
    <xf numFmtId="177" fontId="31" fillId="0" borderId="19" xfId="0" applyNumberFormat="1" applyFont="1" applyFill="1" applyBorder="1" applyProtection="1">
      <alignment vertical="center"/>
    </xf>
    <xf numFmtId="0" fontId="34" fillId="0" borderId="19" xfId="0" applyFont="1" applyFill="1" applyBorder="1">
      <alignment vertical="center"/>
    </xf>
    <xf numFmtId="177" fontId="34" fillId="0" borderId="0" xfId="0" applyNumberFormat="1" applyFont="1" applyFill="1">
      <alignment vertical="center"/>
    </xf>
    <xf numFmtId="183" fontId="30" fillId="0" borderId="0" xfId="44" applyNumberFormat="1" applyFont="1" applyFill="1" applyBorder="1">
      <alignment vertical="center"/>
    </xf>
    <xf numFmtId="183" fontId="30" fillId="0" borderId="19" xfId="44" applyNumberFormat="1" applyFont="1" applyFill="1" applyBorder="1">
      <alignment vertical="center"/>
    </xf>
    <xf numFmtId="0" fontId="34" fillId="0" borderId="0" xfId="0" applyFont="1" applyFill="1" applyBorder="1">
      <alignment vertical="center"/>
    </xf>
    <xf numFmtId="177" fontId="30" fillId="0" borderId="19" xfId="0" applyNumberFormat="1" applyFont="1" applyFill="1" applyBorder="1" applyProtection="1">
      <alignment vertical="center"/>
      <protection locked="0"/>
    </xf>
    <xf numFmtId="177" fontId="30" fillId="0" borderId="20" xfId="0" applyNumberFormat="1" applyFont="1" applyFill="1" applyBorder="1" applyProtection="1">
      <alignment vertical="center"/>
      <protection locked="0"/>
    </xf>
    <xf numFmtId="42" fontId="30" fillId="0" borderId="0" xfId="0" applyNumberFormat="1" applyFont="1" applyFill="1" applyBorder="1" applyAlignment="1" applyProtection="1">
      <alignment horizontal="right"/>
      <protection locked="0"/>
    </xf>
    <xf numFmtId="42" fontId="30" fillId="0" borderId="0" xfId="0" applyNumberFormat="1" applyFont="1" applyFill="1" applyBorder="1">
      <alignment vertical="center"/>
    </xf>
    <xf numFmtId="177" fontId="30" fillId="0" borderId="0" xfId="0" quotePrefix="1" applyNumberFormat="1" applyFont="1" applyFill="1" applyAlignment="1" applyProtection="1">
      <alignment horizontal="center"/>
    </xf>
    <xf numFmtId="177" fontId="30" fillId="0" borderId="0" xfId="0" applyNumberFormat="1" applyFont="1" applyFill="1" applyAlignment="1">
      <alignment horizontal="center" vertical="center"/>
    </xf>
    <xf numFmtId="177" fontId="30" fillId="0" borderId="12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Alignment="1">
      <alignment vertical="center"/>
    </xf>
    <xf numFmtId="177" fontId="30" fillId="0" borderId="19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 applyProtection="1">
      <alignment horizontal="right"/>
    </xf>
    <xf numFmtId="177" fontId="3" fillId="0" borderId="27" xfId="0" applyNumberFormat="1" applyFont="1" applyFill="1" applyBorder="1">
      <alignment vertical="center"/>
    </xf>
    <xf numFmtId="177" fontId="3" fillId="0" borderId="21" xfId="0" applyNumberFormat="1" applyFont="1" applyFill="1" applyBorder="1">
      <alignment vertical="center"/>
    </xf>
    <xf numFmtId="178" fontId="3" fillId="0" borderId="0" xfId="0" applyNumberFormat="1" applyFont="1" applyFill="1" applyBorder="1" applyAlignment="1" applyProtection="1">
      <alignment horizontal="left"/>
    </xf>
    <xf numFmtId="3" fontId="3" fillId="0" borderId="11" xfId="0" applyNumberFormat="1" applyFont="1" applyFill="1" applyBorder="1">
      <alignment vertical="center"/>
    </xf>
    <xf numFmtId="178" fontId="3" fillId="0" borderId="10" xfId="0" applyNumberFormat="1" applyFont="1" applyFill="1" applyBorder="1">
      <alignment vertical="center"/>
    </xf>
    <xf numFmtId="178" fontId="3" fillId="0" borderId="14" xfId="0" applyNumberFormat="1" applyFont="1" applyFill="1" applyBorder="1">
      <alignment vertical="center"/>
    </xf>
    <xf numFmtId="176" fontId="30" fillId="0" borderId="24" xfId="0" applyNumberFormat="1" applyFont="1" applyFill="1" applyBorder="1" applyAlignment="1" applyProtection="1">
      <alignment horizontal="center" vertical="center"/>
    </xf>
    <xf numFmtId="176" fontId="30" fillId="0" borderId="17" xfId="0" applyNumberFormat="1" applyFont="1" applyFill="1" applyBorder="1" applyAlignment="1" applyProtection="1">
      <alignment horizontal="center" vertical="center"/>
    </xf>
    <xf numFmtId="176" fontId="30" fillId="0" borderId="34" xfId="0" applyNumberFormat="1" applyFont="1" applyFill="1" applyBorder="1" applyAlignment="1" applyProtection="1">
      <alignment horizontal="center"/>
    </xf>
    <xf numFmtId="176" fontId="30" fillId="0" borderId="28" xfId="0" applyNumberFormat="1" applyFont="1" applyFill="1" applyBorder="1" applyAlignment="1" applyProtection="1">
      <alignment horizontal="center"/>
    </xf>
    <xf numFmtId="176" fontId="30" fillId="0" borderId="22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32" xfId="0" applyFont="1" applyFill="1" applyBorder="1" applyAlignment="1" applyProtection="1">
      <alignment horizontal="center"/>
    </xf>
    <xf numFmtId="0" fontId="30" fillId="0" borderId="33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center"/>
    </xf>
    <xf numFmtId="177" fontId="30" fillId="0" borderId="18" xfId="0" applyNumberFormat="1" applyFont="1" applyFill="1" applyBorder="1" applyAlignment="1" applyProtection="1">
      <alignment horizontal="center" vertical="center"/>
    </xf>
    <xf numFmtId="177" fontId="30" fillId="0" borderId="13" xfId="0" applyNumberFormat="1" applyFont="1" applyFill="1" applyBorder="1" applyAlignment="1" applyProtection="1">
      <alignment horizontal="center" vertical="center"/>
    </xf>
    <xf numFmtId="177" fontId="30" fillId="0" borderId="24" xfId="0" applyNumberFormat="1" applyFont="1" applyFill="1" applyBorder="1" applyAlignment="1" applyProtection="1">
      <alignment horizontal="center" vertical="center"/>
    </xf>
    <xf numFmtId="177" fontId="30" fillId="0" borderId="17" xfId="0" applyNumberFormat="1" applyFont="1" applyFill="1" applyBorder="1" applyAlignment="1" applyProtection="1">
      <alignment horizontal="center" vertical="center"/>
    </xf>
    <xf numFmtId="177" fontId="5" fillId="0" borderId="0" xfId="43" applyNumberFormat="1" applyFont="1" applyFill="1" applyAlignment="1" applyProtection="1">
      <alignment horizontal="center"/>
    </xf>
    <xf numFmtId="177" fontId="30" fillId="0" borderId="10" xfId="43" applyNumberFormat="1" applyFont="1" applyFill="1" applyBorder="1" applyAlignment="1" applyProtection="1">
      <alignment horizontal="center"/>
    </xf>
    <xf numFmtId="177" fontId="30" fillId="0" borderId="34" xfId="43" applyNumberFormat="1" applyFont="1" applyFill="1" applyBorder="1" applyAlignment="1" applyProtection="1">
      <alignment horizontal="center"/>
    </xf>
    <xf numFmtId="177" fontId="30" fillId="0" borderId="28" xfId="43" applyNumberFormat="1" applyFont="1" applyFill="1" applyBorder="1" applyAlignment="1" applyProtection="1">
      <alignment horizontal="center"/>
    </xf>
    <xf numFmtId="177" fontId="30" fillId="0" borderId="18" xfId="43" applyNumberFormat="1" applyFont="1" applyFill="1" applyBorder="1" applyAlignment="1" applyProtection="1">
      <alignment horizontal="center" vertical="center" shrinkToFit="1"/>
    </xf>
    <xf numFmtId="177" fontId="30" fillId="0" borderId="13" xfId="43" applyNumberFormat="1" applyFont="1" applyFill="1" applyBorder="1" applyAlignment="1" applyProtection="1">
      <alignment horizontal="center" vertical="center" shrinkToFit="1"/>
    </xf>
    <xf numFmtId="177" fontId="30" fillId="0" borderId="24" xfId="43" applyNumberFormat="1" applyFont="1" applyFill="1" applyBorder="1" applyAlignment="1" applyProtection="1">
      <alignment horizontal="center" vertical="center" shrinkToFit="1"/>
    </xf>
    <xf numFmtId="177" fontId="30" fillId="0" borderId="17" xfId="43" applyNumberFormat="1" applyFont="1" applyFill="1" applyBorder="1" applyAlignment="1" applyProtection="1">
      <alignment horizontal="center" vertical="center" shrinkToFit="1"/>
    </xf>
    <xf numFmtId="177" fontId="30" fillId="0" borderId="23" xfId="0" applyNumberFormat="1" applyFont="1" applyFill="1" applyBorder="1" applyAlignment="1" applyProtection="1">
      <alignment horizontal="center" vertical="center"/>
    </xf>
    <xf numFmtId="177" fontId="30" fillId="0" borderId="19" xfId="0" applyNumberFormat="1" applyFont="1" applyFill="1" applyBorder="1" applyAlignment="1" applyProtection="1">
      <alignment horizontal="center" vertical="center"/>
    </xf>
    <xf numFmtId="177" fontId="30" fillId="0" borderId="26" xfId="0" applyNumberFormat="1" applyFont="1" applyFill="1" applyBorder="1" applyAlignment="1" applyProtection="1">
      <alignment horizontal="center" vertical="center"/>
    </xf>
    <xf numFmtId="177" fontId="30" fillId="0" borderId="21" xfId="0" applyNumberFormat="1" applyFont="1" applyFill="1" applyBorder="1" applyAlignment="1" applyProtection="1">
      <alignment horizontal="center" vertical="center"/>
    </xf>
    <xf numFmtId="177" fontId="30" fillId="0" borderId="27" xfId="0" applyNumberFormat="1" applyFont="1" applyFill="1" applyBorder="1" applyAlignment="1" applyProtection="1">
      <alignment horizontal="center" vertical="center"/>
    </xf>
    <xf numFmtId="177" fontId="30" fillId="0" borderId="30" xfId="0" applyNumberFormat="1" applyFont="1" applyFill="1" applyBorder="1" applyAlignment="1" applyProtection="1">
      <alignment horizontal="center" vertical="center"/>
    </xf>
    <xf numFmtId="177" fontId="30" fillId="0" borderId="11" xfId="0" applyNumberFormat="1" applyFont="1" applyFill="1" applyBorder="1" applyAlignment="1" applyProtection="1">
      <alignment horizontal="center" vertical="center"/>
    </xf>
    <xf numFmtId="177" fontId="30" fillId="0" borderId="0" xfId="0" applyNumberFormat="1" applyFont="1" applyFill="1" applyBorder="1" applyAlignment="1" applyProtection="1">
      <alignment horizontal="center" vertical="center"/>
    </xf>
    <xf numFmtId="177" fontId="30" fillId="0" borderId="12" xfId="0" applyNumberFormat="1" applyFont="1" applyFill="1" applyBorder="1" applyAlignment="1" applyProtection="1">
      <alignment horizontal="center" vertical="center"/>
    </xf>
    <xf numFmtId="178" fontId="31" fillId="0" borderId="0" xfId="0" applyNumberFormat="1" applyFont="1" applyFill="1" applyAlignment="1" applyProtection="1">
      <alignment horizontal="center"/>
    </xf>
    <xf numFmtId="178" fontId="30" fillId="0" borderId="34" xfId="0" applyNumberFormat="1" applyFont="1" applyFill="1" applyBorder="1" applyAlignment="1" applyProtection="1">
      <alignment horizontal="center"/>
    </xf>
    <xf numFmtId="178" fontId="30" fillId="0" borderId="28" xfId="0" applyNumberFormat="1" applyFont="1" applyFill="1" applyBorder="1" applyAlignment="1" applyProtection="1">
      <alignment horizontal="center"/>
    </xf>
    <xf numFmtId="178" fontId="30" fillId="0" borderId="22" xfId="0" applyNumberFormat="1" applyFont="1" applyFill="1" applyBorder="1" applyAlignment="1" applyProtection="1">
      <alignment horizontal="center"/>
    </xf>
    <xf numFmtId="178" fontId="30" fillId="0" borderId="18" xfId="0" applyNumberFormat="1" applyFont="1" applyFill="1" applyBorder="1" applyAlignment="1" applyProtection="1">
      <alignment horizontal="center" vertical="center"/>
    </xf>
    <xf numFmtId="178" fontId="30" fillId="0" borderId="13" xfId="0" applyNumberFormat="1" applyFont="1" applyFill="1" applyBorder="1" applyAlignment="1" applyProtection="1">
      <alignment horizontal="center" vertical="center"/>
    </xf>
    <xf numFmtId="177" fontId="31" fillId="0" borderId="0" xfId="0" applyNumberFormat="1" applyFont="1" applyFill="1" applyAlignment="1" applyProtection="1">
      <alignment horizontal="center"/>
    </xf>
    <xf numFmtId="177" fontId="30" fillId="0" borderId="34" xfId="0" applyNumberFormat="1" applyFont="1" applyFill="1" applyBorder="1" applyAlignment="1">
      <alignment horizontal="center" vertical="center"/>
    </xf>
    <xf numFmtId="177" fontId="30" fillId="0" borderId="28" xfId="0" applyNumberFormat="1" applyFont="1" applyFill="1" applyBorder="1" applyAlignment="1">
      <alignment horizontal="center" vertical="center"/>
    </xf>
    <xf numFmtId="178" fontId="30" fillId="0" borderId="24" xfId="0" applyNumberFormat="1" applyFont="1" applyFill="1" applyBorder="1" applyAlignment="1" applyProtection="1">
      <alignment horizontal="center" vertical="center"/>
    </xf>
    <xf numFmtId="178" fontId="30" fillId="0" borderId="17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center"/>
    </xf>
    <xf numFmtId="177" fontId="30" fillId="0" borderId="34" xfId="0" applyNumberFormat="1" applyFont="1" applyFill="1" applyBorder="1" applyAlignment="1" applyProtection="1">
      <alignment horizontal="center"/>
    </xf>
    <xf numFmtId="177" fontId="30" fillId="0" borderId="28" xfId="0" applyNumberFormat="1" applyFont="1" applyFill="1" applyBorder="1" applyAlignment="1" applyProtection="1">
      <alignment horizontal="center"/>
    </xf>
    <xf numFmtId="177" fontId="30" fillId="0" borderId="22" xfId="0" applyNumberFormat="1" applyFont="1" applyFill="1" applyBorder="1" applyAlignment="1" applyProtection="1">
      <alignment horizontal="center"/>
    </xf>
    <xf numFmtId="177" fontId="24" fillId="0" borderId="0" xfId="0" applyNumberFormat="1" applyFont="1" applyFill="1" applyAlignment="1" applyProtection="1">
      <alignment horizontal="center"/>
    </xf>
    <xf numFmtId="178" fontId="30" fillId="0" borderId="10" xfId="0" applyNumberFormat="1" applyFont="1" applyFill="1" applyBorder="1" applyAlignment="1" applyProtection="1">
      <alignment horizontal="right"/>
    </xf>
    <xf numFmtId="178" fontId="30" fillId="0" borderId="23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shrinkToFit="1"/>
    </xf>
    <xf numFmtId="0" fontId="1" fillId="0" borderId="19" xfId="0" applyFont="1" applyFill="1" applyBorder="1" applyAlignment="1">
      <alignment horizontal="left" vertical="center" shrinkToFit="1"/>
    </xf>
    <xf numFmtId="177" fontId="30" fillId="0" borderId="0" xfId="0" applyNumberFormat="1" applyFont="1" applyFill="1" applyBorder="1" applyAlignment="1" applyProtection="1">
      <alignment horizontal="left" shrinkToFit="1"/>
    </xf>
    <xf numFmtId="0" fontId="34" fillId="0" borderId="19" xfId="0" applyFont="1" applyFill="1" applyBorder="1" applyAlignment="1">
      <alignment horizontal="left" vertical="center" shrinkToFit="1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26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177" fontId="3" fillId="0" borderId="18" xfId="0" applyNumberFormat="1" applyFont="1" applyFill="1" applyBorder="1" applyAlignment="1" applyProtection="1">
      <alignment horizontal="center" vertical="center"/>
    </xf>
    <xf numFmtId="177" fontId="30" fillId="0" borderId="10" xfId="0" applyNumberFormat="1" applyFont="1" applyFill="1" applyBorder="1" applyAlignment="1">
      <alignment horizontal="center" vertical="center"/>
    </xf>
    <xf numFmtId="177" fontId="30" fillId="0" borderId="29" xfId="0" applyNumberFormat="1" applyFont="1" applyFill="1" applyBorder="1" applyAlignment="1" applyProtection="1">
      <alignment horizontal="center"/>
    </xf>
    <xf numFmtId="177" fontId="30" fillId="0" borderId="33" xfId="0" applyNumberFormat="1" applyFont="1" applyFill="1" applyBorder="1" applyAlignment="1" applyProtection="1">
      <alignment horizontal="center"/>
    </xf>
    <xf numFmtId="177" fontId="30" fillId="0" borderId="32" xfId="0" applyNumberFormat="1" applyFont="1" applyFill="1" applyBorder="1" applyAlignment="1" applyProtection="1">
      <alignment horizontal="center"/>
    </xf>
    <xf numFmtId="177" fontId="30" fillId="0" borderId="13" xfId="0" applyNumberFormat="1" applyFont="1" applyFill="1" applyBorder="1" applyAlignment="1" applyProtection="1">
      <alignment horizontal="center"/>
    </xf>
    <xf numFmtId="177" fontId="30" fillId="0" borderId="26" xfId="0" applyNumberFormat="1" applyFont="1" applyFill="1" applyBorder="1" applyAlignment="1" applyProtection="1">
      <alignment horizontal="center"/>
    </xf>
    <xf numFmtId="177" fontId="30" fillId="0" borderId="12" xfId="0" applyNumberFormat="1" applyFont="1" applyFill="1" applyBorder="1" applyAlignment="1" applyProtection="1">
      <alignment horizontal="center"/>
    </xf>
    <xf numFmtId="178" fontId="30" fillId="0" borderId="21" xfId="0" applyNumberFormat="1" applyFont="1" applyFill="1" applyBorder="1" applyAlignment="1" applyProtection="1">
      <alignment horizontal="center" vertical="center"/>
    </xf>
    <xf numFmtId="177" fontId="31" fillId="0" borderId="0" xfId="0" applyNumberFormat="1" applyFont="1" applyFill="1" applyBorder="1" applyAlignment="1" applyProtection="1">
      <alignment horizontal="center"/>
    </xf>
    <xf numFmtId="177" fontId="31" fillId="0" borderId="19" xfId="0" applyNumberFormat="1" applyFont="1" applyFill="1" applyBorder="1" applyAlignment="1" applyProtection="1">
      <alignment horizontal="center"/>
    </xf>
    <xf numFmtId="177" fontId="30" fillId="0" borderId="21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31" fillId="0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77" fontId="30" fillId="0" borderId="29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8"/>
  <sheetViews>
    <sheetView tabSelected="1" view="pageBreakPreview" zoomScale="75" zoomScaleNormal="75" workbookViewId="0">
      <selection activeCell="B4" sqref="B4"/>
    </sheetView>
  </sheetViews>
  <sheetFormatPr defaultColWidth="13.375" defaultRowHeight="17.25" x14ac:dyDescent="0.15"/>
  <cols>
    <col min="1" max="1" width="13.375" style="37" customWidth="1"/>
    <col min="2" max="2" width="21" style="37" customWidth="1"/>
    <col min="3" max="10" width="14.5" style="37" customWidth="1"/>
    <col min="11" max="11" width="13.375" style="37"/>
    <col min="12" max="13" width="14.625" style="37" bestFit="1" customWidth="1"/>
    <col min="14" max="14" width="13.375" style="37"/>
    <col min="15" max="16384" width="13.375" style="1"/>
  </cols>
  <sheetData>
    <row r="1" spans="1:14" x14ac:dyDescent="0.2">
      <c r="A1" s="36"/>
    </row>
    <row r="6" spans="1:14" ht="28.5" x14ac:dyDescent="0.3">
      <c r="B6" s="526" t="s">
        <v>24</v>
      </c>
      <c r="C6" s="526"/>
      <c r="D6" s="526"/>
      <c r="E6" s="526"/>
      <c r="F6" s="526"/>
      <c r="G6" s="526"/>
      <c r="H6" s="526"/>
      <c r="I6" s="526"/>
      <c r="J6" s="526"/>
      <c r="L6" s="21">
        <v>0</v>
      </c>
    </row>
    <row r="7" spans="1:14" ht="17.25" customHeight="1" x14ac:dyDescent="0.3">
      <c r="E7" s="62"/>
    </row>
    <row r="8" spans="1:14" x14ac:dyDescent="0.2">
      <c r="B8" s="527" t="s">
        <v>473</v>
      </c>
      <c r="C8" s="527"/>
      <c r="D8" s="527"/>
      <c r="E8" s="527"/>
      <c r="F8" s="527"/>
      <c r="G8" s="527"/>
      <c r="H8" s="527"/>
      <c r="I8" s="527"/>
      <c r="J8" s="527"/>
    </row>
    <row r="9" spans="1:14" ht="18" thickBot="1" x14ac:dyDescent="0.2">
      <c r="B9" s="528" t="s">
        <v>427</v>
      </c>
      <c r="C9" s="528"/>
      <c r="D9" s="528"/>
      <c r="E9" s="528"/>
      <c r="F9" s="528"/>
      <c r="G9" s="528"/>
      <c r="H9" s="528"/>
      <c r="I9" s="528"/>
      <c r="J9" s="528"/>
    </row>
    <row r="10" spans="1:14" x14ac:dyDescent="0.15">
      <c r="B10" s="125"/>
      <c r="C10" s="126"/>
      <c r="D10" s="126"/>
      <c r="E10" s="127"/>
      <c r="F10" s="127"/>
      <c r="G10" s="127"/>
      <c r="H10" s="127"/>
      <c r="I10" s="127"/>
      <c r="J10" s="127"/>
    </row>
    <row r="11" spans="1:14" x14ac:dyDescent="0.2">
      <c r="B11" s="125"/>
      <c r="C11" s="128" t="s">
        <v>474</v>
      </c>
      <c r="D11" s="128" t="s">
        <v>475</v>
      </c>
      <c r="E11" s="531" t="s">
        <v>477</v>
      </c>
      <c r="F11" s="529" t="s">
        <v>476</v>
      </c>
      <c r="G11" s="529"/>
      <c r="H11" s="529"/>
      <c r="I11" s="530"/>
      <c r="J11" s="531" t="s">
        <v>482</v>
      </c>
    </row>
    <row r="12" spans="1:14" x14ac:dyDescent="0.2">
      <c r="B12" s="127"/>
      <c r="C12" s="129"/>
      <c r="D12" s="129"/>
      <c r="E12" s="532"/>
      <c r="F12" s="130" t="s">
        <v>478</v>
      </c>
      <c r="G12" s="130" t="s">
        <v>479</v>
      </c>
      <c r="H12" s="130" t="s">
        <v>480</v>
      </c>
      <c r="I12" s="130" t="s">
        <v>481</v>
      </c>
      <c r="J12" s="532"/>
    </row>
    <row r="13" spans="1:14" x14ac:dyDescent="0.2">
      <c r="B13" s="125"/>
      <c r="C13" s="131" t="s">
        <v>25</v>
      </c>
      <c r="D13" s="132" t="s">
        <v>25</v>
      </c>
      <c r="E13" s="132" t="s">
        <v>25</v>
      </c>
      <c r="F13" s="132" t="s">
        <v>25</v>
      </c>
      <c r="G13" s="132" t="s">
        <v>25</v>
      </c>
      <c r="H13" s="132" t="s">
        <v>25</v>
      </c>
      <c r="I13" s="132" t="s">
        <v>25</v>
      </c>
      <c r="J13" s="132" t="s">
        <v>25</v>
      </c>
      <c r="L13" s="63"/>
    </row>
    <row r="14" spans="1:14" x14ac:dyDescent="0.2">
      <c r="B14" s="133" t="s">
        <v>616</v>
      </c>
      <c r="C14" s="134">
        <v>14269.5</v>
      </c>
      <c r="D14" s="135">
        <v>13808.2</v>
      </c>
      <c r="E14" s="135">
        <v>6504.9</v>
      </c>
      <c r="F14" s="135">
        <v>14.9</v>
      </c>
      <c r="G14" s="135">
        <v>123.2</v>
      </c>
      <c r="H14" s="135">
        <v>2910.1</v>
      </c>
      <c r="I14" s="135">
        <v>3919.3</v>
      </c>
      <c r="J14" s="135">
        <v>6840.7</v>
      </c>
      <c r="L14" s="38"/>
      <c r="M14" s="38"/>
      <c r="N14" s="38"/>
    </row>
    <row r="15" spans="1:14" x14ac:dyDescent="0.2">
      <c r="B15" s="133" t="s">
        <v>648</v>
      </c>
      <c r="C15" s="134">
        <v>14297.9</v>
      </c>
      <c r="D15" s="135">
        <v>13827.8</v>
      </c>
      <c r="E15" s="135">
        <v>7039</v>
      </c>
      <c r="F15" s="135">
        <v>15.8</v>
      </c>
      <c r="G15" s="135">
        <v>129.19999999999999</v>
      </c>
      <c r="H15" s="135">
        <v>2935.1</v>
      </c>
      <c r="I15" s="135">
        <v>3959</v>
      </c>
      <c r="J15" s="135">
        <v>6788.8</v>
      </c>
      <c r="L15" s="38"/>
      <c r="M15" s="38"/>
      <c r="N15" s="38"/>
    </row>
    <row r="16" spans="1:14" x14ac:dyDescent="0.2">
      <c r="B16" s="133" t="s">
        <v>895</v>
      </c>
      <c r="C16" s="134">
        <v>14277.450999999999</v>
      </c>
      <c r="D16" s="135">
        <v>13848.892</v>
      </c>
      <c r="E16" s="135">
        <v>7085.6840000000002</v>
      </c>
      <c r="F16" s="135">
        <v>15.766</v>
      </c>
      <c r="G16" s="135">
        <v>127.173</v>
      </c>
      <c r="H16" s="135">
        <v>2949.8589999999999</v>
      </c>
      <c r="I16" s="135">
        <v>3992.886</v>
      </c>
      <c r="J16" s="135">
        <v>6763.2079999999996</v>
      </c>
      <c r="L16" s="38"/>
      <c r="M16" s="38"/>
      <c r="N16" s="38"/>
    </row>
    <row r="17" spans="1:14" x14ac:dyDescent="0.2">
      <c r="B17" s="136"/>
      <c r="C17" s="137"/>
      <c r="D17" s="138"/>
      <c r="E17" s="138"/>
      <c r="F17" s="138"/>
      <c r="G17" s="138"/>
      <c r="H17" s="138"/>
      <c r="I17" s="138"/>
      <c r="J17" s="138"/>
      <c r="L17" s="38"/>
      <c r="M17" s="38"/>
      <c r="N17" s="38"/>
    </row>
    <row r="18" spans="1:14" s="35" customFormat="1" x14ac:dyDescent="0.2">
      <c r="A18" s="37"/>
      <c r="B18" s="139" t="s">
        <v>26</v>
      </c>
      <c r="C18" s="134">
        <v>99.045000000000002</v>
      </c>
      <c r="D18" s="135">
        <v>99.045000000000002</v>
      </c>
      <c r="E18" s="135">
        <v>99.045000000000002</v>
      </c>
      <c r="F18" s="140">
        <v>0</v>
      </c>
      <c r="G18" s="135">
        <v>25.533999999999999</v>
      </c>
      <c r="H18" s="135">
        <v>73.510999999999996</v>
      </c>
      <c r="I18" s="140" t="s">
        <v>460</v>
      </c>
      <c r="J18" s="140" t="s">
        <v>460</v>
      </c>
      <c r="K18" s="38"/>
      <c r="L18" s="38"/>
      <c r="M18" s="38"/>
      <c r="N18" s="38"/>
    </row>
    <row r="19" spans="1:14" s="35" customFormat="1" x14ac:dyDescent="0.2">
      <c r="A19" s="37"/>
      <c r="B19" s="141" t="s">
        <v>484</v>
      </c>
      <c r="C19" s="134">
        <v>1164.9549999999999</v>
      </c>
      <c r="D19" s="135">
        <v>1065.577</v>
      </c>
      <c r="E19" s="135">
        <v>924.56600000000003</v>
      </c>
      <c r="F19" s="142">
        <v>7.4640000000000004</v>
      </c>
      <c r="G19" s="135">
        <v>43.389000000000003</v>
      </c>
      <c r="H19" s="135">
        <v>781.45899999999995</v>
      </c>
      <c r="I19" s="142">
        <v>92.254000000000005</v>
      </c>
      <c r="J19" s="142">
        <v>141.011</v>
      </c>
      <c r="K19" s="37"/>
      <c r="L19" s="38"/>
      <c r="M19" s="38"/>
      <c r="N19" s="38"/>
    </row>
    <row r="20" spans="1:14" s="35" customFormat="1" x14ac:dyDescent="0.2">
      <c r="A20" s="37"/>
      <c r="B20" s="139" t="s">
        <v>485</v>
      </c>
      <c r="C20" s="134">
        <v>93.137</v>
      </c>
      <c r="D20" s="135">
        <v>93.137</v>
      </c>
      <c r="E20" s="135">
        <v>93.137</v>
      </c>
      <c r="F20" s="142">
        <v>1.5169999999999999</v>
      </c>
      <c r="G20" s="135">
        <v>15.755000000000001</v>
      </c>
      <c r="H20" s="135">
        <v>75.864999999999995</v>
      </c>
      <c r="I20" s="140" t="s">
        <v>460</v>
      </c>
      <c r="J20" s="140" t="s">
        <v>460</v>
      </c>
      <c r="K20" s="37"/>
      <c r="L20" s="38"/>
      <c r="M20" s="38"/>
      <c r="N20" s="38"/>
    </row>
    <row r="21" spans="1:14" s="35" customFormat="1" x14ac:dyDescent="0.2">
      <c r="A21" s="37"/>
      <c r="B21" s="139" t="s">
        <v>486</v>
      </c>
      <c r="C21" s="134">
        <v>6.7919999999999998</v>
      </c>
      <c r="D21" s="135">
        <v>4.4169999999999998</v>
      </c>
      <c r="E21" s="135">
        <v>4.4169999999999998</v>
      </c>
      <c r="F21" s="142">
        <v>1.579</v>
      </c>
      <c r="G21" s="135">
        <v>0.38100000000000001</v>
      </c>
      <c r="H21" s="135">
        <v>2.4569999999999999</v>
      </c>
      <c r="I21" s="140" t="s">
        <v>460</v>
      </c>
      <c r="J21" s="140" t="s">
        <v>460</v>
      </c>
      <c r="K21" s="37"/>
      <c r="L21" s="38"/>
      <c r="M21" s="38"/>
      <c r="N21" s="38"/>
    </row>
    <row r="22" spans="1:14" s="37" customFormat="1" x14ac:dyDescent="0.2">
      <c r="B22" s="139" t="s">
        <v>487</v>
      </c>
      <c r="C22" s="134">
        <v>249.70599999999999</v>
      </c>
      <c r="D22" s="135">
        <v>249.70599999999999</v>
      </c>
      <c r="E22" s="135">
        <v>249.70599999999999</v>
      </c>
      <c r="F22" s="142">
        <v>4.2949999999999999</v>
      </c>
      <c r="G22" s="135">
        <v>20.158999999999999</v>
      </c>
      <c r="H22" s="135">
        <v>225.25200000000001</v>
      </c>
      <c r="I22" s="140" t="s">
        <v>460</v>
      </c>
      <c r="J22" s="140" t="s">
        <v>460</v>
      </c>
      <c r="L22" s="38"/>
      <c r="M22" s="38"/>
      <c r="N22" s="38"/>
    </row>
    <row r="23" spans="1:14" s="37" customFormat="1" x14ac:dyDescent="0.2">
      <c r="B23" s="139" t="s">
        <v>488</v>
      </c>
      <c r="C23" s="134">
        <v>48.752000000000002</v>
      </c>
      <c r="D23" s="135">
        <v>48.752000000000002</v>
      </c>
      <c r="E23" s="135">
        <v>48</v>
      </c>
      <c r="F23" s="140">
        <v>0</v>
      </c>
      <c r="G23" s="140">
        <v>0</v>
      </c>
      <c r="H23" s="135">
        <v>43.279000000000003</v>
      </c>
      <c r="I23" s="142">
        <v>4.7210000000000001</v>
      </c>
      <c r="J23" s="142">
        <v>0.752</v>
      </c>
      <c r="L23" s="38"/>
      <c r="M23" s="38"/>
      <c r="N23" s="38"/>
    </row>
    <row r="24" spans="1:14" s="37" customFormat="1" x14ac:dyDescent="0.2">
      <c r="B24" s="133"/>
      <c r="C24" s="134"/>
      <c r="D24" s="135"/>
      <c r="E24" s="135"/>
      <c r="F24" s="143"/>
      <c r="G24" s="135"/>
      <c r="H24" s="135"/>
      <c r="I24" s="143"/>
      <c r="J24" s="143"/>
      <c r="L24" s="38"/>
      <c r="M24" s="38"/>
      <c r="N24" s="38"/>
    </row>
    <row r="25" spans="1:14" s="37" customFormat="1" x14ac:dyDescent="0.2">
      <c r="B25" s="139" t="s">
        <v>489</v>
      </c>
      <c r="C25" s="134">
        <v>52.735999999999997</v>
      </c>
      <c r="D25" s="135">
        <v>30.611999999999998</v>
      </c>
      <c r="E25" s="135">
        <v>14.595000000000001</v>
      </c>
      <c r="F25" s="140">
        <v>0</v>
      </c>
      <c r="G25" s="140">
        <v>0</v>
      </c>
      <c r="H25" s="135">
        <v>11.897</v>
      </c>
      <c r="I25" s="142">
        <v>2.698</v>
      </c>
      <c r="J25" s="142">
        <v>16.016999999999999</v>
      </c>
      <c r="L25" s="38"/>
      <c r="M25" s="38"/>
      <c r="N25" s="38"/>
    </row>
    <row r="26" spans="1:14" s="37" customFormat="1" x14ac:dyDescent="0.2">
      <c r="B26" s="139" t="s">
        <v>490</v>
      </c>
      <c r="C26" s="134">
        <v>72.224999999999994</v>
      </c>
      <c r="D26" s="135">
        <v>54.545000000000002</v>
      </c>
      <c r="E26" s="135">
        <v>52.637</v>
      </c>
      <c r="F26" s="140">
        <v>0</v>
      </c>
      <c r="G26" s="135">
        <v>4.0000000000000001E-3</v>
      </c>
      <c r="H26" s="135">
        <v>52.07</v>
      </c>
      <c r="I26" s="142">
        <v>0.56299999999999994</v>
      </c>
      <c r="J26" s="142">
        <v>1.9079999999999999</v>
      </c>
      <c r="L26" s="38"/>
      <c r="M26" s="38"/>
      <c r="N26" s="38"/>
    </row>
    <row r="27" spans="1:14" s="35" customFormat="1" x14ac:dyDescent="0.2">
      <c r="A27" s="37"/>
      <c r="B27" s="139" t="s">
        <v>491</v>
      </c>
      <c r="C27" s="134">
        <v>82.721999999999994</v>
      </c>
      <c r="D27" s="135">
        <v>77.721999999999994</v>
      </c>
      <c r="E27" s="135">
        <v>69.331999999999994</v>
      </c>
      <c r="F27" s="140">
        <v>0</v>
      </c>
      <c r="G27" s="135">
        <v>1.3680000000000001</v>
      </c>
      <c r="H27" s="135">
        <v>51.887999999999998</v>
      </c>
      <c r="I27" s="142">
        <v>16.076000000000001</v>
      </c>
      <c r="J27" s="142">
        <v>8.39</v>
      </c>
      <c r="K27" s="37"/>
      <c r="L27" s="38"/>
      <c r="M27" s="38"/>
      <c r="N27" s="38"/>
    </row>
    <row r="28" spans="1:14" s="35" customFormat="1" x14ac:dyDescent="0.2">
      <c r="A28" s="37"/>
      <c r="B28" s="139" t="s">
        <v>492</v>
      </c>
      <c r="C28" s="134">
        <v>232.91300000000001</v>
      </c>
      <c r="D28" s="135">
        <v>218.32400000000001</v>
      </c>
      <c r="E28" s="135">
        <v>144.72999999999999</v>
      </c>
      <c r="F28" s="140">
        <v>0</v>
      </c>
      <c r="G28" s="135">
        <v>5.53</v>
      </c>
      <c r="H28" s="135">
        <v>117.071</v>
      </c>
      <c r="I28" s="142">
        <v>22.129000000000001</v>
      </c>
      <c r="J28" s="142">
        <v>73.593999999999994</v>
      </c>
      <c r="K28" s="37"/>
      <c r="L28" s="38"/>
      <c r="M28" s="38"/>
      <c r="N28" s="38"/>
    </row>
    <row r="29" spans="1:14" s="37" customFormat="1" x14ac:dyDescent="0.2">
      <c r="B29" s="133"/>
      <c r="C29" s="134"/>
      <c r="D29" s="135"/>
      <c r="E29" s="135"/>
      <c r="F29" s="143"/>
      <c r="G29" s="135"/>
      <c r="H29" s="135"/>
      <c r="I29" s="143"/>
      <c r="J29" s="143"/>
      <c r="L29" s="38"/>
      <c r="M29" s="38"/>
      <c r="N29" s="38"/>
    </row>
    <row r="30" spans="1:14" s="37" customFormat="1" x14ac:dyDescent="0.2">
      <c r="B30" s="139" t="s">
        <v>493</v>
      </c>
      <c r="C30" s="134">
        <v>124.944</v>
      </c>
      <c r="D30" s="135">
        <v>119.89</v>
      </c>
      <c r="E30" s="135">
        <v>108.997</v>
      </c>
      <c r="F30" s="140">
        <v>0</v>
      </c>
      <c r="G30" s="140">
        <v>0</v>
      </c>
      <c r="H30" s="135">
        <v>93.64</v>
      </c>
      <c r="I30" s="142">
        <v>15.356999999999999</v>
      </c>
      <c r="J30" s="142">
        <v>10.893000000000001</v>
      </c>
      <c r="L30" s="38"/>
      <c r="M30" s="38"/>
      <c r="N30" s="38"/>
    </row>
    <row r="31" spans="1:14" s="37" customFormat="1" x14ac:dyDescent="0.2">
      <c r="B31" s="139" t="s">
        <v>494</v>
      </c>
      <c r="C31" s="134">
        <v>79.402000000000001</v>
      </c>
      <c r="D31" s="135">
        <v>64.739000000000004</v>
      </c>
      <c r="E31" s="135">
        <v>42.747999999999998</v>
      </c>
      <c r="F31" s="140">
        <v>0</v>
      </c>
      <c r="G31" s="135">
        <v>7.9000000000000001E-2</v>
      </c>
      <c r="H31" s="135">
        <v>37.378999999999998</v>
      </c>
      <c r="I31" s="142">
        <v>5.29</v>
      </c>
      <c r="J31" s="142">
        <v>21.991</v>
      </c>
      <c r="L31" s="38"/>
      <c r="M31" s="38"/>
      <c r="N31" s="38"/>
    </row>
    <row r="32" spans="1:14" s="37" customFormat="1" x14ac:dyDescent="0.2">
      <c r="B32" s="139" t="s">
        <v>495</v>
      </c>
      <c r="C32" s="134">
        <v>121.626</v>
      </c>
      <c r="D32" s="135">
        <v>103.733</v>
      </c>
      <c r="E32" s="135">
        <v>96.266999999999996</v>
      </c>
      <c r="F32" s="142">
        <v>7.2999999999999995E-2</v>
      </c>
      <c r="G32" s="135">
        <v>0.113</v>
      </c>
      <c r="H32" s="135">
        <v>70.661000000000001</v>
      </c>
      <c r="I32" s="142">
        <v>25.42</v>
      </c>
      <c r="J32" s="142">
        <v>7.4660000000000002</v>
      </c>
      <c r="L32" s="38"/>
      <c r="M32" s="38"/>
      <c r="N32" s="38"/>
    </row>
    <row r="33" spans="1:14" s="37" customFormat="1" x14ac:dyDescent="0.15">
      <c r="B33" s="125"/>
      <c r="C33" s="134"/>
      <c r="D33" s="135"/>
      <c r="E33" s="135"/>
      <c r="F33" s="143"/>
      <c r="G33" s="135"/>
      <c r="H33" s="135"/>
      <c r="I33" s="143"/>
      <c r="J33" s="143"/>
      <c r="L33" s="38"/>
      <c r="M33" s="38"/>
      <c r="N33" s="38"/>
    </row>
    <row r="34" spans="1:14" s="37" customFormat="1" x14ac:dyDescent="0.2">
      <c r="B34" s="139" t="s">
        <v>372</v>
      </c>
      <c r="C34" s="134">
        <v>1003.687</v>
      </c>
      <c r="D34" s="135">
        <v>936.13900000000001</v>
      </c>
      <c r="E34" s="135">
        <v>691.67</v>
      </c>
      <c r="F34" s="142">
        <v>3.3069999999999999</v>
      </c>
      <c r="G34" s="135">
        <v>10.784000000000001</v>
      </c>
      <c r="H34" s="135">
        <v>521.29499999999996</v>
      </c>
      <c r="I34" s="142">
        <v>156.28399999999999</v>
      </c>
      <c r="J34" s="142">
        <v>244.46899999999999</v>
      </c>
      <c r="L34" s="38"/>
      <c r="M34" s="38"/>
      <c r="N34" s="38"/>
    </row>
    <row r="35" spans="1:14" s="37" customFormat="1" x14ac:dyDescent="0.2">
      <c r="B35" s="139" t="s">
        <v>320</v>
      </c>
      <c r="C35" s="134">
        <v>1013.842</v>
      </c>
      <c r="D35" s="135">
        <v>951.13</v>
      </c>
      <c r="E35" s="135">
        <v>554.26</v>
      </c>
      <c r="F35" s="142">
        <v>2.0329999999999999</v>
      </c>
      <c r="G35" s="135">
        <v>12.401999999999999</v>
      </c>
      <c r="H35" s="135">
        <v>337.81099999999998</v>
      </c>
      <c r="I35" s="142">
        <v>202.01400000000001</v>
      </c>
      <c r="J35" s="142">
        <v>396.87</v>
      </c>
      <c r="L35" s="38"/>
      <c r="M35" s="38"/>
      <c r="N35" s="38"/>
    </row>
    <row r="36" spans="1:14" s="37" customFormat="1" x14ac:dyDescent="0.2">
      <c r="B36" s="139" t="s">
        <v>496</v>
      </c>
      <c r="C36" s="134">
        <v>10995.922</v>
      </c>
      <c r="D36" s="135">
        <v>10797.001</v>
      </c>
      <c r="E36" s="135">
        <v>4816.143</v>
      </c>
      <c r="F36" s="142">
        <v>2.9620000000000002</v>
      </c>
      <c r="G36" s="135">
        <v>35.064</v>
      </c>
      <c r="H36" s="135">
        <v>1235.7829999999999</v>
      </c>
      <c r="I36" s="142">
        <v>3542.3339999999998</v>
      </c>
      <c r="J36" s="142">
        <v>5980.8580000000002</v>
      </c>
      <c r="L36" s="38"/>
      <c r="M36" s="38"/>
      <c r="N36" s="38"/>
    </row>
    <row r="37" spans="1:14" ht="18" thickBot="1" x14ac:dyDescent="0.2">
      <c r="B37" s="144"/>
      <c r="C37" s="145"/>
      <c r="D37" s="146"/>
      <c r="E37" s="146"/>
      <c r="F37" s="146"/>
      <c r="G37" s="146"/>
      <c r="H37" s="146"/>
      <c r="I37" s="146"/>
      <c r="J37" s="146"/>
    </row>
    <row r="38" spans="1:14" x14ac:dyDescent="0.2">
      <c r="B38" s="125"/>
      <c r="C38" s="523" t="s">
        <v>611</v>
      </c>
      <c r="D38" s="524"/>
      <c r="E38" s="525"/>
      <c r="F38" s="523" t="s">
        <v>612</v>
      </c>
      <c r="G38" s="524"/>
      <c r="H38" s="524"/>
      <c r="I38" s="524"/>
      <c r="J38" s="524"/>
      <c r="K38" s="50"/>
    </row>
    <row r="39" spans="1:14" x14ac:dyDescent="0.2">
      <c r="B39" s="125"/>
      <c r="C39" s="521" t="s">
        <v>499</v>
      </c>
      <c r="D39" s="521" t="s">
        <v>500</v>
      </c>
      <c r="E39" s="521" t="s">
        <v>501</v>
      </c>
      <c r="F39" s="521" t="s">
        <v>502</v>
      </c>
      <c r="G39" s="147" t="s">
        <v>497</v>
      </c>
      <c r="H39" s="148"/>
      <c r="I39" s="147" t="s">
        <v>498</v>
      </c>
      <c r="J39" s="148"/>
      <c r="K39" s="50"/>
    </row>
    <row r="40" spans="1:14" x14ac:dyDescent="0.2">
      <c r="B40" s="127"/>
      <c r="C40" s="522"/>
      <c r="D40" s="522"/>
      <c r="E40" s="522"/>
      <c r="F40" s="522"/>
      <c r="G40" s="149" t="s">
        <v>503</v>
      </c>
      <c r="H40" s="149" t="s">
        <v>504</v>
      </c>
      <c r="I40" s="149" t="s">
        <v>503</v>
      </c>
      <c r="J40" s="149" t="s">
        <v>504</v>
      </c>
      <c r="K40" s="50"/>
    </row>
    <row r="41" spans="1:14" x14ac:dyDescent="0.2">
      <c r="B41" s="125"/>
      <c r="C41" s="150" t="s">
        <v>25</v>
      </c>
      <c r="D41" s="151" t="s">
        <v>25</v>
      </c>
      <c r="E41" s="151" t="s">
        <v>25</v>
      </c>
      <c r="F41" s="151" t="s">
        <v>25</v>
      </c>
      <c r="G41" s="152"/>
      <c r="H41" s="151" t="s">
        <v>25</v>
      </c>
      <c r="I41" s="152"/>
      <c r="J41" s="151" t="s">
        <v>25</v>
      </c>
    </row>
    <row r="42" spans="1:14" x14ac:dyDescent="0.2">
      <c r="B42" s="133" t="s">
        <v>616</v>
      </c>
      <c r="C42" s="153">
        <v>7241.6</v>
      </c>
      <c r="D42" s="135">
        <v>4766.3999999999996</v>
      </c>
      <c r="E42" s="135">
        <v>1800.3</v>
      </c>
      <c r="F42" s="135">
        <v>13421.1</v>
      </c>
      <c r="G42" s="154">
        <v>11999</v>
      </c>
      <c r="H42" s="135">
        <v>241.3</v>
      </c>
      <c r="I42" s="154">
        <v>411</v>
      </c>
      <c r="J42" s="135">
        <v>145.80000000000001</v>
      </c>
      <c r="L42" s="38"/>
      <c r="M42" s="38"/>
      <c r="N42" s="38"/>
    </row>
    <row r="43" spans="1:14" x14ac:dyDescent="0.2">
      <c r="B43" s="133" t="s">
        <v>648</v>
      </c>
      <c r="C43" s="134">
        <v>7245.1</v>
      </c>
      <c r="D43" s="135">
        <v>4789.3</v>
      </c>
      <c r="E43" s="135">
        <v>1793.4</v>
      </c>
      <c r="F43" s="135">
        <v>13436.4</v>
      </c>
      <c r="G43" s="154">
        <v>12122</v>
      </c>
      <c r="H43" s="135">
        <v>243.9</v>
      </c>
      <c r="I43" s="154">
        <v>415</v>
      </c>
      <c r="J43" s="135">
        <v>147.5</v>
      </c>
      <c r="L43" s="38"/>
      <c r="M43" s="38"/>
      <c r="N43" s="38"/>
    </row>
    <row r="44" spans="1:14" x14ac:dyDescent="0.2">
      <c r="B44" s="133" t="s">
        <v>895</v>
      </c>
      <c r="C44" s="134">
        <v>7272.9889999999996</v>
      </c>
      <c r="D44" s="135">
        <v>4817.152</v>
      </c>
      <c r="E44" s="135">
        <v>1758.751</v>
      </c>
      <c r="F44" s="135">
        <v>13458.14</v>
      </c>
      <c r="G44" s="154">
        <v>12032</v>
      </c>
      <c r="H44" s="135">
        <v>243.386</v>
      </c>
      <c r="I44" s="154">
        <v>408</v>
      </c>
      <c r="J44" s="135">
        <v>147.36600000000001</v>
      </c>
      <c r="L44" s="38"/>
      <c r="M44" s="38"/>
      <c r="N44" s="38"/>
    </row>
    <row r="45" spans="1:14" x14ac:dyDescent="0.2">
      <c r="B45" s="133"/>
      <c r="C45" s="137"/>
      <c r="D45" s="138"/>
      <c r="E45" s="138"/>
      <c r="F45" s="138"/>
      <c r="G45" s="138"/>
      <c r="H45" s="138"/>
      <c r="I45" s="138"/>
      <c r="J45" s="138"/>
      <c r="L45" s="38"/>
      <c r="M45" s="38"/>
      <c r="N45" s="38"/>
    </row>
    <row r="46" spans="1:14" s="35" customFormat="1" x14ac:dyDescent="0.2">
      <c r="A46" s="37"/>
      <c r="B46" s="139" t="s">
        <v>26</v>
      </c>
      <c r="C46" s="134">
        <v>99.045000000000002</v>
      </c>
      <c r="D46" s="140" t="s">
        <v>460</v>
      </c>
      <c r="E46" s="140" t="s">
        <v>460</v>
      </c>
      <c r="F46" s="155">
        <v>45.908000000000001</v>
      </c>
      <c r="G46" s="154">
        <v>108</v>
      </c>
      <c r="H46" s="135">
        <v>17.587</v>
      </c>
      <c r="I46" s="140">
        <v>38</v>
      </c>
      <c r="J46" s="155">
        <v>35.549999999999997</v>
      </c>
      <c r="K46" s="37"/>
      <c r="L46" s="38"/>
      <c r="M46" s="38"/>
      <c r="N46" s="38"/>
    </row>
    <row r="47" spans="1:14" s="37" customFormat="1" x14ac:dyDescent="0.2">
      <c r="B47" s="156" t="s">
        <v>484</v>
      </c>
      <c r="C47" s="134">
        <v>866.43200000000002</v>
      </c>
      <c r="D47" s="135">
        <v>198.36799999999999</v>
      </c>
      <c r="E47" s="135">
        <v>0.77700000000000002</v>
      </c>
      <c r="F47" s="142">
        <v>936.32100000000003</v>
      </c>
      <c r="G47" s="154">
        <v>1238</v>
      </c>
      <c r="H47" s="135">
        <v>62.552999999999997</v>
      </c>
      <c r="I47" s="143">
        <v>176</v>
      </c>
      <c r="J47" s="142">
        <v>66.703000000000003</v>
      </c>
      <c r="L47" s="38"/>
      <c r="M47" s="38"/>
      <c r="N47" s="38"/>
    </row>
    <row r="48" spans="1:14" s="37" customFormat="1" x14ac:dyDescent="0.2">
      <c r="B48" s="157" t="s">
        <v>485</v>
      </c>
      <c r="C48" s="134">
        <v>93.137</v>
      </c>
      <c r="D48" s="140">
        <v>0</v>
      </c>
      <c r="E48" s="140">
        <v>0</v>
      </c>
      <c r="F48" s="142">
        <v>74.275000000000006</v>
      </c>
      <c r="G48" s="154">
        <v>186</v>
      </c>
      <c r="H48" s="135">
        <v>14.138</v>
      </c>
      <c r="I48" s="140">
        <v>4</v>
      </c>
      <c r="J48" s="155">
        <v>4.7240000000000002</v>
      </c>
      <c r="L48" s="38"/>
      <c r="M48" s="38"/>
      <c r="N48" s="38"/>
    </row>
    <row r="49" spans="1:14" s="37" customFormat="1" x14ac:dyDescent="0.2">
      <c r="B49" s="157" t="s">
        <v>486</v>
      </c>
      <c r="C49" s="134">
        <v>4.4169999999999998</v>
      </c>
      <c r="D49" s="140">
        <v>0</v>
      </c>
      <c r="E49" s="140">
        <v>0</v>
      </c>
      <c r="F49" s="142">
        <v>2.4750000000000001</v>
      </c>
      <c r="G49" s="154">
        <v>8</v>
      </c>
      <c r="H49" s="135">
        <v>1.762</v>
      </c>
      <c r="I49" s="140">
        <v>1</v>
      </c>
      <c r="J49" s="155">
        <v>0.18</v>
      </c>
      <c r="L49" s="38"/>
      <c r="M49" s="38"/>
      <c r="N49" s="38"/>
    </row>
    <row r="50" spans="1:14" s="37" customFormat="1" x14ac:dyDescent="0.2">
      <c r="B50" s="157" t="s">
        <v>487</v>
      </c>
      <c r="C50" s="134">
        <v>249.70599999999999</v>
      </c>
      <c r="D50" s="140">
        <v>0</v>
      </c>
      <c r="E50" s="140">
        <v>0</v>
      </c>
      <c r="F50" s="142">
        <v>207.90700000000001</v>
      </c>
      <c r="G50" s="154">
        <v>314</v>
      </c>
      <c r="H50" s="135">
        <v>18.186</v>
      </c>
      <c r="I50" s="140">
        <v>57</v>
      </c>
      <c r="J50" s="155">
        <v>23.613</v>
      </c>
      <c r="L50" s="38"/>
      <c r="M50" s="38"/>
      <c r="N50" s="38"/>
    </row>
    <row r="51" spans="1:14" s="37" customFormat="1" x14ac:dyDescent="0.2">
      <c r="B51" s="139" t="s">
        <v>488</v>
      </c>
      <c r="C51" s="134">
        <v>40.954999999999998</v>
      </c>
      <c r="D51" s="135">
        <v>7.7969999999999997</v>
      </c>
      <c r="E51" s="140">
        <v>0</v>
      </c>
      <c r="F51" s="155">
        <v>40.786000000000001</v>
      </c>
      <c r="G51" s="140">
        <v>33</v>
      </c>
      <c r="H51" s="135">
        <v>1.8939999999999999</v>
      </c>
      <c r="I51" s="143">
        <v>16</v>
      </c>
      <c r="J51" s="142">
        <v>6.0720000000000001</v>
      </c>
      <c r="L51" s="38"/>
      <c r="M51" s="38"/>
      <c r="N51" s="38"/>
    </row>
    <row r="52" spans="1:14" s="37" customFormat="1" x14ac:dyDescent="0.2">
      <c r="B52" s="133"/>
      <c r="C52" s="134"/>
      <c r="D52" s="135"/>
      <c r="E52" s="135"/>
      <c r="F52" s="143"/>
      <c r="G52" s="135"/>
      <c r="H52" s="135"/>
      <c r="I52" s="143"/>
      <c r="J52" s="143"/>
      <c r="L52" s="38"/>
      <c r="M52" s="38"/>
      <c r="N52" s="38"/>
    </row>
    <row r="53" spans="1:14" s="37" customFormat="1" x14ac:dyDescent="0.2">
      <c r="B53" s="139" t="s">
        <v>489</v>
      </c>
      <c r="C53" s="134">
        <v>14.811999999999999</v>
      </c>
      <c r="D53" s="135">
        <v>15.731999999999999</v>
      </c>
      <c r="E53" s="135">
        <v>6.8000000000000005E-2</v>
      </c>
      <c r="F53" s="155">
        <v>26.908999999999999</v>
      </c>
      <c r="G53" s="140">
        <v>36</v>
      </c>
      <c r="H53" s="135">
        <v>1.542</v>
      </c>
      <c r="I53" s="143">
        <v>9</v>
      </c>
      <c r="J53" s="142">
        <v>2.161</v>
      </c>
      <c r="L53" s="38"/>
      <c r="M53" s="38"/>
      <c r="N53" s="38"/>
    </row>
    <row r="54" spans="1:14" s="35" customFormat="1" x14ac:dyDescent="0.2">
      <c r="A54" s="37"/>
      <c r="B54" s="139" t="s">
        <v>490</v>
      </c>
      <c r="C54" s="134">
        <v>49.915999999999997</v>
      </c>
      <c r="D54" s="135">
        <v>4.6289999999999996</v>
      </c>
      <c r="E54" s="140">
        <v>0</v>
      </c>
      <c r="F54" s="155">
        <v>44.381999999999998</v>
      </c>
      <c r="G54" s="154">
        <v>82</v>
      </c>
      <c r="H54" s="135">
        <v>4.2149999999999999</v>
      </c>
      <c r="I54" s="143">
        <v>13</v>
      </c>
      <c r="J54" s="142">
        <v>5.9480000000000004</v>
      </c>
      <c r="K54" s="37"/>
      <c r="L54" s="38"/>
      <c r="M54" s="38"/>
      <c r="N54" s="38"/>
    </row>
    <row r="55" spans="1:14" s="37" customFormat="1" x14ac:dyDescent="0.2">
      <c r="B55" s="139" t="s">
        <v>491</v>
      </c>
      <c r="C55" s="134">
        <v>65.600999999999999</v>
      </c>
      <c r="D55" s="135">
        <v>12.121</v>
      </c>
      <c r="E55" s="140">
        <v>0</v>
      </c>
      <c r="F55" s="155">
        <v>75.367000000000004</v>
      </c>
      <c r="G55" s="154">
        <v>62</v>
      </c>
      <c r="H55" s="135">
        <v>2.125</v>
      </c>
      <c r="I55" s="143">
        <v>1</v>
      </c>
      <c r="J55" s="142">
        <v>0.23</v>
      </c>
      <c r="L55" s="38"/>
      <c r="M55" s="38"/>
      <c r="N55" s="38"/>
    </row>
    <row r="56" spans="1:14" s="37" customFormat="1" x14ac:dyDescent="0.2">
      <c r="B56" s="139" t="s">
        <v>492</v>
      </c>
      <c r="C56" s="134">
        <v>122.244</v>
      </c>
      <c r="D56" s="135">
        <v>95.981999999999999</v>
      </c>
      <c r="E56" s="135">
        <v>9.8000000000000004E-2</v>
      </c>
      <c r="F56" s="155">
        <v>202.30799999999999</v>
      </c>
      <c r="G56" s="154">
        <v>226</v>
      </c>
      <c r="H56" s="135">
        <v>7.7709999999999999</v>
      </c>
      <c r="I56" s="143">
        <v>23</v>
      </c>
      <c r="J56" s="142">
        <v>8.2449999999999992</v>
      </c>
      <c r="L56" s="38"/>
      <c r="M56" s="38"/>
      <c r="N56" s="38"/>
    </row>
    <row r="57" spans="1:14" s="37" customFormat="1" x14ac:dyDescent="0.2">
      <c r="B57" s="133"/>
      <c r="C57" s="134"/>
      <c r="D57" s="135"/>
      <c r="E57" s="135"/>
      <c r="F57" s="143"/>
      <c r="G57" s="135"/>
      <c r="H57" s="135"/>
      <c r="I57" s="143"/>
      <c r="J57" s="143"/>
      <c r="L57" s="38"/>
      <c r="M57" s="38"/>
      <c r="N57" s="38"/>
    </row>
    <row r="58" spans="1:14" s="37" customFormat="1" x14ac:dyDescent="0.2">
      <c r="B58" s="139" t="s">
        <v>493</v>
      </c>
      <c r="C58" s="134">
        <v>102.274</v>
      </c>
      <c r="D58" s="135">
        <v>17.571999999999999</v>
      </c>
      <c r="E58" s="135">
        <v>4.3999999999999997E-2</v>
      </c>
      <c r="F58" s="155">
        <v>106.568</v>
      </c>
      <c r="G58" s="140">
        <v>136</v>
      </c>
      <c r="H58" s="135">
        <v>6.1870000000000003</v>
      </c>
      <c r="I58" s="143">
        <v>20</v>
      </c>
      <c r="J58" s="142">
        <v>7.1349999999999998</v>
      </c>
      <c r="L58" s="38"/>
      <c r="M58" s="38"/>
      <c r="N58" s="38"/>
    </row>
    <row r="59" spans="1:14" s="37" customFormat="1" x14ac:dyDescent="0.2">
      <c r="B59" s="139" t="s">
        <v>494</v>
      </c>
      <c r="C59" s="134">
        <v>39.027999999999999</v>
      </c>
      <c r="D59" s="135">
        <v>25.710999999999999</v>
      </c>
      <c r="E59" s="140">
        <v>0</v>
      </c>
      <c r="F59" s="155">
        <v>58.966000000000001</v>
      </c>
      <c r="G59" s="154">
        <v>48</v>
      </c>
      <c r="H59" s="135">
        <v>1.758</v>
      </c>
      <c r="I59" s="143">
        <v>19</v>
      </c>
      <c r="J59" s="142">
        <v>4.0149999999999997</v>
      </c>
      <c r="L59" s="38"/>
      <c r="M59" s="38"/>
      <c r="N59" s="38"/>
    </row>
    <row r="60" spans="1:14" s="37" customFormat="1" x14ac:dyDescent="0.2">
      <c r="B60" s="139" t="s">
        <v>495</v>
      </c>
      <c r="C60" s="134">
        <v>84.341999999999999</v>
      </c>
      <c r="D60" s="135">
        <v>18.824000000000002</v>
      </c>
      <c r="E60" s="135">
        <v>0.56699999999999995</v>
      </c>
      <c r="F60" s="142">
        <v>96.378</v>
      </c>
      <c r="G60" s="154">
        <v>107</v>
      </c>
      <c r="H60" s="135">
        <v>2.9750000000000001</v>
      </c>
      <c r="I60" s="143">
        <v>13</v>
      </c>
      <c r="J60" s="142">
        <v>4.38</v>
      </c>
      <c r="L60" s="38"/>
      <c r="M60" s="38"/>
      <c r="N60" s="38"/>
    </row>
    <row r="61" spans="1:14" s="37" customFormat="1" x14ac:dyDescent="0.15">
      <c r="B61" s="125"/>
      <c r="C61" s="134"/>
      <c r="D61" s="135"/>
      <c r="E61" s="135"/>
      <c r="F61" s="143"/>
      <c r="G61" s="135"/>
      <c r="H61" s="135"/>
      <c r="I61" s="143"/>
      <c r="J61" s="143"/>
      <c r="L61" s="38"/>
      <c r="M61" s="38"/>
      <c r="N61" s="38"/>
    </row>
    <row r="62" spans="1:14" s="37" customFormat="1" x14ac:dyDescent="0.2">
      <c r="B62" s="139" t="s">
        <v>373</v>
      </c>
      <c r="C62" s="134">
        <v>634.57899999999995</v>
      </c>
      <c r="D62" s="135">
        <v>251.08600000000001</v>
      </c>
      <c r="E62" s="135">
        <v>50.473999999999997</v>
      </c>
      <c r="F62" s="142">
        <v>903.303</v>
      </c>
      <c r="G62" s="154">
        <v>761</v>
      </c>
      <c r="H62" s="135">
        <v>21.169</v>
      </c>
      <c r="I62" s="143">
        <v>44</v>
      </c>
      <c r="J62" s="142">
        <v>11.667</v>
      </c>
      <c r="L62" s="38"/>
      <c r="M62" s="38"/>
      <c r="N62" s="38"/>
    </row>
    <row r="63" spans="1:14" s="37" customFormat="1" x14ac:dyDescent="0.2">
      <c r="B63" s="139" t="s">
        <v>327</v>
      </c>
      <c r="C63" s="134">
        <v>515.08100000000002</v>
      </c>
      <c r="D63" s="135">
        <v>380.42399999999998</v>
      </c>
      <c r="E63" s="135">
        <v>55.625</v>
      </c>
      <c r="F63" s="142">
        <v>919.00099999999998</v>
      </c>
      <c r="G63" s="154">
        <v>868</v>
      </c>
      <c r="H63" s="135">
        <v>20.707999999999998</v>
      </c>
      <c r="I63" s="143">
        <v>39</v>
      </c>
      <c r="J63" s="142">
        <v>11.420999999999999</v>
      </c>
      <c r="L63" s="38"/>
      <c r="M63" s="38"/>
      <c r="N63" s="38"/>
    </row>
    <row r="64" spans="1:14" s="37" customFormat="1" x14ac:dyDescent="0.2">
      <c r="B64" s="139" t="s">
        <v>505</v>
      </c>
      <c r="C64" s="134">
        <v>5157.8519999999999</v>
      </c>
      <c r="D64" s="135">
        <v>3987.2739999999999</v>
      </c>
      <c r="E64" s="135">
        <v>1651.875</v>
      </c>
      <c r="F64" s="142">
        <v>10653.607</v>
      </c>
      <c r="G64" s="154">
        <v>9057</v>
      </c>
      <c r="H64" s="135">
        <v>121.369</v>
      </c>
      <c r="I64" s="143">
        <v>111</v>
      </c>
      <c r="J64" s="142">
        <v>22.024999999999999</v>
      </c>
      <c r="L64" s="38"/>
      <c r="M64" s="38"/>
      <c r="N64" s="38"/>
    </row>
    <row r="65" spans="1:10" ht="18" thickBot="1" x14ac:dyDescent="0.2">
      <c r="B65" s="144"/>
      <c r="C65" s="158"/>
      <c r="D65" s="159"/>
      <c r="E65" s="159"/>
      <c r="F65" s="159"/>
      <c r="G65" s="160"/>
      <c r="H65" s="159"/>
      <c r="I65" s="160"/>
      <c r="J65" s="159"/>
    </row>
    <row r="66" spans="1:10" x14ac:dyDescent="0.2">
      <c r="B66" s="125"/>
      <c r="C66" s="161" t="s">
        <v>27</v>
      </c>
      <c r="D66" s="152"/>
      <c r="E66" s="152"/>
      <c r="F66" s="152"/>
      <c r="G66" s="152"/>
      <c r="H66" s="125"/>
      <c r="I66" s="152"/>
      <c r="J66" s="152"/>
    </row>
    <row r="67" spans="1:10" x14ac:dyDescent="0.2">
      <c r="B67" s="125"/>
      <c r="C67" s="161" t="s">
        <v>28</v>
      </c>
      <c r="D67" s="152"/>
      <c r="E67" s="152"/>
      <c r="F67" s="152"/>
      <c r="G67" s="152"/>
      <c r="H67" s="161"/>
      <c r="I67" s="152"/>
      <c r="J67" s="152"/>
    </row>
    <row r="68" spans="1:10" x14ac:dyDescent="0.2">
      <c r="A68" s="50"/>
      <c r="B68" s="64"/>
      <c r="C68" s="65"/>
      <c r="D68" s="65"/>
      <c r="E68" s="65"/>
      <c r="F68" s="65"/>
      <c r="G68" s="65"/>
      <c r="H68" s="65"/>
      <c r="I68" s="65"/>
      <c r="J68" s="65"/>
    </row>
    <row r="69" spans="1:10" x14ac:dyDescent="0.15">
      <c r="A69" s="50"/>
      <c r="B69" s="50"/>
      <c r="C69" s="65"/>
      <c r="D69" s="65"/>
      <c r="E69" s="65"/>
      <c r="F69" s="65"/>
      <c r="G69" s="65"/>
      <c r="H69" s="65"/>
      <c r="I69" s="65"/>
      <c r="J69" s="65"/>
    </row>
    <row r="70" spans="1:10" x14ac:dyDescent="0.2">
      <c r="A70" s="50"/>
      <c r="B70" s="50"/>
      <c r="C70" s="66"/>
      <c r="D70" s="66"/>
      <c r="E70" s="65"/>
      <c r="F70" s="66"/>
      <c r="G70" s="65"/>
      <c r="H70" s="66"/>
      <c r="I70" s="66"/>
      <c r="J70" s="66"/>
    </row>
    <row r="71" spans="1:10" x14ac:dyDescent="0.2">
      <c r="A71" s="50"/>
      <c r="B71" s="67"/>
      <c r="C71" s="68"/>
      <c r="D71" s="46"/>
      <c r="E71" s="68"/>
      <c r="F71" s="46"/>
      <c r="G71" s="46"/>
      <c r="H71" s="69"/>
      <c r="I71" s="69"/>
      <c r="J71" s="70"/>
    </row>
    <row r="72" spans="1:10" x14ac:dyDescent="0.2">
      <c r="A72" s="50"/>
      <c r="B72" s="67"/>
      <c r="C72" s="68"/>
      <c r="D72" s="46"/>
      <c r="E72" s="68"/>
      <c r="F72" s="46"/>
      <c r="G72" s="46"/>
      <c r="H72" s="69"/>
      <c r="I72" s="69"/>
      <c r="J72" s="70"/>
    </row>
    <row r="73" spans="1:10" x14ac:dyDescent="0.2">
      <c r="A73" s="50"/>
      <c r="B73" s="67"/>
      <c r="C73" s="68"/>
      <c r="D73" s="46"/>
      <c r="E73" s="68"/>
      <c r="F73" s="46"/>
      <c r="G73" s="46"/>
      <c r="H73" s="69"/>
      <c r="I73" s="69"/>
      <c r="J73" s="70"/>
    </row>
    <row r="74" spans="1:10" x14ac:dyDescent="0.2">
      <c r="A74" s="50"/>
      <c r="B74" s="67"/>
      <c r="C74" s="68"/>
      <c r="D74" s="46"/>
      <c r="E74" s="68"/>
      <c r="F74" s="46"/>
      <c r="G74" s="46"/>
      <c r="H74" s="69"/>
      <c r="I74" s="69"/>
      <c r="J74" s="70"/>
    </row>
    <row r="75" spans="1:10" x14ac:dyDescent="0.2">
      <c r="A75" s="50"/>
      <c r="B75" s="67"/>
      <c r="C75" s="68"/>
      <c r="D75" s="46"/>
      <c r="E75" s="68"/>
      <c r="F75" s="46"/>
      <c r="G75" s="46"/>
      <c r="H75" s="69"/>
      <c r="I75" s="69"/>
      <c r="J75" s="70"/>
    </row>
    <row r="76" spans="1:10" x14ac:dyDescent="0.2">
      <c r="A76" s="50"/>
      <c r="B76" s="50"/>
      <c r="C76" s="71"/>
      <c r="D76" s="50"/>
      <c r="E76" s="50"/>
      <c r="F76" s="50"/>
      <c r="G76" s="50"/>
      <c r="H76" s="50"/>
      <c r="I76" s="50"/>
      <c r="J76" s="50"/>
    </row>
    <row r="77" spans="1:10" x14ac:dyDescent="0.2">
      <c r="A77" s="71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2">
      <c r="A78" s="50"/>
      <c r="B78" s="71"/>
      <c r="C78" s="50"/>
      <c r="D78" s="50"/>
      <c r="E78" s="50"/>
      <c r="F78" s="50"/>
      <c r="G78" s="50"/>
      <c r="H78" s="50"/>
      <c r="I78" s="50"/>
      <c r="J78" s="50"/>
    </row>
  </sheetData>
  <mergeCells count="12">
    <mergeCell ref="B6:J6"/>
    <mergeCell ref="B8:J8"/>
    <mergeCell ref="B9:J9"/>
    <mergeCell ref="F11:I11"/>
    <mergeCell ref="J11:J12"/>
    <mergeCell ref="E11:E12"/>
    <mergeCell ref="C39:C40"/>
    <mergeCell ref="D39:D40"/>
    <mergeCell ref="E39:E40"/>
    <mergeCell ref="F39:F40"/>
    <mergeCell ref="C38:E38"/>
    <mergeCell ref="F38:J38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6"/>
  <sheetViews>
    <sheetView view="pageBreakPreview" topLeftCell="A49" zoomScale="75" zoomScaleNormal="75" workbookViewId="0">
      <selection activeCell="I6" sqref="I6"/>
    </sheetView>
  </sheetViews>
  <sheetFormatPr defaultColWidth="17.125" defaultRowHeight="17.25" x14ac:dyDescent="0.15"/>
  <cols>
    <col min="1" max="1" width="13.375" style="12" customWidth="1"/>
    <col min="2" max="2" width="22.125" style="12" customWidth="1"/>
    <col min="3" max="6" width="24.75" style="12" customWidth="1"/>
    <col min="7" max="14" width="17.125" style="12"/>
    <col min="15" max="16384" width="17.125" style="25"/>
  </cols>
  <sheetData>
    <row r="1" spans="1:14" x14ac:dyDescent="0.2">
      <c r="A1" s="14"/>
    </row>
    <row r="6" spans="1:14" x14ac:dyDescent="0.2">
      <c r="B6" s="535" t="s">
        <v>521</v>
      </c>
      <c r="C6" s="535"/>
      <c r="D6" s="535"/>
      <c r="E6" s="535"/>
      <c r="F6" s="535"/>
    </row>
    <row r="7" spans="1:14" ht="18" thickBot="1" x14ac:dyDescent="0.25">
      <c r="B7" s="163"/>
      <c r="C7" s="163"/>
      <c r="D7" s="163"/>
      <c r="E7" s="163"/>
      <c r="F7" s="165" t="s">
        <v>693</v>
      </c>
    </row>
    <row r="8" spans="1:14" x14ac:dyDescent="0.2">
      <c r="B8" s="195"/>
      <c r="C8" s="570" t="s">
        <v>692</v>
      </c>
      <c r="D8" s="571"/>
      <c r="E8" s="572"/>
      <c r="F8" s="552" t="s">
        <v>82</v>
      </c>
      <c r="G8" s="11"/>
    </row>
    <row r="9" spans="1:14" x14ac:dyDescent="0.2">
      <c r="B9" s="200"/>
      <c r="C9" s="310" t="s">
        <v>694</v>
      </c>
      <c r="D9" s="310" t="s">
        <v>697</v>
      </c>
      <c r="E9" s="310" t="s">
        <v>947</v>
      </c>
      <c r="F9" s="538"/>
      <c r="G9" s="11"/>
    </row>
    <row r="10" spans="1:14" x14ac:dyDescent="0.15">
      <c r="B10" s="250"/>
      <c r="C10" s="162"/>
      <c r="D10" s="162"/>
      <c r="E10" s="162"/>
      <c r="F10" s="154"/>
    </row>
    <row r="11" spans="1:14" s="7" customFormat="1" x14ac:dyDescent="0.2">
      <c r="A11" s="39"/>
      <c r="B11" s="224" t="s">
        <v>388</v>
      </c>
      <c r="C11" s="311">
        <v>23544390</v>
      </c>
      <c r="D11" s="311">
        <v>7274768</v>
      </c>
      <c r="E11" s="216" t="s">
        <v>682</v>
      </c>
      <c r="F11" s="311">
        <v>5147769</v>
      </c>
      <c r="G11" s="11"/>
      <c r="H11" s="12"/>
      <c r="I11" s="39"/>
      <c r="J11" s="39"/>
      <c r="K11" s="39"/>
      <c r="L11" s="39"/>
      <c r="M11" s="39"/>
      <c r="N11" s="39"/>
    </row>
    <row r="12" spans="1:14" s="7" customFormat="1" x14ac:dyDescent="0.2">
      <c r="A12" s="39"/>
      <c r="B12" s="224" t="s">
        <v>423</v>
      </c>
      <c r="C12" s="311">
        <v>25095582</v>
      </c>
      <c r="D12" s="311">
        <v>7641735</v>
      </c>
      <c r="E12" s="216" t="s">
        <v>682</v>
      </c>
      <c r="F12" s="311">
        <v>5398123</v>
      </c>
      <c r="G12" s="11"/>
      <c r="H12" s="12"/>
      <c r="I12" s="39"/>
      <c r="J12" s="39"/>
      <c r="K12" s="39"/>
      <c r="L12" s="39"/>
      <c r="M12" s="39"/>
      <c r="N12" s="39"/>
    </row>
    <row r="13" spans="1:14" s="7" customFormat="1" x14ac:dyDescent="0.2">
      <c r="A13" s="39"/>
      <c r="B13" s="224" t="s">
        <v>444</v>
      </c>
      <c r="C13" s="311">
        <v>26138019</v>
      </c>
      <c r="D13" s="311">
        <v>8038212</v>
      </c>
      <c r="E13" s="216" t="s">
        <v>682</v>
      </c>
      <c r="F13" s="311">
        <v>5549059</v>
      </c>
      <c r="G13" s="11"/>
      <c r="H13" s="12"/>
      <c r="I13" s="39"/>
      <c r="J13" s="39"/>
      <c r="K13" s="39"/>
      <c r="L13" s="39"/>
      <c r="M13" s="39"/>
      <c r="N13" s="39"/>
    </row>
    <row r="14" spans="1:14" x14ac:dyDescent="0.2">
      <c r="B14" s="224" t="s">
        <v>461</v>
      </c>
      <c r="C14" s="311">
        <v>25698261</v>
      </c>
      <c r="D14" s="311">
        <v>7394015</v>
      </c>
      <c r="E14" s="216" t="s">
        <v>682</v>
      </c>
      <c r="F14" s="311">
        <v>5359708</v>
      </c>
    </row>
    <row r="15" spans="1:14" x14ac:dyDescent="0.2">
      <c r="B15" s="224"/>
      <c r="C15" s="311"/>
      <c r="D15" s="311"/>
      <c r="E15" s="311"/>
      <c r="F15" s="311"/>
    </row>
    <row r="16" spans="1:14" x14ac:dyDescent="0.2">
      <c r="B16" s="224" t="s">
        <v>522</v>
      </c>
      <c r="C16" s="311">
        <v>25782135</v>
      </c>
      <c r="D16" s="311">
        <v>7107696</v>
      </c>
      <c r="E16" s="216" t="s">
        <v>682</v>
      </c>
      <c r="F16" s="311">
        <v>5297098</v>
      </c>
    </row>
    <row r="17" spans="2:6" x14ac:dyDescent="0.15">
      <c r="B17" s="313"/>
      <c r="C17" s="314"/>
      <c r="D17" s="314"/>
      <c r="E17" s="314"/>
      <c r="F17" s="315"/>
    </row>
    <row r="18" spans="2:6" x14ac:dyDescent="0.2">
      <c r="B18" s="316" t="s">
        <v>524</v>
      </c>
      <c r="C18" s="317">
        <v>2060455</v>
      </c>
      <c r="D18" s="312">
        <v>567763</v>
      </c>
      <c r="E18" s="216" t="s">
        <v>682</v>
      </c>
      <c r="F18" s="312">
        <v>422650</v>
      </c>
    </row>
    <row r="19" spans="2:6" x14ac:dyDescent="0.2">
      <c r="B19" s="316" t="s">
        <v>525</v>
      </c>
      <c r="C19" s="317">
        <v>1913614</v>
      </c>
      <c r="D19" s="312">
        <v>535799</v>
      </c>
      <c r="E19" s="216" t="s">
        <v>682</v>
      </c>
      <c r="F19" s="312">
        <v>397402</v>
      </c>
    </row>
    <row r="20" spans="2:6" x14ac:dyDescent="0.2">
      <c r="B20" s="316" t="s">
        <v>526</v>
      </c>
      <c r="C20" s="317">
        <v>2228758</v>
      </c>
      <c r="D20" s="312">
        <v>622975</v>
      </c>
      <c r="E20" s="216" t="s">
        <v>682</v>
      </c>
      <c r="F20" s="312">
        <v>461209</v>
      </c>
    </row>
    <row r="21" spans="2:6" x14ac:dyDescent="0.2">
      <c r="B21" s="316" t="s">
        <v>527</v>
      </c>
      <c r="C21" s="317">
        <v>2075556</v>
      </c>
      <c r="D21" s="312">
        <v>541448</v>
      </c>
      <c r="E21" s="216" t="s">
        <v>682</v>
      </c>
      <c r="F21" s="312">
        <v>432021</v>
      </c>
    </row>
    <row r="22" spans="2:6" x14ac:dyDescent="0.2">
      <c r="B22" s="316" t="s">
        <v>528</v>
      </c>
      <c r="C22" s="317">
        <v>2196681</v>
      </c>
      <c r="D22" s="312">
        <v>616894</v>
      </c>
      <c r="E22" s="216" t="s">
        <v>682</v>
      </c>
      <c r="F22" s="312">
        <v>456473</v>
      </c>
    </row>
    <row r="23" spans="2:6" x14ac:dyDescent="0.2">
      <c r="B23" s="316" t="s">
        <v>529</v>
      </c>
      <c r="C23" s="317">
        <v>2076774</v>
      </c>
      <c r="D23" s="312">
        <v>526855</v>
      </c>
      <c r="E23" s="216" t="s">
        <v>682</v>
      </c>
      <c r="F23" s="312">
        <v>428838</v>
      </c>
    </row>
    <row r="24" spans="2:6" x14ac:dyDescent="0.2">
      <c r="B24" s="316"/>
      <c r="C24" s="318"/>
      <c r="D24" s="312"/>
      <c r="E24" s="312"/>
      <c r="F24" s="312"/>
    </row>
    <row r="25" spans="2:6" x14ac:dyDescent="0.2">
      <c r="B25" s="316" t="s">
        <v>530</v>
      </c>
      <c r="C25" s="317">
        <v>2231430</v>
      </c>
      <c r="D25" s="312">
        <v>593378</v>
      </c>
      <c r="E25" s="216" t="s">
        <v>682</v>
      </c>
      <c r="F25" s="312">
        <v>437474</v>
      </c>
    </row>
    <row r="26" spans="2:6" x14ac:dyDescent="0.2">
      <c r="B26" s="316" t="s">
        <v>531</v>
      </c>
      <c r="C26" s="317">
        <v>2350595</v>
      </c>
      <c r="D26" s="312">
        <v>767033</v>
      </c>
      <c r="E26" s="216" t="s">
        <v>682</v>
      </c>
      <c r="F26" s="312">
        <v>469869</v>
      </c>
    </row>
    <row r="27" spans="2:6" x14ac:dyDescent="0.2">
      <c r="B27" s="316" t="s">
        <v>532</v>
      </c>
      <c r="C27" s="317">
        <v>2153420</v>
      </c>
      <c r="D27" s="312">
        <v>610539</v>
      </c>
      <c r="E27" s="216" t="s">
        <v>682</v>
      </c>
      <c r="F27" s="312">
        <v>434391</v>
      </c>
    </row>
    <row r="28" spans="2:6" x14ac:dyDescent="0.2">
      <c r="B28" s="316" t="s">
        <v>533</v>
      </c>
      <c r="C28" s="317">
        <v>2201043</v>
      </c>
      <c r="D28" s="312">
        <v>586540</v>
      </c>
      <c r="E28" s="216" t="s">
        <v>682</v>
      </c>
      <c r="F28" s="312">
        <v>462910</v>
      </c>
    </row>
    <row r="29" spans="2:6" x14ac:dyDescent="0.2">
      <c r="B29" s="316" t="s">
        <v>534</v>
      </c>
      <c r="C29" s="317">
        <v>2125645</v>
      </c>
      <c r="D29" s="312">
        <v>557109</v>
      </c>
      <c r="E29" s="216" t="s">
        <v>682</v>
      </c>
      <c r="F29" s="312">
        <v>435914</v>
      </c>
    </row>
    <row r="30" spans="2:6" x14ac:dyDescent="0.2">
      <c r="B30" s="316" t="s">
        <v>535</v>
      </c>
      <c r="C30" s="317">
        <v>2168164</v>
      </c>
      <c r="D30" s="312">
        <v>581363</v>
      </c>
      <c r="E30" s="216" t="s">
        <v>682</v>
      </c>
      <c r="F30" s="312">
        <v>457947</v>
      </c>
    </row>
    <row r="31" spans="2:6" x14ac:dyDescent="0.2">
      <c r="B31" s="316"/>
      <c r="C31" s="317"/>
      <c r="D31" s="312"/>
      <c r="E31" s="312"/>
      <c r="F31" s="312"/>
    </row>
    <row r="32" spans="2:6" x14ac:dyDescent="0.2">
      <c r="B32" s="224" t="s">
        <v>523</v>
      </c>
      <c r="C32" s="311">
        <v>25571868</v>
      </c>
      <c r="D32" s="311">
        <v>7012058</v>
      </c>
      <c r="E32" s="216">
        <v>114674</v>
      </c>
      <c r="F32" s="311">
        <v>5298651</v>
      </c>
    </row>
    <row r="33" spans="2:6" x14ac:dyDescent="0.2">
      <c r="B33" s="316" t="s">
        <v>953</v>
      </c>
      <c r="C33" s="317"/>
      <c r="D33" s="312"/>
      <c r="E33" s="312"/>
      <c r="F33" s="312"/>
    </row>
    <row r="34" spans="2:6" x14ac:dyDescent="0.2">
      <c r="B34" s="316" t="s">
        <v>536</v>
      </c>
      <c r="C34" s="317">
        <v>2041991</v>
      </c>
      <c r="D34" s="312">
        <v>575529</v>
      </c>
      <c r="E34" s="216" t="s">
        <v>682</v>
      </c>
      <c r="F34" s="312">
        <v>425365</v>
      </c>
    </row>
    <row r="35" spans="2:6" x14ac:dyDescent="0.2">
      <c r="B35" s="316" t="s">
        <v>537</v>
      </c>
      <c r="C35" s="317">
        <v>1938968</v>
      </c>
      <c r="D35" s="312">
        <v>543931</v>
      </c>
      <c r="E35" s="216" t="s">
        <v>682</v>
      </c>
      <c r="F35" s="312">
        <v>412861</v>
      </c>
    </row>
    <row r="36" spans="2:6" x14ac:dyDescent="0.2">
      <c r="B36" s="316" t="s">
        <v>538</v>
      </c>
      <c r="C36" s="317">
        <v>2197182</v>
      </c>
      <c r="D36" s="312">
        <v>615222</v>
      </c>
      <c r="E36" s="216" t="s">
        <v>682</v>
      </c>
      <c r="F36" s="312">
        <v>459091</v>
      </c>
    </row>
    <row r="37" spans="2:6" x14ac:dyDescent="0.2">
      <c r="B37" s="316" t="s">
        <v>539</v>
      </c>
      <c r="C37" s="317">
        <v>2056445</v>
      </c>
      <c r="D37" s="312">
        <v>540605</v>
      </c>
      <c r="E37" s="216" t="s">
        <v>682</v>
      </c>
      <c r="F37" s="312">
        <v>430896</v>
      </c>
    </row>
    <row r="38" spans="2:6" x14ac:dyDescent="0.2">
      <c r="B38" s="316" t="s">
        <v>540</v>
      </c>
      <c r="C38" s="317">
        <v>2143082</v>
      </c>
      <c r="D38" s="154">
        <v>605070</v>
      </c>
      <c r="E38" s="216" t="s">
        <v>682</v>
      </c>
      <c r="F38" s="312">
        <v>453604</v>
      </c>
    </row>
    <row r="39" spans="2:6" x14ac:dyDescent="0.2">
      <c r="B39" s="316" t="s">
        <v>541</v>
      </c>
      <c r="C39" s="317">
        <v>2044879</v>
      </c>
      <c r="D39" s="312">
        <v>518862</v>
      </c>
      <c r="E39" s="216" t="s">
        <v>682</v>
      </c>
      <c r="F39" s="312">
        <v>430739</v>
      </c>
    </row>
    <row r="40" spans="2:6" x14ac:dyDescent="0.2">
      <c r="B40" s="316"/>
      <c r="C40" s="318"/>
      <c r="D40" s="312"/>
      <c r="E40" s="312"/>
      <c r="F40" s="312"/>
    </row>
    <row r="41" spans="2:6" x14ac:dyDescent="0.2">
      <c r="B41" s="316" t="s">
        <v>542</v>
      </c>
      <c r="C41" s="317">
        <v>2229933</v>
      </c>
      <c r="D41" s="312">
        <v>628504</v>
      </c>
      <c r="E41" s="216" t="s">
        <v>682</v>
      </c>
      <c r="F41" s="312">
        <v>471121</v>
      </c>
    </row>
    <row r="42" spans="2:6" x14ac:dyDescent="0.2">
      <c r="B42" s="316" t="s">
        <v>543</v>
      </c>
      <c r="C42" s="317">
        <v>2316720</v>
      </c>
      <c r="D42" s="312">
        <v>748141</v>
      </c>
      <c r="E42" s="216" t="s">
        <v>682</v>
      </c>
      <c r="F42" s="312">
        <v>460753</v>
      </c>
    </row>
    <row r="43" spans="2:6" x14ac:dyDescent="0.2">
      <c r="B43" s="316" t="s">
        <v>544</v>
      </c>
      <c r="C43" s="317">
        <v>2066192</v>
      </c>
      <c r="D43" s="312">
        <v>532616</v>
      </c>
      <c r="E43" s="216" t="s">
        <v>682</v>
      </c>
      <c r="F43" s="312">
        <v>420921</v>
      </c>
    </row>
    <row r="44" spans="2:6" x14ac:dyDescent="0.2">
      <c r="B44" s="316" t="s">
        <v>545</v>
      </c>
      <c r="C44" s="317">
        <v>2192552</v>
      </c>
      <c r="D44" s="312">
        <v>569093</v>
      </c>
      <c r="E44" s="216" t="s">
        <v>682</v>
      </c>
      <c r="F44" s="312">
        <v>447531</v>
      </c>
    </row>
    <row r="45" spans="2:6" x14ac:dyDescent="0.2">
      <c r="B45" s="316" t="s">
        <v>546</v>
      </c>
      <c r="C45" s="317">
        <v>2144021</v>
      </c>
      <c r="D45" s="312">
        <v>546451</v>
      </c>
      <c r="E45" s="216" t="s">
        <v>682</v>
      </c>
      <c r="F45" s="312">
        <v>431171</v>
      </c>
    </row>
    <row r="46" spans="2:6" x14ac:dyDescent="0.2">
      <c r="B46" s="316" t="s">
        <v>547</v>
      </c>
      <c r="C46" s="317">
        <v>2199903</v>
      </c>
      <c r="D46" s="312">
        <v>588034</v>
      </c>
      <c r="E46" s="216" t="s">
        <v>682</v>
      </c>
      <c r="F46" s="312">
        <v>454598</v>
      </c>
    </row>
    <row r="47" spans="2:6" x14ac:dyDescent="0.2">
      <c r="B47" s="316"/>
      <c r="C47" s="317"/>
      <c r="D47" s="312"/>
      <c r="E47" s="312"/>
      <c r="F47" s="312"/>
    </row>
    <row r="48" spans="2:6" x14ac:dyDescent="0.2">
      <c r="B48" s="224" t="s">
        <v>615</v>
      </c>
      <c r="C48" s="311">
        <v>25902380</v>
      </c>
      <c r="D48" s="311">
        <v>7160896</v>
      </c>
      <c r="E48" s="311">
        <v>3217914</v>
      </c>
      <c r="F48" s="311">
        <v>5327775</v>
      </c>
    </row>
    <row r="49" spans="2:6" x14ac:dyDescent="0.2">
      <c r="B49" s="513" t="s">
        <v>950</v>
      </c>
      <c r="C49" s="311"/>
      <c r="D49" s="311"/>
      <c r="E49" s="311"/>
      <c r="F49" s="311"/>
    </row>
    <row r="50" spans="2:6" x14ac:dyDescent="0.15">
      <c r="B50" s="319" t="s">
        <v>855</v>
      </c>
      <c r="C50" s="311">
        <v>25727054</v>
      </c>
      <c r="D50" s="311">
        <v>7213669</v>
      </c>
      <c r="E50" s="311">
        <v>3710308</v>
      </c>
      <c r="F50" s="311">
        <v>5433399</v>
      </c>
    </row>
    <row r="51" spans="2:6" x14ac:dyDescent="0.15">
      <c r="B51" s="319" t="s">
        <v>856</v>
      </c>
      <c r="C51" s="311">
        <v>26523598</v>
      </c>
      <c r="D51" s="311">
        <v>7141325</v>
      </c>
      <c r="E51" s="311">
        <v>4125041</v>
      </c>
      <c r="F51" s="311">
        <v>5539175</v>
      </c>
    </row>
    <row r="52" spans="2:6" x14ac:dyDescent="0.15">
      <c r="B52" s="319" t="s">
        <v>893</v>
      </c>
      <c r="C52" s="311">
        <v>23792592</v>
      </c>
      <c r="D52" s="311">
        <v>6235477</v>
      </c>
      <c r="E52" s="311">
        <v>3837290</v>
      </c>
      <c r="F52" s="311">
        <v>5216118</v>
      </c>
    </row>
    <row r="53" spans="2:6" x14ac:dyDescent="0.15">
      <c r="B53" s="319" t="s">
        <v>949</v>
      </c>
      <c r="C53" s="311">
        <v>24624689</v>
      </c>
      <c r="D53" s="311">
        <v>6567670</v>
      </c>
      <c r="E53" s="311">
        <v>4080741</v>
      </c>
      <c r="F53" s="311">
        <v>5293164</v>
      </c>
    </row>
    <row r="54" spans="2:6" ht="18" thickBot="1" x14ac:dyDescent="0.2">
      <c r="B54" s="230"/>
      <c r="C54" s="163"/>
      <c r="D54" s="163"/>
      <c r="E54" s="163"/>
      <c r="F54" s="163"/>
    </row>
    <row r="55" spans="2:6" x14ac:dyDescent="0.15">
      <c r="B55" s="162"/>
      <c r="C55" s="162" t="s">
        <v>424</v>
      </c>
      <c r="D55" s="162"/>
      <c r="E55" s="162"/>
      <c r="F55" s="162"/>
    </row>
    <row r="56" spans="2:6" x14ac:dyDescent="0.15">
      <c r="B56" s="162"/>
      <c r="C56" s="162" t="s">
        <v>695</v>
      </c>
      <c r="D56" s="162"/>
      <c r="E56" s="162"/>
      <c r="F56" s="162"/>
    </row>
    <row r="57" spans="2:6" x14ac:dyDescent="0.15">
      <c r="B57" s="162"/>
      <c r="C57" s="162" t="s">
        <v>696</v>
      </c>
      <c r="D57" s="162"/>
      <c r="E57" s="162"/>
      <c r="F57" s="162"/>
    </row>
    <row r="58" spans="2:6" x14ac:dyDescent="0.15">
      <c r="B58" s="162"/>
      <c r="C58" s="162" t="s">
        <v>894</v>
      </c>
      <c r="D58" s="162"/>
      <c r="E58" s="162"/>
      <c r="F58" s="162"/>
    </row>
    <row r="59" spans="2:6" x14ac:dyDescent="0.15">
      <c r="B59" s="162"/>
      <c r="C59" s="162" t="s">
        <v>698</v>
      </c>
      <c r="D59" s="162"/>
      <c r="E59" s="162"/>
      <c r="F59" s="162"/>
    </row>
    <row r="60" spans="2:6" x14ac:dyDescent="0.15">
      <c r="B60" s="162"/>
      <c r="C60" s="162" t="s">
        <v>948</v>
      </c>
      <c r="D60" s="162"/>
      <c r="E60" s="162"/>
      <c r="F60" s="162"/>
    </row>
    <row r="61" spans="2:6" x14ac:dyDescent="0.15">
      <c r="B61" s="162"/>
      <c r="C61" s="162" t="s">
        <v>951</v>
      </c>
      <c r="D61" s="162"/>
      <c r="E61" s="162"/>
      <c r="F61" s="162"/>
    </row>
    <row r="62" spans="2:6" x14ac:dyDescent="0.15">
      <c r="B62" s="162"/>
      <c r="C62" s="162" t="s">
        <v>952</v>
      </c>
      <c r="D62" s="162"/>
      <c r="E62" s="162"/>
      <c r="F62" s="162"/>
    </row>
    <row r="63" spans="2:6" x14ac:dyDescent="0.2">
      <c r="B63" s="154"/>
      <c r="C63" s="270" t="s">
        <v>425</v>
      </c>
      <c r="D63" s="270"/>
      <c r="E63" s="270"/>
      <c r="F63" s="154"/>
    </row>
    <row r="64" spans="2:6" x14ac:dyDescent="0.2">
      <c r="B64" s="154"/>
      <c r="C64" s="154"/>
      <c r="D64" s="270"/>
      <c r="E64" s="270"/>
      <c r="F64" s="154"/>
    </row>
    <row r="65" spans="1:6" x14ac:dyDescent="0.2">
      <c r="B65" s="154"/>
      <c r="C65" s="154"/>
      <c r="D65" s="270"/>
      <c r="E65" s="270"/>
      <c r="F65" s="154"/>
    </row>
    <row r="66" spans="1:6" x14ac:dyDescent="0.2">
      <c r="A66" s="14"/>
    </row>
  </sheetData>
  <mergeCells count="3">
    <mergeCell ref="B6:F6"/>
    <mergeCell ref="F8:F9"/>
    <mergeCell ref="C8:E8"/>
  </mergeCells>
  <phoneticPr fontId="2"/>
  <pageMargins left="0.63" right="0.67" top="0.98425196850393704" bottom="0.59055118110236227" header="0.51181102362204722" footer="0.51181102362204722"/>
  <pageSetup paperSize="9" scale="75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3"/>
  <sheetViews>
    <sheetView view="pageBreakPreview" zoomScale="75" zoomScaleNormal="75" zoomScaleSheetLayoutView="75" workbookViewId="0">
      <selection activeCell="O29" sqref="O29"/>
    </sheetView>
  </sheetViews>
  <sheetFormatPr defaultColWidth="12.125" defaultRowHeight="18" customHeight="1" x14ac:dyDescent="0.15"/>
  <cols>
    <col min="1" max="1" width="13.375" style="12" customWidth="1"/>
    <col min="2" max="2" width="26" style="12" customWidth="1"/>
    <col min="3" max="13" width="13.5" style="12" customWidth="1"/>
    <col min="14" max="14" width="12.125" style="12"/>
    <col min="15" max="15" width="17.125" style="25" customWidth="1"/>
    <col min="16" max="16384" width="12.125" style="25"/>
  </cols>
  <sheetData>
    <row r="1" spans="1:14" ht="18" customHeight="1" x14ac:dyDescent="0.2">
      <c r="A1" s="14"/>
    </row>
    <row r="6" spans="1:14" ht="18.75" x14ac:dyDescent="0.2">
      <c r="B6" s="573" t="s">
        <v>103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</row>
    <row r="7" spans="1:14" ht="18" customHeight="1" thickBot="1" x14ac:dyDescent="0.25">
      <c r="B7" s="163"/>
      <c r="C7" s="320" t="s">
        <v>104</v>
      </c>
      <c r="D7" s="163"/>
      <c r="E7" s="163"/>
      <c r="F7" s="163"/>
      <c r="G7" s="163"/>
      <c r="H7" s="163"/>
      <c r="I7" s="163"/>
      <c r="J7" s="163"/>
      <c r="K7" s="163"/>
      <c r="L7" s="154"/>
      <c r="M7" s="154"/>
      <c r="N7" s="154"/>
    </row>
    <row r="8" spans="1:14" ht="18" customHeight="1" x14ac:dyDescent="0.15">
      <c r="B8" s="154"/>
      <c r="C8" s="167"/>
      <c r="D8" s="154"/>
      <c r="E8" s="154"/>
      <c r="F8" s="167"/>
      <c r="G8" s="154"/>
      <c r="H8" s="154"/>
      <c r="I8" s="167"/>
      <c r="J8" s="154"/>
      <c r="K8" s="154"/>
      <c r="L8" s="154"/>
      <c r="M8" s="154"/>
      <c r="N8" s="154"/>
    </row>
    <row r="9" spans="1:14" ht="18" customHeight="1" x14ac:dyDescent="0.2">
      <c r="B9" s="154"/>
      <c r="C9" s="166" t="s">
        <v>739</v>
      </c>
      <c r="D9" s="172"/>
      <c r="E9" s="172"/>
      <c r="F9" s="166" t="s">
        <v>740</v>
      </c>
      <c r="G9" s="172"/>
      <c r="H9" s="172"/>
      <c r="I9" s="321" t="s">
        <v>105</v>
      </c>
      <c r="J9" s="172"/>
      <c r="K9" s="172"/>
      <c r="L9" s="154"/>
      <c r="M9" s="154"/>
      <c r="N9" s="154"/>
    </row>
    <row r="10" spans="1:14" ht="18" customHeight="1" x14ac:dyDescent="0.2">
      <c r="B10" s="172"/>
      <c r="C10" s="221" t="s">
        <v>517</v>
      </c>
      <c r="D10" s="221" t="s">
        <v>735</v>
      </c>
      <c r="E10" s="221" t="s">
        <v>736</v>
      </c>
      <c r="F10" s="221" t="s">
        <v>741</v>
      </c>
      <c r="G10" s="221" t="s">
        <v>742</v>
      </c>
      <c r="H10" s="221" t="s">
        <v>743</v>
      </c>
      <c r="I10" s="221" t="s">
        <v>744</v>
      </c>
      <c r="J10" s="221" t="s">
        <v>745</v>
      </c>
      <c r="K10" s="221" t="s">
        <v>746</v>
      </c>
      <c r="L10" s="154"/>
      <c r="M10" s="154"/>
      <c r="N10" s="154"/>
    </row>
    <row r="11" spans="1:14" ht="18" customHeight="1" x14ac:dyDescent="0.2">
      <c r="B11" s="222"/>
      <c r="C11" s="253" t="s">
        <v>92</v>
      </c>
      <c r="D11" s="300" t="s">
        <v>92</v>
      </c>
      <c r="E11" s="300" t="s">
        <v>92</v>
      </c>
      <c r="F11" s="300" t="s">
        <v>92</v>
      </c>
      <c r="G11" s="300" t="s">
        <v>92</v>
      </c>
      <c r="H11" s="300" t="s">
        <v>92</v>
      </c>
      <c r="I11" s="300" t="s">
        <v>92</v>
      </c>
      <c r="J11" s="300" t="s">
        <v>92</v>
      </c>
      <c r="K11" s="300" t="s">
        <v>106</v>
      </c>
      <c r="L11" s="154"/>
      <c r="M11" s="154"/>
      <c r="N11" s="154"/>
    </row>
    <row r="12" spans="1:14" ht="18" customHeight="1" x14ac:dyDescent="0.2">
      <c r="B12" s="224" t="s">
        <v>289</v>
      </c>
      <c r="C12" s="301">
        <v>640536</v>
      </c>
      <c r="D12" s="322">
        <v>363296</v>
      </c>
      <c r="E12" s="322">
        <v>277240</v>
      </c>
      <c r="F12" s="323">
        <v>62715</v>
      </c>
      <c r="G12" s="322">
        <v>52433</v>
      </c>
      <c r="H12" s="322">
        <v>10282</v>
      </c>
      <c r="I12" s="322">
        <v>71732</v>
      </c>
      <c r="J12" s="322">
        <v>46026</v>
      </c>
      <c r="K12" s="324">
        <v>64.163832041487751</v>
      </c>
      <c r="L12" s="154"/>
      <c r="M12" s="154"/>
      <c r="N12" s="154"/>
    </row>
    <row r="13" spans="1:14" ht="18" customHeight="1" x14ac:dyDescent="0.2">
      <c r="B13" s="224" t="s">
        <v>290</v>
      </c>
      <c r="C13" s="301">
        <v>678031</v>
      </c>
      <c r="D13" s="322">
        <v>375208</v>
      </c>
      <c r="E13" s="322">
        <v>302823</v>
      </c>
      <c r="F13" s="323">
        <v>87544</v>
      </c>
      <c r="G13" s="322">
        <v>67308</v>
      </c>
      <c r="H13" s="322">
        <v>20236</v>
      </c>
      <c r="I13" s="322">
        <v>61726</v>
      </c>
      <c r="J13" s="322">
        <v>42451</v>
      </c>
      <c r="K13" s="324">
        <v>68.773288403590058</v>
      </c>
      <c r="L13" s="154"/>
      <c r="M13" s="154"/>
      <c r="N13" s="154"/>
    </row>
    <row r="14" spans="1:14" ht="18" customHeight="1" x14ac:dyDescent="0.2">
      <c r="B14" s="224" t="s">
        <v>291</v>
      </c>
      <c r="C14" s="301">
        <v>693518</v>
      </c>
      <c r="D14" s="322">
        <v>375492</v>
      </c>
      <c r="E14" s="322">
        <v>318026</v>
      </c>
      <c r="F14" s="323">
        <v>110463</v>
      </c>
      <c r="G14" s="322">
        <v>78071</v>
      </c>
      <c r="H14" s="322">
        <v>32392</v>
      </c>
      <c r="I14" s="322">
        <v>52511</v>
      </c>
      <c r="J14" s="322">
        <v>38063</v>
      </c>
      <c r="K14" s="324">
        <v>72.485764887356936</v>
      </c>
      <c r="L14" s="154"/>
      <c r="M14" s="154"/>
      <c r="N14" s="154"/>
    </row>
    <row r="15" spans="1:14" ht="18" customHeight="1" x14ac:dyDescent="0.2">
      <c r="B15" s="224" t="s">
        <v>383</v>
      </c>
      <c r="C15" s="301">
        <v>687939</v>
      </c>
      <c r="D15" s="258">
        <v>365265</v>
      </c>
      <c r="E15" s="258">
        <v>322674</v>
      </c>
      <c r="F15" s="301">
        <v>136305</v>
      </c>
      <c r="G15" s="258">
        <v>87788</v>
      </c>
      <c r="H15" s="258">
        <v>48517</v>
      </c>
      <c r="I15" s="258">
        <v>47708</v>
      </c>
      <c r="J15" s="258">
        <v>30071</v>
      </c>
      <c r="K15" s="325">
        <v>63</v>
      </c>
      <c r="L15" s="154"/>
      <c r="M15" s="154"/>
      <c r="N15" s="154"/>
    </row>
    <row r="16" spans="1:14" ht="18" customHeight="1" x14ac:dyDescent="0.2">
      <c r="B16" s="224" t="s">
        <v>548</v>
      </c>
      <c r="C16" s="301">
        <v>678314</v>
      </c>
      <c r="D16" s="258">
        <v>354171</v>
      </c>
      <c r="E16" s="258">
        <v>324953</v>
      </c>
      <c r="F16" s="301">
        <v>171681</v>
      </c>
      <c r="G16" s="258">
        <v>101344</v>
      </c>
      <c r="H16" s="258">
        <v>70337</v>
      </c>
      <c r="I16" s="258">
        <v>40850</v>
      </c>
      <c r="J16" s="258">
        <v>31915</v>
      </c>
      <c r="K16" s="325">
        <v>78.099999999999994</v>
      </c>
      <c r="L16" s="154"/>
      <c r="M16" s="154"/>
      <c r="N16" s="154"/>
    </row>
    <row r="17" spans="1:14" ht="18" customHeight="1" x14ac:dyDescent="0.2">
      <c r="B17" s="224"/>
      <c r="C17" s="301"/>
      <c r="D17" s="258"/>
      <c r="E17" s="258"/>
      <c r="F17" s="301"/>
      <c r="G17" s="258"/>
      <c r="H17" s="258"/>
      <c r="I17" s="258"/>
      <c r="J17" s="258"/>
      <c r="K17" s="325"/>
      <c r="L17" s="154"/>
      <c r="M17" s="154"/>
      <c r="N17" s="154"/>
    </row>
    <row r="18" spans="1:14" ht="18" customHeight="1" x14ac:dyDescent="0.2">
      <c r="B18" s="224" t="s">
        <v>549</v>
      </c>
      <c r="C18" s="154">
        <v>673770</v>
      </c>
      <c r="D18" s="154">
        <v>350994</v>
      </c>
      <c r="E18" s="154">
        <v>322776</v>
      </c>
      <c r="F18" s="154">
        <v>176503</v>
      </c>
      <c r="G18" s="154">
        <v>103022</v>
      </c>
      <c r="H18" s="154">
        <v>73481</v>
      </c>
      <c r="I18" s="154">
        <v>39551</v>
      </c>
      <c r="J18" s="154">
        <v>30258</v>
      </c>
      <c r="K18" s="135">
        <v>76.5</v>
      </c>
      <c r="L18" s="154"/>
      <c r="M18" s="154"/>
      <c r="N18" s="154"/>
    </row>
    <row r="19" spans="1:14" ht="18" customHeight="1" x14ac:dyDescent="0.2">
      <c r="B19" s="224" t="s">
        <v>618</v>
      </c>
      <c r="C19" s="154">
        <v>669776</v>
      </c>
      <c r="D19" s="154">
        <v>347744</v>
      </c>
      <c r="E19" s="154">
        <v>322032</v>
      </c>
      <c r="F19" s="154">
        <v>180030</v>
      </c>
      <c r="G19" s="154">
        <v>103721</v>
      </c>
      <c r="H19" s="154">
        <v>76309</v>
      </c>
      <c r="I19" s="154">
        <v>38492</v>
      </c>
      <c r="J19" s="154">
        <v>29677</v>
      </c>
      <c r="K19" s="135">
        <v>77.099137483113381</v>
      </c>
      <c r="L19" s="154"/>
      <c r="M19" s="154"/>
      <c r="N19" s="154"/>
    </row>
    <row r="20" spans="1:14" ht="18" customHeight="1" x14ac:dyDescent="0.2">
      <c r="B20" s="224" t="s">
        <v>644</v>
      </c>
      <c r="C20" s="154">
        <v>665803</v>
      </c>
      <c r="D20" s="154">
        <v>344448</v>
      </c>
      <c r="E20" s="154">
        <v>321355</v>
      </c>
      <c r="F20" s="154">
        <v>183362</v>
      </c>
      <c r="G20" s="154">
        <v>104218</v>
      </c>
      <c r="H20" s="154">
        <v>79144</v>
      </c>
      <c r="I20" s="154">
        <v>37271</v>
      </c>
      <c r="J20" s="154">
        <v>28931</v>
      </c>
      <c r="K20" s="135">
        <v>77.599999999999994</v>
      </c>
      <c r="L20" s="154"/>
      <c r="M20" s="154"/>
      <c r="N20" s="154"/>
    </row>
    <row r="21" spans="1:14" ht="18" customHeight="1" x14ac:dyDescent="0.2">
      <c r="B21" s="224" t="s">
        <v>737</v>
      </c>
      <c r="C21" s="154">
        <v>660238</v>
      </c>
      <c r="D21" s="154">
        <v>340910</v>
      </c>
      <c r="E21" s="154">
        <f>C21-D21</f>
        <v>319328</v>
      </c>
      <c r="F21" s="154">
        <v>184939</v>
      </c>
      <c r="G21" s="154">
        <v>104095</v>
      </c>
      <c r="H21" s="154">
        <f>F21-G21</f>
        <v>80844</v>
      </c>
      <c r="I21" s="154">
        <v>37333</v>
      </c>
      <c r="J21" s="154">
        <v>28430</v>
      </c>
      <c r="K21" s="135">
        <v>76.2</v>
      </c>
      <c r="L21" s="154"/>
      <c r="M21" s="154"/>
      <c r="N21" s="154"/>
    </row>
    <row r="22" spans="1:14" ht="18" customHeight="1" x14ac:dyDescent="0.2">
      <c r="B22" s="224" t="s">
        <v>871</v>
      </c>
      <c r="C22" s="154">
        <v>655398</v>
      </c>
      <c r="D22" s="154">
        <v>337988</v>
      </c>
      <c r="E22" s="154">
        <v>317410</v>
      </c>
      <c r="F22" s="154">
        <v>186845</v>
      </c>
      <c r="G22" s="154">
        <v>104507</v>
      </c>
      <c r="H22" s="154">
        <v>82338</v>
      </c>
      <c r="I22" s="154">
        <v>25854</v>
      </c>
      <c r="J22" s="154">
        <v>18484</v>
      </c>
      <c r="K22" s="135">
        <v>71.5</v>
      </c>
      <c r="L22" s="154"/>
      <c r="M22" s="154"/>
      <c r="N22" s="154"/>
    </row>
    <row r="23" spans="1:14" ht="18" customHeight="1" x14ac:dyDescent="0.2">
      <c r="B23" s="224"/>
      <c r="C23" s="154"/>
      <c r="D23" s="154"/>
      <c r="E23" s="154"/>
      <c r="F23" s="154"/>
      <c r="G23" s="154"/>
      <c r="H23" s="154"/>
      <c r="I23" s="154"/>
      <c r="J23" s="154"/>
      <c r="K23" s="135"/>
      <c r="L23" s="154"/>
      <c r="M23" s="154"/>
      <c r="N23" s="154"/>
    </row>
    <row r="24" spans="1:14" ht="18" customHeight="1" x14ac:dyDescent="0.2">
      <c r="B24" s="224" t="s">
        <v>925</v>
      </c>
      <c r="C24" s="154">
        <v>651126</v>
      </c>
      <c r="D24" s="154">
        <v>335315</v>
      </c>
      <c r="E24" s="154">
        <v>315811</v>
      </c>
      <c r="F24" s="154">
        <v>189119</v>
      </c>
      <c r="G24" s="154">
        <v>105060</v>
      </c>
      <c r="H24" s="154">
        <v>84059</v>
      </c>
      <c r="I24" s="154">
        <v>24678</v>
      </c>
      <c r="J24" s="154">
        <v>17609</v>
      </c>
      <c r="K24" s="135">
        <v>71.400000000000006</v>
      </c>
      <c r="L24" s="154"/>
      <c r="M24" s="154"/>
      <c r="N24" s="154"/>
    </row>
    <row r="25" spans="1:14" ht="18" customHeight="1" thickBot="1" x14ac:dyDescent="0.2">
      <c r="B25" s="230"/>
      <c r="C25" s="163"/>
      <c r="D25" s="163"/>
      <c r="E25" s="163"/>
      <c r="F25" s="163"/>
      <c r="G25" s="163"/>
      <c r="H25" s="163"/>
      <c r="I25" s="163"/>
      <c r="J25" s="163"/>
      <c r="K25" s="163"/>
      <c r="L25" s="154"/>
      <c r="M25" s="154"/>
      <c r="N25" s="154"/>
    </row>
    <row r="26" spans="1:14" ht="18" customHeight="1" x14ac:dyDescent="0.2">
      <c r="B26" s="154"/>
      <c r="C26" s="270" t="s">
        <v>550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1:14" ht="18" customHeight="1" x14ac:dyDescent="0.2">
      <c r="B27" s="154"/>
      <c r="C27" s="270" t="s">
        <v>551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14" s="9" customFormat="1" ht="18" customHeight="1" x14ac:dyDescent="0.15">
      <c r="A28" s="3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1:14" s="9" customFormat="1" ht="18" customHeight="1" x14ac:dyDescent="0.15">
      <c r="A29" s="3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</row>
    <row r="30" spans="1:14" s="9" customFormat="1" ht="18" customHeight="1" thickBot="1" x14ac:dyDescent="0.25">
      <c r="A30" s="34"/>
      <c r="B30" s="271"/>
      <c r="C30" s="272" t="s">
        <v>896</v>
      </c>
      <c r="D30" s="271"/>
      <c r="E30" s="271"/>
      <c r="F30" s="271"/>
      <c r="G30" s="326"/>
      <c r="H30" s="271"/>
      <c r="I30" s="271"/>
      <c r="J30" s="271"/>
      <c r="K30" s="271"/>
      <c r="L30" s="271"/>
      <c r="M30" s="574" t="s">
        <v>120</v>
      </c>
      <c r="N30" s="574"/>
    </row>
    <row r="31" spans="1:14" s="9" customFormat="1" ht="18" customHeight="1" x14ac:dyDescent="0.2">
      <c r="A31" s="34"/>
      <c r="B31" s="274"/>
      <c r="C31" s="575" t="s">
        <v>554</v>
      </c>
      <c r="D31" s="293"/>
      <c r="E31" s="327" t="s">
        <v>552</v>
      </c>
      <c r="F31" s="276"/>
      <c r="G31" s="276"/>
      <c r="H31" s="293"/>
      <c r="I31" s="276"/>
      <c r="J31" s="276"/>
      <c r="K31" s="327" t="s">
        <v>553</v>
      </c>
      <c r="L31" s="276"/>
      <c r="M31" s="328"/>
      <c r="N31" s="328"/>
    </row>
    <row r="32" spans="1:14" s="9" customFormat="1" ht="18" customHeight="1" x14ac:dyDescent="0.2">
      <c r="A32" s="34"/>
      <c r="B32" s="276"/>
      <c r="C32" s="568"/>
      <c r="D32" s="305" t="s">
        <v>555</v>
      </c>
      <c r="E32" s="305" t="s">
        <v>374</v>
      </c>
      <c r="F32" s="305" t="s">
        <v>375</v>
      </c>
      <c r="G32" s="305" t="s">
        <v>107</v>
      </c>
      <c r="H32" s="305" t="s">
        <v>555</v>
      </c>
      <c r="I32" s="305" t="s">
        <v>374</v>
      </c>
      <c r="J32" s="305" t="s">
        <v>619</v>
      </c>
      <c r="K32" s="305" t="s">
        <v>556</v>
      </c>
      <c r="L32" s="305" t="s">
        <v>557</v>
      </c>
      <c r="M32" s="305" t="s">
        <v>558</v>
      </c>
      <c r="N32" s="329" t="s">
        <v>107</v>
      </c>
    </row>
    <row r="33" spans="1:14" s="10" customFormat="1" ht="18" customHeight="1" x14ac:dyDescent="0.2">
      <c r="A33" s="33"/>
      <c r="B33" s="274"/>
      <c r="C33" s="282"/>
      <c r="D33" s="274"/>
      <c r="E33" s="274"/>
      <c r="F33" s="274"/>
      <c r="G33" s="330" t="s">
        <v>108</v>
      </c>
      <c r="H33" s="274"/>
      <c r="I33" s="274"/>
      <c r="J33" s="274"/>
      <c r="K33" s="274"/>
      <c r="L33" s="274"/>
      <c r="M33" s="274"/>
      <c r="N33" s="274"/>
    </row>
    <row r="34" spans="1:14" s="10" customFormat="1" ht="18" customHeight="1" x14ac:dyDescent="0.2">
      <c r="A34" s="33"/>
      <c r="B34" s="331" t="s">
        <v>626</v>
      </c>
      <c r="C34" s="332">
        <v>347744</v>
      </c>
      <c r="D34" s="333">
        <v>5981</v>
      </c>
      <c r="E34" s="333">
        <v>6661</v>
      </c>
      <c r="F34" s="333">
        <v>100</v>
      </c>
      <c r="G34" s="333">
        <v>17</v>
      </c>
      <c r="H34" s="333">
        <v>36096</v>
      </c>
      <c r="I34" s="333">
        <v>246133</v>
      </c>
      <c r="J34" s="334">
        <v>42249</v>
      </c>
      <c r="K34" s="333">
        <v>3567</v>
      </c>
      <c r="L34" s="333">
        <v>1597</v>
      </c>
      <c r="M34" s="333">
        <v>5322</v>
      </c>
      <c r="N34" s="333">
        <v>21</v>
      </c>
    </row>
    <row r="35" spans="1:14" s="9" customFormat="1" ht="18" customHeight="1" x14ac:dyDescent="0.2">
      <c r="A35" s="34"/>
      <c r="B35" s="331" t="s">
        <v>645</v>
      </c>
      <c r="C35" s="332">
        <v>344448</v>
      </c>
      <c r="D35" s="333">
        <v>5801</v>
      </c>
      <c r="E35" s="333">
        <v>6332</v>
      </c>
      <c r="F35" s="333">
        <v>208</v>
      </c>
      <c r="G35" s="333">
        <v>18</v>
      </c>
      <c r="H35" s="333">
        <v>35735</v>
      </c>
      <c r="I35" s="333">
        <v>241260</v>
      </c>
      <c r="J35" s="333">
        <v>40503</v>
      </c>
      <c r="K35" s="333">
        <v>8076</v>
      </c>
      <c r="L35" s="333">
        <v>1444</v>
      </c>
      <c r="M35" s="333">
        <v>5052</v>
      </c>
      <c r="N35" s="333">
        <v>19</v>
      </c>
    </row>
    <row r="36" spans="1:14" s="9" customFormat="1" ht="18" customHeight="1" x14ac:dyDescent="0.2">
      <c r="A36" s="34"/>
      <c r="B36" s="331" t="s">
        <v>738</v>
      </c>
      <c r="C36" s="332">
        <v>340910</v>
      </c>
      <c r="D36" s="333">
        <v>5593</v>
      </c>
      <c r="E36" s="333">
        <v>5999</v>
      </c>
      <c r="F36" s="333">
        <v>298</v>
      </c>
      <c r="G36" s="333">
        <v>17</v>
      </c>
      <c r="H36" s="333">
        <v>35320</v>
      </c>
      <c r="I36" s="333">
        <v>236270</v>
      </c>
      <c r="J36" s="333">
        <v>39072</v>
      </c>
      <c r="K36" s="333">
        <v>12254</v>
      </c>
      <c r="L36" s="333">
        <v>1281</v>
      </c>
      <c r="M36" s="333">
        <v>4791</v>
      </c>
      <c r="N36" s="333">
        <v>15</v>
      </c>
    </row>
    <row r="37" spans="1:14" s="9" customFormat="1" ht="18" customHeight="1" x14ac:dyDescent="0.2">
      <c r="A37" s="34"/>
      <c r="B37" s="331" t="s">
        <v>872</v>
      </c>
      <c r="C37" s="332">
        <v>337988</v>
      </c>
      <c r="D37" s="333">
        <v>5397</v>
      </c>
      <c r="E37" s="333">
        <v>5675</v>
      </c>
      <c r="F37" s="333">
        <v>361</v>
      </c>
      <c r="G37" s="333">
        <v>16</v>
      </c>
      <c r="H37" s="333">
        <v>35000</v>
      </c>
      <c r="I37" s="333">
        <v>231615</v>
      </c>
      <c r="J37" s="333">
        <v>37936</v>
      </c>
      <c r="K37" s="333">
        <v>16196</v>
      </c>
      <c r="L37" s="333">
        <v>1208</v>
      </c>
      <c r="M37" s="333">
        <v>4568</v>
      </c>
      <c r="N37" s="333">
        <v>16</v>
      </c>
    </row>
    <row r="38" spans="1:14" s="9" customFormat="1" ht="18" customHeight="1" x14ac:dyDescent="0.2">
      <c r="A38" s="34"/>
      <c r="B38" s="331" t="s">
        <v>926</v>
      </c>
      <c r="C38" s="332">
        <f>SUM(C40:C56)</f>
        <v>335315</v>
      </c>
      <c r="D38" s="333">
        <f t="shared" ref="D38:N38" si="0">SUM(D40:D56)</f>
        <v>5193</v>
      </c>
      <c r="E38" s="333">
        <f t="shared" si="0"/>
        <v>5389</v>
      </c>
      <c r="F38" s="333">
        <f t="shared" si="0"/>
        <v>425</v>
      </c>
      <c r="G38" s="333">
        <f t="shared" si="0"/>
        <v>16</v>
      </c>
      <c r="H38" s="333">
        <f t="shared" si="0"/>
        <v>34586</v>
      </c>
      <c r="I38" s="333">
        <f t="shared" si="0"/>
        <v>227560</v>
      </c>
      <c r="J38" s="333">
        <f t="shared" si="0"/>
        <v>36963</v>
      </c>
      <c r="K38" s="333">
        <f t="shared" si="0"/>
        <v>19635</v>
      </c>
      <c r="L38" s="333">
        <f t="shared" si="0"/>
        <v>1150</v>
      </c>
      <c r="M38" s="333">
        <f t="shared" si="0"/>
        <v>4380</v>
      </c>
      <c r="N38" s="333">
        <f t="shared" si="0"/>
        <v>18</v>
      </c>
    </row>
    <row r="39" spans="1:14" s="9" customFormat="1" ht="18" customHeight="1" x14ac:dyDescent="0.15">
      <c r="A39" s="34"/>
      <c r="B39" s="274"/>
      <c r="C39" s="282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</row>
    <row r="40" spans="1:14" s="9" customFormat="1" ht="18" customHeight="1" x14ac:dyDescent="0.2">
      <c r="A40" s="34"/>
      <c r="B40" s="335" t="s">
        <v>109</v>
      </c>
      <c r="C40" s="336">
        <v>5030</v>
      </c>
      <c r="D40" s="227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311">
        <v>266</v>
      </c>
      <c r="K40" s="311">
        <v>3448</v>
      </c>
      <c r="L40" s="311">
        <v>311</v>
      </c>
      <c r="M40" s="311">
        <v>1005</v>
      </c>
      <c r="N40" s="311">
        <v>0</v>
      </c>
    </row>
    <row r="41" spans="1:14" s="9" customFormat="1" ht="18" customHeight="1" x14ac:dyDescent="0.2">
      <c r="A41" s="34"/>
      <c r="B41" s="335" t="s">
        <v>110</v>
      </c>
      <c r="C41" s="336">
        <v>18854</v>
      </c>
      <c r="D41" s="311">
        <v>5</v>
      </c>
      <c r="E41" s="227">
        <v>0</v>
      </c>
      <c r="F41" s="229">
        <v>9</v>
      </c>
      <c r="G41" s="227">
        <v>0</v>
      </c>
      <c r="H41" s="229">
        <v>216</v>
      </c>
      <c r="I41" s="311">
        <v>514</v>
      </c>
      <c r="J41" s="311">
        <v>4723</v>
      </c>
      <c r="K41" s="311">
        <v>12756</v>
      </c>
      <c r="L41" s="311">
        <v>82</v>
      </c>
      <c r="M41" s="311">
        <v>549</v>
      </c>
      <c r="N41" s="140">
        <v>0</v>
      </c>
    </row>
    <row r="42" spans="1:14" s="9" customFormat="1" ht="18" customHeight="1" x14ac:dyDescent="0.2">
      <c r="A42" s="34"/>
      <c r="B42" s="335" t="s">
        <v>111</v>
      </c>
      <c r="C42" s="336">
        <v>18745</v>
      </c>
      <c r="D42" s="311">
        <v>28</v>
      </c>
      <c r="E42" s="311">
        <v>11</v>
      </c>
      <c r="F42" s="229">
        <v>32</v>
      </c>
      <c r="G42" s="227">
        <v>0</v>
      </c>
      <c r="H42" s="311">
        <v>696</v>
      </c>
      <c r="I42" s="311">
        <v>1088</v>
      </c>
      <c r="J42" s="311">
        <v>15079</v>
      </c>
      <c r="K42" s="311">
        <v>1452</v>
      </c>
      <c r="L42" s="311">
        <v>48</v>
      </c>
      <c r="M42" s="311">
        <v>309</v>
      </c>
      <c r="N42" s="311">
        <v>2</v>
      </c>
    </row>
    <row r="43" spans="1:14" s="9" customFormat="1" ht="18" customHeight="1" x14ac:dyDescent="0.2">
      <c r="A43" s="34"/>
      <c r="B43" s="335" t="s">
        <v>112</v>
      </c>
      <c r="C43" s="336">
        <v>20273</v>
      </c>
      <c r="D43" s="311">
        <v>43</v>
      </c>
      <c r="E43" s="311">
        <v>49</v>
      </c>
      <c r="F43" s="311">
        <v>32</v>
      </c>
      <c r="G43" s="227">
        <v>0</v>
      </c>
      <c r="H43" s="311">
        <v>1123</v>
      </c>
      <c r="I43" s="311">
        <v>6213</v>
      </c>
      <c r="J43" s="311">
        <v>12047</v>
      </c>
      <c r="K43" s="311">
        <v>457</v>
      </c>
      <c r="L43" s="311">
        <v>39</v>
      </c>
      <c r="M43" s="311">
        <v>269</v>
      </c>
      <c r="N43" s="140">
        <v>1</v>
      </c>
    </row>
    <row r="44" spans="1:14" s="9" customFormat="1" ht="18" customHeight="1" x14ac:dyDescent="0.2">
      <c r="A44" s="34"/>
      <c r="B44" s="335"/>
      <c r="C44" s="336"/>
      <c r="D44" s="311"/>
      <c r="E44" s="274"/>
      <c r="F44" s="315"/>
      <c r="G44" s="311"/>
      <c r="H44" s="311"/>
      <c r="I44" s="311"/>
      <c r="J44" s="311"/>
      <c r="K44" s="311"/>
      <c r="L44" s="274"/>
      <c r="M44" s="311"/>
      <c r="N44" s="140"/>
    </row>
    <row r="45" spans="1:14" s="9" customFormat="1" ht="18" customHeight="1" x14ac:dyDescent="0.2">
      <c r="A45" s="34"/>
      <c r="B45" s="335" t="s">
        <v>113</v>
      </c>
      <c r="C45" s="336">
        <v>23359</v>
      </c>
      <c r="D45" s="311">
        <v>122</v>
      </c>
      <c r="E45" s="311">
        <v>125</v>
      </c>
      <c r="F45" s="315">
        <v>46</v>
      </c>
      <c r="G45" s="311">
        <v>1</v>
      </c>
      <c r="H45" s="311">
        <v>1811</v>
      </c>
      <c r="I45" s="311">
        <v>18851</v>
      </c>
      <c r="J45" s="311">
        <v>1874</v>
      </c>
      <c r="K45" s="311">
        <v>284</v>
      </c>
      <c r="L45" s="311">
        <v>21</v>
      </c>
      <c r="M45" s="311">
        <v>224</v>
      </c>
      <c r="N45" s="140">
        <v>0</v>
      </c>
    </row>
    <row r="46" spans="1:14" s="9" customFormat="1" ht="18" customHeight="1" x14ac:dyDescent="0.2">
      <c r="A46" s="34"/>
      <c r="B46" s="335" t="s">
        <v>114</v>
      </c>
      <c r="C46" s="336">
        <v>25463</v>
      </c>
      <c r="D46" s="311">
        <v>223</v>
      </c>
      <c r="E46" s="311">
        <v>195</v>
      </c>
      <c r="F46" s="315">
        <v>38</v>
      </c>
      <c r="G46" s="229">
        <v>0</v>
      </c>
      <c r="H46" s="311">
        <v>2714</v>
      </c>
      <c r="I46" s="311">
        <v>21054</v>
      </c>
      <c r="J46" s="311">
        <v>734</v>
      </c>
      <c r="K46" s="311">
        <v>224</v>
      </c>
      <c r="L46" s="311">
        <v>28</v>
      </c>
      <c r="M46" s="311">
        <v>253</v>
      </c>
      <c r="N46" s="311">
        <v>0</v>
      </c>
    </row>
    <row r="47" spans="1:14" s="9" customFormat="1" ht="18" customHeight="1" x14ac:dyDescent="0.2">
      <c r="A47" s="34"/>
      <c r="B47" s="335" t="s">
        <v>115</v>
      </c>
      <c r="C47" s="336">
        <v>32414</v>
      </c>
      <c r="D47" s="311">
        <v>339</v>
      </c>
      <c r="E47" s="311">
        <v>261</v>
      </c>
      <c r="F47" s="311">
        <v>58</v>
      </c>
      <c r="G47" s="229">
        <v>4</v>
      </c>
      <c r="H47" s="311">
        <v>4326</v>
      </c>
      <c r="I47" s="311">
        <v>26312</v>
      </c>
      <c r="J47" s="311">
        <v>639</v>
      </c>
      <c r="K47" s="311">
        <v>228</v>
      </c>
      <c r="L47" s="311">
        <v>24</v>
      </c>
      <c r="M47" s="311">
        <v>223</v>
      </c>
      <c r="N47" s="311">
        <v>0</v>
      </c>
    </row>
    <row r="48" spans="1:14" s="9" customFormat="1" ht="18" customHeight="1" x14ac:dyDescent="0.2">
      <c r="A48" s="34"/>
      <c r="B48" s="335" t="s">
        <v>116</v>
      </c>
      <c r="C48" s="336">
        <v>31449</v>
      </c>
      <c r="D48" s="311">
        <v>522</v>
      </c>
      <c r="E48" s="311">
        <v>376</v>
      </c>
      <c r="F48" s="229">
        <v>63</v>
      </c>
      <c r="G48" s="227">
        <v>2</v>
      </c>
      <c r="H48" s="311">
        <v>4611</v>
      </c>
      <c r="I48" s="311">
        <v>25006</v>
      </c>
      <c r="J48" s="311">
        <v>461</v>
      </c>
      <c r="K48" s="311">
        <v>178</v>
      </c>
      <c r="L48" s="311">
        <v>32</v>
      </c>
      <c r="M48" s="311">
        <v>198</v>
      </c>
      <c r="N48" s="311">
        <v>0</v>
      </c>
    </row>
    <row r="49" spans="1:14" s="9" customFormat="1" ht="18" customHeight="1" x14ac:dyDescent="0.2">
      <c r="A49" s="34"/>
      <c r="B49" s="335"/>
      <c r="C49" s="336"/>
      <c r="D49" s="311"/>
      <c r="E49" s="311"/>
      <c r="F49" s="229"/>
      <c r="G49" s="311"/>
      <c r="H49" s="311"/>
      <c r="I49" s="311"/>
      <c r="J49" s="311"/>
      <c r="K49" s="311"/>
      <c r="L49" s="274"/>
      <c r="M49" s="311"/>
      <c r="N49" s="311"/>
    </row>
    <row r="50" spans="1:14" s="9" customFormat="1" ht="18" customHeight="1" x14ac:dyDescent="0.2">
      <c r="A50" s="34"/>
      <c r="B50" s="335" t="s">
        <v>117</v>
      </c>
      <c r="C50" s="336">
        <v>27183</v>
      </c>
      <c r="D50" s="311">
        <v>577</v>
      </c>
      <c r="E50" s="311">
        <v>431</v>
      </c>
      <c r="F50" s="311">
        <v>69</v>
      </c>
      <c r="G50" s="227">
        <v>2</v>
      </c>
      <c r="H50" s="311">
        <v>4020</v>
      </c>
      <c r="I50" s="311">
        <v>21488</v>
      </c>
      <c r="J50" s="311">
        <v>280</v>
      </c>
      <c r="K50" s="311">
        <v>127</v>
      </c>
      <c r="L50" s="311">
        <v>33</v>
      </c>
      <c r="M50" s="311">
        <v>155</v>
      </c>
      <c r="N50" s="311">
        <v>1</v>
      </c>
    </row>
    <row r="51" spans="1:14" s="9" customFormat="1" ht="18" customHeight="1" x14ac:dyDescent="0.2">
      <c r="A51" s="34"/>
      <c r="B51" s="335" t="s">
        <v>118</v>
      </c>
      <c r="C51" s="336">
        <v>27485</v>
      </c>
      <c r="D51" s="311">
        <v>548</v>
      </c>
      <c r="E51" s="311">
        <v>517</v>
      </c>
      <c r="F51" s="311">
        <v>50</v>
      </c>
      <c r="G51" s="311">
        <v>2</v>
      </c>
      <c r="H51" s="311">
        <v>3631</v>
      </c>
      <c r="I51" s="311">
        <v>22230</v>
      </c>
      <c r="J51" s="311">
        <v>228</v>
      </c>
      <c r="K51" s="311">
        <v>95</v>
      </c>
      <c r="L51" s="311">
        <v>35</v>
      </c>
      <c r="M51" s="311">
        <v>148</v>
      </c>
      <c r="N51" s="311">
        <v>1</v>
      </c>
    </row>
    <row r="52" spans="1:14" s="9" customFormat="1" ht="18" customHeight="1" x14ac:dyDescent="0.2">
      <c r="A52" s="34"/>
      <c r="B52" s="335" t="s">
        <v>121</v>
      </c>
      <c r="C52" s="336">
        <v>29057</v>
      </c>
      <c r="D52" s="311">
        <v>575</v>
      </c>
      <c r="E52" s="311">
        <v>696</v>
      </c>
      <c r="F52" s="315">
        <v>24</v>
      </c>
      <c r="G52" s="311">
        <v>3</v>
      </c>
      <c r="H52" s="311">
        <v>3336</v>
      </c>
      <c r="I52" s="311">
        <v>23933</v>
      </c>
      <c r="J52" s="311">
        <v>174</v>
      </c>
      <c r="K52" s="311">
        <v>90</v>
      </c>
      <c r="L52" s="311">
        <v>38</v>
      </c>
      <c r="M52" s="311">
        <v>188</v>
      </c>
      <c r="N52" s="311">
        <v>0</v>
      </c>
    </row>
    <row r="53" spans="1:14" s="9" customFormat="1" ht="18" customHeight="1" x14ac:dyDescent="0.2">
      <c r="A53" s="34"/>
      <c r="B53" s="335" t="s">
        <v>559</v>
      </c>
      <c r="C53" s="336">
        <v>34930</v>
      </c>
      <c r="D53" s="311">
        <v>813</v>
      </c>
      <c r="E53" s="311">
        <v>1258</v>
      </c>
      <c r="F53" s="311">
        <v>4</v>
      </c>
      <c r="G53" s="311">
        <v>1</v>
      </c>
      <c r="H53" s="311">
        <v>4345</v>
      </c>
      <c r="I53" s="311">
        <v>27876</v>
      </c>
      <c r="J53" s="311">
        <v>197</v>
      </c>
      <c r="K53" s="311">
        <v>85</v>
      </c>
      <c r="L53" s="311">
        <v>70</v>
      </c>
      <c r="M53" s="311">
        <v>279</v>
      </c>
      <c r="N53" s="311">
        <v>2</v>
      </c>
    </row>
    <row r="54" spans="1:14" s="9" customFormat="1" ht="18" customHeight="1" x14ac:dyDescent="0.2">
      <c r="A54" s="34"/>
      <c r="B54" s="335"/>
      <c r="C54" s="336"/>
      <c r="D54" s="311"/>
      <c r="E54" s="311"/>
      <c r="F54" s="311"/>
      <c r="G54" s="497"/>
      <c r="H54" s="311"/>
      <c r="I54" s="311"/>
      <c r="J54" s="311"/>
      <c r="K54" s="311"/>
      <c r="L54" s="311"/>
      <c r="M54" s="311"/>
      <c r="N54" s="311"/>
    </row>
    <row r="55" spans="1:14" s="9" customFormat="1" ht="18" customHeight="1" x14ac:dyDescent="0.2">
      <c r="A55" s="34"/>
      <c r="B55" s="335" t="s">
        <v>560</v>
      </c>
      <c r="C55" s="336">
        <v>20459</v>
      </c>
      <c r="D55" s="311">
        <v>555</v>
      </c>
      <c r="E55" s="311">
        <v>699</v>
      </c>
      <c r="F55" s="227">
        <v>0</v>
      </c>
      <c r="G55" s="227">
        <v>0</v>
      </c>
      <c r="H55" s="311">
        <v>2310</v>
      </c>
      <c r="I55" s="311">
        <v>16436</v>
      </c>
      <c r="J55" s="311">
        <v>78</v>
      </c>
      <c r="K55" s="311">
        <v>44</v>
      </c>
      <c r="L55" s="311">
        <v>112</v>
      </c>
      <c r="M55" s="311">
        <v>222</v>
      </c>
      <c r="N55" s="311">
        <v>3</v>
      </c>
    </row>
    <row r="56" spans="1:14" s="9" customFormat="1" ht="18" customHeight="1" x14ac:dyDescent="0.2">
      <c r="A56" s="34"/>
      <c r="B56" s="335" t="s">
        <v>561</v>
      </c>
      <c r="C56" s="336">
        <v>20614</v>
      </c>
      <c r="D56" s="311">
        <v>843</v>
      </c>
      <c r="E56" s="311">
        <v>771</v>
      </c>
      <c r="F56" s="227">
        <v>0</v>
      </c>
      <c r="G56" s="311">
        <v>1</v>
      </c>
      <c r="H56" s="311">
        <v>1447</v>
      </c>
      <c r="I56" s="311">
        <v>16559</v>
      </c>
      <c r="J56" s="311">
        <v>183</v>
      </c>
      <c r="K56" s="311">
        <v>167</v>
      </c>
      <c r="L56" s="311">
        <v>277</v>
      </c>
      <c r="M56" s="311">
        <v>358</v>
      </c>
      <c r="N56" s="311">
        <v>8</v>
      </c>
    </row>
    <row r="57" spans="1:14" s="10" customFormat="1" ht="18" customHeight="1" x14ac:dyDescent="0.15">
      <c r="A57" s="33"/>
      <c r="B57" s="276"/>
      <c r="C57" s="337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276"/>
    </row>
    <row r="58" spans="1:14" s="10" customFormat="1" ht="18" customHeight="1" x14ac:dyDescent="0.2">
      <c r="A58" s="33"/>
      <c r="B58" s="274"/>
      <c r="C58" s="282"/>
      <c r="D58" s="274"/>
      <c r="E58" s="274"/>
      <c r="F58" s="274"/>
      <c r="G58" s="330" t="s">
        <v>119</v>
      </c>
      <c r="H58" s="274"/>
      <c r="I58" s="274"/>
      <c r="J58" s="274"/>
      <c r="K58" s="274"/>
      <c r="L58" s="274"/>
      <c r="M58" s="274"/>
      <c r="N58" s="274"/>
    </row>
    <row r="59" spans="1:14" s="9" customFormat="1" ht="18" customHeight="1" x14ac:dyDescent="0.2">
      <c r="A59" s="34"/>
      <c r="B59" s="331" t="s">
        <v>626</v>
      </c>
      <c r="C59" s="332">
        <v>322032</v>
      </c>
      <c r="D59" s="333">
        <v>49</v>
      </c>
      <c r="E59" s="333">
        <v>550</v>
      </c>
      <c r="F59" s="333">
        <v>18</v>
      </c>
      <c r="G59" s="311">
        <v>0</v>
      </c>
      <c r="H59" s="333">
        <v>918</v>
      </c>
      <c r="I59" s="333">
        <v>251577</v>
      </c>
      <c r="J59" s="339">
        <v>41979</v>
      </c>
      <c r="K59" s="333">
        <v>3659</v>
      </c>
      <c r="L59" s="333">
        <v>2990</v>
      </c>
      <c r="M59" s="333">
        <v>20245</v>
      </c>
      <c r="N59" s="333">
        <v>47</v>
      </c>
    </row>
    <row r="60" spans="1:14" s="9" customFormat="1" ht="18" customHeight="1" x14ac:dyDescent="0.2">
      <c r="A60" s="34"/>
      <c r="B60" s="331" t="s">
        <v>645</v>
      </c>
      <c r="C60" s="332">
        <v>321355</v>
      </c>
      <c r="D60" s="333">
        <v>52</v>
      </c>
      <c r="E60" s="333">
        <v>542</v>
      </c>
      <c r="F60" s="333">
        <v>54</v>
      </c>
      <c r="G60" s="311">
        <v>0</v>
      </c>
      <c r="H60" s="333">
        <v>920</v>
      </c>
      <c r="I60" s="333">
        <v>249176</v>
      </c>
      <c r="J60" s="333">
        <v>40674</v>
      </c>
      <c r="K60" s="333">
        <v>8046</v>
      </c>
      <c r="L60" s="333">
        <v>2744</v>
      </c>
      <c r="M60" s="333">
        <v>19112</v>
      </c>
      <c r="N60" s="333">
        <v>35</v>
      </c>
    </row>
    <row r="61" spans="1:14" s="9" customFormat="1" ht="18" customHeight="1" x14ac:dyDescent="0.2">
      <c r="A61" s="34"/>
      <c r="B61" s="331" t="s">
        <v>738</v>
      </c>
      <c r="C61" s="332">
        <v>319328</v>
      </c>
      <c r="D61" s="333">
        <v>53</v>
      </c>
      <c r="E61" s="333">
        <v>536</v>
      </c>
      <c r="F61" s="333">
        <v>84</v>
      </c>
      <c r="G61" s="311">
        <v>0</v>
      </c>
      <c r="H61" s="333">
        <v>933</v>
      </c>
      <c r="I61" s="333">
        <v>246019</v>
      </c>
      <c r="J61" s="333">
        <v>39497</v>
      </c>
      <c r="K61" s="333">
        <v>12091</v>
      </c>
      <c r="L61" s="333">
        <v>2481</v>
      </c>
      <c r="M61" s="333">
        <v>17604</v>
      </c>
      <c r="N61" s="333">
        <v>30</v>
      </c>
    </row>
    <row r="62" spans="1:14" s="9" customFormat="1" ht="18" customHeight="1" x14ac:dyDescent="0.2">
      <c r="A62" s="34"/>
      <c r="B62" s="331" t="s">
        <v>872</v>
      </c>
      <c r="C62" s="332">
        <v>317410</v>
      </c>
      <c r="D62" s="333">
        <v>56</v>
      </c>
      <c r="E62" s="333">
        <v>533</v>
      </c>
      <c r="F62" s="333">
        <v>101</v>
      </c>
      <c r="G62" s="311">
        <v>0</v>
      </c>
      <c r="H62" s="333">
        <v>949</v>
      </c>
      <c r="I62" s="333">
        <v>242645</v>
      </c>
      <c r="J62" s="333">
        <v>38528</v>
      </c>
      <c r="K62" s="333">
        <v>16097</v>
      </c>
      <c r="L62" s="333">
        <v>2221</v>
      </c>
      <c r="M62" s="333">
        <v>16254</v>
      </c>
      <c r="N62" s="333">
        <v>26</v>
      </c>
    </row>
    <row r="63" spans="1:14" s="9" customFormat="1" ht="18" customHeight="1" x14ac:dyDescent="0.2">
      <c r="A63" s="34"/>
      <c r="B63" s="331" t="s">
        <v>926</v>
      </c>
      <c r="C63" s="332">
        <f>SUM(C65:C81)</f>
        <v>315811</v>
      </c>
      <c r="D63" s="333">
        <f t="shared" ref="D63:N63" si="1">SUM(D65:D81)</f>
        <v>57</v>
      </c>
      <c r="E63" s="333">
        <f t="shared" si="1"/>
        <v>523</v>
      </c>
      <c r="F63" s="333">
        <f t="shared" si="1"/>
        <v>125</v>
      </c>
      <c r="G63" s="311">
        <f t="shared" si="1"/>
        <v>0</v>
      </c>
      <c r="H63" s="333">
        <f t="shared" si="1"/>
        <v>973</v>
      </c>
      <c r="I63" s="333">
        <f t="shared" si="1"/>
        <v>239610</v>
      </c>
      <c r="J63" s="333">
        <f t="shared" si="1"/>
        <v>37751</v>
      </c>
      <c r="K63" s="333">
        <f t="shared" si="1"/>
        <v>19861</v>
      </c>
      <c r="L63" s="333">
        <f t="shared" si="1"/>
        <v>2043</v>
      </c>
      <c r="M63" s="333">
        <f t="shared" si="1"/>
        <v>14847</v>
      </c>
      <c r="N63" s="333">
        <f t="shared" si="1"/>
        <v>21</v>
      </c>
    </row>
    <row r="64" spans="1:14" s="9" customFormat="1" ht="18" customHeight="1" x14ac:dyDescent="0.15">
      <c r="A64" s="34"/>
      <c r="B64" s="274"/>
      <c r="C64" s="282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</row>
    <row r="65" spans="1:14" s="9" customFormat="1" ht="18" customHeight="1" x14ac:dyDescent="0.2">
      <c r="A65" s="34"/>
      <c r="B65" s="335" t="s">
        <v>109</v>
      </c>
      <c r="C65" s="336">
        <v>4389</v>
      </c>
      <c r="D65" s="311">
        <v>0</v>
      </c>
      <c r="E65" s="311">
        <v>0</v>
      </c>
      <c r="F65" s="311">
        <v>0</v>
      </c>
      <c r="G65" s="311">
        <v>0</v>
      </c>
      <c r="H65" s="311">
        <v>0</v>
      </c>
      <c r="I65" s="311">
        <v>0</v>
      </c>
      <c r="J65" s="311">
        <v>11</v>
      </c>
      <c r="K65" s="229">
        <v>3475</v>
      </c>
      <c r="L65" s="229">
        <v>54</v>
      </c>
      <c r="M65" s="311">
        <v>849</v>
      </c>
      <c r="N65" s="311">
        <v>0</v>
      </c>
    </row>
    <row r="66" spans="1:14" s="9" customFormat="1" ht="18" customHeight="1" x14ac:dyDescent="0.2">
      <c r="A66" s="34"/>
      <c r="B66" s="335" t="s">
        <v>110</v>
      </c>
      <c r="C66" s="336">
        <v>17702</v>
      </c>
      <c r="D66" s="311">
        <v>0</v>
      </c>
      <c r="E66" s="311">
        <v>0</v>
      </c>
      <c r="F66" s="311">
        <v>1</v>
      </c>
      <c r="G66" s="311">
        <v>0</v>
      </c>
      <c r="H66" s="311">
        <v>14</v>
      </c>
      <c r="I66" s="311">
        <v>16</v>
      </c>
      <c r="J66" s="311">
        <v>3875</v>
      </c>
      <c r="K66" s="311">
        <v>13170</v>
      </c>
      <c r="L66" s="311">
        <v>25</v>
      </c>
      <c r="M66" s="311">
        <v>599</v>
      </c>
      <c r="N66" s="311">
        <v>2</v>
      </c>
    </row>
    <row r="67" spans="1:14" s="9" customFormat="1" ht="18" customHeight="1" x14ac:dyDescent="0.2">
      <c r="A67" s="34"/>
      <c r="B67" s="335" t="s">
        <v>111</v>
      </c>
      <c r="C67" s="336">
        <v>17588</v>
      </c>
      <c r="D67" s="311">
        <v>0</v>
      </c>
      <c r="E67" s="311">
        <v>3</v>
      </c>
      <c r="F67" s="229">
        <v>8</v>
      </c>
      <c r="G67" s="311">
        <v>0</v>
      </c>
      <c r="H67" s="311">
        <v>23</v>
      </c>
      <c r="I67" s="311">
        <v>36</v>
      </c>
      <c r="J67" s="311">
        <v>15542</v>
      </c>
      <c r="K67" s="311">
        <v>1643</v>
      </c>
      <c r="L67" s="311">
        <v>25</v>
      </c>
      <c r="M67" s="311">
        <v>308</v>
      </c>
      <c r="N67" s="311">
        <v>0</v>
      </c>
    </row>
    <row r="68" spans="1:14" s="9" customFormat="1" ht="18" customHeight="1" x14ac:dyDescent="0.2">
      <c r="A68" s="34"/>
      <c r="B68" s="335" t="s">
        <v>112</v>
      </c>
      <c r="C68" s="336">
        <v>19559</v>
      </c>
      <c r="D68" s="311">
        <v>2</v>
      </c>
      <c r="E68" s="311">
        <v>6</v>
      </c>
      <c r="F68" s="229">
        <v>7</v>
      </c>
      <c r="G68" s="311">
        <v>0</v>
      </c>
      <c r="H68" s="311">
        <v>34</v>
      </c>
      <c r="I68" s="311">
        <v>5414</v>
      </c>
      <c r="J68" s="311">
        <v>13324</v>
      </c>
      <c r="K68" s="311">
        <v>486</v>
      </c>
      <c r="L68" s="311">
        <v>9</v>
      </c>
      <c r="M68" s="311">
        <v>277</v>
      </c>
      <c r="N68" s="311">
        <v>0</v>
      </c>
    </row>
    <row r="69" spans="1:14" s="9" customFormat="1" ht="18" customHeight="1" x14ac:dyDescent="0.2">
      <c r="A69" s="34"/>
      <c r="B69" s="335"/>
      <c r="C69" s="336"/>
      <c r="D69" s="311"/>
      <c r="E69" s="311"/>
      <c r="F69" s="229"/>
      <c r="G69" s="140"/>
      <c r="H69" s="311"/>
      <c r="I69" s="311"/>
      <c r="J69" s="311"/>
      <c r="K69" s="311"/>
      <c r="L69" s="311"/>
      <c r="M69" s="311"/>
      <c r="N69" s="311"/>
    </row>
    <row r="70" spans="1:14" s="9" customFormat="1" ht="18" customHeight="1" x14ac:dyDescent="0.2">
      <c r="A70" s="34"/>
      <c r="B70" s="335" t="s">
        <v>113</v>
      </c>
      <c r="C70" s="336">
        <v>23095</v>
      </c>
      <c r="D70" s="311">
        <v>5</v>
      </c>
      <c r="E70" s="311">
        <v>23</v>
      </c>
      <c r="F70" s="229">
        <v>13</v>
      </c>
      <c r="G70" s="311">
        <v>0</v>
      </c>
      <c r="H70" s="311">
        <v>65</v>
      </c>
      <c r="I70" s="311">
        <v>20096</v>
      </c>
      <c r="J70" s="311">
        <v>2332</v>
      </c>
      <c r="K70" s="311">
        <v>304</v>
      </c>
      <c r="L70" s="311">
        <v>5</v>
      </c>
      <c r="M70" s="311">
        <v>252</v>
      </c>
      <c r="N70" s="311">
        <v>0</v>
      </c>
    </row>
    <row r="71" spans="1:14" s="9" customFormat="1" ht="18" customHeight="1" x14ac:dyDescent="0.2">
      <c r="A71" s="34"/>
      <c r="B71" s="335" t="s">
        <v>114</v>
      </c>
      <c r="C71" s="336">
        <v>25690</v>
      </c>
      <c r="D71" s="140">
        <v>9</v>
      </c>
      <c r="E71" s="311">
        <v>43</v>
      </c>
      <c r="F71" s="229">
        <v>21</v>
      </c>
      <c r="G71" s="311">
        <v>0</v>
      </c>
      <c r="H71" s="311">
        <v>114</v>
      </c>
      <c r="I71" s="311">
        <v>24050</v>
      </c>
      <c r="J71" s="311">
        <v>968</v>
      </c>
      <c r="K71" s="311">
        <v>187</v>
      </c>
      <c r="L71" s="311">
        <v>7</v>
      </c>
      <c r="M71" s="311">
        <v>291</v>
      </c>
      <c r="N71" s="311">
        <v>0</v>
      </c>
    </row>
    <row r="72" spans="1:14" s="9" customFormat="1" ht="18" customHeight="1" x14ac:dyDescent="0.2">
      <c r="A72" s="34"/>
      <c r="B72" s="335" t="s">
        <v>115</v>
      </c>
      <c r="C72" s="336">
        <v>32527</v>
      </c>
      <c r="D72" s="311">
        <v>19</v>
      </c>
      <c r="E72" s="311">
        <v>72</v>
      </c>
      <c r="F72" s="229">
        <v>19</v>
      </c>
      <c r="G72" s="311">
        <v>0</v>
      </c>
      <c r="H72" s="311">
        <v>226</v>
      </c>
      <c r="I72" s="311">
        <v>31050</v>
      </c>
      <c r="J72" s="311">
        <v>617</v>
      </c>
      <c r="K72" s="311">
        <v>162</v>
      </c>
      <c r="L72" s="311">
        <v>10</v>
      </c>
      <c r="M72" s="311">
        <v>352</v>
      </c>
      <c r="N72" s="311">
        <v>0</v>
      </c>
    </row>
    <row r="73" spans="1:14" s="9" customFormat="1" ht="18" customHeight="1" x14ac:dyDescent="0.2">
      <c r="A73" s="34"/>
      <c r="B73" s="335" t="s">
        <v>116</v>
      </c>
      <c r="C73" s="336">
        <v>32893</v>
      </c>
      <c r="D73" s="311">
        <v>8</v>
      </c>
      <c r="E73" s="311">
        <v>87</v>
      </c>
      <c r="F73" s="229">
        <v>23</v>
      </c>
      <c r="G73" s="311">
        <v>0</v>
      </c>
      <c r="H73" s="311">
        <v>187</v>
      </c>
      <c r="I73" s="311">
        <v>31729</v>
      </c>
      <c r="J73" s="311">
        <v>373</v>
      </c>
      <c r="K73" s="311">
        <v>105</v>
      </c>
      <c r="L73" s="311">
        <v>18</v>
      </c>
      <c r="M73" s="311">
        <v>363</v>
      </c>
      <c r="N73" s="311">
        <v>0</v>
      </c>
    </row>
    <row r="74" spans="1:14" s="9" customFormat="1" ht="18" customHeight="1" x14ac:dyDescent="0.2">
      <c r="A74" s="34"/>
      <c r="B74" s="335"/>
      <c r="C74" s="336"/>
      <c r="D74" s="140"/>
      <c r="E74" s="311"/>
      <c r="F74" s="315"/>
      <c r="G74" s="140"/>
      <c r="H74" s="311"/>
      <c r="I74" s="311"/>
      <c r="J74" s="311"/>
      <c r="K74" s="311"/>
      <c r="L74" s="311"/>
      <c r="M74" s="311"/>
      <c r="N74" s="311"/>
    </row>
    <row r="75" spans="1:14" s="9" customFormat="1" ht="18" customHeight="1" x14ac:dyDescent="0.2">
      <c r="A75" s="34"/>
      <c r="B75" s="335" t="s">
        <v>117</v>
      </c>
      <c r="C75" s="336">
        <v>29697</v>
      </c>
      <c r="D75" s="140">
        <v>7</v>
      </c>
      <c r="E75" s="311">
        <v>117</v>
      </c>
      <c r="F75" s="315">
        <v>19</v>
      </c>
      <c r="G75" s="311">
        <v>0</v>
      </c>
      <c r="H75" s="311">
        <v>120</v>
      </c>
      <c r="I75" s="311">
        <v>28501</v>
      </c>
      <c r="J75" s="311">
        <v>232</v>
      </c>
      <c r="K75" s="311">
        <v>82</v>
      </c>
      <c r="L75" s="311">
        <v>32</v>
      </c>
      <c r="M75" s="311">
        <v>586</v>
      </c>
      <c r="N75" s="311">
        <v>1</v>
      </c>
    </row>
    <row r="76" spans="1:14" s="9" customFormat="1" ht="18" customHeight="1" x14ac:dyDescent="0.2">
      <c r="A76" s="34"/>
      <c r="B76" s="335" t="s">
        <v>118</v>
      </c>
      <c r="C76" s="336">
        <v>28612</v>
      </c>
      <c r="D76" s="140">
        <v>2</v>
      </c>
      <c r="E76" s="311">
        <v>65</v>
      </c>
      <c r="F76" s="229">
        <v>13</v>
      </c>
      <c r="G76" s="311">
        <v>0</v>
      </c>
      <c r="H76" s="311">
        <v>69</v>
      </c>
      <c r="I76" s="311">
        <v>27276</v>
      </c>
      <c r="J76" s="311">
        <v>182</v>
      </c>
      <c r="K76" s="311">
        <v>43</v>
      </c>
      <c r="L76" s="311">
        <v>82</v>
      </c>
      <c r="M76" s="311">
        <v>880</v>
      </c>
      <c r="N76" s="311">
        <v>0</v>
      </c>
    </row>
    <row r="77" spans="1:14" s="9" customFormat="1" ht="18" customHeight="1" x14ac:dyDescent="0.2">
      <c r="A77" s="34"/>
      <c r="B77" s="335" t="s">
        <v>121</v>
      </c>
      <c r="C77" s="336">
        <v>28146</v>
      </c>
      <c r="D77" s="311">
        <v>1</v>
      </c>
      <c r="E77" s="311">
        <v>53</v>
      </c>
      <c r="F77" s="229">
        <v>1</v>
      </c>
      <c r="G77" s="311">
        <v>0</v>
      </c>
      <c r="H77" s="311">
        <v>49</v>
      </c>
      <c r="I77" s="311">
        <v>25953</v>
      </c>
      <c r="J77" s="311">
        <v>142</v>
      </c>
      <c r="K77" s="311">
        <v>41</v>
      </c>
      <c r="L77" s="311">
        <v>209</v>
      </c>
      <c r="M77" s="311">
        <v>1696</v>
      </c>
      <c r="N77" s="311">
        <v>1</v>
      </c>
    </row>
    <row r="78" spans="1:14" s="9" customFormat="1" ht="18" customHeight="1" x14ac:dyDescent="0.2">
      <c r="A78" s="34"/>
      <c r="B78" s="335" t="s">
        <v>559</v>
      </c>
      <c r="C78" s="336">
        <v>31076</v>
      </c>
      <c r="D78" s="311">
        <v>4</v>
      </c>
      <c r="E78" s="311">
        <v>38</v>
      </c>
      <c r="F78" s="311">
        <v>0</v>
      </c>
      <c r="G78" s="311">
        <v>0</v>
      </c>
      <c r="H78" s="311">
        <v>47</v>
      </c>
      <c r="I78" s="311">
        <v>26967</v>
      </c>
      <c r="J78" s="311">
        <v>111</v>
      </c>
      <c r="K78" s="311">
        <v>54</v>
      </c>
      <c r="L78" s="311">
        <v>440</v>
      </c>
      <c r="M78" s="311">
        <v>3414</v>
      </c>
      <c r="N78" s="311">
        <v>1</v>
      </c>
    </row>
    <row r="79" spans="1:14" s="9" customFormat="1" ht="18" customHeight="1" x14ac:dyDescent="0.2">
      <c r="A79" s="34"/>
      <c r="B79" s="335"/>
      <c r="C79" s="336"/>
      <c r="D79" s="311"/>
      <c r="E79" s="311"/>
      <c r="F79" s="497"/>
      <c r="G79" s="497"/>
      <c r="H79" s="311"/>
      <c r="I79" s="311"/>
      <c r="J79" s="311"/>
      <c r="K79" s="311"/>
      <c r="L79" s="311"/>
      <c r="M79" s="311"/>
      <c r="N79" s="311"/>
    </row>
    <row r="80" spans="1:14" s="9" customFormat="1" ht="18" customHeight="1" x14ac:dyDescent="0.2">
      <c r="A80" s="34"/>
      <c r="B80" s="335" t="s">
        <v>560</v>
      </c>
      <c r="C80" s="336">
        <v>15632</v>
      </c>
      <c r="D80" s="311">
        <v>0</v>
      </c>
      <c r="E80" s="311">
        <v>11</v>
      </c>
      <c r="F80" s="311">
        <v>0</v>
      </c>
      <c r="G80" s="311">
        <v>0</v>
      </c>
      <c r="H80" s="311">
        <v>17</v>
      </c>
      <c r="I80" s="311">
        <v>12325</v>
      </c>
      <c r="J80" s="311">
        <v>32</v>
      </c>
      <c r="K80" s="311">
        <v>57</v>
      </c>
      <c r="L80" s="311">
        <v>486</v>
      </c>
      <c r="M80" s="311">
        <v>2703</v>
      </c>
      <c r="N80" s="311">
        <v>1</v>
      </c>
    </row>
    <row r="81" spans="1:14" s="9" customFormat="1" ht="17.25" customHeight="1" x14ac:dyDescent="0.2">
      <c r="A81" s="44"/>
      <c r="B81" s="335" t="s">
        <v>561</v>
      </c>
      <c r="C81" s="336">
        <v>9205</v>
      </c>
      <c r="D81" s="311">
        <v>0</v>
      </c>
      <c r="E81" s="215">
        <v>5</v>
      </c>
      <c r="F81" s="311">
        <v>0</v>
      </c>
      <c r="G81" s="311">
        <v>0</v>
      </c>
      <c r="H81" s="311">
        <v>8</v>
      </c>
      <c r="I81" s="311">
        <v>6197</v>
      </c>
      <c r="J81" s="311">
        <v>10</v>
      </c>
      <c r="K81" s="311">
        <v>52</v>
      </c>
      <c r="L81" s="311">
        <v>641</v>
      </c>
      <c r="M81" s="311">
        <v>2277</v>
      </c>
      <c r="N81" s="311">
        <v>15</v>
      </c>
    </row>
    <row r="82" spans="1:14" s="9" customFormat="1" ht="18" customHeight="1" thickBot="1" x14ac:dyDescent="0.2">
      <c r="A82" s="34"/>
      <c r="B82" s="271"/>
      <c r="C82" s="290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</row>
    <row r="83" spans="1:14" ht="18" customHeight="1" x14ac:dyDescent="0.2">
      <c r="B83" s="274"/>
      <c r="C83" s="284" t="s">
        <v>551</v>
      </c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</row>
  </sheetData>
  <mergeCells count="3">
    <mergeCell ref="B6:M6"/>
    <mergeCell ref="M30:N30"/>
    <mergeCell ref="C31:C32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>
      <selection activeCell="L9" sqref="L9"/>
    </sheetView>
  </sheetViews>
  <sheetFormatPr defaultColWidth="14.625" defaultRowHeight="17.25" x14ac:dyDescent="0.15"/>
  <cols>
    <col min="1" max="1" width="6.125" style="12" customWidth="1"/>
    <col min="2" max="2" width="4.625" style="12" customWidth="1"/>
    <col min="3" max="3" width="14.625" style="12"/>
    <col min="4" max="4" width="8.125" style="54" customWidth="1"/>
    <col min="5" max="10" width="16.125" style="12" customWidth="1"/>
    <col min="11" max="14" width="14.625" style="12"/>
    <col min="15" max="16384" width="14.625" style="25"/>
  </cols>
  <sheetData>
    <row r="1" spans="1:18" x14ac:dyDescent="0.2">
      <c r="A1" s="14"/>
    </row>
    <row r="5" spans="1:18" x14ac:dyDescent="0.15">
      <c r="L5" s="11"/>
      <c r="M5" s="11"/>
      <c r="N5" s="11"/>
      <c r="O5" s="2"/>
      <c r="P5" s="2"/>
      <c r="Q5" s="2"/>
      <c r="R5" s="2"/>
    </row>
    <row r="6" spans="1:18" x14ac:dyDescent="0.2">
      <c r="B6" s="535" t="s">
        <v>641</v>
      </c>
      <c r="C6" s="535"/>
      <c r="D6" s="535"/>
      <c r="E6" s="535"/>
      <c r="F6" s="535"/>
      <c r="G6" s="535"/>
      <c r="H6" s="535"/>
      <c r="I6" s="535"/>
      <c r="J6" s="55"/>
      <c r="L6" s="11"/>
      <c r="M6" s="11"/>
      <c r="N6" s="11"/>
      <c r="O6" s="2"/>
      <c r="P6" s="2"/>
      <c r="Q6" s="2"/>
      <c r="R6" s="2"/>
    </row>
    <row r="7" spans="1:18" ht="18" thickBot="1" x14ac:dyDescent="0.2">
      <c r="B7" s="163"/>
      <c r="C7" s="163"/>
      <c r="D7" s="340"/>
      <c r="E7" s="341" t="s">
        <v>689</v>
      </c>
      <c r="F7" s="163"/>
      <c r="G7" s="163"/>
      <c r="H7" s="163"/>
      <c r="I7" s="163"/>
      <c r="J7" s="231"/>
      <c r="L7" s="11"/>
      <c r="M7" s="11"/>
      <c r="N7" s="11"/>
      <c r="O7" s="2"/>
      <c r="P7" s="2"/>
      <c r="Q7" s="2"/>
      <c r="R7" s="2"/>
    </row>
    <row r="8" spans="1:18" x14ac:dyDescent="0.2">
      <c r="B8" s="154"/>
      <c r="C8" s="154"/>
      <c r="D8" s="342"/>
      <c r="E8" s="343" t="s">
        <v>888</v>
      </c>
      <c r="F8" s="344" t="s">
        <v>889</v>
      </c>
      <c r="G8" s="344" t="s">
        <v>642</v>
      </c>
      <c r="H8" s="344" t="s">
        <v>747</v>
      </c>
      <c r="I8" s="344" t="s">
        <v>890</v>
      </c>
      <c r="J8" s="344" t="s">
        <v>940</v>
      </c>
      <c r="K8" s="56"/>
      <c r="L8" s="56"/>
      <c r="M8" s="56"/>
      <c r="N8" s="56"/>
      <c r="O8" s="26"/>
      <c r="P8" s="2"/>
    </row>
    <row r="9" spans="1:18" s="12" customFormat="1" x14ac:dyDescent="0.2">
      <c r="B9" s="172"/>
      <c r="C9" s="172"/>
      <c r="D9" s="345"/>
      <c r="E9" s="346">
        <v>2016</v>
      </c>
      <c r="F9" s="347">
        <v>2017</v>
      </c>
      <c r="G9" s="347">
        <v>2018</v>
      </c>
      <c r="H9" s="347">
        <v>2019</v>
      </c>
      <c r="I9" s="347">
        <v>2020</v>
      </c>
      <c r="J9" s="347">
        <v>2021</v>
      </c>
      <c r="K9" s="11"/>
      <c r="L9" s="11"/>
      <c r="M9" s="11"/>
      <c r="N9" s="11"/>
      <c r="O9" s="11"/>
      <c r="P9" s="11"/>
    </row>
    <row r="10" spans="1:18" s="12" customFormat="1" x14ac:dyDescent="0.2">
      <c r="B10" s="348" t="s">
        <v>122</v>
      </c>
      <c r="C10" s="154"/>
      <c r="D10" s="349"/>
      <c r="E10" s="154"/>
      <c r="F10" s="154"/>
      <c r="G10" s="154"/>
      <c r="H10" s="154"/>
      <c r="I10" s="162"/>
      <c r="J10" s="162"/>
      <c r="K10" s="11"/>
      <c r="L10" s="11"/>
      <c r="M10" s="11"/>
      <c r="N10" s="11"/>
      <c r="O10" s="11"/>
      <c r="P10" s="11"/>
    </row>
    <row r="11" spans="1:18" s="39" customFormat="1" x14ac:dyDescent="0.2">
      <c r="B11" s="350"/>
      <c r="C11" s="348" t="s">
        <v>123</v>
      </c>
      <c r="D11" s="351" t="s">
        <v>124</v>
      </c>
      <c r="E11" s="352">
        <v>16052</v>
      </c>
      <c r="F11" s="352">
        <v>15554</v>
      </c>
      <c r="G11" s="352">
        <v>15296</v>
      </c>
      <c r="H11" s="352">
        <v>14918</v>
      </c>
      <c r="I11" s="353">
        <v>10442</v>
      </c>
      <c r="J11" s="353">
        <f>J16+J41+J46</f>
        <v>10889</v>
      </c>
      <c r="K11" s="40"/>
      <c r="L11" s="45"/>
      <c r="M11" s="45"/>
      <c r="N11" s="45"/>
      <c r="O11" s="45"/>
      <c r="P11" s="45"/>
    </row>
    <row r="12" spans="1:18" s="12" customFormat="1" x14ac:dyDescent="0.2">
      <c r="B12" s="154"/>
      <c r="C12" s="270" t="s">
        <v>125</v>
      </c>
      <c r="D12" s="354" t="s">
        <v>126</v>
      </c>
      <c r="E12" s="323">
        <v>9369</v>
      </c>
      <c r="F12" s="323">
        <v>9245</v>
      </c>
      <c r="G12" s="323">
        <v>9069</v>
      </c>
      <c r="H12" s="323">
        <v>8864</v>
      </c>
      <c r="I12" s="162">
        <v>7122</v>
      </c>
      <c r="J12" s="162">
        <f>J17+J42+J47</f>
        <v>7262</v>
      </c>
      <c r="K12" s="40"/>
      <c r="L12" s="11"/>
      <c r="M12" s="11"/>
      <c r="N12" s="11"/>
      <c r="O12" s="11"/>
      <c r="P12" s="11"/>
    </row>
    <row r="13" spans="1:18" s="12" customFormat="1" x14ac:dyDescent="0.2">
      <c r="B13" s="154"/>
      <c r="C13" s="270" t="s">
        <v>127</v>
      </c>
      <c r="D13" s="354" t="s">
        <v>126</v>
      </c>
      <c r="E13" s="323">
        <v>6683</v>
      </c>
      <c r="F13" s="323">
        <v>6310</v>
      </c>
      <c r="G13" s="323">
        <v>6227</v>
      </c>
      <c r="H13" s="323">
        <v>6054</v>
      </c>
      <c r="I13" s="162">
        <v>3320</v>
      </c>
      <c r="J13" s="162">
        <f>J18+J43+J48</f>
        <v>3627</v>
      </c>
      <c r="K13" s="40"/>
    </row>
    <row r="14" spans="1:18" s="12" customFormat="1" x14ac:dyDescent="0.15">
      <c r="B14" s="154"/>
      <c r="C14" s="154"/>
      <c r="D14" s="355"/>
      <c r="E14" s="154"/>
      <c r="F14" s="154"/>
      <c r="G14" s="154"/>
      <c r="H14" s="154"/>
      <c r="I14" s="154"/>
      <c r="J14" s="154"/>
    </row>
    <row r="15" spans="1:18" x14ac:dyDescent="0.2">
      <c r="B15" s="348" t="s">
        <v>128</v>
      </c>
      <c r="C15" s="154"/>
      <c r="D15" s="355"/>
      <c r="E15" s="154"/>
      <c r="F15" s="154"/>
      <c r="G15" s="154"/>
      <c r="H15" s="154"/>
      <c r="I15" s="154"/>
      <c r="J15" s="154"/>
    </row>
    <row r="16" spans="1:18" s="7" customFormat="1" x14ac:dyDescent="0.2">
      <c r="A16" s="39"/>
      <c r="B16" s="350"/>
      <c r="C16" s="348" t="s">
        <v>123</v>
      </c>
      <c r="D16" s="351" t="s">
        <v>124</v>
      </c>
      <c r="E16" s="356">
        <v>13744</v>
      </c>
      <c r="F16" s="356">
        <v>13282</v>
      </c>
      <c r="G16" s="356">
        <v>13100</v>
      </c>
      <c r="H16" s="356">
        <v>12831</v>
      </c>
      <c r="I16" s="350">
        <v>8942</v>
      </c>
      <c r="J16" s="350">
        <v>9353</v>
      </c>
      <c r="K16" s="39"/>
      <c r="L16" s="39"/>
      <c r="M16" s="39"/>
      <c r="N16" s="39"/>
    </row>
    <row r="17" spans="1:14" x14ac:dyDescent="0.2">
      <c r="B17" s="154"/>
      <c r="C17" s="270" t="s">
        <v>125</v>
      </c>
      <c r="D17" s="354" t="s">
        <v>126</v>
      </c>
      <c r="E17" s="301">
        <v>7886</v>
      </c>
      <c r="F17" s="301">
        <v>7772</v>
      </c>
      <c r="G17" s="301">
        <v>7641</v>
      </c>
      <c r="H17" s="301">
        <v>7503</v>
      </c>
      <c r="I17" s="154">
        <v>6041</v>
      </c>
      <c r="J17" s="154">
        <v>6173</v>
      </c>
      <c r="K17" s="39"/>
    </row>
    <row r="18" spans="1:14" x14ac:dyDescent="0.2">
      <c r="B18" s="154"/>
      <c r="C18" s="270" t="s">
        <v>127</v>
      </c>
      <c r="D18" s="354" t="s">
        <v>126</v>
      </c>
      <c r="E18" s="301">
        <v>5858</v>
      </c>
      <c r="F18" s="301">
        <v>5511</v>
      </c>
      <c r="G18" s="301">
        <v>5459</v>
      </c>
      <c r="H18" s="301">
        <v>5328</v>
      </c>
      <c r="I18" s="154">
        <v>2901</v>
      </c>
      <c r="J18" s="154">
        <v>3180</v>
      </c>
      <c r="K18" s="39"/>
    </row>
    <row r="19" spans="1:14" x14ac:dyDescent="0.15">
      <c r="B19" s="154"/>
      <c r="C19" s="154"/>
      <c r="D19" s="355"/>
      <c r="E19" s="162"/>
      <c r="F19" s="162"/>
      <c r="G19" s="162"/>
      <c r="H19" s="162"/>
      <c r="I19" s="154"/>
      <c r="J19" s="154"/>
    </row>
    <row r="20" spans="1:14" x14ac:dyDescent="0.2">
      <c r="B20" s="348" t="s">
        <v>129</v>
      </c>
      <c r="C20" s="154"/>
      <c r="D20" s="355"/>
      <c r="E20" s="162"/>
      <c r="F20" s="162"/>
      <c r="G20" s="162"/>
      <c r="H20" s="162"/>
      <c r="I20" s="154"/>
      <c r="J20" s="154"/>
    </row>
    <row r="21" spans="1:14" s="7" customFormat="1" x14ac:dyDescent="0.2">
      <c r="A21" s="39"/>
      <c r="B21" s="350"/>
      <c r="C21" s="348" t="s">
        <v>123</v>
      </c>
      <c r="D21" s="351" t="s">
        <v>124</v>
      </c>
      <c r="E21" s="357">
        <v>6146</v>
      </c>
      <c r="F21" s="357">
        <v>6046</v>
      </c>
      <c r="G21" s="357">
        <v>6086</v>
      </c>
      <c r="H21" s="357">
        <v>6064</v>
      </c>
      <c r="I21" s="350">
        <v>4329</v>
      </c>
      <c r="J21" s="350">
        <v>4738</v>
      </c>
      <c r="K21" s="57"/>
      <c r="L21" s="39"/>
      <c r="M21" s="39"/>
      <c r="N21" s="39"/>
    </row>
    <row r="22" spans="1:14" x14ac:dyDescent="0.2">
      <c r="B22" s="154"/>
      <c r="C22" s="270" t="s">
        <v>125</v>
      </c>
      <c r="D22" s="354" t="s">
        <v>126</v>
      </c>
      <c r="E22" s="258">
        <v>3704</v>
      </c>
      <c r="F22" s="258">
        <v>3703</v>
      </c>
      <c r="G22" s="258">
        <v>3702</v>
      </c>
      <c r="H22" s="258">
        <v>3712</v>
      </c>
      <c r="I22" s="154">
        <v>2908</v>
      </c>
      <c r="J22" s="154">
        <v>3120</v>
      </c>
    </row>
    <row r="23" spans="1:14" x14ac:dyDescent="0.2">
      <c r="B23" s="154"/>
      <c r="C23" s="270" t="s">
        <v>127</v>
      </c>
      <c r="D23" s="354" t="s">
        <v>126</v>
      </c>
      <c r="E23" s="162">
        <v>2442</v>
      </c>
      <c r="F23" s="162">
        <v>2343</v>
      </c>
      <c r="G23" s="162">
        <v>2384</v>
      </c>
      <c r="H23" s="162">
        <v>2352</v>
      </c>
      <c r="I23" s="154">
        <v>1421</v>
      </c>
      <c r="J23" s="154">
        <v>1618</v>
      </c>
    </row>
    <row r="24" spans="1:14" x14ac:dyDescent="0.2">
      <c r="B24" s="154"/>
      <c r="C24" s="270"/>
      <c r="D24" s="354"/>
      <c r="E24" s="162"/>
      <c r="F24" s="162"/>
      <c r="G24" s="162"/>
      <c r="H24" s="162"/>
      <c r="I24" s="154"/>
      <c r="J24" s="154"/>
    </row>
    <row r="25" spans="1:14" x14ac:dyDescent="0.2">
      <c r="B25" s="348" t="s">
        <v>130</v>
      </c>
      <c r="C25" s="154"/>
      <c r="D25" s="355"/>
      <c r="E25" s="162"/>
      <c r="F25" s="162"/>
      <c r="G25" s="162"/>
      <c r="H25" s="162"/>
      <c r="I25" s="154"/>
      <c r="J25" s="154"/>
    </row>
    <row r="26" spans="1:14" s="7" customFormat="1" x14ac:dyDescent="0.2">
      <c r="A26" s="39"/>
      <c r="B26" s="350"/>
      <c r="C26" s="348" t="s">
        <v>123</v>
      </c>
      <c r="D26" s="351" t="s">
        <v>124</v>
      </c>
      <c r="E26" s="357">
        <v>5502</v>
      </c>
      <c r="F26" s="357">
        <v>5151</v>
      </c>
      <c r="G26" s="357">
        <v>4960</v>
      </c>
      <c r="H26" s="357">
        <v>4791</v>
      </c>
      <c r="I26" s="350">
        <v>3095</v>
      </c>
      <c r="J26" s="350">
        <v>3064</v>
      </c>
      <c r="K26" s="39"/>
      <c r="L26" s="39"/>
      <c r="M26" s="39"/>
      <c r="N26" s="39"/>
    </row>
    <row r="27" spans="1:14" x14ac:dyDescent="0.2">
      <c r="B27" s="154"/>
      <c r="C27" s="270" t="s">
        <v>125</v>
      </c>
      <c r="D27" s="354" t="s">
        <v>126</v>
      </c>
      <c r="E27" s="258">
        <v>2940</v>
      </c>
      <c r="F27" s="258">
        <v>2844</v>
      </c>
      <c r="G27" s="258">
        <v>2739</v>
      </c>
      <c r="H27" s="258">
        <v>2628</v>
      </c>
      <c r="I27" s="154">
        <v>2133</v>
      </c>
      <c r="J27" s="154">
        <v>2069</v>
      </c>
    </row>
    <row r="28" spans="1:14" x14ac:dyDescent="0.2">
      <c r="B28" s="154"/>
      <c r="C28" s="270" t="s">
        <v>127</v>
      </c>
      <c r="D28" s="354" t="s">
        <v>126</v>
      </c>
      <c r="E28" s="258">
        <v>2562</v>
      </c>
      <c r="F28" s="258">
        <v>2307</v>
      </c>
      <c r="G28" s="258">
        <v>2221</v>
      </c>
      <c r="H28" s="258">
        <v>2163</v>
      </c>
      <c r="I28" s="154">
        <v>962</v>
      </c>
      <c r="J28" s="154">
        <v>995</v>
      </c>
    </row>
    <row r="29" spans="1:14" x14ac:dyDescent="0.2">
      <c r="B29" s="154"/>
      <c r="C29" s="270"/>
      <c r="D29" s="354"/>
      <c r="E29" s="258"/>
      <c r="F29" s="258"/>
      <c r="G29" s="258"/>
      <c r="H29" s="258"/>
      <c r="I29" s="154"/>
      <c r="J29" s="154"/>
    </row>
    <row r="30" spans="1:14" x14ac:dyDescent="0.2">
      <c r="B30" s="348" t="s">
        <v>691</v>
      </c>
      <c r="C30" s="154"/>
      <c r="D30" s="355"/>
      <c r="E30" s="162"/>
      <c r="F30" s="162"/>
      <c r="G30" s="162"/>
      <c r="H30" s="162"/>
      <c r="I30" s="154"/>
      <c r="J30" s="154"/>
    </row>
    <row r="31" spans="1:14" s="7" customFormat="1" x14ac:dyDescent="0.2">
      <c r="A31" s="39"/>
      <c r="B31" s="350"/>
      <c r="C31" s="348" t="s">
        <v>123</v>
      </c>
      <c r="D31" s="351" t="s">
        <v>124</v>
      </c>
      <c r="E31" s="357">
        <v>172</v>
      </c>
      <c r="F31" s="357">
        <v>176</v>
      </c>
      <c r="G31" s="357">
        <v>183</v>
      </c>
      <c r="H31" s="357">
        <v>174</v>
      </c>
      <c r="I31" s="350">
        <v>95</v>
      </c>
      <c r="J31" s="350">
        <v>101</v>
      </c>
      <c r="K31" s="39"/>
      <c r="L31" s="39"/>
      <c r="M31" s="39"/>
      <c r="N31" s="39"/>
    </row>
    <row r="32" spans="1:14" x14ac:dyDescent="0.2">
      <c r="B32" s="154"/>
      <c r="C32" s="270" t="s">
        <v>125</v>
      </c>
      <c r="D32" s="354" t="s">
        <v>126</v>
      </c>
      <c r="E32" s="258">
        <v>61</v>
      </c>
      <c r="F32" s="258">
        <v>66</v>
      </c>
      <c r="G32" s="258">
        <v>59</v>
      </c>
      <c r="H32" s="258">
        <v>53</v>
      </c>
      <c r="I32" s="154">
        <v>49</v>
      </c>
      <c r="J32" s="154">
        <v>48</v>
      </c>
    </row>
    <row r="33" spans="1:14" x14ac:dyDescent="0.2">
      <c r="B33" s="154"/>
      <c r="C33" s="270" t="s">
        <v>127</v>
      </c>
      <c r="D33" s="354" t="s">
        <v>126</v>
      </c>
      <c r="E33" s="258">
        <v>111</v>
      </c>
      <c r="F33" s="258">
        <v>110</v>
      </c>
      <c r="G33" s="258">
        <v>124</v>
      </c>
      <c r="H33" s="258">
        <v>121</v>
      </c>
      <c r="I33" s="154">
        <v>46</v>
      </c>
      <c r="J33" s="154">
        <v>53</v>
      </c>
    </row>
    <row r="34" spans="1:14" x14ac:dyDescent="0.15">
      <c r="B34" s="154"/>
      <c r="C34" s="154"/>
      <c r="D34" s="355"/>
      <c r="E34" s="162"/>
      <c r="F34" s="162"/>
      <c r="G34" s="162"/>
      <c r="H34" s="162"/>
      <c r="I34" s="154"/>
      <c r="J34" s="154"/>
    </row>
    <row r="35" spans="1:14" x14ac:dyDescent="0.2">
      <c r="B35" s="348" t="s">
        <v>131</v>
      </c>
      <c r="C35" s="154"/>
      <c r="D35" s="355"/>
      <c r="E35" s="162"/>
      <c r="F35" s="162"/>
      <c r="G35" s="162"/>
      <c r="H35" s="162"/>
      <c r="I35" s="154"/>
      <c r="J35" s="154"/>
    </row>
    <row r="36" spans="1:14" s="7" customFormat="1" x14ac:dyDescent="0.2">
      <c r="A36" s="39"/>
      <c r="B36" s="350"/>
      <c r="C36" s="348" t="s">
        <v>123</v>
      </c>
      <c r="D36" s="351" t="s">
        <v>124</v>
      </c>
      <c r="E36" s="357">
        <v>1924</v>
      </c>
      <c r="F36" s="357">
        <v>1910</v>
      </c>
      <c r="G36" s="357">
        <v>1871</v>
      </c>
      <c r="H36" s="357">
        <v>1802</v>
      </c>
      <c r="I36" s="350">
        <v>1423</v>
      </c>
      <c r="J36" s="350">
        <v>1450</v>
      </c>
      <c r="K36" s="39"/>
      <c r="L36" s="39"/>
      <c r="M36" s="39"/>
      <c r="N36" s="39"/>
    </row>
    <row r="37" spans="1:14" x14ac:dyDescent="0.2">
      <c r="B37" s="154"/>
      <c r="C37" s="270" t="s">
        <v>125</v>
      </c>
      <c r="D37" s="354" t="s">
        <v>126</v>
      </c>
      <c r="E37" s="258">
        <v>1181</v>
      </c>
      <c r="F37" s="258">
        <v>1158</v>
      </c>
      <c r="G37" s="258">
        <v>1142</v>
      </c>
      <c r="H37" s="258">
        <v>1110</v>
      </c>
      <c r="I37" s="154">
        <v>951</v>
      </c>
      <c r="J37" s="154">
        <v>936</v>
      </c>
    </row>
    <row r="38" spans="1:14" x14ac:dyDescent="0.2">
      <c r="B38" s="154"/>
      <c r="C38" s="270" t="s">
        <v>127</v>
      </c>
      <c r="D38" s="354" t="s">
        <v>126</v>
      </c>
      <c r="E38" s="258">
        <v>743</v>
      </c>
      <c r="F38" s="258">
        <v>751</v>
      </c>
      <c r="G38" s="258">
        <v>729</v>
      </c>
      <c r="H38" s="258">
        <v>692</v>
      </c>
      <c r="I38" s="154">
        <v>472</v>
      </c>
      <c r="J38" s="154">
        <v>514</v>
      </c>
    </row>
    <row r="39" spans="1:14" s="12" customFormat="1" x14ac:dyDescent="0.15">
      <c r="B39" s="154"/>
      <c r="C39" s="154"/>
      <c r="D39" s="355"/>
      <c r="E39" s="154"/>
      <c r="F39" s="154"/>
      <c r="G39" s="154"/>
      <c r="H39" s="154"/>
      <c r="I39" s="154"/>
      <c r="J39" s="154"/>
    </row>
    <row r="40" spans="1:14" s="12" customFormat="1" x14ac:dyDescent="0.2">
      <c r="B40" s="348" t="s">
        <v>335</v>
      </c>
      <c r="C40" s="154"/>
      <c r="D40" s="355"/>
      <c r="E40" s="154"/>
      <c r="F40" s="154"/>
      <c r="G40" s="154"/>
      <c r="H40" s="154"/>
      <c r="I40" s="154"/>
      <c r="J40" s="154"/>
    </row>
    <row r="41" spans="1:14" s="39" customFormat="1" x14ac:dyDescent="0.2">
      <c r="B41" s="350"/>
      <c r="C41" s="348" t="s">
        <v>123</v>
      </c>
      <c r="D41" s="351" t="s">
        <v>124</v>
      </c>
      <c r="E41" s="350">
        <v>2201</v>
      </c>
      <c r="F41" s="350">
        <v>2169</v>
      </c>
      <c r="G41" s="350">
        <v>2086</v>
      </c>
      <c r="H41" s="350">
        <v>1988</v>
      </c>
      <c r="I41" s="350">
        <v>1422</v>
      </c>
      <c r="J41" s="350">
        <v>1450</v>
      </c>
    </row>
    <row r="42" spans="1:14" s="12" customFormat="1" x14ac:dyDescent="0.2">
      <c r="B42" s="154"/>
      <c r="C42" s="270" t="s">
        <v>125</v>
      </c>
      <c r="D42" s="354" t="s">
        <v>126</v>
      </c>
      <c r="E42" s="154">
        <v>1418</v>
      </c>
      <c r="F42" s="154">
        <v>1412</v>
      </c>
      <c r="G42" s="154">
        <v>1364</v>
      </c>
      <c r="H42" s="154">
        <v>1305</v>
      </c>
      <c r="I42" s="154">
        <v>1033</v>
      </c>
      <c r="J42" s="154">
        <v>1039</v>
      </c>
    </row>
    <row r="43" spans="1:14" s="12" customFormat="1" x14ac:dyDescent="0.2">
      <c r="B43" s="154"/>
      <c r="C43" s="270" t="s">
        <v>127</v>
      </c>
      <c r="D43" s="354" t="s">
        <v>126</v>
      </c>
      <c r="E43" s="154">
        <v>783</v>
      </c>
      <c r="F43" s="154">
        <v>757</v>
      </c>
      <c r="G43" s="154">
        <v>722</v>
      </c>
      <c r="H43" s="154">
        <v>683</v>
      </c>
      <c r="I43" s="154">
        <v>389</v>
      </c>
      <c r="J43" s="154">
        <v>411</v>
      </c>
    </row>
    <row r="44" spans="1:14" s="12" customFormat="1" x14ac:dyDescent="0.15">
      <c r="B44" s="154"/>
      <c r="C44" s="154"/>
      <c r="D44" s="355"/>
      <c r="E44" s="154"/>
      <c r="F44" s="154"/>
      <c r="G44" s="154"/>
      <c r="H44" s="154"/>
      <c r="I44" s="154"/>
      <c r="J44" s="154"/>
    </row>
    <row r="45" spans="1:14" s="12" customFormat="1" x14ac:dyDescent="0.2">
      <c r="B45" s="348" t="s">
        <v>134</v>
      </c>
      <c r="C45" s="154"/>
      <c r="D45" s="355"/>
      <c r="E45" s="154"/>
      <c r="F45" s="154"/>
      <c r="G45" s="154"/>
      <c r="H45" s="154"/>
      <c r="I45" s="154"/>
      <c r="J45" s="154"/>
    </row>
    <row r="46" spans="1:14" s="39" customFormat="1" x14ac:dyDescent="0.2">
      <c r="B46" s="352"/>
      <c r="C46" s="348" t="s">
        <v>123</v>
      </c>
      <c r="D46" s="351" t="s">
        <v>124</v>
      </c>
      <c r="E46" s="357">
        <v>107</v>
      </c>
      <c r="F46" s="357">
        <v>103</v>
      </c>
      <c r="G46" s="357">
        <v>110</v>
      </c>
      <c r="H46" s="357">
        <v>99</v>
      </c>
      <c r="I46" s="350">
        <v>78</v>
      </c>
      <c r="J46" s="350">
        <v>86</v>
      </c>
    </row>
    <row r="47" spans="1:14" s="12" customFormat="1" x14ac:dyDescent="0.2">
      <c r="B47" s="352"/>
      <c r="C47" s="270" t="s">
        <v>125</v>
      </c>
      <c r="D47" s="354" t="s">
        <v>126</v>
      </c>
      <c r="E47" s="258">
        <v>65</v>
      </c>
      <c r="F47" s="258">
        <v>61</v>
      </c>
      <c r="G47" s="258">
        <v>64</v>
      </c>
      <c r="H47" s="258">
        <v>56</v>
      </c>
      <c r="I47" s="154">
        <v>48</v>
      </c>
      <c r="J47" s="154">
        <v>50</v>
      </c>
    </row>
    <row r="48" spans="1:14" s="12" customFormat="1" x14ac:dyDescent="0.2">
      <c r="B48" s="154"/>
      <c r="C48" s="270" t="s">
        <v>127</v>
      </c>
      <c r="D48" s="354" t="s">
        <v>126</v>
      </c>
      <c r="E48" s="162">
        <v>42</v>
      </c>
      <c r="F48" s="162">
        <v>42</v>
      </c>
      <c r="G48" s="162">
        <v>46</v>
      </c>
      <c r="H48" s="162">
        <v>43</v>
      </c>
      <c r="I48" s="154">
        <v>30</v>
      </c>
      <c r="J48" s="154">
        <v>36</v>
      </c>
    </row>
    <row r="49" spans="1:10" s="12" customFormat="1" x14ac:dyDescent="0.2">
      <c r="B49" s="154"/>
      <c r="C49" s="270" t="s">
        <v>132</v>
      </c>
      <c r="D49" s="354" t="s">
        <v>133</v>
      </c>
      <c r="E49" s="258">
        <v>10</v>
      </c>
      <c r="F49" s="258">
        <v>10</v>
      </c>
      <c r="G49" s="258">
        <v>11</v>
      </c>
      <c r="H49" s="258">
        <v>10</v>
      </c>
      <c r="I49" s="154">
        <v>7</v>
      </c>
      <c r="J49" s="154">
        <v>7.5</v>
      </c>
    </row>
    <row r="50" spans="1:10" s="12" customFormat="1" ht="18" thickBot="1" x14ac:dyDescent="0.2">
      <c r="B50" s="163"/>
      <c r="C50" s="358"/>
      <c r="D50" s="359"/>
      <c r="E50" s="163"/>
      <c r="F50" s="163"/>
      <c r="G50" s="163"/>
      <c r="H50" s="163"/>
      <c r="I50" s="163"/>
      <c r="J50" s="163"/>
    </row>
    <row r="51" spans="1:10" x14ac:dyDescent="0.2">
      <c r="A51" s="14"/>
      <c r="B51" s="154"/>
      <c r="C51" s="352"/>
      <c r="D51" s="342"/>
      <c r="E51" s="154" t="s">
        <v>622</v>
      </c>
      <c r="F51" s="154"/>
      <c r="G51" s="154"/>
      <c r="H51" s="154"/>
      <c r="I51" s="154"/>
      <c r="J51" s="154"/>
    </row>
    <row r="52" spans="1:10" x14ac:dyDescent="0.15">
      <c r="B52" s="154"/>
      <c r="C52" s="154"/>
      <c r="D52" s="342"/>
      <c r="E52" s="154" t="s">
        <v>623</v>
      </c>
      <c r="F52" s="154"/>
      <c r="G52" s="154"/>
      <c r="H52" s="154"/>
      <c r="I52" s="154"/>
      <c r="J52" s="154"/>
    </row>
    <row r="53" spans="1:10" x14ac:dyDescent="0.15">
      <c r="B53" s="154"/>
      <c r="C53" s="154"/>
      <c r="D53" s="342"/>
      <c r="E53" s="154" t="s">
        <v>624</v>
      </c>
      <c r="F53" s="154"/>
      <c r="G53" s="154"/>
      <c r="H53" s="154"/>
      <c r="I53" s="154"/>
      <c r="J53" s="154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3"/>
  <sheetViews>
    <sheetView view="pageBreakPreview" topLeftCell="A4" zoomScale="75" zoomScaleNormal="75" workbookViewId="0">
      <pane ySplit="7" topLeftCell="A11" activePane="bottomLeft" state="frozen"/>
      <selection activeCell="A4" sqref="A4"/>
      <selection pane="bottomLeft" activeCell="N64" sqref="N64"/>
    </sheetView>
  </sheetViews>
  <sheetFormatPr defaultColWidth="13.375" defaultRowHeight="17.25" x14ac:dyDescent="0.15"/>
  <cols>
    <col min="1" max="1" width="13.375" style="12" customWidth="1"/>
    <col min="2" max="2" width="3.375" style="12" customWidth="1"/>
    <col min="3" max="3" width="7.125" style="12" customWidth="1"/>
    <col min="4" max="4" width="18.75" style="12" customWidth="1"/>
    <col min="5" max="5" width="14.625" style="12" customWidth="1"/>
    <col min="6" max="7" width="13.75" style="12" customWidth="1"/>
    <col min="8" max="8" width="3" style="12" customWidth="1"/>
    <col min="9" max="9" width="7.125" style="12" customWidth="1"/>
    <col min="10" max="10" width="15.875" style="12" customWidth="1"/>
    <col min="11" max="11" width="14.625" style="12" customWidth="1"/>
    <col min="12" max="13" width="13.75" style="12" customWidth="1"/>
    <col min="14" max="14" width="13.375" style="12"/>
    <col min="15" max="16384" width="13.375" style="25"/>
  </cols>
  <sheetData>
    <row r="1" spans="1:13" x14ac:dyDescent="0.2">
      <c r="A1" s="14"/>
    </row>
    <row r="6" spans="1:13" x14ac:dyDescent="0.2">
      <c r="B6" s="535" t="s">
        <v>641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</row>
    <row r="7" spans="1:13" ht="18" thickBot="1" x14ac:dyDescent="0.25">
      <c r="B7" s="13"/>
      <c r="C7" s="13"/>
      <c r="D7" s="13"/>
      <c r="E7" s="460" t="s">
        <v>748</v>
      </c>
      <c r="F7" s="13"/>
      <c r="G7" s="13"/>
      <c r="H7" s="13"/>
      <c r="I7" s="13"/>
      <c r="J7" s="13"/>
      <c r="K7" s="13"/>
      <c r="L7" s="13"/>
      <c r="M7" s="461" t="s">
        <v>137</v>
      </c>
    </row>
    <row r="8" spans="1:13" x14ac:dyDescent="0.15">
      <c r="B8" s="580" t="s">
        <v>135</v>
      </c>
      <c r="C8" s="580"/>
      <c r="D8" s="581"/>
      <c r="E8" s="462"/>
      <c r="F8" s="15"/>
      <c r="G8" s="463"/>
      <c r="H8" s="584" t="s">
        <v>749</v>
      </c>
      <c r="I8" s="580"/>
      <c r="J8" s="581"/>
      <c r="K8" s="462"/>
      <c r="L8" s="15"/>
      <c r="M8" s="15"/>
    </row>
    <row r="9" spans="1:13" x14ac:dyDescent="0.2">
      <c r="B9" s="582"/>
      <c r="C9" s="582"/>
      <c r="D9" s="583"/>
      <c r="E9" s="464" t="s">
        <v>750</v>
      </c>
      <c r="F9" s="589" t="s">
        <v>138</v>
      </c>
      <c r="G9" s="589" t="s">
        <v>139</v>
      </c>
      <c r="H9" s="585"/>
      <c r="I9" s="582"/>
      <c r="J9" s="583"/>
      <c r="K9" s="464" t="s">
        <v>750</v>
      </c>
      <c r="L9" s="589" t="s">
        <v>138</v>
      </c>
      <c r="M9" s="591" t="s">
        <v>139</v>
      </c>
    </row>
    <row r="10" spans="1:13" x14ac:dyDescent="0.2">
      <c r="B10" s="15"/>
      <c r="C10" s="15"/>
      <c r="D10" s="15"/>
      <c r="E10" s="465" t="s">
        <v>136</v>
      </c>
      <c r="F10" s="590"/>
      <c r="G10" s="590"/>
      <c r="H10" s="586"/>
      <c r="I10" s="587"/>
      <c r="J10" s="588"/>
      <c r="K10" s="465" t="s">
        <v>136</v>
      </c>
      <c r="L10" s="590"/>
      <c r="M10" s="586"/>
    </row>
    <row r="11" spans="1:13" x14ac:dyDescent="0.15">
      <c r="E11" s="462"/>
      <c r="G11" s="466"/>
      <c r="H11" s="11"/>
      <c r="K11" s="462"/>
    </row>
    <row r="12" spans="1:13" s="12" customFormat="1" ht="18" customHeight="1" x14ac:dyDescent="0.2">
      <c r="C12" s="576" t="s">
        <v>751</v>
      </c>
      <c r="D12" s="577"/>
      <c r="E12" s="5">
        <v>63548</v>
      </c>
      <c r="F12" s="5">
        <v>18528</v>
      </c>
      <c r="G12" s="467">
        <v>45020</v>
      </c>
      <c r="H12" s="11"/>
      <c r="J12" s="466"/>
      <c r="K12" s="11"/>
    </row>
    <row r="13" spans="1:13" s="12" customFormat="1" ht="18" customHeight="1" x14ac:dyDescent="0.2">
      <c r="C13" s="578" t="s">
        <v>891</v>
      </c>
      <c r="D13" s="579"/>
      <c r="E13" s="301">
        <v>50731</v>
      </c>
      <c r="F13" s="301">
        <v>11002</v>
      </c>
      <c r="G13" s="360">
        <v>39729</v>
      </c>
      <c r="H13" s="162"/>
      <c r="I13" s="154"/>
      <c r="J13" s="250"/>
      <c r="K13" s="162"/>
      <c r="L13" s="154"/>
      <c r="M13" s="154"/>
    </row>
    <row r="14" spans="1:13" s="12" customFormat="1" ht="18" customHeight="1" x14ac:dyDescent="0.2">
      <c r="C14" s="578" t="s">
        <v>936</v>
      </c>
      <c r="D14" s="579"/>
      <c r="E14" s="301">
        <f>SUM(E16,E21,E50)</f>
        <v>51231</v>
      </c>
      <c r="F14" s="301">
        <f t="shared" ref="F14:G14" si="0">SUM(F16,F21,F50)</f>
        <v>11979</v>
      </c>
      <c r="G14" s="360">
        <f t="shared" si="0"/>
        <v>39252</v>
      </c>
      <c r="H14" s="162"/>
      <c r="I14" s="154"/>
      <c r="J14" s="250"/>
      <c r="K14" s="162"/>
      <c r="L14" s="154"/>
      <c r="M14" s="154"/>
    </row>
    <row r="15" spans="1:13" s="12" customFormat="1" ht="18" customHeight="1" x14ac:dyDescent="0.2">
      <c r="C15" s="348"/>
      <c r="D15" s="352"/>
      <c r="E15" s="498"/>
      <c r="F15" s="356"/>
      <c r="G15" s="499"/>
      <c r="H15" s="162"/>
      <c r="I15" s="154"/>
      <c r="J15" s="250"/>
      <c r="K15" s="162"/>
      <c r="L15" s="154"/>
      <c r="M15" s="154"/>
    </row>
    <row r="16" spans="1:13" s="12" customFormat="1" ht="18" customHeight="1" x14ac:dyDescent="0.2">
      <c r="C16" s="270" t="s">
        <v>140</v>
      </c>
      <c r="D16" s="250"/>
      <c r="E16" s="301">
        <f>SUM(E17:E19)</f>
        <v>6274</v>
      </c>
      <c r="F16" s="301">
        <f>SUM(F17:F19)</f>
        <v>1168</v>
      </c>
      <c r="G16" s="360">
        <f t="shared" ref="G16" si="1">SUM(G17:G19)</f>
        <v>5106</v>
      </c>
      <c r="H16" s="162"/>
      <c r="I16" s="361"/>
      <c r="J16" s="500"/>
      <c r="K16" s="501"/>
      <c r="L16" s="361"/>
      <c r="M16" s="361"/>
    </row>
    <row r="17" spans="3:13" s="12" customFormat="1" ht="18" customHeight="1" x14ac:dyDescent="0.2">
      <c r="C17" s="154"/>
      <c r="D17" s="270" t="s">
        <v>141</v>
      </c>
      <c r="E17" s="362">
        <f>SUM(F17:G17)</f>
        <v>2850</v>
      </c>
      <c r="F17" s="502">
        <v>580</v>
      </c>
      <c r="G17" s="503">
        <v>2270</v>
      </c>
      <c r="H17" s="162"/>
      <c r="I17" s="361"/>
      <c r="J17" s="194" t="s">
        <v>142</v>
      </c>
      <c r="K17" s="362">
        <f>SUM(L17:M17)</f>
        <v>238</v>
      </c>
      <c r="L17" s="301">
        <v>39</v>
      </c>
      <c r="M17" s="301">
        <v>199</v>
      </c>
    </row>
    <row r="18" spans="3:13" s="12" customFormat="1" ht="18" customHeight="1" x14ac:dyDescent="0.2">
      <c r="C18" s="154"/>
      <c r="D18" s="270" t="s">
        <v>143</v>
      </c>
      <c r="E18" s="362">
        <f t="shared" ref="E18:E19" si="2">SUM(F18:G18)</f>
        <v>3006</v>
      </c>
      <c r="F18" s="502">
        <v>462</v>
      </c>
      <c r="G18" s="503">
        <v>2544</v>
      </c>
      <c r="H18" s="162"/>
      <c r="I18" s="154"/>
      <c r="J18" s="194" t="s">
        <v>144</v>
      </c>
      <c r="K18" s="362">
        <f t="shared" ref="K18:K66" si="3">SUM(L18:M18)</f>
        <v>178</v>
      </c>
      <c r="L18" s="258">
        <v>38</v>
      </c>
      <c r="M18" s="301">
        <v>140</v>
      </c>
    </row>
    <row r="19" spans="3:13" s="12" customFormat="1" ht="18" customHeight="1" x14ac:dyDescent="0.2">
      <c r="C19" s="154"/>
      <c r="D19" s="270" t="s">
        <v>145</v>
      </c>
      <c r="E19" s="362">
        <f t="shared" si="2"/>
        <v>418</v>
      </c>
      <c r="F19" s="502">
        <v>126</v>
      </c>
      <c r="G19" s="503">
        <v>292</v>
      </c>
      <c r="H19" s="162"/>
      <c r="I19" s="154"/>
      <c r="J19" s="194" t="s">
        <v>146</v>
      </c>
      <c r="K19" s="362">
        <f t="shared" si="3"/>
        <v>1286</v>
      </c>
      <c r="L19" s="258">
        <v>304</v>
      </c>
      <c r="M19" s="301">
        <v>982</v>
      </c>
    </row>
    <row r="20" spans="3:13" s="12" customFormat="1" ht="18" customHeight="1" x14ac:dyDescent="0.15">
      <c r="C20" s="154"/>
      <c r="D20" s="154"/>
      <c r="E20" s="362"/>
      <c r="F20" s="301"/>
      <c r="G20" s="360"/>
      <c r="H20" s="162"/>
      <c r="I20" s="361"/>
      <c r="J20" s="162" t="s">
        <v>147</v>
      </c>
      <c r="K20" s="362">
        <f t="shared" si="3"/>
        <v>67</v>
      </c>
      <c r="L20" s="258">
        <v>8</v>
      </c>
      <c r="M20" s="301">
        <v>59</v>
      </c>
    </row>
    <row r="21" spans="3:13" s="12" customFormat="1" ht="18" customHeight="1" x14ac:dyDescent="0.2">
      <c r="C21" s="270" t="s">
        <v>148</v>
      </c>
      <c r="D21" s="250"/>
      <c r="E21" s="301">
        <f>SUM(E22:E25,E27:E30,E32:E35,E37:E40,E42:E44,E46:E48)</f>
        <v>10056</v>
      </c>
      <c r="F21" s="301">
        <f>SUM(F22:F25,F27:F30,F32:F35,F37:F40,F42:F44,F46:F48)</f>
        <v>1869</v>
      </c>
      <c r="G21" s="360">
        <f t="shared" ref="G21" si="4">SUM(G22:G25,G27:G30,G32:G35,G37:G40,G42:G44,G46:G48)</f>
        <v>8187</v>
      </c>
      <c r="H21" s="162"/>
      <c r="I21" s="361"/>
      <c r="J21" s="504"/>
      <c r="K21" s="362"/>
      <c r="L21" s="258"/>
      <c r="M21" s="301"/>
    </row>
    <row r="22" spans="3:13" s="12" customFormat="1" ht="18" customHeight="1" x14ac:dyDescent="0.2">
      <c r="C22" s="270"/>
      <c r="D22" s="154" t="s">
        <v>376</v>
      </c>
      <c r="E22" s="362">
        <f>SUM(F22:G22)</f>
        <v>150</v>
      </c>
      <c r="F22" s="301">
        <v>49</v>
      </c>
      <c r="G22" s="360">
        <v>101</v>
      </c>
      <c r="H22" s="162"/>
      <c r="I22" s="361"/>
      <c r="J22" s="504"/>
      <c r="K22" s="362"/>
      <c r="L22" s="258"/>
      <c r="M22" s="301"/>
    </row>
    <row r="23" spans="3:13" s="12" customFormat="1" ht="18" customHeight="1" x14ac:dyDescent="0.2">
      <c r="C23" s="154"/>
      <c r="D23" s="270" t="s">
        <v>149</v>
      </c>
      <c r="E23" s="362">
        <f t="shared" ref="E23:E25" si="5">SUM(F23:G23)</f>
        <v>217</v>
      </c>
      <c r="F23" s="258">
        <v>34</v>
      </c>
      <c r="G23" s="360">
        <v>183</v>
      </c>
      <c r="H23" s="162"/>
      <c r="I23" s="361"/>
      <c r="J23" s="194" t="s">
        <v>150</v>
      </c>
      <c r="K23" s="362">
        <f t="shared" si="3"/>
        <v>65</v>
      </c>
      <c r="L23" s="258">
        <v>10</v>
      </c>
      <c r="M23" s="301">
        <v>55</v>
      </c>
    </row>
    <row r="24" spans="3:13" s="12" customFormat="1" ht="18" customHeight="1" x14ac:dyDescent="0.2">
      <c r="C24" s="154"/>
      <c r="D24" s="270" t="s">
        <v>151</v>
      </c>
      <c r="E24" s="362">
        <f t="shared" si="5"/>
        <v>102</v>
      </c>
      <c r="F24" s="258">
        <v>22</v>
      </c>
      <c r="G24" s="360">
        <v>80</v>
      </c>
      <c r="H24" s="162"/>
      <c r="I24" s="361"/>
      <c r="J24" s="194" t="s">
        <v>152</v>
      </c>
      <c r="K24" s="362">
        <f t="shared" si="3"/>
        <v>67</v>
      </c>
      <c r="L24" s="258">
        <v>4</v>
      </c>
      <c r="M24" s="301">
        <v>63</v>
      </c>
    </row>
    <row r="25" spans="3:13" s="12" customFormat="1" ht="18" customHeight="1" x14ac:dyDescent="0.2">
      <c r="C25" s="154"/>
      <c r="D25" s="270" t="s">
        <v>153</v>
      </c>
      <c r="E25" s="362">
        <f t="shared" si="5"/>
        <v>1751</v>
      </c>
      <c r="F25" s="258">
        <v>394</v>
      </c>
      <c r="G25" s="360">
        <v>1357</v>
      </c>
      <c r="H25" s="162"/>
      <c r="I25" s="154"/>
      <c r="J25" s="194" t="s">
        <v>154</v>
      </c>
      <c r="K25" s="362">
        <f t="shared" si="3"/>
        <v>164</v>
      </c>
      <c r="L25" s="258">
        <v>17</v>
      </c>
      <c r="M25" s="301">
        <v>147</v>
      </c>
    </row>
    <row r="26" spans="3:13" s="12" customFormat="1" ht="18" customHeight="1" x14ac:dyDescent="0.2">
      <c r="C26" s="154"/>
      <c r="D26" s="270"/>
      <c r="E26" s="362"/>
      <c r="F26" s="258"/>
      <c r="G26" s="505"/>
      <c r="H26" s="162"/>
      <c r="I26" s="154"/>
      <c r="J26" s="162" t="s">
        <v>155</v>
      </c>
      <c r="K26" s="362">
        <f t="shared" si="3"/>
        <v>64</v>
      </c>
      <c r="L26" s="258">
        <v>5</v>
      </c>
      <c r="M26" s="301">
        <v>59</v>
      </c>
    </row>
    <row r="27" spans="3:13" s="12" customFormat="1" ht="18" customHeight="1" x14ac:dyDescent="0.2">
      <c r="C27" s="154"/>
      <c r="D27" s="270" t="s">
        <v>156</v>
      </c>
      <c r="E27" s="362">
        <f>SUM(F27:G27)</f>
        <v>572</v>
      </c>
      <c r="F27" s="162">
        <v>79</v>
      </c>
      <c r="G27" s="250">
        <v>493</v>
      </c>
      <c r="H27" s="162"/>
      <c r="I27" s="154"/>
      <c r="J27" s="504"/>
      <c r="K27" s="362"/>
      <c r="L27" s="258"/>
      <c r="M27" s="301"/>
    </row>
    <row r="28" spans="3:13" s="12" customFormat="1" ht="18" customHeight="1" x14ac:dyDescent="0.2">
      <c r="C28" s="154"/>
      <c r="D28" s="270" t="s">
        <v>157</v>
      </c>
      <c r="E28" s="362">
        <f t="shared" ref="E28:E30" si="6">SUM(F28:G28)</f>
        <v>543</v>
      </c>
      <c r="F28" s="258">
        <v>97</v>
      </c>
      <c r="G28" s="250">
        <v>446</v>
      </c>
      <c r="H28" s="162"/>
      <c r="I28" s="154"/>
      <c r="J28" s="194" t="s">
        <v>158</v>
      </c>
      <c r="K28" s="362">
        <f t="shared" si="3"/>
        <v>67</v>
      </c>
      <c r="L28" s="258">
        <v>3</v>
      </c>
      <c r="M28" s="301">
        <v>64</v>
      </c>
    </row>
    <row r="29" spans="3:13" s="12" customFormat="1" ht="18" customHeight="1" x14ac:dyDescent="0.2">
      <c r="C29" s="154"/>
      <c r="D29" s="270" t="s">
        <v>159</v>
      </c>
      <c r="E29" s="362">
        <f t="shared" si="6"/>
        <v>297</v>
      </c>
      <c r="F29" s="258">
        <v>38</v>
      </c>
      <c r="G29" s="250">
        <v>259</v>
      </c>
      <c r="H29" s="162"/>
      <c r="I29" s="154"/>
      <c r="J29" s="194" t="s">
        <v>160</v>
      </c>
      <c r="K29" s="362">
        <f t="shared" si="3"/>
        <v>524</v>
      </c>
      <c r="L29" s="258">
        <v>84</v>
      </c>
      <c r="M29" s="301">
        <v>440</v>
      </c>
    </row>
    <row r="30" spans="3:13" s="12" customFormat="1" ht="18" customHeight="1" x14ac:dyDescent="0.2">
      <c r="C30" s="154"/>
      <c r="D30" s="270" t="s">
        <v>161</v>
      </c>
      <c r="E30" s="362">
        <f t="shared" si="6"/>
        <v>241</v>
      </c>
      <c r="F30" s="258">
        <v>43</v>
      </c>
      <c r="G30" s="250">
        <v>198</v>
      </c>
      <c r="H30" s="162"/>
      <c r="I30" s="154"/>
      <c r="J30" s="194" t="s">
        <v>162</v>
      </c>
      <c r="K30" s="362">
        <f t="shared" si="3"/>
        <v>62</v>
      </c>
      <c r="L30" s="258">
        <v>9</v>
      </c>
      <c r="M30" s="301">
        <v>53</v>
      </c>
    </row>
    <row r="31" spans="3:13" s="12" customFormat="1" ht="18" customHeight="1" x14ac:dyDescent="0.2">
      <c r="C31" s="154"/>
      <c r="D31" s="270"/>
      <c r="E31" s="362"/>
      <c r="F31" s="258"/>
      <c r="G31" s="250"/>
      <c r="H31" s="162"/>
      <c r="I31" s="154"/>
      <c r="J31" s="162" t="s">
        <v>163</v>
      </c>
      <c r="K31" s="362">
        <f t="shared" si="3"/>
        <v>1039</v>
      </c>
      <c r="L31" s="258">
        <v>359</v>
      </c>
      <c r="M31" s="301">
        <v>680</v>
      </c>
    </row>
    <row r="32" spans="3:13" s="12" customFormat="1" ht="18" customHeight="1" x14ac:dyDescent="0.2">
      <c r="C32" s="154"/>
      <c r="D32" s="270" t="s">
        <v>164</v>
      </c>
      <c r="E32" s="362">
        <f>SUM(F32:G32)</f>
        <v>87</v>
      </c>
      <c r="F32" s="258">
        <v>15</v>
      </c>
      <c r="G32" s="250">
        <v>72</v>
      </c>
      <c r="H32" s="162"/>
      <c r="I32" s="154"/>
      <c r="J32" s="504"/>
      <c r="K32" s="362"/>
      <c r="L32" s="258"/>
      <c r="M32" s="301"/>
    </row>
    <row r="33" spans="3:13" s="12" customFormat="1" ht="18" customHeight="1" x14ac:dyDescent="0.2">
      <c r="C33" s="154"/>
      <c r="D33" s="270" t="s">
        <v>165</v>
      </c>
      <c r="E33" s="362">
        <f t="shared" ref="E33:E35" si="7">SUM(F33:G33)</f>
        <v>656</v>
      </c>
      <c r="F33" s="162">
        <v>88</v>
      </c>
      <c r="G33" s="250">
        <v>568</v>
      </c>
      <c r="H33" s="162"/>
      <c r="I33" s="154"/>
      <c r="J33" s="194" t="s">
        <v>166</v>
      </c>
      <c r="K33" s="362">
        <f t="shared" si="3"/>
        <v>32</v>
      </c>
      <c r="L33" s="258">
        <v>4</v>
      </c>
      <c r="M33" s="301">
        <v>28</v>
      </c>
    </row>
    <row r="34" spans="3:13" s="12" customFormat="1" ht="18" customHeight="1" x14ac:dyDescent="0.2">
      <c r="C34" s="154"/>
      <c r="D34" s="270" t="s">
        <v>167</v>
      </c>
      <c r="E34" s="362">
        <f t="shared" si="7"/>
        <v>41</v>
      </c>
      <c r="F34" s="258">
        <v>10</v>
      </c>
      <c r="G34" s="250">
        <v>31</v>
      </c>
      <c r="H34" s="162"/>
      <c r="I34" s="154"/>
      <c r="J34" s="194" t="s">
        <v>168</v>
      </c>
      <c r="K34" s="362">
        <f t="shared" si="3"/>
        <v>205</v>
      </c>
      <c r="L34" s="258">
        <v>39</v>
      </c>
      <c r="M34" s="301">
        <v>166</v>
      </c>
    </row>
    <row r="35" spans="3:13" s="12" customFormat="1" ht="18" customHeight="1" x14ac:dyDescent="0.2">
      <c r="C35" s="154"/>
      <c r="D35" s="270" t="s">
        <v>169</v>
      </c>
      <c r="E35" s="362">
        <f t="shared" si="7"/>
        <v>382</v>
      </c>
      <c r="F35" s="258">
        <v>71</v>
      </c>
      <c r="G35" s="250">
        <v>311</v>
      </c>
      <c r="H35" s="162"/>
      <c r="I35" s="154"/>
      <c r="J35" s="194" t="s">
        <v>170</v>
      </c>
      <c r="K35" s="362">
        <f t="shared" si="3"/>
        <v>430</v>
      </c>
      <c r="L35" s="258">
        <v>354</v>
      </c>
      <c r="M35" s="301">
        <v>76</v>
      </c>
    </row>
    <row r="36" spans="3:13" s="12" customFormat="1" ht="18" customHeight="1" x14ac:dyDescent="0.2">
      <c r="C36" s="154"/>
      <c r="D36" s="270"/>
      <c r="E36" s="362"/>
      <c r="F36" s="258"/>
      <c r="G36" s="250"/>
      <c r="H36" s="162"/>
      <c r="I36" s="154"/>
      <c r="J36" s="162" t="s">
        <v>171</v>
      </c>
      <c r="K36" s="362">
        <f t="shared" si="3"/>
        <v>42</v>
      </c>
      <c r="L36" s="258">
        <v>3</v>
      </c>
      <c r="M36" s="301">
        <v>39</v>
      </c>
    </row>
    <row r="37" spans="3:13" s="12" customFormat="1" ht="18" customHeight="1" x14ac:dyDescent="0.2">
      <c r="C37" s="154"/>
      <c r="D37" s="270" t="s">
        <v>172</v>
      </c>
      <c r="E37" s="362">
        <f>SUM(F37:G37)</f>
        <v>885</v>
      </c>
      <c r="F37" s="258">
        <v>124</v>
      </c>
      <c r="G37" s="250">
        <v>761</v>
      </c>
      <c r="H37" s="162"/>
      <c r="I37" s="154"/>
      <c r="J37" s="504"/>
      <c r="K37" s="362"/>
      <c r="L37" s="258"/>
      <c r="M37" s="301"/>
    </row>
    <row r="38" spans="3:13" s="12" customFormat="1" ht="18" customHeight="1" x14ac:dyDescent="0.2">
      <c r="C38" s="154"/>
      <c r="D38" s="270" t="s">
        <v>173</v>
      </c>
      <c r="E38" s="362">
        <f t="shared" ref="E38:E40" si="8">SUM(F38:G38)</f>
        <v>83</v>
      </c>
      <c r="F38" s="258">
        <v>13</v>
      </c>
      <c r="G38" s="250">
        <v>70</v>
      </c>
      <c r="H38" s="162"/>
      <c r="I38" s="154"/>
      <c r="J38" s="194" t="s">
        <v>174</v>
      </c>
      <c r="K38" s="362">
        <f t="shared" si="3"/>
        <v>12</v>
      </c>
      <c r="L38" s="258">
        <v>2</v>
      </c>
      <c r="M38" s="301">
        <v>10</v>
      </c>
    </row>
    <row r="39" spans="3:13" s="12" customFormat="1" ht="18" customHeight="1" x14ac:dyDescent="0.2">
      <c r="C39" s="154"/>
      <c r="D39" s="270" t="s">
        <v>175</v>
      </c>
      <c r="E39" s="362">
        <f t="shared" si="8"/>
        <v>507</v>
      </c>
      <c r="F39" s="162">
        <v>92</v>
      </c>
      <c r="G39" s="250">
        <v>415</v>
      </c>
      <c r="H39" s="162"/>
      <c r="I39" s="154"/>
      <c r="J39" s="194" t="s">
        <v>176</v>
      </c>
      <c r="K39" s="362">
        <f t="shared" si="3"/>
        <v>61</v>
      </c>
      <c r="L39" s="258">
        <v>3</v>
      </c>
      <c r="M39" s="301">
        <v>58</v>
      </c>
    </row>
    <row r="40" spans="3:13" s="12" customFormat="1" ht="18" customHeight="1" x14ac:dyDescent="0.2">
      <c r="C40" s="154"/>
      <c r="D40" s="270" t="s">
        <v>177</v>
      </c>
      <c r="E40" s="362">
        <f t="shared" si="8"/>
        <v>397</v>
      </c>
      <c r="F40" s="258">
        <v>72</v>
      </c>
      <c r="G40" s="250">
        <v>325</v>
      </c>
      <c r="H40" s="162"/>
      <c r="I40" s="154"/>
      <c r="J40" s="194" t="s">
        <v>178</v>
      </c>
      <c r="K40" s="362">
        <f t="shared" si="3"/>
        <v>74</v>
      </c>
      <c r="L40" s="258">
        <v>18</v>
      </c>
      <c r="M40" s="301">
        <v>56</v>
      </c>
    </row>
    <row r="41" spans="3:13" s="12" customFormat="1" ht="18" customHeight="1" x14ac:dyDescent="0.2">
      <c r="C41" s="154"/>
      <c r="D41" s="270"/>
      <c r="E41" s="362"/>
      <c r="F41" s="258"/>
      <c r="G41" s="250"/>
      <c r="H41" s="162"/>
      <c r="I41" s="154"/>
      <c r="J41" s="162" t="s">
        <v>179</v>
      </c>
      <c r="K41" s="362">
        <f t="shared" si="3"/>
        <v>10</v>
      </c>
      <c r="L41" s="258">
        <v>1</v>
      </c>
      <c r="M41" s="301">
        <v>9</v>
      </c>
    </row>
    <row r="42" spans="3:13" s="12" customFormat="1" ht="18" customHeight="1" x14ac:dyDescent="0.2">
      <c r="C42" s="154"/>
      <c r="D42" s="270" t="s">
        <v>180</v>
      </c>
      <c r="E42" s="362">
        <f>SUM(F42:G42)</f>
        <v>1667</v>
      </c>
      <c r="F42" s="258">
        <v>305</v>
      </c>
      <c r="G42" s="250">
        <v>1362</v>
      </c>
      <c r="H42" s="162"/>
      <c r="I42" s="154"/>
      <c r="J42" s="194"/>
      <c r="K42" s="362"/>
      <c r="L42" s="258"/>
      <c r="M42" s="301"/>
    </row>
    <row r="43" spans="3:13" s="12" customFormat="1" ht="18" customHeight="1" x14ac:dyDescent="0.2">
      <c r="C43" s="154"/>
      <c r="D43" s="270" t="s">
        <v>181</v>
      </c>
      <c r="E43" s="362">
        <f t="shared" ref="E43:E44" si="9">SUM(F43:G43)</f>
        <v>205</v>
      </c>
      <c r="F43" s="258">
        <v>41</v>
      </c>
      <c r="G43" s="250">
        <v>164</v>
      </c>
      <c r="H43" s="162"/>
      <c r="I43" s="154"/>
      <c r="J43" s="194" t="s">
        <v>182</v>
      </c>
      <c r="K43" s="362">
        <f t="shared" si="3"/>
        <v>9</v>
      </c>
      <c r="L43" s="258">
        <v>2</v>
      </c>
      <c r="M43" s="301">
        <v>7</v>
      </c>
    </row>
    <row r="44" spans="3:13" s="12" customFormat="1" ht="18" customHeight="1" x14ac:dyDescent="0.2">
      <c r="C44" s="154"/>
      <c r="D44" s="270" t="s">
        <v>183</v>
      </c>
      <c r="E44" s="362">
        <f t="shared" si="9"/>
        <v>512</v>
      </c>
      <c r="F44" s="258">
        <v>92</v>
      </c>
      <c r="G44" s="250">
        <v>420</v>
      </c>
      <c r="H44" s="162"/>
      <c r="I44" s="154"/>
      <c r="J44" s="194" t="s">
        <v>184</v>
      </c>
      <c r="K44" s="362">
        <f t="shared" si="3"/>
        <v>10</v>
      </c>
      <c r="L44" s="258">
        <v>1</v>
      </c>
      <c r="M44" s="301">
        <v>9</v>
      </c>
    </row>
    <row r="45" spans="3:13" s="12" customFormat="1" ht="18" customHeight="1" x14ac:dyDescent="0.2">
      <c r="C45" s="154"/>
      <c r="D45" s="270"/>
      <c r="E45" s="362"/>
      <c r="F45" s="258"/>
      <c r="G45" s="250"/>
      <c r="H45" s="162"/>
      <c r="I45" s="154"/>
      <c r="J45" s="194" t="s">
        <v>185</v>
      </c>
      <c r="K45" s="362">
        <f t="shared" si="3"/>
        <v>3</v>
      </c>
      <c r="L45" s="258">
        <v>0</v>
      </c>
      <c r="M45" s="301">
        <v>3</v>
      </c>
    </row>
    <row r="46" spans="3:13" s="12" customFormat="1" ht="18" customHeight="1" x14ac:dyDescent="0.2">
      <c r="C46" s="154"/>
      <c r="D46" s="270" t="s">
        <v>186</v>
      </c>
      <c r="E46" s="362">
        <f>SUM(F46:G46)</f>
        <v>311</v>
      </c>
      <c r="F46" s="162">
        <v>75</v>
      </c>
      <c r="G46" s="250">
        <v>236</v>
      </c>
      <c r="H46" s="162"/>
      <c r="I46" s="154"/>
      <c r="J46" s="162" t="s">
        <v>187</v>
      </c>
      <c r="K46" s="362">
        <f t="shared" si="3"/>
        <v>9</v>
      </c>
      <c r="L46" s="258">
        <v>2</v>
      </c>
      <c r="M46" s="301">
        <v>7</v>
      </c>
    </row>
    <row r="47" spans="3:13" s="12" customFormat="1" ht="18" customHeight="1" x14ac:dyDescent="0.2">
      <c r="C47" s="154"/>
      <c r="D47" s="270" t="s">
        <v>188</v>
      </c>
      <c r="E47" s="362">
        <f t="shared" ref="E47:E48" si="10">SUM(F47:G47)</f>
        <v>153</v>
      </c>
      <c r="F47" s="258">
        <v>44</v>
      </c>
      <c r="G47" s="250">
        <v>109</v>
      </c>
      <c r="H47" s="162"/>
      <c r="I47" s="154"/>
      <c r="J47" s="504"/>
      <c r="K47" s="362"/>
      <c r="L47" s="258"/>
      <c r="M47" s="301"/>
    </row>
    <row r="48" spans="3:13" s="12" customFormat="1" ht="18" customHeight="1" x14ac:dyDescent="0.2">
      <c r="C48" s="154"/>
      <c r="D48" s="270" t="s">
        <v>189</v>
      </c>
      <c r="E48" s="362">
        <f t="shared" si="10"/>
        <v>297</v>
      </c>
      <c r="F48" s="258">
        <v>71</v>
      </c>
      <c r="G48" s="250">
        <v>226</v>
      </c>
      <c r="H48" s="162"/>
      <c r="I48" s="154"/>
      <c r="J48" s="194" t="s">
        <v>190</v>
      </c>
      <c r="K48" s="362">
        <f t="shared" si="3"/>
        <v>5</v>
      </c>
      <c r="L48" s="258">
        <v>1</v>
      </c>
      <c r="M48" s="301">
        <v>4</v>
      </c>
    </row>
    <row r="49" spans="3:13" s="12" customFormat="1" ht="18" customHeight="1" x14ac:dyDescent="0.2">
      <c r="C49" s="154"/>
      <c r="D49" s="154"/>
      <c r="E49" s="362"/>
      <c r="F49" s="301"/>
      <c r="G49" s="250"/>
      <c r="H49" s="162"/>
      <c r="I49" s="154"/>
      <c r="J49" s="194" t="s">
        <v>191</v>
      </c>
      <c r="K49" s="362">
        <f t="shared" si="3"/>
        <v>195</v>
      </c>
      <c r="L49" s="258">
        <v>90</v>
      </c>
      <c r="M49" s="301">
        <v>105</v>
      </c>
    </row>
    <row r="50" spans="3:13" s="12" customFormat="1" ht="18" customHeight="1" x14ac:dyDescent="0.2">
      <c r="C50" s="270" t="s">
        <v>192</v>
      </c>
      <c r="D50" s="250"/>
      <c r="E50" s="362">
        <f>SUM(E51:E53,E55:E59,E61:E64,E66:E69,K17:K20,K23:K26,K28:K31,K33:K36,K38:K41,K43:K46,K48:K51,K53:K56,K58:K61,K63:K66)</f>
        <v>34901</v>
      </c>
      <c r="F50" s="301">
        <f>SUM(F51:F53,F55:F59,F61:F64,F66:F69,L17:L20,L23:L26,L28:L31,L33:L36,L38:L41,L43:L46,L48:L51,L53:L56,L58:L61,L63:L66)</f>
        <v>8942</v>
      </c>
      <c r="G50" s="360">
        <f>SUM(G51:G53,G55:G59,G61:G64,G66:G69,M17:M20,M23:M26,M28:M31,M33:M36,M38:M41,M43:M46,M48:M51,M53:M56,M58:M61,M63:M66)</f>
        <v>25959</v>
      </c>
      <c r="H50" s="162"/>
      <c r="I50" s="154"/>
      <c r="J50" s="194" t="s">
        <v>193</v>
      </c>
      <c r="K50" s="362">
        <f t="shared" si="3"/>
        <v>7</v>
      </c>
      <c r="L50" s="258">
        <v>1</v>
      </c>
      <c r="M50" s="301">
        <v>6</v>
      </c>
    </row>
    <row r="51" spans="3:13" s="12" customFormat="1" ht="18" customHeight="1" x14ac:dyDescent="0.2">
      <c r="C51" s="154"/>
      <c r="D51" s="270" t="s">
        <v>194</v>
      </c>
      <c r="E51" s="362">
        <f>SUM(F51:G51)</f>
        <v>1884</v>
      </c>
      <c r="F51" s="258">
        <v>610</v>
      </c>
      <c r="G51" s="250">
        <v>1274</v>
      </c>
      <c r="H51" s="162"/>
      <c r="I51" s="154"/>
      <c r="J51" s="162" t="s">
        <v>195</v>
      </c>
      <c r="K51" s="362">
        <f t="shared" si="3"/>
        <v>82</v>
      </c>
      <c r="L51" s="363">
        <v>22</v>
      </c>
      <c r="M51" s="301">
        <v>60</v>
      </c>
    </row>
    <row r="52" spans="3:13" s="12" customFormat="1" ht="18" customHeight="1" x14ac:dyDescent="0.2">
      <c r="C52" s="154"/>
      <c r="D52" s="270" t="s">
        <v>196</v>
      </c>
      <c r="E52" s="362">
        <f t="shared" ref="E52:E53" si="11">SUM(F52:G52)</f>
        <v>130</v>
      </c>
      <c r="F52" s="258">
        <v>42</v>
      </c>
      <c r="G52" s="250">
        <v>88</v>
      </c>
      <c r="H52" s="162"/>
      <c r="I52" s="154"/>
      <c r="J52" s="504"/>
      <c r="K52" s="362"/>
      <c r="L52" s="258"/>
      <c r="M52" s="301"/>
    </row>
    <row r="53" spans="3:13" s="12" customFormat="1" ht="18" customHeight="1" x14ac:dyDescent="0.2">
      <c r="C53" s="154"/>
      <c r="D53" s="270" t="s">
        <v>197</v>
      </c>
      <c r="E53" s="362">
        <f t="shared" si="11"/>
        <v>13980</v>
      </c>
      <c r="F53" s="258">
        <v>3989</v>
      </c>
      <c r="G53" s="250">
        <v>9991</v>
      </c>
      <c r="H53" s="162"/>
      <c r="I53" s="154"/>
      <c r="J53" s="194" t="s">
        <v>198</v>
      </c>
      <c r="K53" s="362">
        <f t="shared" si="3"/>
        <v>12</v>
      </c>
      <c r="L53" s="258">
        <v>3</v>
      </c>
      <c r="M53" s="301">
        <v>9</v>
      </c>
    </row>
    <row r="54" spans="3:13" s="12" customFormat="1" ht="18" customHeight="1" x14ac:dyDescent="0.2">
      <c r="C54" s="154"/>
      <c r="D54" s="270"/>
      <c r="E54" s="362"/>
      <c r="F54" s="258"/>
      <c r="G54" s="250"/>
      <c r="H54" s="162"/>
      <c r="I54" s="154"/>
      <c r="J54" s="194" t="s">
        <v>199</v>
      </c>
      <c r="K54" s="362">
        <f t="shared" si="3"/>
        <v>12</v>
      </c>
      <c r="L54" s="258">
        <v>2</v>
      </c>
      <c r="M54" s="301">
        <v>10</v>
      </c>
    </row>
    <row r="55" spans="3:13" s="12" customFormat="1" ht="18" customHeight="1" x14ac:dyDescent="0.2">
      <c r="C55" s="154"/>
      <c r="D55" s="270" t="s">
        <v>200</v>
      </c>
      <c r="E55" s="362">
        <f>SUM(F55:G55)</f>
        <v>1441</v>
      </c>
      <c r="F55" s="258">
        <v>255</v>
      </c>
      <c r="G55" s="250">
        <v>1186</v>
      </c>
      <c r="H55" s="162"/>
      <c r="I55" s="154"/>
      <c r="J55" s="194" t="s">
        <v>201</v>
      </c>
      <c r="K55" s="362">
        <f t="shared" si="3"/>
        <v>56</v>
      </c>
      <c r="L55" s="258">
        <v>4</v>
      </c>
      <c r="M55" s="301">
        <v>52</v>
      </c>
    </row>
    <row r="56" spans="3:13" s="12" customFormat="1" ht="18" customHeight="1" x14ac:dyDescent="0.2">
      <c r="C56" s="154"/>
      <c r="D56" s="270" t="s">
        <v>202</v>
      </c>
      <c r="E56" s="362">
        <f t="shared" ref="E56:E59" si="12">SUM(F56:G56)</f>
        <v>1661</v>
      </c>
      <c r="F56" s="301">
        <v>450</v>
      </c>
      <c r="G56" s="250">
        <v>1211</v>
      </c>
      <c r="H56" s="162"/>
      <c r="I56" s="154"/>
      <c r="J56" s="162" t="s">
        <v>203</v>
      </c>
      <c r="K56" s="362">
        <f t="shared" si="3"/>
        <v>77</v>
      </c>
      <c r="L56" s="258">
        <v>24</v>
      </c>
      <c r="M56" s="301">
        <v>53</v>
      </c>
    </row>
    <row r="57" spans="3:13" s="12" customFormat="1" ht="18" customHeight="1" x14ac:dyDescent="0.2">
      <c r="C57" s="154"/>
      <c r="D57" s="270" t="s">
        <v>204</v>
      </c>
      <c r="E57" s="362">
        <f t="shared" si="12"/>
        <v>2151</v>
      </c>
      <c r="F57" s="258">
        <v>203</v>
      </c>
      <c r="G57" s="250">
        <v>1948</v>
      </c>
      <c r="H57" s="162"/>
      <c r="I57" s="154"/>
      <c r="J57" s="162"/>
      <c r="K57" s="362"/>
      <c r="L57" s="258"/>
      <c r="M57" s="301"/>
    </row>
    <row r="58" spans="3:13" s="12" customFormat="1" ht="18" customHeight="1" x14ac:dyDescent="0.2">
      <c r="C58" s="154"/>
      <c r="D58" s="270" t="s">
        <v>205</v>
      </c>
      <c r="E58" s="362">
        <f t="shared" si="12"/>
        <v>2126</v>
      </c>
      <c r="F58" s="258">
        <v>544</v>
      </c>
      <c r="G58" s="250">
        <v>1582</v>
      </c>
      <c r="H58" s="162"/>
      <c r="I58" s="154"/>
      <c r="J58" s="194" t="s">
        <v>206</v>
      </c>
      <c r="K58" s="362">
        <f t="shared" si="3"/>
        <v>3</v>
      </c>
      <c r="L58" s="258">
        <v>1</v>
      </c>
      <c r="M58" s="301">
        <v>2</v>
      </c>
    </row>
    <row r="59" spans="3:13" s="12" customFormat="1" ht="18" customHeight="1" x14ac:dyDescent="0.2">
      <c r="C59" s="154"/>
      <c r="D59" s="270" t="s">
        <v>207</v>
      </c>
      <c r="E59" s="362">
        <f t="shared" si="12"/>
        <v>72</v>
      </c>
      <c r="F59" s="258">
        <v>19</v>
      </c>
      <c r="G59" s="250">
        <v>53</v>
      </c>
      <c r="H59" s="162"/>
      <c r="I59" s="154"/>
      <c r="J59" s="194" t="s">
        <v>208</v>
      </c>
      <c r="K59" s="362">
        <f t="shared" si="3"/>
        <v>215</v>
      </c>
      <c r="L59" s="258">
        <v>131</v>
      </c>
      <c r="M59" s="301">
        <v>84</v>
      </c>
    </row>
    <row r="60" spans="3:13" s="12" customFormat="1" ht="18" customHeight="1" x14ac:dyDescent="0.2">
      <c r="C60" s="154"/>
      <c r="D60" s="270"/>
      <c r="E60" s="362"/>
      <c r="F60" s="258"/>
      <c r="G60" s="250"/>
      <c r="H60" s="162"/>
      <c r="I60" s="154"/>
      <c r="J60" s="194" t="s">
        <v>209</v>
      </c>
      <c r="K60" s="362">
        <f t="shared" si="3"/>
        <v>41</v>
      </c>
      <c r="L60" s="258">
        <v>4</v>
      </c>
      <c r="M60" s="301">
        <v>37</v>
      </c>
    </row>
    <row r="61" spans="3:13" s="12" customFormat="1" ht="18" customHeight="1" x14ac:dyDescent="0.2">
      <c r="C61" s="154"/>
      <c r="D61" s="270" t="s">
        <v>210</v>
      </c>
      <c r="E61" s="362">
        <f>SUM(F61:G61)</f>
        <v>564</v>
      </c>
      <c r="F61" s="258">
        <v>90</v>
      </c>
      <c r="G61" s="250">
        <v>474</v>
      </c>
      <c r="H61" s="162"/>
      <c r="I61" s="154"/>
      <c r="J61" s="162" t="s">
        <v>211</v>
      </c>
      <c r="K61" s="362">
        <f t="shared" si="3"/>
        <v>28</v>
      </c>
      <c r="L61" s="258">
        <v>4</v>
      </c>
      <c r="M61" s="301">
        <v>24</v>
      </c>
    </row>
    <row r="62" spans="3:13" s="12" customFormat="1" ht="18" customHeight="1" x14ac:dyDescent="0.2">
      <c r="C62" s="154"/>
      <c r="D62" s="270" t="s">
        <v>212</v>
      </c>
      <c r="E62" s="362">
        <f t="shared" ref="E62:E64" si="13">SUM(F62:G62)</f>
        <v>310</v>
      </c>
      <c r="F62" s="258">
        <v>63</v>
      </c>
      <c r="G62" s="250">
        <v>247</v>
      </c>
      <c r="H62" s="162"/>
      <c r="I62" s="154"/>
      <c r="J62" s="162"/>
      <c r="K62" s="362"/>
      <c r="L62" s="258"/>
      <c r="M62" s="301"/>
    </row>
    <row r="63" spans="3:13" s="12" customFormat="1" ht="18" customHeight="1" x14ac:dyDescent="0.2">
      <c r="C63" s="154"/>
      <c r="D63" s="270" t="s">
        <v>213</v>
      </c>
      <c r="E63" s="362">
        <f t="shared" si="13"/>
        <v>285</v>
      </c>
      <c r="F63" s="258">
        <v>57</v>
      </c>
      <c r="G63" s="250">
        <v>228</v>
      </c>
      <c r="H63" s="162"/>
      <c r="I63" s="154"/>
      <c r="J63" s="194" t="s">
        <v>214</v>
      </c>
      <c r="K63" s="362">
        <f t="shared" si="3"/>
        <v>62</v>
      </c>
      <c r="L63" s="258">
        <v>4</v>
      </c>
      <c r="M63" s="301">
        <v>58</v>
      </c>
    </row>
    <row r="64" spans="3:13" s="12" customFormat="1" ht="18" customHeight="1" x14ac:dyDescent="0.2">
      <c r="C64" s="154"/>
      <c r="D64" s="270" t="s">
        <v>215</v>
      </c>
      <c r="E64" s="362">
        <f t="shared" si="13"/>
        <v>1269</v>
      </c>
      <c r="F64" s="258">
        <v>227</v>
      </c>
      <c r="G64" s="250">
        <v>1042</v>
      </c>
      <c r="H64" s="162"/>
      <c r="I64" s="154"/>
      <c r="J64" s="194" t="s">
        <v>216</v>
      </c>
      <c r="K64" s="362">
        <f t="shared" si="3"/>
        <v>204</v>
      </c>
      <c r="L64" s="258">
        <v>45</v>
      </c>
      <c r="M64" s="301">
        <v>159</v>
      </c>
    </row>
    <row r="65" spans="1:13" s="12" customFormat="1" ht="18" customHeight="1" x14ac:dyDescent="0.2">
      <c r="C65" s="154"/>
      <c r="D65" s="270"/>
      <c r="E65" s="362"/>
      <c r="F65" s="258"/>
      <c r="G65" s="250"/>
      <c r="H65" s="162"/>
      <c r="I65" s="154"/>
      <c r="J65" s="194" t="s">
        <v>217</v>
      </c>
      <c r="K65" s="362">
        <f t="shared" si="3"/>
        <v>27</v>
      </c>
      <c r="L65" s="258">
        <v>2</v>
      </c>
      <c r="M65" s="301">
        <v>25</v>
      </c>
    </row>
    <row r="66" spans="1:13" s="12" customFormat="1" ht="18" customHeight="1" x14ac:dyDescent="0.2">
      <c r="C66" s="154"/>
      <c r="D66" s="270" t="s">
        <v>218</v>
      </c>
      <c r="E66" s="362">
        <f>SUM(F66:G66)</f>
        <v>509</v>
      </c>
      <c r="F66" s="258">
        <v>76</v>
      </c>
      <c r="G66" s="250">
        <v>433</v>
      </c>
      <c r="H66" s="162"/>
      <c r="I66" s="154"/>
      <c r="J66" s="162" t="s">
        <v>219</v>
      </c>
      <c r="K66" s="362">
        <f t="shared" si="3"/>
        <v>802</v>
      </c>
      <c r="L66" s="258">
        <v>323</v>
      </c>
      <c r="M66" s="301">
        <v>479</v>
      </c>
    </row>
    <row r="67" spans="1:13" s="12" customFormat="1" ht="18" customHeight="1" x14ac:dyDescent="0.2">
      <c r="C67" s="154"/>
      <c r="D67" s="270" t="s">
        <v>220</v>
      </c>
      <c r="E67" s="362">
        <f t="shared" ref="E67:E69" si="14">SUM(F67:G67)</f>
        <v>995</v>
      </c>
      <c r="F67" s="258">
        <v>178</v>
      </c>
      <c r="G67" s="250">
        <v>817</v>
      </c>
      <c r="H67" s="162"/>
      <c r="I67" s="154"/>
      <c r="J67" s="250"/>
      <c r="K67" s="301"/>
      <c r="L67" s="258"/>
      <c r="M67" s="258"/>
    </row>
    <row r="68" spans="1:13" s="12" customFormat="1" ht="18" customHeight="1" x14ac:dyDescent="0.2">
      <c r="C68" s="154"/>
      <c r="D68" s="270" t="s">
        <v>221</v>
      </c>
      <c r="E68" s="362">
        <f t="shared" si="14"/>
        <v>813</v>
      </c>
      <c r="F68" s="162">
        <v>148</v>
      </c>
      <c r="G68" s="250">
        <v>665</v>
      </c>
      <c r="H68" s="162"/>
      <c r="I68" s="154"/>
      <c r="J68" s="250"/>
      <c r="K68" s="301"/>
      <c r="L68" s="258"/>
      <c r="M68" s="258"/>
    </row>
    <row r="69" spans="1:13" s="12" customFormat="1" ht="18" customHeight="1" x14ac:dyDescent="0.2">
      <c r="C69" s="154"/>
      <c r="D69" s="270" t="s">
        <v>222</v>
      </c>
      <c r="E69" s="362">
        <f t="shared" si="14"/>
        <v>165</v>
      </c>
      <c r="F69" s="258">
        <v>21</v>
      </c>
      <c r="G69" s="250">
        <v>144</v>
      </c>
      <c r="H69" s="162"/>
      <c r="I69" s="154"/>
      <c r="J69" s="250"/>
      <c r="K69" s="162" t="s">
        <v>752</v>
      </c>
      <c r="L69" s="162" t="s">
        <v>752</v>
      </c>
      <c r="M69" s="162" t="s">
        <v>752</v>
      </c>
    </row>
    <row r="70" spans="1:13" s="12" customFormat="1" ht="18" thickBot="1" x14ac:dyDescent="0.25">
      <c r="A70" s="14"/>
      <c r="B70" s="13"/>
      <c r="C70" s="163"/>
      <c r="D70" s="163"/>
      <c r="E70" s="269"/>
      <c r="F70" s="163"/>
      <c r="G70" s="506"/>
      <c r="H70" s="269"/>
      <c r="I70" s="163"/>
      <c r="J70" s="230"/>
      <c r="K70" s="163" t="s">
        <v>753</v>
      </c>
      <c r="L70" s="163" t="s">
        <v>753</v>
      </c>
      <c r="M70" s="163" t="s">
        <v>753</v>
      </c>
    </row>
    <row r="71" spans="1:13" s="12" customFormat="1" x14ac:dyDescent="0.15">
      <c r="C71" s="154"/>
      <c r="D71" s="154"/>
      <c r="E71" s="154" t="s">
        <v>937</v>
      </c>
      <c r="F71" s="154"/>
      <c r="G71" s="322"/>
      <c r="H71" s="162"/>
      <c r="I71" s="162"/>
      <c r="J71" s="162"/>
      <c r="K71" s="162"/>
      <c r="L71" s="162"/>
      <c r="M71" s="162"/>
    </row>
    <row r="72" spans="1:13" s="12" customFormat="1" ht="18" customHeight="1" x14ac:dyDescent="0.15">
      <c r="C72" s="154"/>
      <c r="D72" s="154"/>
      <c r="E72" s="154" t="s">
        <v>938</v>
      </c>
      <c r="F72" s="154"/>
      <c r="G72" s="154"/>
      <c r="H72" s="154"/>
      <c r="I72" s="154"/>
      <c r="J72" s="154"/>
      <c r="K72" s="154"/>
      <c r="L72" s="154"/>
      <c r="M72" s="154"/>
    </row>
    <row r="73" spans="1:13" s="12" customFormat="1" x14ac:dyDescent="0.2">
      <c r="C73" s="154"/>
      <c r="D73" s="154"/>
      <c r="E73" s="270" t="s">
        <v>939</v>
      </c>
      <c r="F73" s="154"/>
      <c r="G73" s="322"/>
      <c r="H73" s="154"/>
      <c r="I73" s="154"/>
      <c r="J73" s="154"/>
      <c r="K73" s="154"/>
      <c r="L73" s="154"/>
      <c r="M73" s="154"/>
    </row>
  </sheetData>
  <mergeCells count="10">
    <mergeCell ref="C12:D12"/>
    <mergeCell ref="C13:D13"/>
    <mergeCell ref="C14:D14"/>
    <mergeCell ref="B6:M6"/>
    <mergeCell ref="B8:D9"/>
    <mergeCell ref="H8:J10"/>
    <mergeCell ref="F9:F10"/>
    <mergeCell ref="G9:G10"/>
    <mergeCell ref="L9:L10"/>
    <mergeCell ref="M9:M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5"/>
  <sheetViews>
    <sheetView view="pageBreakPreview" zoomScale="75" zoomScaleNormal="75" workbookViewId="0">
      <selection activeCell="J59" sqref="J59"/>
    </sheetView>
  </sheetViews>
  <sheetFormatPr defaultColWidth="14.625" defaultRowHeight="17.25" x14ac:dyDescent="0.15"/>
  <cols>
    <col min="1" max="1" width="13.375" style="12" customWidth="1"/>
    <col min="2" max="2" width="26.75" style="12" customWidth="1"/>
    <col min="3" max="3" width="14.625" style="12"/>
    <col min="4" max="7" width="15.875" style="12" customWidth="1"/>
    <col min="8" max="14" width="14.625" style="12"/>
    <col min="15" max="16384" width="14.625" style="25"/>
  </cols>
  <sheetData>
    <row r="1" spans="1:7" x14ac:dyDescent="0.2">
      <c r="A1" s="14"/>
    </row>
    <row r="6" spans="1:7" x14ac:dyDescent="0.2">
      <c r="B6" s="535" t="s">
        <v>431</v>
      </c>
      <c r="C6" s="535"/>
      <c r="D6" s="535"/>
      <c r="E6" s="535"/>
      <c r="F6" s="535"/>
      <c r="G6" s="535"/>
    </row>
    <row r="7" spans="1:7" ht="18" thickBot="1" x14ac:dyDescent="0.25">
      <c r="B7" s="163"/>
      <c r="C7" s="320" t="s">
        <v>223</v>
      </c>
      <c r="D7" s="163"/>
      <c r="E7" s="163"/>
      <c r="F7" s="163"/>
      <c r="G7" s="165" t="s">
        <v>224</v>
      </c>
    </row>
    <row r="8" spans="1:7" x14ac:dyDescent="0.15">
      <c r="B8" s="154"/>
      <c r="C8" s="552" t="s">
        <v>754</v>
      </c>
      <c r="D8" s="172"/>
      <c r="E8" s="172"/>
      <c r="F8" s="172"/>
      <c r="G8" s="172"/>
    </row>
    <row r="9" spans="1:7" x14ac:dyDescent="0.2">
      <c r="B9" s="172"/>
      <c r="C9" s="538"/>
      <c r="D9" s="221" t="s">
        <v>756</v>
      </c>
      <c r="E9" s="221" t="s">
        <v>757</v>
      </c>
      <c r="F9" s="221" t="s">
        <v>759</v>
      </c>
      <c r="G9" s="221" t="s">
        <v>760</v>
      </c>
    </row>
    <row r="10" spans="1:7" x14ac:dyDescent="0.15">
      <c r="B10" s="154"/>
      <c r="C10" s="167"/>
      <c r="D10" s="154"/>
      <c r="E10" s="154"/>
      <c r="F10" s="154"/>
      <c r="G10" s="154"/>
    </row>
    <row r="11" spans="1:7" x14ac:dyDescent="0.2">
      <c r="B11" s="364" t="s">
        <v>402</v>
      </c>
      <c r="C11" s="362">
        <v>91020</v>
      </c>
      <c r="D11" s="301">
        <v>44819</v>
      </c>
      <c r="E11" s="301">
        <v>46201</v>
      </c>
      <c r="F11" s="365" t="s">
        <v>225</v>
      </c>
      <c r="G11" s="365" t="s">
        <v>225</v>
      </c>
    </row>
    <row r="12" spans="1:7" x14ac:dyDescent="0.2">
      <c r="B12" s="364" t="s">
        <v>403</v>
      </c>
      <c r="C12" s="362">
        <v>108441</v>
      </c>
      <c r="D12" s="301">
        <v>54522</v>
      </c>
      <c r="E12" s="301">
        <v>53919</v>
      </c>
      <c r="F12" s="365" t="s">
        <v>225</v>
      </c>
      <c r="G12" s="365" t="s">
        <v>225</v>
      </c>
    </row>
    <row r="13" spans="1:7" x14ac:dyDescent="0.2">
      <c r="B13" s="364" t="s">
        <v>446</v>
      </c>
      <c r="C13" s="362">
        <v>110555</v>
      </c>
      <c r="D13" s="301">
        <v>56061</v>
      </c>
      <c r="E13" s="301">
        <v>54494</v>
      </c>
      <c r="F13" s="365" t="s">
        <v>225</v>
      </c>
      <c r="G13" s="365" t="s">
        <v>225</v>
      </c>
    </row>
    <row r="14" spans="1:7" x14ac:dyDescent="0.2">
      <c r="B14" s="364" t="s">
        <v>462</v>
      </c>
      <c r="C14" s="362">
        <v>107936</v>
      </c>
      <c r="D14" s="301">
        <v>55122</v>
      </c>
      <c r="E14" s="301">
        <v>52814</v>
      </c>
      <c r="F14" s="365" t="s">
        <v>225</v>
      </c>
      <c r="G14" s="365" t="s">
        <v>225</v>
      </c>
    </row>
    <row r="15" spans="1:7" x14ac:dyDescent="0.2">
      <c r="B15" s="364" t="s">
        <v>562</v>
      </c>
      <c r="C15" s="362">
        <v>127003</v>
      </c>
      <c r="D15" s="301">
        <v>64819</v>
      </c>
      <c r="E15" s="301">
        <v>62184</v>
      </c>
      <c r="F15" s="365" t="s">
        <v>225</v>
      </c>
      <c r="G15" s="365" t="s">
        <v>225</v>
      </c>
    </row>
    <row r="16" spans="1:7" x14ac:dyDescent="0.2">
      <c r="B16" s="364"/>
      <c r="C16" s="362"/>
      <c r="D16" s="301"/>
      <c r="E16" s="301"/>
      <c r="F16" s="365"/>
      <c r="G16" s="365"/>
    </row>
    <row r="17" spans="2:7" x14ac:dyDescent="0.2">
      <c r="B17" s="364" t="s">
        <v>563</v>
      </c>
      <c r="C17" s="362">
        <v>119777</v>
      </c>
      <c r="D17" s="301">
        <v>61394</v>
      </c>
      <c r="E17" s="301">
        <v>58383</v>
      </c>
      <c r="F17" s="365" t="s">
        <v>225</v>
      </c>
      <c r="G17" s="365" t="s">
        <v>225</v>
      </c>
    </row>
    <row r="18" spans="2:7" x14ac:dyDescent="0.2">
      <c r="B18" s="364" t="s">
        <v>613</v>
      </c>
      <c r="C18" s="362">
        <v>132151</v>
      </c>
      <c r="D18" s="301">
        <v>67620</v>
      </c>
      <c r="E18" s="301">
        <v>64531</v>
      </c>
      <c r="F18" s="365" t="s">
        <v>225</v>
      </c>
      <c r="G18" s="365" t="s">
        <v>225</v>
      </c>
    </row>
    <row r="19" spans="2:7" x14ac:dyDescent="0.2">
      <c r="B19" s="364" t="s">
        <v>650</v>
      </c>
      <c r="C19" s="167">
        <v>161570</v>
      </c>
      <c r="D19" s="162">
        <v>83330</v>
      </c>
      <c r="E19" s="162">
        <v>78240</v>
      </c>
      <c r="F19" s="365" t="s">
        <v>225</v>
      </c>
      <c r="G19" s="365" t="s">
        <v>225</v>
      </c>
    </row>
    <row r="20" spans="2:7" x14ac:dyDescent="0.2">
      <c r="B20" s="364" t="s">
        <v>761</v>
      </c>
      <c r="C20" s="167">
        <v>177135</v>
      </c>
      <c r="D20" s="162">
        <v>90146</v>
      </c>
      <c r="E20" s="162">
        <v>86989</v>
      </c>
      <c r="F20" s="365" t="s">
        <v>225</v>
      </c>
      <c r="G20" s="365" t="s">
        <v>225</v>
      </c>
    </row>
    <row r="21" spans="2:7" x14ac:dyDescent="0.2">
      <c r="B21" s="364" t="s">
        <v>858</v>
      </c>
      <c r="C21" s="167">
        <f>SUM(D21:E21)</f>
        <v>85359</v>
      </c>
      <c r="D21" s="162">
        <v>43516</v>
      </c>
      <c r="E21" s="162">
        <v>41843</v>
      </c>
      <c r="F21" s="365" t="s">
        <v>225</v>
      </c>
      <c r="G21" s="365" t="s">
        <v>225</v>
      </c>
    </row>
    <row r="22" spans="2:7" x14ac:dyDescent="0.2">
      <c r="B22" s="364"/>
      <c r="C22" s="167"/>
      <c r="D22" s="162"/>
      <c r="E22" s="162"/>
      <c r="F22" s="365"/>
      <c r="G22" s="365"/>
    </row>
    <row r="23" spans="2:7" x14ac:dyDescent="0.2">
      <c r="B23" s="364" t="s">
        <v>911</v>
      </c>
      <c r="C23" s="167">
        <f>D23+E23</f>
        <v>140201</v>
      </c>
      <c r="D23" s="162">
        <f>SUM(D25:D37)</f>
        <v>71346</v>
      </c>
      <c r="E23" s="162">
        <f>SUM(E25:E37)</f>
        <v>68855</v>
      </c>
      <c r="F23" s="365" t="s">
        <v>225</v>
      </c>
      <c r="G23" s="365" t="s">
        <v>225</v>
      </c>
    </row>
    <row r="24" spans="2:7" x14ac:dyDescent="0.2">
      <c r="B24" s="154"/>
      <c r="C24" s="167"/>
      <c r="D24" s="162"/>
      <c r="E24" s="162"/>
      <c r="F24" s="507"/>
      <c r="G24" s="508"/>
    </row>
    <row r="25" spans="2:7" x14ac:dyDescent="0.2">
      <c r="B25" s="509" t="s">
        <v>912</v>
      </c>
      <c r="C25" s="362">
        <f>SUM(D25:E25)</f>
        <v>8372</v>
      </c>
      <c r="D25" s="162">
        <v>4358</v>
      </c>
      <c r="E25" s="162">
        <v>4014</v>
      </c>
      <c r="F25" s="365" t="s">
        <v>225</v>
      </c>
      <c r="G25" s="365" t="s">
        <v>225</v>
      </c>
    </row>
    <row r="26" spans="2:7" x14ac:dyDescent="0.2">
      <c r="B26" s="509" t="s">
        <v>913</v>
      </c>
      <c r="C26" s="362">
        <f t="shared" ref="C26:C37" si="0">SUM(D26:E26)</f>
        <v>7297</v>
      </c>
      <c r="D26" s="162">
        <v>3553</v>
      </c>
      <c r="E26" s="162">
        <v>3744</v>
      </c>
      <c r="F26" s="365" t="s">
        <v>225</v>
      </c>
      <c r="G26" s="365" t="s">
        <v>225</v>
      </c>
    </row>
    <row r="27" spans="2:7" x14ac:dyDescent="0.2">
      <c r="B27" s="509" t="s">
        <v>914</v>
      </c>
      <c r="C27" s="362">
        <f t="shared" si="0"/>
        <v>6730</v>
      </c>
      <c r="D27" s="162">
        <v>3340</v>
      </c>
      <c r="E27" s="162">
        <v>3390</v>
      </c>
      <c r="F27" s="365" t="s">
        <v>225</v>
      </c>
      <c r="G27" s="365" t="s">
        <v>225</v>
      </c>
    </row>
    <row r="28" spans="2:7" x14ac:dyDescent="0.2">
      <c r="B28" s="509" t="s">
        <v>915</v>
      </c>
      <c r="C28" s="362">
        <f t="shared" si="0"/>
        <v>11372</v>
      </c>
      <c r="D28" s="162">
        <v>6031</v>
      </c>
      <c r="E28" s="162">
        <v>5341</v>
      </c>
      <c r="F28" s="365" t="s">
        <v>225</v>
      </c>
      <c r="G28" s="365" t="s">
        <v>225</v>
      </c>
    </row>
    <row r="29" spans="2:7" x14ac:dyDescent="0.2">
      <c r="B29" s="509" t="s">
        <v>916</v>
      </c>
      <c r="C29" s="362">
        <f t="shared" si="0"/>
        <v>13323</v>
      </c>
      <c r="D29" s="162">
        <v>6622</v>
      </c>
      <c r="E29" s="162">
        <v>6701</v>
      </c>
      <c r="F29" s="365" t="s">
        <v>225</v>
      </c>
      <c r="G29" s="365" t="s">
        <v>225</v>
      </c>
    </row>
    <row r="30" spans="2:7" x14ac:dyDescent="0.2">
      <c r="B30" s="509" t="s">
        <v>917</v>
      </c>
      <c r="C30" s="362">
        <f t="shared" si="0"/>
        <v>9607</v>
      </c>
      <c r="D30" s="162">
        <v>4859</v>
      </c>
      <c r="E30" s="162">
        <v>4748</v>
      </c>
      <c r="F30" s="365" t="s">
        <v>225</v>
      </c>
      <c r="G30" s="365" t="s">
        <v>225</v>
      </c>
    </row>
    <row r="31" spans="2:7" x14ac:dyDescent="0.2">
      <c r="B31" s="509"/>
      <c r="C31" s="362"/>
      <c r="D31" s="258"/>
      <c r="E31" s="258"/>
      <c r="F31" s="365"/>
      <c r="G31" s="365"/>
    </row>
    <row r="32" spans="2:7" x14ac:dyDescent="0.2">
      <c r="B32" s="509" t="s">
        <v>918</v>
      </c>
      <c r="C32" s="362">
        <f t="shared" si="0"/>
        <v>13103</v>
      </c>
      <c r="D32" s="162">
        <v>6741</v>
      </c>
      <c r="E32" s="162">
        <v>6362</v>
      </c>
      <c r="F32" s="365" t="s">
        <v>225</v>
      </c>
      <c r="G32" s="365" t="s">
        <v>225</v>
      </c>
    </row>
    <row r="33" spans="2:7" x14ac:dyDescent="0.2">
      <c r="B33" s="509" t="s">
        <v>919</v>
      </c>
      <c r="C33" s="362">
        <f t="shared" si="0"/>
        <v>18123</v>
      </c>
      <c r="D33" s="162">
        <v>9209</v>
      </c>
      <c r="E33" s="162">
        <v>8914</v>
      </c>
      <c r="F33" s="365" t="s">
        <v>225</v>
      </c>
      <c r="G33" s="365" t="s">
        <v>225</v>
      </c>
    </row>
    <row r="34" spans="2:7" x14ac:dyDescent="0.2">
      <c r="B34" s="509" t="s">
        <v>920</v>
      </c>
      <c r="C34" s="362">
        <f t="shared" si="0"/>
        <v>15955</v>
      </c>
      <c r="D34" s="162">
        <v>8659</v>
      </c>
      <c r="E34" s="162">
        <v>7296</v>
      </c>
      <c r="F34" s="365" t="s">
        <v>225</v>
      </c>
      <c r="G34" s="365" t="s">
        <v>225</v>
      </c>
    </row>
    <row r="35" spans="2:7" x14ac:dyDescent="0.2">
      <c r="B35" s="509" t="s">
        <v>921</v>
      </c>
      <c r="C35" s="362">
        <f t="shared" si="0"/>
        <v>12960</v>
      </c>
      <c r="D35" s="162">
        <v>5851</v>
      </c>
      <c r="E35" s="162">
        <v>7109</v>
      </c>
      <c r="F35" s="365" t="s">
        <v>225</v>
      </c>
      <c r="G35" s="365" t="s">
        <v>225</v>
      </c>
    </row>
    <row r="36" spans="2:7" x14ac:dyDescent="0.2">
      <c r="B36" s="509" t="s">
        <v>922</v>
      </c>
      <c r="C36" s="362">
        <f t="shared" si="0"/>
        <v>7513</v>
      </c>
      <c r="D36" s="162">
        <v>3910</v>
      </c>
      <c r="E36" s="162">
        <v>3603</v>
      </c>
      <c r="F36" s="365" t="s">
        <v>225</v>
      </c>
      <c r="G36" s="365" t="s">
        <v>225</v>
      </c>
    </row>
    <row r="37" spans="2:7" x14ac:dyDescent="0.2">
      <c r="B37" s="509" t="s">
        <v>923</v>
      </c>
      <c r="C37" s="362">
        <f t="shared" si="0"/>
        <v>15846</v>
      </c>
      <c r="D37" s="162">
        <v>8213</v>
      </c>
      <c r="E37" s="162">
        <v>7633</v>
      </c>
      <c r="F37" s="365" t="s">
        <v>225</v>
      </c>
      <c r="G37" s="365" t="s">
        <v>225</v>
      </c>
    </row>
    <row r="38" spans="2:7" ht="18" thickBot="1" x14ac:dyDescent="0.2">
      <c r="B38" s="163"/>
      <c r="C38" s="269"/>
      <c r="D38" s="163"/>
      <c r="E38" s="163"/>
      <c r="F38" s="163"/>
      <c r="G38" s="163"/>
    </row>
    <row r="39" spans="2:7" x14ac:dyDescent="0.2">
      <c r="B39" s="154"/>
      <c r="C39" s="270" t="s">
        <v>651</v>
      </c>
      <c r="D39" s="154"/>
      <c r="E39" s="154"/>
      <c r="F39" s="154"/>
      <c r="G39" s="154"/>
    </row>
    <row r="40" spans="2:7" x14ac:dyDescent="0.15">
      <c r="B40" s="154"/>
      <c r="C40" s="154"/>
      <c r="D40" s="154"/>
      <c r="E40" s="154"/>
      <c r="F40" s="154"/>
      <c r="G40" s="154"/>
    </row>
    <row r="41" spans="2:7" x14ac:dyDescent="0.15">
      <c r="B41" s="154"/>
      <c r="C41" s="154"/>
      <c r="D41" s="154"/>
      <c r="E41" s="154"/>
      <c r="F41" s="154"/>
      <c r="G41" s="154"/>
    </row>
    <row r="42" spans="2:7" ht="18" thickBot="1" x14ac:dyDescent="0.25">
      <c r="B42" s="163"/>
      <c r="C42" s="320" t="s">
        <v>226</v>
      </c>
      <c r="D42" s="163"/>
      <c r="E42" s="163"/>
      <c r="F42" s="163"/>
      <c r="G42" s="165" t="s">
        <v>762</v>
      </c>
    </row>
    <row r="43" spans="2:7" x14ac:dyDescent="0.15">
      <c r="B43" s="154"/>
      <c r="C43" s="167"/>
      <c r="D43" s="172"/>
      <c r="E43" s="172"/>
      <c r="F43" s="172"/>
      <c r="G43" s="172"/>
    </row>
    <row r="44" spans="2:7" x14ac:dyDescent="0.2">
      <c r="B44" s="172"/>
      <c r="C44" s="472" t="s">
        <v>754</v>
      </c>
      <c r="D44" s="472" t="s">
        <v>755</v>
      </c>
      <c r="E44" s="472" t="s">
        <v>649</v>
      </c>
      <c r="F44" s="472" t="s">
        <v>758</v>
      </c>
      <c r="G44" s="472" t="s">
        <v>763</v>
      </c>
    </row>
    <row r="45" spans="2:7" x14ac:dyDescent="0.15">
      <c r="B45" s="154"/>
      <c r="C45" s="167"/>
      <c r="D45" s="154"/>
      <c r="E45" s="154"/>
      <c r="F45" s="154"/>
      <c r="G45" s="154"/>
    </row>
    <row r="46" spans="2:7" x14ac:dyDescent="0.2">
      <c r="B46" s="364" t="s">
        <v>402</v>
      </c>
      <c r="C46" s="362">
        <v>13546</v>
      </c>
      <c r="D46" s="301">
        <v>4033</v>
      </c>
      <c r="E46" s="301">
        <v>9513</v>
      </c>
      <c r="F46" s="365" t="s">
        <v>225</v>
      </c>
      <c r="G46" s="365" t="s">
        <v>225</v>
      </c>
    </row>
    <row r="47" spans="2:7" x14ac:dyDescent="0.2">
      <c r="B47" s="364" t="s">
        <v>403</v>
      </c>
      <c r="C47" s="362">
        <v>9981</v>
      </c>
      <c r="D47" s="301">
        <v>4112</v>
      </c>
      <c r="E47" s="301">
        <v>5869</v>
      </c>
      <c r="F47" s="365" t="s">
        <v>225</v>
      </c>
      <c r="G47" s="365" t="s">
        <v>225</v>
      </c>
    </row>
    <row r="48" spans="2:7" x14ac:dyDescent="0.2">
      <c r="B48" s="364" t="s">
        <v>446</v>
      </c>
      <c r="C48" s="362">
        <v>12048</v>
      </c>
      <c r="D48" s="301">
        <v>5438</v>
      </c>
      <c r="E48" s="301">
        <v>6610</v>
      </c>
      <c r="F48" s="365" t="s">
        <v>225</v>
      </c>
      <c r="G48" s="365" t="s">
        <v>225</v>
      </c>
    </row>
    <row r="49" spans="2:7" x14ac:dyDescent="0.2">
      <c r="B49" s="364" t="s">
        <v>462</v>
      </c>
      <c r="C49" s="362">
        <v>11487</v>
      </c>
      <c r="D49" s="301">
        <v>5294</v>
      </c>
      <c r="E49" s="301">
        <v>6193</v>
      </c>
      <c r="F49" s="365" t="s">
        <v>225</v>
      </c>
      <c r="G49" s="365" t="s">
        <v>225</v>
      </c>
    </row>
    <row r="50" spans="2:7" x14ac:dyDescent="0.2">
      <c r="B50" s="364" t="s">
        <v>562</v>
      </c>
      <c r="C50" s="362">
        <v>12054</v>
      </c>
      <c r="D50" s="301">
        <v>6636</v>
      </c>
      <c r="E50" s="301">
        <v>5418</v>
      </c>
      <c r="F50" s="365" t="s">
        <v>225</v>
      </c>
      <c r="G50" s="365" t="s">
        <v>225</v>
      </c>
    </row>
    <row r="51" spans="2:7" x14ac:dyDescent="0.2">
      <c r="B51" s="364"/>
      <c r="C51" s="362"/>
      <c r="D51" s="301"/>
      <c r="E51" s="301"/>
      <c r="F51" s="365"/>
      <c r="G51" s="365"/>
    </row>
    <row r="52" spans="2:7" x14ac:dyDescent="0.2">
      <c r="B52" s="364" t="s">
        <v>563</v>
      </c>
      <c r="C52" s="362">
        <v>13661</v>
      </c>
      <c r="D52" s="301">
        <v>6643</v>
      </c>
      <c r="E52" s="301">
        <v>7018</v>
      </c>
      <c r="F52" s="365" t="s">
        <v>225</v>
      </c>
      <c r="G52" s="365" t="s">
        <v>225</v>
      </c>
    </row>
    <row r="53" spans="2:7" x14ac:dyDescent="0.2">
      <c r="B53" s="364" t="s">
        <v>613</v>
      </c>
      <c r="C53" s="362">
        <v>11889</v>
      </c>
      <c r="D53" s="301">
        <v>5766</v>
      </c>
      <c r="E53" s="301">
        <v>6123</v>
      </c>
      <c r="F53" s="365" t="s">
        <v>225</v>
      </c>
      <c r="G53" s="365" t="s">
        <v>225</v>
      </c>
    </row>
    <row r="54" spans="2:7" x14ac:dyDescent="0.2">
      <c r="B54" s="364" t="s">
        <v>650</v>
      </c>
      <c r="C54" s="362">
        <v>15571</v>
      </c>
      <c r="D54" s="301">
        <v>6875</v>
      </c>
      <c r="E54" s="301">
        <v>8696</v>
      </c>
      <c r="F54" s="365" t="s">
        <v>652</v>
      </c>
      <c r="G54" s="365" t="s">
        <v>652</v>
      </c>
    </row>
    <row r="55" spans="2:7" x14ac:dyDescent="0.2">
      <c r="B55" s="364" t="s">
        <v>764</v>
      </c>
      <c r="C55" s="362">
        <v>13481</v>
      </c>
      <c r="D55" s="301">
        <v>6751</v>
      </c>
      <c r="E55" s="301">
        <v>6730</v>
      </c>
      <c r="F55" s="365" t="s">
        <v>652</v>
      </c>
      <c r="G55" s="365" t="s">
        <v>652</v>
      </c>
    </row>
    <row r="56" spans="2:7" x14ac:dyDescent="0.2">
      <c r="B56" s="364" t="s">
        <v>857</v>
      </c>
      <c r="C56" s="362">
        <f>SUM(D56:E56)</f>
        <v>8426</v>
      </c>
      <c r="D56" s="301">
        <v>4450</v>
      </c>
      <c r="E56" s="301">
        <v>3976</v>
      </c>
      <c r="F56" s="365" t="s">
        <v>652</v>
      </c>
      <c r="G56" s="365" t="s">
        <v>652</v>
      </c>
    </row>
    <row r="57" spans="2:7" x14ac:dyDescent="0.2">
      <c r="B57" s="364"/>
      <c r="C57" s="362"/>
      <c r="D57" s="301"/>
      <c r="E57" s="301"/>
      <c r="F57" s="365"/>
      <c r="G57" s="365"/>
    </row>
    <row r="58" spans="2:7" x14ac:dyDescent="0.2">
      <c r="B58" s="364" t="s">
        <v>911</v>
      </c>
      <c r="C58" s="167">
        <f>D58+E58</f>
        <v>10445</v>
      </c>
      <c r="D58" s="162">
        <f>SUM(D60:D72)</f>
        <v>5336</v>
      </c>
      <c r="E58" s="162">
        <f>SUM(E60:E72)</f>
        <v>5109</v>
      </c>
      <c r="F58" s="365" t="s">
        <v>225</v>
      </c>
      <c r="G58" s="365" t="s">
        <v>225</v>
      </c>
    </row>
    <row r="59" spans="2:7" x14ac:dyDescent="0.2">
      <c r="B59" s="364"/>
      <c r="C59" s="362"/>
      <c r="D59" s="301"/>
      <c r="E59" s="301"/>
      <c r="F59" s="365"/>
      <c r="G59" s="365"/>
    </row>
    <row r="60" spans="2:7" x14ac:dyDescent="0.2">
      <c r="B60" s="509" t="s">
        <v>912</v>
      </c>
      <c r="C60" s="362">
        <f>SUM(D60:E60)</f>
        <v>834</v>
      </c>
      <c r="D60" s="162">
        <v>420</v>
      </c>
      <c r="E60" s="162">
        <v>414</v>
      </c>
      <c r="F60" s="365" t="s">
        <v>225</v>
      </c>
      <c r="G60" s="365" t="s">
        <v>225</v>
      </c>
    </row>
    <row r="61" spans="2:7" x14ac:dyDescent="0.2">
      <c r="B61" s="509" t="s">
        <v>913</v>
      </c>
      <c r="C61" s="362">
        <f t="shared" ref="C61:C72" si="1">SUM(D61:E61)</f>
        <v>616</v>
      </c>
      <c r="D61" s="162">
        <v>342</v>
      </c>
      <c r="E61" s="162">
        <v>274</v>
      </c>
      <c r="F61" s="365" t="s">
        <v>225</v>
      </c>
      <c r="G61" s="365" t="s">
        <v>225</v>
      </c>
    </row>
    <row r="62" spans="2:7" x14ac:dyDescent="0.2">
      <c r="B62" s="509" t="s">
        <v>914</v>
      </c>
      <c r="C62" s="362">
        <f t="shared" si="1"/>
        <v>957</v>
      </c>
      <c r="D62" s="162">
        <v>429</v>
      </c>
      <c r="E62" s="162">
        <v>528</v>
      </c>
      <c r="F62" s="365" t="s">
        <v>225</v>
      </c>
      <c r="G62" s="365" t="s">
        <v>225</v>
      </c>
    </row>
    <row r="63" spans="2:7" x14ac:dyDescent="0.2">
      <c r="B63" s="509" t="s">
        <v>915</v>
      </c>
      <c r="C63" s="362">
        <f t="shared" si="1"/>
        <v>914</v>
      </c>
      <c r="D63" s="162">
        <v>492</v>
      </c>
      <c r="E63" s="162">
        <v>422</v>
      </c>
      <c r="F63" s="365" t="s">
        <v>225</v>
      </c>
      <c r="G63" s="365" t="s">
        <v>225</v>
      </c>
    </row>
    <row r="64" spans="2:7" x14ac:dyDescent="0.2">
      <c r="B64" s="509" t="s">
        <v>916</v>
      </c>
      <c r="C64" s="362">
        <f t="shared" si="1"/>
        <v>873</v>
      </c>
      <c r="D64" s="162">
        <v>503</v>
      </c>
      <c r="E64" s="162">
        <v>370</v>
      </c>
      <c r="F64" s="365" t="s">
        <v>225</v>
      </c>
      <c r="G64" s="365" t="s">
        <v>225</v>
      </c>
    </row>
    <row r="65" spans="1:7" x14ac:dyDescent="0.2">
      <c r="B65" s="509" t="s">
        <v>917</v>
      </c>
      <c r="C65" s="362">
        <f t="shared" si="1"/>
        <v>801</v>
      </c>
      <c r="D65" s="162">
        <v>370</v>
      </c>
      <c r="E65" s="162">
        <v>431</v>
      </c>
      <c r="F65" s="365" t="s">
        <v>225</v>
      </c>
      <c r="G65" s="365" t="s">
        <v>225</v>
      </c>
    </row>
    <row r="66" spans="1:7" x14ac:dyDescent="0.2">
      <c r="B66" s="509"/>
      <c r="C66" s="362"/>
      <c r="D66" s="258"/>
      <c r="E66" s="258"/>
      <c r="F66" s="365"/>
      <c r="G66" s="365"/>
    </row>
    <row r="67" spans="1:7" x14ac:dyDescent="0.2">
      <c r="B67" s="509" t="s">
        <v>918</v>
      </c>
      <c r="C67" s="362">
        <f t="shared" si="1"/>
        <v>886</v>
      </c>
      <c r="D67" s="162">
        <v>438</v>
      </c>
      <c r="E67" s="162">
        <v>448</v>
      </c>
      <c r="F67" s="365" t="s">
        <v>225</v>
      </c>
      <c r="G67" s="365" t="s">
        <v>225</v>
      </c>
    </row>
    <row r="68" spans="1:7" x14ac:dyDescent="0.2">
      <c r="B68" s="509" t="s">
        <v>919</v>
      </c>
      <c r="C68" s="362">
        <f t="shared" si="1"/>
        <v>888</v>
      </c>
      <c r="D68" s="162">
        <v>428</v>
      </c>
      <c r="E68" s="162">
        <v>460</v>
      </c>
      <c r="F68" s="365" t="s">
        <v>225</v>
      </c>
      <c r="G68" s="365" t="s">
        <v>225</v>
      </c>
    </row>
    <row r="69" spans="1:7" x14ac:dyDescent="0.2">
      <c r="B69" s="509" t="s">
        <v>920</v>
      </c>
      <c r="C69" s="362">
        <f t="shared" si="1"/>
        <v>935</v>
      </c>
      <c r="D69" s="162">
        <v>497</v>
      </c>
      <c r="E69" s="162">
        <v>438</v>
      </c>
      <c r="F69" s="365" t="s">
        <v>225</v>
      </c>
      <c r="G69" s="365" t="s">
        <v>225</v>
      </c>
    </row>
    <row r="70" spans="1:7" x14ac:dyDescent="0.2">
      <c r="B70" s="509" t="s">
        <v>921</v>
      </c>
      <c r="C70" s="362">
        <f t="shared" si="1"/>
        <v>860</v>
      </c>
      <c r="D70" s="162">
        <v>483</v>
      </c>
      <c r="E70" s="162">
        <v>377</v>
      </c>
      <c r="F70" s="365" t="s">
        <v>225</v>
      </c>
      <c r="G70" s="365" t="s">
        <v>225</v>
      </c>
    </row>
    <row r="71" spans="1:7" x14ac:dyDescent="0.2">
      <c r="B71" s="509" t="s">
        <v>922</v>
      </c>
      <c r="C71" s="362">
        <f t="shared" si="1"/>
        <v>727</v>
      </c>
      <c r="D71" s="162">
        <v>351</v>
      </c>
      <c r="E71" s="162">
        <v>376</v>
      </c>
      <c r="F71" s="365" t="s">
        <v>225</v>
      </c>
      <c r="G71" s="365" t="s">
        <v>225</v>
      </c>
    </row>
    <row r="72" spans="1:7" x14ac:dyDescent="0.2">
      <c r="B72" s="509" t="s">
        <v>923</v>
      </c>
      <c r="C72" s="362">
        <f t="shared" si="1"/>
        <v>1154</v>
      </c>
      <c r="D72" s="162">
        <v>583</v>
      </c>
      <c r="E72" s="162">
        <v>571</v>
      </c>
      <c r="F72" s="365" t="s">
        <v>225</v>
      </c>
      <c r="G72" s="365" t="s">
        <v>225</v>
      </c>
    </row>
    <row r="73" spans="1:7" ht="18" thickBot="1" x14ac:dyDescent="0.25">
      <c r="B73" s="163"/>
      <c r="C73" s="269"/>
      <c r="D73" s="163"/>
      <c r="E73" s="163"/>
      <c r="F73" s="366"/>
      <c r="G73" s="366"/>
    </row>
    <row r="74" spans="1:7" x14ac:dyDescent="0.2">
      <c r="B74" s="154"/>
      <c r="C74" s="270" t="s">
        <v>651</v>
      </c>
      <c r="D74" s="154"/>
      <c r="E74" s="154"/>
      <c r="F74" s="154"/>
      <c r="G74" s="154"/>
    </row>
    <row r="75" spans="1:7" x14ac:dyDescent="0.2">
      <c r="A75" s="14"/>
    </row>
  </sheetData>
  <mergeCells count="2">
    <mergeCell ref="B6:G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7"/>
  <sheetViews>
    <sheetView view="pageBreakPreview" zoomScale="75" zoomScaleNormal="75" workbookViewId="0">
      <selection activeCell="K27" sqref="K27"/>
    </sheetView>
  </sheetViews>
  <sheetFormatPr defaultColWidth="15.875" defaultRowHeight="17.25" x14ac:dyDescent="0.15"/>
  <cols>
    <col min="1" max="1" width="13.375" style="12" customWidth="1"/>
    <col min="2" max="2" width="1.25" style="12" customWidth="1"/>
    <col min="3" max="3" width="27.125" style="12" customWidth="1"/>
    <col min="4" max="9" width="16.75" style="12" customWidth="1"/>
    <col min="10" max="14" width="15.875" style="12"/>
    <col min="15" max="16384" width="15.875" style="25"/>
  </cols>
  <sheetData>
    <row r="1" spans="1:9" x14ac:dyDescent="0.2">
      <c r="A1" s="14"/>
    </row>
    <row r="6" spans="1:9" x14ac:dyDescent="0.2">
      <c r="B6" s="535" t="s">
        <v>227</v>
      </c>
      <c r="C6" s="535"/>
      <c r="D6" s="535"/>
      <c r="E6" s="535"/>
      <c r="F6" s="535"/>
      <c r="G6" s="535"/>
      <c r="H6" s="535"/>
      <c r="I6" s="535"/>
    </row>
    <row r="7" spans="1:9" ht="18" thickBot="1" x14ac:dyDescent="0.2">
      <c r="B7" s="592" t="s">
        <v>439</v>
      </c>
      <c r="C7" s="592"/>
      <c r="D7" s="592"/>
      <c r="E7" s="592"/>
      <c r="F7" s="592"/>
      <c r="G7" s="592"/>
      <c r="H7" s="592"/>
      <c r="I7" s="592"/>
    </row>
    <row r="8" spans="1:9" x14ac:dyDescent="0.2">
      <c r="B8" s="154"/>
      <c r="C8" s="154"/>
      <c r="D8" s="570" t="s">
        <v>765</v>
      </c>
      <c r="E8" s="572"/>
      <c r="F8" s="570" t="s">
        <v>766</v>
      </c>
      <c r="G8" s="572"/>
      <c r="H8" s="570" t="s">
        <v>564</v>
      </c>
      <c r="I8" s="571"/>
    </row>
    <row r="9" spans="1:9" x14ac:dyDescent="0.2">
      <c r="B9" s="172"/>
      <c r="C9" s="172"/>
      <c r="D9" s="221" t="s">
        <v>565</v>
      </c>
      <c r="E9" s="221" t="s">
        <v>767</v>
      </c>
      <c r="F9" s="221" t="s">
        <v>565</v>
      </c>
      <c r="G9" s="221" t="s">
        <v>767</v>
      </c>
      <c r="H9" s="221" t="s">
        <v>768</v>
      </c>
      <c r="I9" s="221" t="s">
        <v>767</v>
      </c>
    </row>
    <row r="10" spans="1:9" x14ac:dyDescent="0.2">
      <c r="B10" s="154"/>
      <c r="C10" s="154"/>
      <c r="D10" s="254" t="s">
        <v>228</v>
      </c>
      <c r="E10" s="300" t="s">
        <v>229</v>
      </c>
      <c r="F10" s="300" t="s">
        <v>228</v>
      </c>
      <c r="G10" s="300" t="s">
        <v>229</v>
      </c>
      <c r="H10" s="300" t="s">
        <v>228</v>
      </c>
      <c r="I10" s="300" t="s">
        <v>229</v>
      </c>
    </row>
    <row r="11" spans="1:9" x14ac:dyDescent="0.2">
      <c r="B11" s="154"/>
      <c r="C11" s="270" t="s">
        <v>405</v>
      </c>
      <c r="D11" s="362">
        <v>248</v>
      </c>
      <c r="E11" s="323">
        <v>81377</v>
      </c>
      <c r="F11" s="322">
        <v>246</v>
      </c>
      <c r="G11" s="322">
        <v>81233</v>
      </c>
      <c r="H11" s="322">
        <v>2</v>
      </c>
      <c r="I11" s="322">
        <v>144</v>
      </c>
    </row>
    <row r="12" spans="1:9" x14ac:dyDescent="0.2">
      <c r="B12" s="154"/>
      <c r="C12" s="270" t="s">
        <v>289</v>
      </c>
      <c r="D12" s="362">
        <v>203</v>
      </c>
      <c r="E12" s="323">
        <v>49291</v>
      </c>
      <c r="F12" s="322">
        <v>202</v>
      </c>
      <c r="G12" s="322">
        <v>49179</v>
      </c>
      <c r="H12" s="322">
        <v>1</v>
      </c>
      <c r="I12" s="322">
        <v>112</v>
      </c>
    </row>
    <row r="13" spans="1:9" x14ac:dyDescent="0.2">
      <c r="B13" s="154"/>
      <c r="C13" s="270" t="s">
        <v>290</v>
      </c>
      <c r="D13" s="362">
        <v>132</v>
      </c>
      <c r="E13" s="323">
        <v>34645</v>
      </c>
      <c r="F13" s="322">
        <v>132</v>
      </c>
      <c r="G13" s="322">
        <v>34645</v>
      </c>
      <c r="H13" s="367">
        <v>0</v>
      </c>
      <c r="I13" s="367">
        <v>0</v>
      </c>
    </row>
    <row r="14" spans="1:9" x14ac:dyDescent="0.2">
      <c r="B14" s="154"/>
      <c r="C14" s="270" t="s">
        <v>291</v>
      </c>
      <c r="D14" s="362">
        <v>96</v>
      </c>
      <c r="E14" s="323">
        <v>29292.42</v>
      </c>
      <c r="F14" s="323">
        <v>96</v>
      </c>
      <c r="G14" s="323">
        <v>29292.42</v>
      </c>
      <c r="H14" s="367">
        <v>0</v>
      </c>
      <c r="I14" s="367">
        <v>0</v>
      </c>
    </row>
    <row r="15" spans="1:9" x14ac:dyDescent="0.2">
      <c r="B15" s="154"/>
      <c r="C15" s="270" t="s">
        <v>383</v>
      </c>
      <c r="D15" s="167">
        <f>F15</f>
        <v>78</v>
      </c>
      <c r="E15" s="154">
        <f>G15</f>
        <v>21684.23</v>
      </c>
      <c r="F15" s="154">
        <f>4+74</f>
        <v>78</v>
      </c>
      <c r="G15" s="154">
        <f>381.38+21302.85</f>
        <v>21684.23</v>
      </c>
      <c r="H15" s="367">
        <v>0</v>
      </c>
      <c r="I15" s="367">
        <v>0</v>
      </c>
    </row>
    <row r="16" spans="1:9" x14ac:dyDescent="0.15">
      <c r="B16" s="154"/>
      <c r="C16" s="154"/>
      <c r="D16" s="167"/>
      <c r="E16" s="154"/>
      <c r="F16" s="154"/>
      <c r="G16" s="154"/>
      <c r="H16" s="154"/>
      <c r="I16" s="154"/>
    </row>
    <row r="17" spans="2:11" x14ac:dyDescent="0.2">
      <c r="B17" s="154"/>
      <c r="C17" s="270" t="s">
        <v>445</v>
      </c>
      <c r="D17" s="167">
        <v>76</v>
      </c>
      <c r="E17" s="162">
        <v>118279.28000000001</v>
      </c>
      <c r="F17" s="162">
        <v>76</v>
      </c>
      <c r="G17" s="162">
        <v>118279.28000000001</v>
      </c>
      <c r="H17" s="367">
        <v>0</v>
      </c>
      <c r="I17" s="367">
        <v>0</v>
      </c>
    </row>
    <row r="18" spans="2:11" x14ac:dyDescent="0.2">
      <c r="B18" s="154"/>
      <c r="C18" s="270" t="s">
        <v>466</v>
      </c>
      <c r="D18" s="167">
        <v>67</v>
      </c>
      <c r="E18" s="162">
        <v>115936.5</v>
      </c>
      <c r="F18" s="162">
        <v>67</v>
      </c>
      <c r="G18" s="162">
        <v>115936.5</v>
      </c>
      <c r="H18" s="367">
        <v>0</v>
      </c>
      <c r="I18" s="367">
        <v>0</v>
      </c>
    </row>
    <row r="19" spans="2:11" x14ac:dyDescent="0.2">
      <c r="B19" s="154"/>
      <c r="C19" s="270" t="s">
        <v>548</v>
      </c>
      <c r="D19" s="167">
        <v>69</v>
      </c>
      <c r="E19" s="162">
        <v>26849</v>
      </c>
      <c r="F19" s="162">
        <v>69</v>
      </c>
      <c r="G19" s="162">
        <v>26849</v>
      </c>
      <c r="H19" s="367">
        <v>0</v>
      </c>
      <c r="I19" s="367">
        <v>0</v>
      </c>
    </row>
    <row r="20" spans="2:11" x14ac:dyDescent="0.2">
      <c r="B20" s="154"/>
      <c r="C20" s="270" t="s">
        <v>549</v>
      </c>
      <c r="D20" s="167">
        <v>68</v>
      </c>
      <c r="E20" s="162">
        <v>27211.100000000002</v>
      </c>
      <c r="F20" s="162">
        <v>68</v>
      </c>
      <c r="G20" s="162">
        <v>27211.100000000002</v>
      </c>
      <c r="H20" s="367">
        <v>0</v>
      </c>
      <c r="I20" s="367">
        <v>0</v>
      </c>
    </row>
    <row r="21" spans="2:11" x14ac:dyDescent="0.2">
      <c r="B21" s="154"/>
      <c r="C21" s="270"/>
      <c r="D21" s="167"/>
      <c r="E21" s="162"/>
      <c r="F21" s="162"/>
      <c r="G21" s="162"/>
      <c r="H21" s="367"/>
      <c r="I21" s="367"/>
    </row>
    <row r="22" spans="2:11" x14ac:dyDescent="0.2">
      <c r="B22" s="154"/>
      <c r="C22" s="368" t="s">
        <v>627</v>
      </c>
      <c r="D22" s="175">
        <v>65</v>
      </c>
      <c r="E22" s="174">
        <v>26652</v>
      </c>
      <c r="F22" s="174">
        <v>65</v>
      </c>
      <c r="G22" s="174">
        <v>26652</v>
      </c>
      <c r="H22" s="369">
        <v>0</v>
      </c>
      <c r="I22" s="369">
        <v>0</v>
      </c>
    </row>
    <row r="23" spans="2:11" x14ac:dyDescent="0.2">
      <c r="B23" s="154"/>
      <c r="C23" s="368" t="s">
        <v>644</v>
      </c>
      <c r="D23" s="175">
        <v>73</v>
      </c>
      <c r="E23" s="174">
        <v>135551.18</v>
      </c>
      <c r="F23" s="174">
        <v>73</v>
      </c>
      <c r="G23" s="174">
        <v>135551.18</v>
      </c>
      <c r="H23" s="369">
        <v>0</v>
      </c>
      <c r="I23" s="369">
        <v>0</v>
      </c>
    </row>
    <row r="24" spans="2:11" x14ac:dyDescent="0.2">
      <c r="B24" s="154"/>
      <c r="C24" s="368" t="s">
        <v>854</v>
      </c>
      <c r="D24" s="175">
        <v>74</v>
      </c>
      <c r="E24" s="174">
        <v>137099</v>
      </c>
      <c r="F24" s="174">
        <v>74</v>
      </c>
      <c r="G24" s="174">
        <v>137099</v>
      </c>
      <c r="H24" s="369">
        <v>0</v>
      </c>
      <c r="I24" s="369">
        <v>0</v>
      </c>
    </row>
    <row r="25" spans="2:11" x14ac:dyDescent="0.2">
      <c r="B25" s="154"/>
      <c r="C25" s="368" t="s">
        <v>887</v>
      </c>
      <c r="D25" s="175">
        <v>76</v>
      </c>
      <c r="E25" s="174">
        <v>187526</v>
      </c>
      <c r="F25" s="174">
        <v>76</v>
      </c>
      <c r="G25" s="174">
        <v>187526</v>
      </c>
      <c r="H25" s="369">
        <v>0</v>
      </c>
      <c r="I25" s="369">
        <v>0</v>
      </c>
    </row>
    <row r="26" spans="2:11" x14ac:dyDescent="0.2">
      <c r="B26" s="154"/>
      <c r="C26" s="368" t="s">
        <v>934</v>
      </c>
      <c r="D26" s="175">
        <v>75</v>
      </c>
      <c r="E26" s="174">
        <v>187201.69</v>
      </c>
      <c r="F26" s="174">
        <v>75</v>
      </c>
      <c r="G26" s="174">
        <v>187202</v>
      </c>
      <c r="H26" s="369" t="s">
        <v>460</v>
      </c>
      <c r="I26" s="369" t="s">
        <v>460</v>
      </c>
      <c r="K26" s="459"/>
    </row>
    <row r="27" spans="2:11" ht="18" thickBot="1" x14ac:dyDescent="0.2">
      <c r="B27" s="163"/>
      <c r="C27" s="163"/>
      <c r="D27" s="269"/>
      <c r="E27" s="163"/>
      <c r="F27" s="163"/>
      <c r="G27" s="163"/>
      <c r="H27" s="163"/>
      <c r="I27" s="163"/>
    </row>
    <row r="28" spans="2:11" x14ac:dyDescent="0.2">
      <c r="B28" s="154"/>
      <c r="C28" s="154"/>
      <c r="D28" s="270" t="s">
        <v>769</v>
      </c>
      <c r="E28" s="154"/>
      <c r="F28" s="154"/>
      <c r="G28" s="154"/>
      <c r="H28" s="154"/>
      <c r="I28" s="154"/>
    </row>
    <row r="29" spans="2:11" x14ac:dyDescent="0.2">
      <c r="B29" s="154"/>
      <c r="C29" s="154"/>
      <c r="D29" s="270"/>
      <c r="E29" s="154"/>
      <c r="F29" s="154"/>
      <c r="G29" s="154"/>
      <c r="H29" s="154"/>
      <c r="I29" s="154"/>
    </row>
    <row r="30" spans="2:11" x14ac:dyDescent="0.15">
      <c r="B30" s="154"/>
      <c r="C30" s="154"/>
      <c r="D30" s="154"/>
      <c r="E30" s="154"/>
      <c r="F30" s="154"/>
      <c r="G30" s="154"/>
      <c r="H30" s="154"/>
      <c r="I30" s="154"/>
    </row>
    <row r="31" spans="2:11" x14ac:dyDescent="0.2">
      <c r="B31" s="564" t="s">
        <v>230</v>
      </c>
      <c r="C31" s="564"/>
      <c r="D31" s="564"/>
      <c r="E31" s="564"/>
      <c r="F31" s="564"/>
      <c r="G31" s="564"/>
      <c r="H31" s="564"/>
      <c r="I31" s="564"/>
    </row>
    <row r="32" spans="2:11" ht="18" thickBot="1" x14ac:dyDescent="0.25">
      <c r="B32" s="163"/>
      <c r="C32" s="163"/>
      <c r="D32" s="320" t="s">
        <v>231</v>
      </c>
      <c r="E32" s="358"/>
      <c r="F32" s="163"/>
      <c r="G32" s="163"/>
      <c r="H32" s="163"/>
      <c r="I32" s="163"/>
    </row>
    <row r="33" spans="2:9" x14ac:dyDescent="0.2">
      <c r="B33" s="154"/>
      <c r="C33" s="154"/>
      <c r="D33" s="321" t="s">
        <v>232</v>
      </c>
      <c r="E33" s="172"/>
      <c r="F33" s="321" t="s">
        <v>233</v>
      </c>
      <c r="G33" s="172"/>
      <c r="H33" s="321" t="s">
        <v>234</v>
      </c>
      <c r="I33" s="172"/>
    </row>
    <row r="34" spans="2:9" x14ac:dyDescent="0.2">
      <c r="B34" s="172"/>
      <c r="C34" s="172"/>
      <c r="D34" s="221" t="s">
        <v>565</v>
      </c>
      <c r="E34" s="221" t="s">
        <v>770</v>
      </c>
      <c r="F34" s="221" t="s">
        <v>565</v>
      </c>
      <c r="G34" s="221" t="s">
        <v>566</v>
      </c>
      <c r="H34" s="221" t="s">
        <v>771</v>
      </c>
      <c r="I34" s="221" t="s">
        <v>566</v>
      </c>
    </row>
    <row r="35" spans="2:9" x14ac:dyDescent="0.2">
      <c r="B35" s="154"/>
      <c r="C35" s="154"/>
      <c r="D35" s="254" t="s">
        <v>228</v>
      </c>
      <c r="E35" s="300" t="s">
        <v>235</v>
      </c>
      <c r="F35" s="300" t="s">
        <v>228</v>
      </c>
      <c r="G35" s="300" t="s">
        <v>235</v>
      </c>
      <c r="H35" s="300" t="s">
        <v>228</v>
      </c>
      <c r="I35" s="300" t="s">
        <v>235</v>
      </c>
    </row>
    <row r="36" spans="2:9" x14ac:dyDescent="0.2">
      <c r="B36" s="154"/>
      <c r="C36" s="270" t="s">
        <v>414</v>
      </c>
      <c r="D36" s="362">
        <v>156416</v>
      </c>
      <c r="E36" s="323">
        <v>58874.428</v>
      </c>
      <c r="F36" s="322">
        <v>1192</v>
      </c>
      <c r="G36" s="322">
        <v>24837.005000000001</v>
      </c>
      <c r="H36" s="322">
        <v>155224</v>
      </c>
      <c r="I36" s="322">
        <v>34037.423000000003</v>
      </c>
    </row>
    <row r="37" spans="2:9" x14ac:dyDescent="0.2">
      <c r="B37" s="154"/>
      <c r="C37" s="270" t="s">
        <v>405</v>
      </c>
      <c r="D37" s="362">
        <v>146618</v>
      </c>
      <c r="E37" s="323">
        <v>61913.650999999998</v>
      </c>
      <c r="F37" s="322">
        <v>1116</v>
      </c>
      <c r="G37" s="322">
        <v>29923.833999999999</v>
      </c>
      <c r="H37" s="322">
        <v>145502</v>
      </c>
      <c r="I37" s="322">
        <v>31989.816999999999</v>
      </c>
    </row>
    <row r="38" spans="2:9" x14ac:dyDescent="0.2">
      <c r="B38" s="154"/>
      <c r="C38" s="270" t="s">
        <v>289</v>
      </c>
      <c r="D38" s="362">
        <v>143433</v>
      </c>
      <c r="E38" s="323">
        <v>57862.368000000002</v>
      </c>
      <c r="F38" s="322">
        <v>1037</v>
      </c>
      <c r="G38" s="322">
        <v>27052.966</v>
      </c>
      <c r="H38" s="322">
        <v>142396</v>
      </c>
      <c r="I38" s="322">
        <v>30809</v>
      </c>
    </row>
    <row r="39" spans="2:9" x14ac:dyDescent="0.2">
      <c r="B39" s="154"/>
      <c r="C39" s="270" t="s">
        <v>290</v>
      </c>
      <c r="D39" s="362">
        <v>103892</v>
      </c>
      <c r="E39" s="323">
        <v>52596</v>
      </c>
      <c r="F39" s="322">
        <v>1087</v>
      </c>
      <c r="G39" s="322">
        <v>24791</v>
      </c>
      <c r="H39" s="322">
        <v>102805</v>
      </c>
      <c r="I39" s="322">
        <v>27805</v>
      </c>
    </row>
    <row r="40" spans="2:9" x14ac:dyDescent="0.2">
      <c r="B40" s="154"/>
      <c r="C40" s="270" t="s">
        <v>291</v>
      </c>
      <c r="D40" s="362">
        <v>90329</v>
      </c>
      <c r="E40" s="323">
        <v>44204</v>
      </c>
      <c r="F40" s="322">
        <v>1241</v>
      </c>
      <c r="G40" s="322">
        <v>21317</v>
      </c>
      <c r="H40" s="322">
        <v>89088</v>
      </c>
      <c r="I40" s="322">
        <v>22887</v>
      </c>
    </row>
    <row r="41" spans="2:9" x14ac:dyDescent="0.2">
      <c r="B41" s="154"/>
      <c r="C41" s="270" t="s">
        <v>383</v>
      </c>
      <c r="D41" s="362">
        <v>59791</v>
      </c>
      <c r="E41" s="301">
        <v>48370</v>
      </c>
      <c r="F41" s="258">
        <v>1172</v>
      </c>
      <c r="G41" s="258">
        <v>26992</v>
      </c>
      <c r="H41" s="258">
        <v>58619</v>
      </c>
      <c r="I41" s="258">
        <v>21378</v>
      </c>
    </row>
    <row r="42" spans="2:9" x14ac:dyDescent="0.2">
      <c r="B42" s="270"/>
      <c r="C42" s="154"/>
      <c r="D42" s="167"/>
      <c r="E42" s="154"/>
      <c r="F42" s="154"/>
      <c r="G42" s="154"/>
      <c r="H42" s="154"/>
      <c r="I42" s="154"/>
    </row>
    <row r="43" spans="2:9" x14ac:dyDescent="0.2">
      <c r="B43" s="270"/>
      <c r="C43" s="270" t="s">
        <v>445</v>
      </c>
      <c r="D43" s="362">
        <v>55718</v>
      </c>
      <c r="E43" s="323">
        <v>53402</v>
      </c>
      <c r="F43" s="322">
        <v>1158</v>
      </c>
      <c r="G43" s="322">
        <v>30064</v>
      </c>
      <c r="H43" s="322">
        <v>54560</v>
      </c>
      <c r="I43" s="322">
        <v>23337</v>
      </c>
    </row>
    <row r="44" spans="2:9" x14ac:dyDescent="0.2">
      <c r="B44" s="270"/>
      <c r="C44" s="270" t="s">
        <v>466</v>
      </c>
      <c r="D44" s="362">
        <v>49602</v>
      </c>
      <c r="E44" s="323">
        <v>51414</v>
      </c>
      <c r="F44" s="322">
        <v>1175</v>
      </c>
      <c r="G44" s="322">
        <v>29071</v>
      </c>
      <c r="H44" s="322">
        <v>48427</v>
      </c>
      <c r="I44" s="322">
        <v>22343</v>
      </c>
    </row>
    <row r="45" spans="2:9" x14ac:dyDescent="0.2">
      <c r="B45" s="270"/>
      <c r="C45" s="270" t="s">
        <v>548</v>
      </c>
      <c r="D45" s="362">
        <v>51286</v>
      </c>
      <c r="E45" s="323">
        <v>46590</v>
      </c>
      <c r="F45" s="322">
        <v>939</v>
      </c>
      <c r="G45" s="322">
        <v>25104</v>
      </c>
      <c r="H45" s="322">
        <v>50347</v>
      </c>
      <c r="I45" s="322">
        <v>21486</v>
      </c>
    </row>
    <row r="46" spans="2:9" x14ac:dyDescent="0.2">
      <c r="B46" s="270"/>
      <c r="C46" s="270" t="s">
        <v>549</v>
      </c>
      <c r="D46" s="362">
        <v>46031</v>
      </c>
      <c r="E46" s="323">
        <v>45993</v>
      </c>
      <c r="F46" s="322">
        <v>840</v>
      </c>
      <c r="G46" s="322">
        <v>25105</v>
      </c>
      <c r="H46" s="322">
        <v>45191</v>
      </c>
      <c r="I46" s="322">
        <v>20887</v>
      </c>
    </row>
    <row r="47" spans="2:9" x14ac:dyDescent="0.2">
      <c r="B47" s="270"/>
      <c r="C47" s="250" t="s">
        <v>627</v>
      </c>
      <c r="D47" s="162">
        <v>43230</v>
      </c>
      <c r="E47" s="162">
        <v>44488</v>
      </c>
      <c r="F47" s="162">
        <v>929</v>
      </c>
      <c r="G47" s="162">
        <v>25832</v>
      </c>
      <c r="H47" s="162">
        <v>42301</v>
      </c>
      <c r="I47" s="162">
        <v>18655</v>
      </c>
    </row>
    <row r="48" spans="2:9" x14ac:dyDescent="0.2">
      <c r="B48" s="270"/>
      <c r="C48" s="162" t="s">
        <v>648</v>
      </c>
      <c r="D48" s="167">
        <v>39945</v>
      </c>
      <c r="E48" s="162">
        <v>45348</v>
      </c>
      <c r="F48" s="162">
        <v>888</v>
      </c>
      <c r="G48" s="162">
        <v>26831</v>
      </c>
      <c r="H48" s="162">
        <v>39057</v>
      </c>
      <c r="I48" s="162">
        <v>18516</v>
      </c>
    </row>
    <row r="49" spans="2:9" x14ac:dyDescent="0.2">
      <c r="B49" s="270"/>
      <c r="C49" s="162" t="s">
        <v>859</v>
      </c>
      <c r="D49" s="167">
        <v>39986</v>
      </c>
      <c r="E49" s="162">
        <v>45963</v>
      </c>
      <c r="F49" s="162">
        <v>860</v>
      </c>
      <c r="G49" s="162">
        <v>26025</v>
      </c>
      <c r="H49" s="162">
        <v>36126</v>
      </c>
      <c r="I49" s="162">
        <v>19938</v>
      </c>
    </row>
    <row r="50" spans="2:9" ht="18" thickBot="1" x14ac:dyDescent="0.2">
      <c r="B50" s="163"/>
      <c r="C50" s="163"/>
      <c r="D50" s="269"/>
      <c r="E50" s="163"/>
      <c r="F50" s="163"/>
      <c r="G50" s="163"/>
      <c r="H50" s="163"/>
      <c r="I50" s="163"/>
    </row>
    <row r="51" spans="2:9" x14ac:dyDescent="0.2">
      <c r="B51" s="154"/>
      <c r="C51" s="154"/>
      <c r="D51" s="270" t="s">
        <v>365</v>
      </c>
      <c r="E51" s="154"/>
      <c r="F51" s="154"/>
      <c r="G51" s="154"/>
      <c r="H51" s="154"/>
      <c r="I51" s="154"/>
    </row>
    <row r="52" spans="2:9" x14ac:dyDescent="0.15">
      <c r="B52" s="154"/>
      <c r="C52" s="154"/>
      <c r="D52" s="154"/>
      <c r="E52" s="154"/>
      <c r="F52" s="154"/>
      <c r="G52" s="154"/>
      <c r="H52" s="154"/>
      <c r="I52" s="154"/>
    </row>
    <row r="53" spans="2:9" x14ac:dyDescent="0.15">
      <c r="B53" s="154"/>
      <c r="C53" s="154"/>
      <c r="D53" s="154"/>
      <c r="E53" s="154"/>
      <c r="F53" s="154"/>
      <c r="G53" s="154"/>
      <c r="H53" s="154"/>
      <c r="I53" s="154"/>
    </row>
    <row r="54" spans="2:9" ht="18" thickBot="1" x14ac:dyDescent="0.25">
      <c r="B54" s="163"/>
      <c r="C54" s="163"/>
      <c r="D54" s="320" t="s">
        <v>567</v>
      </c>
      <c r="E54" s="163"/>
      <c r="F54" s="163"/>
      <c r="G54" s="163"/>
      <c r="H54" s="163"/>
      <c r="I54" s="163"/>
    </row>
    <row r="55" spans="2:9" x14ac:dyDescent="0.2">
      <c r="B55" s="154"/>
      <c r="C55" s="154"/>
      <c r="D55" s="321" t="s">
        <v>232</v>
      </c>
      <c r="E55" s="172"/>
      <c r="F55" s="321" t="s">
        <v>233</v>
      </c>
      <c r="G55" s="172"/>
      <c r="H55" s="321" t="s">
        <v>234</v>
      </c>
      <c r="I55" s="172"/>
    </row>
    <row r="56" spans="2:9" x14ac:dyDescent="0.2">
      <c r="B56" s="172"/>
      <c r="C56" s="172"/>
      <c r="D56" s="221" t="s">
        <v>565</v>
      </c>
      <c r="E56" s="221" t="s">
        <v>566</v>
      </c>
      <c r="F56" s="221" t="s">
        <v>771</v>
      </c>
      <c r="G56" s="221" t="s">
        <v>566</v>
      </c>
      <c r="H56" s="221" t="s">
        <v>565</v>
      </c>
      <c r="I56" s="221" t="s">
        <v>566</v>
      </c>
    </row>
    <row r="57" spans="2:9" x14ac:dyDescent="0.2">
      <c r="B57" s="154"/>
      <c r="C57" s="154"/>
      <c r="D57" s="254" t="s">
        <v>228</v>
      </c>
      <c r="E57" s="300" t="s">
        <v>235</v>
      </c>
      <c r="F57" s="300" t="s">
        <v>228</v>
      </c>
      <c r="G57" s="300" t="s">
        <v>235</v>
      </c>
      <c r="H57" s="300" t="s">
        <v>228</v>
      </c>
      <c r="I57" s="300" t="s">
        <v>235</v>
      </c>
    </row>
    <row r="58" spans="2:9" x14ac:dyDescent="0.2">
      <c r="B58" s="364"/>
      <c r="C58" s="370" t="s">
        <v>380</v>
      </c>
      <c r="D58" s="336">
        <v>14220</v>
      </c>
      <c r="E58" s="205">
        <v>42114</v>
      </c>
      <c r="F58" s="205">
        <v>1125</v>
      </c>
      <c r="G58" s="205">
        <v>26427</v>
      </c>
      <c r="H58" s="205">
        <v>13095</v>
      </c>
      <c r="I58" s="205">
        <v>15687</v>
      </c>
    </row>
    <row r="59" spans="2:9" x14ac:dyDescent="0.2">
      <c r="B59" s="364"/>
      <c r="C59" s="370"/>
      <c r="D59" s="336"/>
      <c r="E59" s="205"/>
      <c r="F59" s="205"/>
      <c r="G59" s="205"/>
      <c r="H59" s="205"/>
      <c r="I59" s="205"/>
    </row>
    <row r="60" spans="2:9" x14ac:dyDescent="0.2">
      <c r="B60" s="364"/>
      <c r="C60" s="371" t="s">
        <v>443</v>
      </c>
      <c r="D60" s="336">
        <v>13029</v>
      </c>
      <c r="E60" s="205">
        <v>45779</v>
      </c>
      <c r="F60" s="372">
        <v>1122</v>
      </c>
      <c r="G60" s="372">
        <v>29472</v>
      </c>
      <c r="H60" s="372">
        <v>11907</v>
      </c>
      <c r="I60" s="372">
        <v>16307</v>
      </c>
    </row>
    <row r="61" spans="2:9" x14ac:dyDescent="0.2">
      <c r="B61" s="364"/>
      <c r="C61" s="371" t="s">
        <v>465</v>
      </c>
      <c r="D61" s="336">
        <v>12599</v>
      </c>
      <c r="E61" s="205">
        <v>44154</v>
      </c>
      <c r="F61" s="372">
        <v>1148</v>
      </c>
      <c r="G61" s="372">
        <v>28212</v>
      </c>
      <c r="H61" s="372">
        <v>11411</v>
      </c>
      <c r="I61" s="372">
        <v>15942</v>
      </c>
    </row>
    <row r="62" spans="2:9" x14ac:dyDescent="0.2">
      <c r="B62" s="364"/>
      <c r="C62" s="371" t="s">
        <v>483</v>
      </c>
      <c r="D62" s="336">
        <v>11917</v>
      </c>
      <c r="E62" s="205">
        <v>39919</v>
      </c>
      <c r="F62" s="372">
        <v>921</v>
      </c>
      <c r="G62" s="372">
        <v>24435</v>
      </c>
      <c r="H62" s="372">
        <v>10996</v>
      </c>
      <c r="I62" s="372">
        <v>15484</v>
      </c>
    </row>
    <row r="63" spans="2:9" x14ac:dyDescent="0.2">
      <c r="B63" s="364"/>
      <c r="C63" s="371" t="s">
        <v>513</v>
      </c>
      <c r="D63" s="336">
        <v>11565</v>
      </c>
      <c r="E63" s="205">
        <v>39633</v>
      </c>
      <c r="F63" s="372">
        <v>815</v>
      </c>
      <c r="G63" s="372">
        <v>24349</v>
      </c>
      <c r="H63" s="372">
        <v>10750</v>
      </c>
      <c r="I63" s="372">
        <v>15284</v>
      </c>
    </row>
    <row r="64" spans="2:9" x14ac:dyDescent="0.2">
      <c r="B64" s="364"/>
      <c r="C64" s="371" t="s">
        <v>616</v>
      </c>
      <c r="D64" s="336">
        <v>12035</v>
      </c>
      <c r="E64" s="205">
        <v>39836</v>
      </c>
      <c r="F64" s="314">
        <v>906</v>
      </c>
      <c r="G64" s="314">
        <v>25041</v>
      </c>
      <c r="H64" s="314">
        <v>11129</v>
      </c>
      <c r="I64" s="314">
        <v>14796</v>
      </c>
    </row>
    <row r="65" spans="2:9" x14ac:dyDescent="0.2">
      <c r="B65" s="373"/>
      <c r="C65" s="374" t="s">
        <v>648</v>
      </c>
      <c r="D65" s="336">
        <v>11684</v>
      </c>
      <c r="E65" s="205">
        <v>40375</v>
      </c>
      <c r="F65" s="314">
        <v>855</v>
      </c>
      <c r="G65" s="314">
        <v>25761</v>
      </c>
      <c r="H65" s="314">
        <v>10829</v>
      </c>
      <c r="I65" s="314">
        <v>14614</v>
      </c>
    </row>
    <row r="66" spans="2:9" x14ac:dyDescent="0.2">
      <c r="B66" s="373"/>
      <c r="C66" s="374" t="s">
        <v>861</v>
      </c>
      <c r="D66" s="336">
        <v>11432</v>
      </c>
      <c r="E66" s="205">
        <v>41114</v>
      </c>
      <c r="F66" s="314">
        <v>837</v>
      </c>
      <c r="G66" s="314">
        <v>25299</v>
      </c>
      <c r="H66" s="314">
        <v>10595</v>
      </c>
      <c r="I66" s="314">
        <v>15816</v>
      </c>
    </row>
    <row r="67" spans="2:9" x14ac:dyDescent="0.2">
      <c r="B67" s="270"/>
      <c r="C67" s="270" t="s">
        <v>0</v>
      </c>
      <c r="D67" s="336">
        <f>SUM(F67+H67)</f>
        <v>4</v>
      </c>
      <c r="E67" s="205">
        <f>SUM(G67+I67)</f>
        <v>169</v>
      </c>
      <c r="F67" s="375">
        <v>0</v>
      </c>
      <c r="G67" s="375">
        <v>0</v>
      </c>
      <c r="H67" s="376">
        <v>4</v>
      </c>
      <c r="I67" s="376">
        <v>169</v>
      </c>
    </row>
    <row r="68" spans="2:9" x14ac:dyDescent="0.2">
      <c r="B68" s="270"/>
      <c r="C68" s="270" t="s">
        <v>389</v>
      </c>
      <c r="D68" s="336">
        <f t="shared" ref="D68:E75" si="0">SUM(F68+H68)</f>
        <v>2766</v>
      </c>
      <c r="E68" s="205">
        <f t="shared" si="0"/>
        <v>1975</v>
      </c>
      <c r="F68" s="375">
        <v>33</v>
      </c>
      <c r="G68" s="375">
        <v>413</v>
      </c>
      <c r="H68" s="312">
        <v>2733</v>
      </c>
      <c r="I68" s="312">
        <v>1562</v>
      </c>
    </row>
    <row r="69" spans="2:9" x14ac:dyDescent="0.2">
      <c r="B69" s="270"/>
      <c r="C69" s="270" t="s">
        <v>390</v>
      </c>
      <c r="D69" s="336">
        <f t="shared" si="0"/>
        <v>4184</v>
      </c>
      <c r="E69" s="205">
        <f t="shared" si="0"/>
        <v>14505</v>
      </c>
      <c r="F69" s="312">
        <v>389</v>
      </c>
      <c r="G69" s="312">
        <v>9485</v>
      </c>
      <c r="H69" s="312">
        <v>3795</v>
      </c>
      <c r="I69" s="312">
        <v>5020</v>
      </c>
    </row>
    <row r="70" spans="2:9" x14ac:dyDescent="0.2">
      <c r="B70" s="270"/>
      <c r="C70" s="270" t="s">
        <v>391</v>
      </c>
      <c r="D70" s="336">
        <f t="shared" si="0"/>
        <v>1292</v>
      </c>
      <c r="E70" s="205">
        <f t="shared" si="0"/>
        <v>16981</v>
      </c>
      <c r="F70" s="312">
        <v>415</v>
      </c>
      <c r="G70" s="312">
        <v>15401</v>
      </c>
      <c r="H70" s="312">
        <v>877</v>
      </c>
      <c r="I70" s="312">
        <v>1580</v>
      </c>
    </row>
    <row r="71" spans="2:9" x14ac:dyDescent="0.2">
      <c r="B71" s="270"/>
      <c r="C71" s="270"/>
      <c r="D71" s="336"/>
      <c r="E71" s="205"/>
      <c r="F71" s="312"/>
      <c r="G71" s="312"/>
      <c r="H71" s="312"/>
      <c r="I71" s="312"/>
    </row>
    <row r="72" spans="2:9" x14ac:dyDescent="0.2">
      <c r="B72" s="270"/>
      <c r="C72" s="270" t="s">
        <v>392</v>
      </c>
      <c r="D72" s="336">
        <f t="shared" si="0"/>
        <v>2798</v>
      </c>
      <c r="E72" s="205">
        <f t="shared" si="0"/>
        <v>7323</v>
      </c>
      <c r="F72" s="375">
        <v>0</v>
      </c>
      <c r="G72" s="375">
        <v>0</v>
      </c>
      <c r="H72" s="377">
        <v>2798</v>
      </c>
      <c r="I72" s="377">
        <v>7323</v>
      </c>
    </row>
    <row r="73" spans="2:9" x14ac:dyDescent="0.2">
      <c r="B73" s="270"/>
      <c r="C73" s="270" t="s">
        <v>393</v>
      </c>
      <c r="D73" s="336">
        <f t="shared" si="0"/>
        <v>388</v>
      </c>
      <c r="E73" s="205">
        <f t="shared" si="0"/>
        <v>162</v>
      </c>
      <c r="F73" s="375">
        <v>0</v>
      </c>
      <c r="G73" s="375">
        <v>0</v>
      </c>
      <c r="H73" s="312">
        <v>388</v>
      </c>
      <c r="I73" s="312">
        <v>162</v>
      </c>
    </row>
    <row r="74" spans="2:9" x14ac:dyDescent="0.2">
      <c r="B74" s="270"/>
      <c r="C74" s="259" t="s">
        <v>394</v>
      </c>
      <c r="D74" s="336">
        <f t="shared" si="0"/>
        <v>0</v>
      </c>
      <c r="E74" s="205">
        <f t="shared" si="0"/>
        <v>0</v>
      </c>
      <c r="F74" s="375">
        <v>0</v>
      </c>
      <c r="G74" s="375">
        <v>0</v>
      </c>
      <c r="H74" s="375">
        <v>0</v>
      </c>
      <c r="I74" s="375">
        <v>0</v>
      </c>
    </row>
    <row r="75" spans="2:9" x14ac:dyDescent="0.2">
      <c r="B75" s="270"/>
      <c r="C75" s="259" t="s">
        <v>395</v>
      </c>
      <c r="D75" s="336">
        <f t="shared" si="0"/>
        <v>0</v>
      </c>
      <c r="E75" s="205">
        <f t="shared" si="0"/>
        <v>0</v>
      </c>
      <c r="F75" s="375">
        <v>0</v>
      </c>
      <c r="G75" s="375">
        <v>0</v>
      </c>
      <c r="H75" s="375">
        <v>0</v>
      </c>
      <c r="I75" s="375">
        <v>0</v>
      </c>
    </row>
    <row r="76" spans="2:9" ht="18" thickBot="1" x14ac:dyDescent="0.2">
      <c r="B76" s="163"/>
      <c r="C76" s="163"/>
      <c r="D76" s="269"/>
      <c r="E76" s="163"/>
      <c r="F76" s="163"/>
      <c r="G76" s="163"/>
      <c r="H76" s="163"/>
      <c r="I76" s="163"/>
    </row>
    <row r="77" spans="2:9" x14ac:dyDescent="0.2">
      <c r="B77" s="154"/>
      <c r="C77" s="154"/>
      <c r="D77" s="270" t="s">
        <v>365</v>
      </c>
      <c r="E77" s="154"/>
      <c r="F77" s="154"/>
      <c r="G77" s="154"/>
      <c r="H77" s="154"/>
      <c r="I77" s="154"/>
    </row>
  </sheetData>
  <mergeCells count="6">
    <mergeCell ref="B31:I31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N73"/>
  <sheetViews>
    <sheetView view="pageBreakPreview" zoomScale="75" zoomScaleNormal="75" workbookViewId="0">
      <selection activeCell="K12" sqref="K12"/>
    </sheetView>
  </sheetViews>
  <sheetFormatPr defaultColWidth="15.875" defaultRowHeight="17.25" x14ac:dyDescent="0.15"/>
  <cols>
    <col min="1" max="1" width="13.375" style="12" customWidth="1"/>
    <col min="2" max="2" width="22.5" style="12" customWidth="1"/>
    <col min="3" max="10" width="15" style="12" customWidth="1"/>
    <col min="11" max="11" width="15.875" style="11"/>
    <col min="12" max="14" width="15.875" style="12"/>
    <col min="15" max="16384" width="15.875" style="25"/>
  </cols>
  <sheetData>
    <row r="6" spans="2:10" x14ac:dyDescent="0.2">
      <c r="B6" s="535" t="s">
        <v>230</v>
      </c>
      <c r="C6" s="535"/>
      <c r="D6" s="535"/>
      <c r="E6" s="535"/>
      <c r="F6" s="535"/>
      <c r="G6" s="535"/>
      <c r="H6" s="535"/>
      <c r="I6" s="535"/>
      <c r="J6" s="535"/>
    </row>
    <row r="7" spans="2:10" ht="18" thickBot="1" x14ac:dyDescent="0.25">
      <c r="B7" s="163"/>
      <c r="C7" s="320" t="s">
        <v>772</v>
      </c>
      <c r="D7" s="163"/>
      <c r="E7" s="163"/>
      <c r="F7" s="163"/>
      <c r="G7" s="163"/>
      <c r="H7" s="163"/>
      <c r="I7" s="163"/>
      <c r="J7" s="163"/>
    </row>
    <row r="8" spans="2:10" x14ac:dyDescent="0.2">
      <c r="B8" s="154"/>
      <c r="C8" s="552" t="s">
        <v>773</v>
      </c>
      <c r="D8" s="553"/>
      <c r="E8" s="172"/>
      <c r="F8" s="378"/>
      <c r="G8" s="378" t="s">
        <v>774</v>
      </c>
      <c r="H8" s="172"/>
      <c r="I8" s="172"/>
      <c r="J8" s="172"/>
    </row>
    <row r="9" spans="2:10" x14ac:dyDescent="0.2">
      <c r="B9" s="154"/>
      <c r="C9" s="538"/>
      <c r="D9" s="557"/>
      <c r="E9" s="593" t="s">
        <v>396</v>
      </c>
      <c r="F9" s="594"/>
      <c r="G9" s="593" t="s">
        <v>775</v>
      </c>
      <c r="H9" s="594"/>
      <c r="I9" s="593" t="s">
        <v>336</v>
      </c>
      <c r="J9" s="595"/>
    </row>
    <row r="10" spans="2:10" x14ac:dyDescent="0.2">
      <c r="B10" s="172"/>
      <c r="C10" s="221" t="s">
        <v>777</v>
      </c>
      <c r="D10" s="221" t="s">
        <v>767</v>
      </c>
      <c r="E10" s="221" t="s">
        <v>776</v>
      </c>
      <c r="F10" s="221" t="s">
        <v>767</v>
      </c>
      <c r="G10" s="221" t="s">
        <v>777</v>
      </c>
      <c r="H10" s="221" t="s">
        <v>767</v>
      </c>
      <c r="I10" s="221" t="s">
        <v>776</v>
      </c>
      <c r="J10" s="221" t="s">
        <v>767</v>
      </c>
    </row>
    <row r="11" spans="2:10" x14ac:dyDescent="0.2">
      <c r="B11" s="154"/>
      <c r="C11" s="254" t="s">
        <v>228</v>
      </c>
      <c r="D11" s="300" t="s">
        <v>235</v>
      </c>
      <c r="E11" s="300" t="s">
        <v>228</v>
      </c>
      <c r="F11" s="300" t="s">
        <v>235</v>
      </c>
      <c r="G11" s="300" t="s">
        <v>228</v>
      </c>
      <c r="H11" s="300" t="s">
        <v>235</v>
      </c>
      <c r="I11" s="300" t="s">
        <v>228</v>
      </c>
      <c r="J11" s="300" t="s">
        <v>235</v>
      </c>
    </row>
    <row r="12" spans="2:10" ht="17.25" customHeight="1" x14ac:dyDescent="0.2">
      <c r="B12" s="364" t="s">
        <v>513</v>
      </c>
      <c r="C12" s="379">
        <v>12542</v>
      </c>
      <c r="D12" s="314">
        <v>41527</v>
      </c>
      <c r="E12" s="380">
        <v>11565</v>
      </c>
      <c r="F12" s="380">
        <v>39633</v>
      </c>
      <c r="G12" s="380">
        <v>365</v>
      </c>
      <c r="H12" s="380">
        <v>594</v>
      </c>
      <c r="I12" s="380">
        <v>612</v>
      </c>
      <c r="J12" s="380">
        <v>1299</v>
      </c>
    </row>
    <row r="13" spans="2:10" ht="17.25" customHeight="1" x14ac:dyDescent="0.2">
      <c r="B13" s="364" t="s">
        <v>615</v>
      </c>
      <c r="C13" s="379">
        <v>12813</v>
      </c>
      <c r="D13" s="314">
        <v>41486</v>
      </c>
      <c r="E13" s="380">
        <v>12035</v>
      </c>
      <c r="F13" s="380">
        <v>39836</v>
      </c>
      <c r="G13" s="380">
        <v>260</v>
      </c>
      <c r="H13" s="380">
        <v>239</v>
      </c>
      <c r="I13" s="380">
        <v>518</v>
      </c>
      <c r="J13" s="380">
        <v>1410</v>
      </c>
    </row>
    <row r="14" spans="2:10" ht="17.25" customHeight="1" x14ac:dyDescent="0.2">
      <c r="B14" s="364" t="s">
        <v>647</v>
      </c>
      <c r="C14" s="379">
        <v>12473</v>
      </c>
      <c r="D14" s="314">
        <v>42416</v>
      </c>
      <c r="E14" s="205">
        <v>11684</v>
      </c>
      <c r="F14" s="205">
        <v>40375</v>
      </c>
      <c r="G14" s="380">
        <v>233</v>
      </c>
      <c r="H14" s="380">
        <v>270</v>
      </c>
      <c r="I14" s="380">
        <v>556</v>
      </c>
      <c r="J14" s="380">
        <v>1772</v>
      </c>
    </row>
    <row r="15" spans="2:10" ht="17.25" customHeight="1" x14ac:dyDescent="0.2">
      <c r="B15" s="364" t="s">
        <v>860</v>
      </c>
      <c r="C15" s="379">
        <v>12204</v>
      </c>
      <c r="D15" s="314">
        <v>42752</v>
      </c>
      <c r="E15" s="205">
        <v>11432</v>
      </c>
      <c r="F15" s="205">
        <v>41115</v>
      </c>
      <c r="G15" s="380">
        <v>222</v>
      </c>
      <c r="H15" s="380">
        <v>183</v>
      </c>
      <c r="I15" s="380">
        <v>550</v>
      </c>
      <c r="J15" s="380">
        <v>1454</v>
      </c>
    </row>
    <row r="16" spans="2:10" x14ac:dyDescent="0.2">
      <c r="B16" s="270" t="s">
        <v>778</v>
      </c>
      <c r="C16" s="379">
        <v>929</v>
      </c>
      <c r="D16" s="314">
        <v>25833</v>
      </c>
      <c r="E16" s="377">
        <v>837</v>
      </c>
      <c r="F16" s="377">
        <v>25299</v>
      </c>
      <c r="G16" s="380">
        <v>0</v>
      </c>
      <c r="H16" s="380">
        <v>0</v>
      </c>
      <c r="I16" s="377">
        <v>23</v>
      </c>
      <c r="J16" s="377">
        <v>726</v>
      </c>
    </row>
    <row r="17" spans="2:10" x14ac:dyDescent="0.2">
      <c r="B17" s="270" t="s">
        <v>377</v>
      </c>
      <c r="C17" s="379">
        <v>0</v>
      </c>
      <c r="D17" s="314">
        <v>0</v>
      </c>
      <c r="E17" s="380">
        <v>0</v>
      </c>
      <c r="F17" s="380">
        <v>0</v>
      </c>
      <c r="G17" s="380">
        <v>0</v>
      </c>
      <c r="H17" s="380">
        <v>0</v>
      </c>
      <c r="I17" s="380">
        <v>0</v>
      </c>
      <c r="J17" s="380">
        <v>0</v>
      </c>
    </row>
    <row r="18" spans="2:10" x14ac:dyDescent="0.2">
      <c r="B18" s="270" t="s">
        <v>779</v>
      </c>
      <c r="C18" s="379">
        <v>8400</v>
      </c>
      <c r="D18" s="314">
        <v>8210</v>
      </c>
      <c r="E18" s="377">
        <v>7409</v>
      </c>
      <c r="F18" s="377">
        <v>8331</v>
      </c>
      <c r="G18" s="377">
        <v>222</v>
      </c>
      <c r="H18" s="377">
        <v>183</v>
      </c>
      <c r="I18" s="377">
        <v>477</v>
      </c>
      <c r="J18" s="377">
        <v>588</v>
      </c>
    </row>
    <row r="19" spans="2:10" x14ac:dyDescent="0.2">
      <c r="B19" s="270" t="s">
        <v>378</v>
      </c>
      <c r="C19" s="379">
        <v>2752</v>
      </c>
      <c r="D19" s="314">
        <v>7188</v>
      </c>
      <c r="E19" s="380">
        <v>2798</v>
      </c>
      <c r="F19" s="380">
        <v>7323</v>
      </c>
      <c r="G19" s="380">
        <v>0</v>
      </c>
      <c r="H19" s="380">
        <v>0</v>
      </c>
      <c r="I19" s="380">
        <v>0</v>
      </c>
      <c r="J19" s="380">
        <v>0</v>
      </c>
    </row>
    <row r="20" spans="2:10" x14ac:dyDescent="0.2">
      <c r="B20" s="381"/>
      <c r="C20" s="379"/>
      <c r="D20" s="314"/>
      <c r="E20" s="380"/>
      <c r="F20" s="380"/>
      <c r="G20" s="380"/>
      <c r="H20" s="380"/>
      <c r="I20" s="380"/>
      <c r="J20" s="380"/>
    </row>
    <row r="21" spans="2:10" x14ac:dyDescent="0.2">
      <c r="B21" s="270" t="s">
        <v>780</v>
      </c>
      <c r="C21" s="379">
        <v>5</v>
      </c>
      <c r="D21" s="314">
        <v>1</v>
      </c>
      <c r="E21" s="380" t="s">
        <v>646</v>
      </c>
      <c r="F21" s="380" t="s">
        <v>646</v>
      </c>
      <c r="G21" s="380">
        <v>0</v>
      </c>
      <c r="H21" s="380">
        <v>0</v>
      </c>
      <c r="I21" s="380">
        <v>0</v>
      </c>
      <c r="J21" s="380">
        <v>0</v>
      </c>
    </row>
    <row r="22" spans="2:10" x14ac:dyDescent="0.2">
      <c r="B22" s="270" t="s">
        <v>781</v>
      </c>
      <c r="C22" s="379">
        <v>0</v>
      </c>
      <c r="D22" s="314">
        <v>0</v>
      </c>
      <c r="E22" s="380">
        <v>0</v>
      </c>
      <c r="F22" s="380">
        <v>0</v>
      </c>
      <c r="G22" s="380">
        <v>0</v>
      </c>
      <c r="H22" s="380">
        <v>0</v>
      </c>
      <c r="I22" s="380">
        <v>0</v>
      </c>
      <c r="J22" s="380">
        <v>0</v>
      </c>
    </row>
    <row r="23" spans="2:10" x14ac:dyDescent="0.2">
      <c r="B23" s="270" t="s">
        <v>782</v>
      </c>
      <c r="C23" s="379">
        <v>428</v>
      </c>
      <c r="D23" s="314">
        <v>187</v>
      </c>
      <c r="E23" s="377">
        <v>388</v>
      </c>
      <c r="F23" s="377">
        <v>162</v>
      </c>
      <c r="G23" s="382" t="s">
        <v>646</v>
      </c>
      <c r="H23" s="382" t="s">
        <v>646</v>
      </c>
      <c r="I23" s="377">
        <v>50</v>
      </c>
      <c r="J23" s="377">
        <v>140</v>
      </c>
    </row>
    <row r="24" spans="2:10" ht="18" thickBot="1" x14ac:dyDescent="0.25">
      <c r="B24" s="163"/>
      <c r="C24" s="269"/>
      <c r="D24" s="163"/>
      <c r="E24" s="163"/>
      <c r="F24" s="163"/>
      <c r="G24" s="163"/>
      <c r="H24" s="163"/>
      <c r="I24" s="383"/>
      <c r="J24" s="163"/>
    </row>
    <row r="25" spans="2:10" x14ac:dyDescent="0.2">
      <c r="B25" s="154"/>
      <c r="C25" s="552" t="s">
        <v>783</v>
      </c>
      <c r="D25" s="553"/>
      <c r="E25" s="162"/>
      <c r="F25" s="154"/>
      <c r="G25" s="378" t="s">
        <v>784</v>
      </c>
      <c r="H25" s="378"/>
      <c r="I25" s="172"/>
      <c r="J25" s="172"/>
    </row>
    <row r="26" spans="2:10" x14ac:dyDescent="0.2">
      <c r="B26" s="154"/>
      <c r="C26" s="538"/>
      <c r="D26" s="557"/>
      <c r="E26" s="593" t="s">
        <v>634</v>
      </c>
      <c r="F26" s="594"/>
      <c r="G26" s="593" t="s">
        <v>785</v>
      </c>
      <c r="H26" s="595"/>
      <c r="I26" s="593" t="s">
        <v>786</v>
      </c>
      <c r="J26" s="595"/>
    </row>
    <row r="27" spans="2:10" x14ac:dyDescent="0.2">
      <c r="B27" s="172"/>
      <c r="C27" s="221" t="s">
        <v>777</v>
      </c>
      <c r="D27" s="221" t="s">
        <v>767</v>
      </c>
      <c r="E27" s="221" t="s">
        <v>777</v>
      </c>
      <c r="F27" s="221" t="s">
        <v>767</v>
      </c>
      <c r="G27" s="221" t="s">
        <v>776</v>
      </c>
      <c r="H27" s="221" t="s">
        <v>767</v>
      </c>
      <c r="I27" s="221" t="s">
        <v>777</v>
      </c>
      <c r="J27" s="221" t="s">
        <v>566</v>
      </c>
    </row>
    <row r="28" spans="2:10" x14ac:dyDescent="0.2">
      <c r="B28" s="154"/>
      <c r="C28" s="254" t="s">
        <v>228</v>
      </c>
      <c r="D28" s="300" t="s">
        <v>235</v>
      </c>
      <c r="E28" s="253" t="s">
        <v>228</v>
      </c>
      <c r="F28" s="300" t="s">
        <v>235</v>
      </c>
      <c r="G28" s="300" t="s">
        <v>228</v>
      </c>
      <c r="H28" s="300" t="s">
        <v>235</v>
      </c>
      <c r="I28" s="300" t="s">
        <v>228</v>
      </c>
      <c r="J28" s="300" t="s">
        <v>235</v>
      </c>
    </row>
    <row r="29" spans="2:10" ht="17.25" customHeight="1" x14ac:dyDescent="0.2">
      <c r="B29" s="364" t="s">
        <v>513</v>
      </c>
      <c r="C29" s="379">
        <v>33489</v>
      </c>
      <c r="D29" s="314">
        <v>4464</v>
      </c>
      <c r="E29" s="380">
        <v>2484</v>
      </c>
      <c r="F29" s="380">
        <v>38</v>
      </c>
      <c r="G29" s="380">
        <v>10623</v>
      </c>
      <c r="H29" s="380">
        <v>129</v>
      </c>
      <c r="I29" s="380">
        <v>2325</v>
      </c>
      <c r="J29" s="380">
        <v>3815</v>
      </c>
    </row>
    <row r="30" spans="2:10" ht="17.25" customHeight="1" x14ac:dyDescent="0.2">
      <c r="B30" s="364" t="s">
        <v>615</v>
      </c>
      <c r="C30" s="379">
        <v>30417</v>
      </c>
      <c r="D30" s="314">
        <v>3002</v>
      </c>
      <c r="E30" s="380">
        <v>3095</v>
      </c>
      <c r="F30" s="380">
        <v>50</v>
      </c>
      <c r="G30" s="380">
        <v>11295</v>
      </c>
      <c r="H30" s="380">
        <v>127</v>
      </c>
      <c r="I30" s="380">
        <v>2561</v>
      </c>
      <c r="J30" s="380">
        <v>2384</v>
      </c>
    </row>
    <row r="31" spans="2:10" x14ac:dyDescent="0.2">
      <c r="B31" s="364" t="s">
        <v>647</v>
      </c>
      <c r="C31" s="379">
        <v>27472</v>
      </c>
      <c r="D31" s="314">
        <v>2931</v>
      </c>
      <c r="E31" s="380">
        <v>3118</v>
      </c>
      <c r="F31" s="380">
        <v>55</v>
      </c>
      <c r="G31" s="380">
        <v>10656</v>
      </c>
      <c r="H31" s="380">
        <v>130</v>
      </c>
      <c r="I31" s="380">
        <v>2377</v>
      </c>
      <c r="J31" s="380">
        <v>2359</v>
      </c>
    </row>
    <row r="32" spans="2:10" x14ac:dyDescent="0.2">
      <c r="B32" s="364" t="s">
        <v>860</v>
      </c>
      <c r="C32" s="379">
        <v>24782</v>
      </c>
      <c r="D32" s="314">
        <v>16147</v>
      </c>
      <c r="E32" s="380">
        <v>2873</v>
      </c>
      <c r="F32" s="380">
        <v>52</v>
      </c>
      <c r="G32" s="380">
        <v>10273</v>
      </c>
      <c r="H32" s="380">
        <v>159</v>
      </c>
      <c r="I32" s="380">
        <v>2243</v>
      </c>
      <c r="J32" s="380">
        <v>2559</v>
      </c>
    </row>
    <row r="33" spans="2:10" x14ac:dyDescent="0.2">
      <c r="B33" s="270" t="s">
        <v>778</v>
      </c>
      <c r="C33" s="379">
        <v>0</v>
      </c>
      <c r="D33" s="314">
        <v>0</v>
      </c>
      <c r="E33" s="314">
        <v>0</v>
      </c>
      <c r="F33" s="314">
        <v>0</v>
      </c>
      <c r="G33" s="314">
        <v>0</v>
      </c>
      <c r="H33" s="314">
        <v>0</v>
      </c>
      <c r="I33" s="314">
        <v>0</v>
      </c>
      <c r="J33" s="314">
        <v>0</v>
      </c>
    </row>
    <row r="34" spans="2:10" x14ac:dyDescent="0.2">
      <c r="B34" s="270" t="s">
        <v>779</v>
      </c>
      <c r="C34" s="379">
        <v>4567</v>
      </c>
      <c r="D34" s="314">
        <v>573</v>
      </c>
      <c r="E34" s="380">
        <v>878</v>
      </c>
      <c r="F34" s="380">
        <v>17</v>
      </c>
      <c r="G34" s="380">
        <v>138</v>
      </c>
      <c r="H34" s="380">
        <v>65</v>
      </c>
      <c r="I34" s="380">
        <v>364</v>
      </c>
      <c r="J34" s="380">
        <v>195</v>
      </c>
    </row>
    <row r="35" spans="2:10" x14ac:dyDescent="0.2">
      <c r="B35" s="270" t="s">
        <v>440</v>
      </c>
      <c r="C35" s="379">
        <v>0</v>
      </c>
      <c r="D35" s="314">
        <v>0</v>
      </c>
      <c r="E35" s="314">
        <v>0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</row>
    <row r="36" spans="2:10" x14ac:dyDescent="0.2">
      <c r="B36" s="154"/>
      <c r="C36" s="379"/>
      <c r="D36" s="314"/>
      <c r="E36" s="380"/>
      <c r="F36" s="380"/>
      <c r="G36" s="380"/>
      <c r="H36" s="380"/>
      <c r="I36" s="380"/>
      <c r="J36" s="380"/>
    </row>
    <row r="37" spans="2:10" x14ac:dyDescent="0.2">
      <c r="B37" s="270" t="s">
        <v>780</v>
      </c>
      <c r="C37" s="379">
        <v>17915</v>
      </c>
      <c r="D37" s="314">
        <v>177</v>
      </c>
      <c r="E37" s="380">
        <v>235</v>
      </c>
      <c r="F37" s="380">
        <v>4</v>
      </c>
      <c r="G37" s="380">
        <v>10135</v>
      </c>
      <c r="H37" s="380">
        <v>94</v>
      </c>
      <c r="I37" s="380">
        <v>1717</v>
      </c>
      <c r="J37" s="380">
        <v>16</v>
      </c>
    </row>
    <row r="38" spans="2:10" x14ac:dyDescent="0.2">
      <c r="B38" s="270" t="s">
        <v>781</v>
      </c>
      <c r="C38" s="379">
        <v>212</v>
      </c>
      <c r="D38" s="314">
        <v>64</v>
      </c>
      <c r="E38" s="228" t="s">
        <v>646</v>
      </c>
      <c r="F38" s="228" t="s">
        <v>646</v>
      </c>
      <c r="G38" s="314">
        <v>0</v>
      </c>
      <c r="H38" s="314">
        <v>0</v>
      </c>
      <c r="I38" s="380">
        <v>91</v>
      </c>
      <c r="J38" s="380">
        <v>25</v>
      </c>
    </row>
    <row r="39" spans="2:10" x14ac:dyDescent="0.2">
      <c r="B39" s="270" t="s">
        <v>782</v>
      </c>
      <c r="C39" s="379">
        <v>2088</v>
      </c>
      <c r="D39" s="314">
        <v>2398</v>
      </c>
      <c r="E39" s="380">
        <v>1760</v>
      </c>
      <c r="F39" s="380">
        <v>31</v>
      </c>
      <c r="G39" s="314">
        <v>0</v>
      </c>
      <c r="H39" s="314">
        <v>0</v>
      </c>
      <c r="I39" s="380">
        <v>71</v>
      </c>
      <c r="J39" s="380">
        <v>2323</v>
      </c>
    </row>
    <row r="40" spans="2:10" ht="18" thickBot="1" x14ac:dyDescent="0.2">
      <c r="B40" s="163"/>
      <c r="C40" s="269"/>
      <c r="D40" s="163"/>
      <c r="E40" s="163"/>
      <c r="F40" s="163"/>
      <c r="G40" s="163"/>
      <c r="H40" s="163"/>
      <c r="I40" s="163"/>
      <c r="J40" s="163"/>
    </row>
    <row r="41" spans="2:10" x14ac:dyDescent="0.2">
      <c r="B41" s="154"/>
      <c r="C41" s="173"/>
      <c r="D41" s="172"/>
      <c r="E41" s="172"/>
      <c r="F41" s="378" t="s">
        <v>236</v>
      </c>
      <c r="G41" s="172"/>
      <c r="H41" s="172"/>
      <c r="I41" s="172"/>
      <c r="J41" s="172"/>
    </row>
    <row r="42" spans="2:10" x14ac:dyDescent="0.2">
      <c r="B42" s="154"/>
      <c r="C42" s="593" t="s">
        <v>787</v>
      </c>
      <c r="D42" s="594"/>
      <c r="E42" s="593" t="s">
        <v>788</v>
      </c>
      <c r="F42" s="594"/>
      <c r="G42" s="593" t="s">
        <v>789</v>
      </c>
      <c r="H42" s="594"/>
      <c r="I42" s="593" t="s">
        <v>790</v>
      </c>
      <c r="J42" s="595"/>
    </row>
    <row r="43" spans="2:10" x14ac:dyDescent="0.2">
      <c r="B43" s="172"/>
      <c r="C43" s="221" t="s">
        <v>777</v>
      </c>
      <c r="D43" s="221" t="s">
        <v>767</v>
      </c>
      <c r="E43" s="221" t="s">
        <v>777</v>
      </c>
      <c r="F43" s="221" t="s">
        <v>767</v>
      </c>
      <c r="G43" s="221" t="s">
        <v>776</v>
      </c>
      <c r="H43" s="221" t="s">
        <v>767</v>
      </c>
      <c r="I43" s="221" t="s">
        <v>776</v>
      </c>
      <c r="J43" s="221" t="s">
        <v>566</v>
      </c>
    </row>
    <row r="44" spans="2:10" x14ac:dyDescent="0.2">
      <c r="B44" s="154"/>
      <c r="C44" s="254" t="s">
        <v>228</v>
      </c>
      <c r="D44" s="300" t="s">
        <v>235</v>
      </c>
      <c r="E44" s="300" t="s">
        <v>228</v>
      </c>
      <c r="F44" s="300" t="s">
        <v>235</v>
      </c>
      <c r="G44" s="300" t="s">
        <v>228</v>
      </c>
      <c r="H44" s="300" t="s">
        <v>235</v>
      </c>
      <c r="I44" s="300" t="s">
        <v>228</v>
      </c>
      <c r="J44" s="300" t="s">
        <v>235</v>
      </c>
    </row>
    <row r="45" spans="2:10" ht="17.25" customHeight="1" x14ac:dyDescent="0.2">
      <c r="B45" s="364" t="s">
        <v>513</v>
      </c>
      <c r="C45" s="379">
        <v>458</v>
      </c>
      <c r="D45" s="314">
        <v>135</v>
      </c>
      <c r="E45" s="314">
        <v>3761</v>
      </c>
      <c r="F45" s="314">
        <v>32</v>
      </c>
      <c r="G45" s="314">
        <v>5832</v>
      </c>
      <c r="H45" s="314">
        <v>42</v>
      </c>
      <c r="I45" s="314">
        <v>2022</v>
      </c>
      <c r="J45" s="314">
        <v>63</v>
      </c>
    </row>
    <row r="46" spans="2:10" ht="17.25" customHeight="1" x14ac:dyDescent="0.2">
      <c r="B46" s="364" t="s">
        <v>615</v>
      </c>
      <c r="C46" s="379">
        <v>438</v>
      </c>
      <c r="D46" s="314">
        <v>131</v>
      </c>
      <c r="E46" s="314">
        <v>3569</v>
      </c>
      <c r="F46" s="314">
        <v>33</v>
      </c>
      <c r="G46" s="314">
        <v>2326</v>
      </c>
      <c r="H46" s="314">
        <v>25</v>
      </c>
      <c r="I46" s="314">
        <v>1264</v>
      </c>
      <c r="J46" s="314">
        <v>44</v>
      </c>
    </row>
    <row r="47" spans="2:10" x14ac:dyDescent="0.2">
      <c r="B47" s="364" t="s">
        <v>647</v>
      </c>
      <c r="C47" s="384">
        <v>414</v>
      </c>
      <c r="D47" s="380">
        <v>104</v>
      </c>
      <c r="E47" s="380">
        <v>2050</v>
      </c>
      <c r="F47" s="380">
        <v>19</v>
      </c>
      <c r="G47" s="380">
        <v>2478</v>
      </c>
      <c r="H47" s="380">
        <v>36</v>
      </c>
      <c r="I47" s="380">
        <v>932</v>
      </c>
      <c r="J47" s="380">
        <v>37</v>
      </c>
    </row>
    <row r="48" spans="2:10" x14ac:dyDescent="0.2">
      <c r="B48" s="364" t="s">
        <v>860</v>
      </c>
      <c r="C48" s="384">
        <v>444</v>
      </c>
      <c r="D48" s="380">
        <v>138</v>
      </c>
      <c r="E48" s="380">
        <v>2284</v>
      </c>
      <c r="F48" s="380">
        <v>20</v>
      </c>
      <c r="G48" s="380">
        <v>46</v>
      </c>
      <c r="H48" s="380">
        <v>45</v>
      </c>
      <c r="I48" s="380">
        <v>635</v>
      </c>
      <c r="J48" s="380">
        <v>42</v>
      </c>
    </row>
    <row r="49" spans="2:10" x14ac:dyDescent="0.2">
      <c r="B49" s="270" t="s">
        <v>778</v>
      </c>
      <c r="C49" s="379">
        <v>0</v>
      </c>
      <c r="D49" s="314">
        <v>0</v>
      </c>
      <c r="E49" s="314">
        <v>0</v>
      </c>
      <c r="F49" s="314">
        <v>0</v>
      </c>
      <c r="G49" s="314">
        <v>0</v>
      </c>
      <c r="H49" s="314">
        <v>0</v>
      </c>
      <c r="I49" s="314">
        <v>0</v>
      </c>
      <c r="J49" s="314">
        <v>0</v>
      </c>
    </row>
    <row r="50" spans="2:10" x14ac:dyDescent="0.2">
      <c r="B50" s="270" t="s">
        <v>779</v>
      </c>
      <c r="C50" s="384">
        <v>189</v>
      </c>
      <c r="D50" s="380">
        <v>94</v>
      </c>
      <c r="E50" s="380">
        <v>4</v>
      </c>
      <c r="F50" s="380">
        <v>2</v>
      </c>
      <c r="G50" s="380">
        <v>44</v>
      </c>
      <c r="H50" s="380">
        <v>45</v>
      </c>
      <c r="I50" s="226">
        <v>0</v>
      </c>
      <c r="J50" s="226">
        <v>0</v>
      </c>
    </row>
    <row r="51" spans="2:10" x14ac:dyDescent="0.2">
      <c r="B51" s="270" t="s">
        <v>440</v>
      </c>
      <c r="C51" s="385">
        <v>0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</row>
    <row r="52" spans="2:10" x14ac:dyDescent="0.2">
      <c r="B52" s="154"/>
      <c r="C52" s="384"/>
      <c r="D52" s="380"/>
      <c r="E52" s="380"/>
      <c r="F52" s="380"/>
      <c r="G52" s="380"/>
      <c r="H52" s="380"/>
      <c r="I52" s="380"/>
      <c r="J52" s="380"/>
    </row>
    <row r="53" spans="2:10" x14ac:dyDescent="0.2">
      <c r="B53" s="270" t="s">
        <v>780</v>
      </c>
      <c r="C53" s="384">
        <v>0</v>
      </c>
      <c r="D53" s="380">
        <v>0</v>
      </c>
      <c r="E53" s="380">
        <v>2280</v>
      </c>
      <c r="F53" s="380">
        <v>18</v>
      </c>
      <c r="G53" s="380">
        <v>0</v>
      </c>
      <c r="H53" s="380">
        <v>0</v>
      </c>
      <c r="I53" s="380">
        <v>514</v>
      </c>
      <c r="J53" s="380">
        <v>3</v>
      </c>
    </row>
    <row r="54" spans="2:10" x14ac:dyDescent="0.2">
      <c r="B54" s="270" t="s">
        <v>781</v>
      </c>
      <c r="C54" s="385">
        <v>0</v>
      </c>
      <c r="D54" s="226">
        <v>0</v>
      </c>
      <c r="E54" s="226">
        <v>0</v>
      </c>
      <c r="F54" s="226">
        <v>0</v>
      </c>
      <c r="G54" s="380">
        <v>0</v>
      </c>
      <c r="H54" s="380">
        <v>0</v>
      </c>
      <c r="I54" s="380">
        <v>121</v>
      </c>
      <c r="J54" s="380">
        <v>39</v>
      </c>
    </row>
    <row r="55" spans="2:10" x14ac:dyDescent="0.2">
      <c r="B55" s="270" t="s">
        <v>782</v>
      </c>
      <c r="C55" s="384">
        <v>255</v>
      </c>
      <c r="D55" s="380">
        <v>44</v>
      </c>
      <c r="E55" s="226">
        <v>0</v>
      </c>
      <c r="F55" s="226">
        <v>0</v>
      </c>
      <c r="G55" s="380">
        <v>2</v>
      </c>
      <c r="H55" s="253">
        <v>0</v>
      </c>
      <c r="I55" s="226">
        <v>0</v>
      </c>
      <c r="J55" s="226">
        <v>0</v>
      </c>
    </row>
    <row r="56" spans="2:10" ht="18" thickBot="1" x14ac:dyDescent="0.2">
      <c r="B56" s="163"/>
      <c r="C56" s="386"/>
      <c r="D56" s="387"/>
      <c r="E56" s="387"/>
      <c r="F56" s="387"/>
      <c r="G56" s="387"/>
      <c r="H56" s="387"/>
      <c r="I56" s="387"/>
      <c r="J56" s="387"/>
    </row>
    <row r="57" spans="2:10" x14ac:dyDescent="0.2">
      <c r="B57" s="154"/>
      <c r="C57" s="173"/>
      <c r="D57" s="172"/>
      <c r="E57" s="172"/>
      <c r="F57" s="378" t="s">
        <v>236</v>
      </c>
      <c r="G57" s="172"/>
      <c r="H57" s="172"/>
      <c r="I57" s="172"/>
      <c r="J57" s="172"/>
    </row>
    <row r="58" spans="2:10" x14ac:dyDescent="0.2">
      <c r="B58" s="154"/>
      <c r="C58" s="593" t="s">
        <v>792</v>
      </c>
      <c r="D58" s="594"/>
      <c r="E58" s="593" t="s">
        <v>793</v>
      </c>
      <c r="F58" s="594"/>
      <c r="G58" s="593" t="s">
        <v>794</v>
      </c>
      <c r="H58" s="594"/>
      <c r="I58" s="593" t="s">
        <v>337</v>
      </c>
      <c r="J58" s="595"/>
    </row>
    <row r="59" spans="2:10" x14ac:dyDescent="0.2">
      <c r="B59" s="172"/>
      <c r="C59" s="221" t="s">
        <v>776</v>
      </c>
      <c r="D59" s="221" t="s">
        <v>767</v>
      </c>
      <c r="E59" s="221" t="s">
        <v>777</v>
      </c>
      <c r="F59" s="221" t="s">
        <v>767</v>
      </c>
      <c r="G59" s="221" t="s">
        <v>776</v>
      </c>
      <c r="H59" s="221" t="s">
        <v>767</v>
      </c>
      <c r="I59" s="221" t="s">
        <v>777</v>
      </c>
      <c r="J59" s="221" t="s">
        <v>767</v>
      </c>
    </row>
    <row r="60" spans="2:10" x14ac:dyDescent="0.2">
      <c r="B60" s="154"/>
      <c r="C60" s="254" t="s">
        <v>228</v>
      </c>
      <c r="D60" s="300" t="s">
        <v>235</v>
      </c>
      <c r="E60" s="300" t="s">
        <v>228</v>
      </c>
      <c r="F60" s="300" t="s">
        <v>235</v>
      </c>
      <c r="G60" s="300" t="s">
        <v>228</v>
      </c>
      <c r="H60" s="300" t="s">
        <v>235</v>
      </c>
      <c r="I60" s="300" t="s">
        <v>228</v>
      </c>
      <c r="J60" s="300" t="s">
        <v>235</v>
      </c>
    </row>
    <row r="61" spans="2:10" ht="17.25" customHeight="1" x14ac:dyDescent="0.2">
      <c r="B61" s="364" t="s">
        <v>513</v>
      </c>
      <c r="C61" s="379">
        <v>18</v>
      </c>
      <c r="D61" s="162">
        <v>0</v>
      </c>
      <c r="E61" s="314">
        <v>22</v>
      </c>
      <c r="F61" s="162">
        <v>0</v>
      </c>
      <c r="G61" s="314">
        <v>4744</v>
      </c>
      <c r="H61" s="314">
        <v>196</v>
      </c>
      <c r="I61" s="314">
        <v>1200</v>
      </c>
      <c r="J61" s="314">
        <v>15</v>
      </c>
    </row>
    <row r="62" spans="2:10" ht="17.25" customHeight="1" x14ac:dyDescent="0.2">
      <c r="B62" s="364" t="s">
        <v>615</v>
      </c>
      <c r="C62" s="379">
        <v>16</v>
      </c>
      <c r="D62" s="162">
        <v>0</v>
      </c>
      <c r="E62" s="314">
        <v>18</v>
      </c>
      <c r="F62" s="162">
        <v>0</v>
      </c>
      <c r="G62" s="314">
        <v>4613</v>
      </c>
      <c r="H62" s="314">
        <v>190</v>
      </c>
      <c r="I62" s="314">
        <v>1224</v>
      </c>
      <c r="J62" s="314">
        <v>17</v>
      </c>
    </row>
    <row r="63" spans="2:10" x14ac:dyDescent="0.2">
      <c r="B63" s="364" t="s">
        <v>647</v>
      </c>
      <c r="C63" s="384">
        <v>14</v>
      </c>
      <c r="D63" s="162">
        <v>0</v>
      </c>
      <c r="E63" s="380">
        <v>18</v>
      </c>
      <c r="F63" s="162">
        <v>0</v>
      </c>
      <c r="G63" s="380">
        <v>4211</v>
      </c>
      <c r="H63" s="380">
        <v>175</v>
      </c>
      <c r="I63" s="380">
        <v>1204</v>
      </c>
      <c r="J63" s="380">
        <v>16</v>
      </c>
    </row>
    <row r="64" spans="2:10" x14ac:dyDescent="0.2">
      <c r="B64" s="364" t="s">
        <v>860</v>
      </c>
      <c r="C64" s="384">
        <v>11</v>
      </c>
      <c r="D64" s="162">
        <v>0</v>
      </c>
      <c r="E64" s="380">
        <v>19</v>
      </c>
      <c r="F64" s="162">
        <v>0</v>
      </c>
      <c r="G64" s="380">
        <v>4594</v>
      </c>
      <c r="H64" s="380">
        <v>179</v>
      </c>
      <c r="I64" s="380">
        <v>1360</v>
      </c>
      <c r="J64" s="380">
        <v>18</v>
      </c>
    </row>
    <row r="65" spans="2:10" x14ac:dyDescent="0.2">
      <c r="B65" s="270" t="s">
        <v>778</v>
      </c>
      <c r="C65" s="385">
        <v>0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</row>
    <row r="66" spans="2:10" x14ac:dyDescent="0.2">
      <c r="B66" s="270" t="s">
        <v>779</v>
      </c>
      <c r="C66" s="385">
        <v>0</v>
      </c>
      <c r="D66" s="226">
        <v>0</v>
      </c>
      <c r="E66" s="226">
        <v>0</v>
      </c>
      <c r="F66" s="226">
        <v>0</v>
      </c>
      <c r="G66" s="380">
        <v>2930</v>
      </c>
      <c r="H66" s="380">
        <v>151</v>
      </c>
      <c r="I66" s="380">
        <v>20</v>
      </c>
      <c r="J66" s="380">
        <v>4</v>
      </c>
    </row>
    <row r="67" spans="2:10" x14ac:dyDescent="0.2">
      <c r="B67" s="270" t="s">
        <v>440</v>
      </c>
      <c r="C67" s="385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</row>
    <row r="68" spans="2:10" x14ac:dyDescent="0.2">
      <c r="B68" s="154"/>
      <c r="C68" s="384"/>
      <c r="D68" s="380"/>
      <c r="E68" s="380"/>
      <c r="F68" s="380"/>
      <c r="G68" s="380"/>
      <c r="H68" s="380"/>
      <c r="I68" s="380"/>
      <c r="J68" s="380"/>
    </row>
    <row r="69" spans="2:10" x14ac:dyDescent="0.2">
      <c r="B69" s="270" t="s">
        <v>780</v>
      </c>
      <c r="C69" s="384">
        <v>11</v>
      </c>
      <c r="D69" s="253">
        <v>0</v>
      </c>
      <c r="E69" s="380">
        <v>19</v>
      </c>
      <c r="F69" s="253">
        <v>0</v>
      </c>
      <c r="G69" s="380">
        <v>1664</v>
      </c>
      <c r="H69" s="380">
        <v>28</v>
      </c>
      <c r="I69" s="380">
        <v>1340</v>
      </c>
      <c r="J69" s="380">
        <v>14</v>
      </c>
    </row>
    <row r="70" spans="2:10" x14ac:dyDescent="0.2">
      <c r="B70" s="270" t="s">
        <v>781</v>
      </c>
      <c r="C70" s="385">
        <v>0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</row>
    <row r="71" spans="2:10" x14ac:dyDescent="0.2">
      <c r="B71" s="270" t="s">
        <v>782</v>
      </c>
      <c r="C71" s="385">
        <v>0</v>
      </c>
      <c r="D71" s="226">
        <v>0</v>
      </c>
      <c r="E71" s="380">
        <v>0</v>
      </c>
      <c r="F71" s="380">
        <v>0</v>
      </c>
      <c r="G71" s="226">
        <v>0</v>
      </c>
      <c r="H71" s="226">
        <v>0</v>
      </c>
      <c r="I71" s="226">
        <v>0</v>
      </c>
      <c r="J71" s="226">
        <v>0</v>
      </c>
    </row>
    <row r="72" spans="2:10" ht="18" thickBot="1" x14ac:dyDescent="0.2">
      <c r="B72" s="163"/>
      <c r="C72" s="269"/>
      <c r="D72" s="163"/>
      <c r="E72" s="163"/>
      <c r="F72" s="163"/>
      <c r="G72" s="163"/>
      <c r="H72" s="163"/>
      <c r="I72" s="163"/>
      <c r="J72" s="163"/>
    </row>
    <row r="73" spans="2:10" x14ac:dyDescent="0.2">
      <c r="B73" s="154"/>
      <c r="C73" s="270" t="s">
        <v>365</v>
      </c>
      <c r="D73" s="154"/>
      <c r="E73" s="154"/>
      <c r="F73" s="154"/>
      <c r="G73" s="154"/>
      <c r="H73" s="154"/>
      <c r="I73" s="154"/>
      <c r="J73" s="154"/>
    </row>
  </sheetData>
  <mergeCells count="17">
    <mergeCell ref="C58:D58"/>
    <mergeCell ref="E58:F58"/>
    <mergeCell ref="G58:H58"/>
    <mergeCell ref="I58:J58"/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  <mergeCell ref="C25:D2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4"/>
  <sheetViews>
    <sheetView view="pageBreakPreview" zoomScale="75" zoomScaleNormal="75" workbookViewId="0">
      <selection activeCell="M16" sqref="M16"/>
    </sheetView>
  </sheetViews>
  <sheetFormatPr defaultColWidth="13.375" defaultRowHeight="17.25" x14ac:dyDescent="0.15"/>
  <cols>
    <col min="1" max="1" width="11.375" style="12" customWidth="1"/>
    <col min="2" max="2" width="1.25" style="12" customWidth="1"/>
    <col min="3" max="3" width="13.375" style="12"/>
    <col min="4" max="4" width="11.125" style="12" customWidth="1"/>
    <col min="5" max="11" width="14.75" style="12" customWidth="1"/>
    <col min="12" max="14" width="13.375" style="12"/>
    <col min="15" max="16384" width="13.375" style="25"/>
  </cols>
  <sheetData>
    <row r="1" spans="1:11" x14ac:dyDescent="0.2">
      <c r="A1" s="14"/>
    </row>
    <row r="6" spans="1:11" x14ac:dyDescent="0.2">
      <c r="B6" s="535" t="s">
        <v>237</v>
      </c>
      <c r="C6" s="535"/>
      <c r="D6" s="535"/>
      <c r="E6" s="535"/>
      <c r="F6" s="535"/>
      <c r="G6" s="535"/>
      <c r="H6" s="535"/>
      <c r="I6" s="535"/>
      <c r="J6" s="535"/>
      <c r="K6" s="535"/>
    </row>
    <row r="7" spans="1:11" ht="18" thickBot="1" x14ac:dyDescent="0.25">
      <c r="B7" s="13"/>
      <c r="C7" s="163"/>
      <c r="D7" s="163"/>
      <c r="E7" s="320" t="s">
        <v>238</v>
      </c>
      <c r="F7" s="163"/>
      <c r="G7" s="163"/>
      <c r="H7" s="163"/>
      <c r="I7" s="163"/>
      <c r="J7" s="163"/>
      <c r="K7" s="165" t="s">
        <v>255</v>
      </c>
    </row>
    <row r="8" spans="1:11" x14ac:dyDescent="0.15">
      <c r="C8" s="154"/>
      <c r="D8" s="154"/>
      <c r="E8" s="167"/>
      <c r="F8" s="172"/>
      <c r="G8" s="172"/>
      <c r="H8" s="172"/>
      <c r="I8" s="172"/>
      <c r="J8" s="172"/>
      <c r="K8" s="172"/>
    </row>
    <row r="9" spans="1:11" x14ac:dyDescent="0.2">
      <c r="C9" s="154"/>
      <c r="D9" s="154"/>
      <c r="E9" s="220" t="s">
        <v>122</v>
      </c>
      <c r="F9" s="596" t="s">
        <v>795</v>
      </c>
      <c r="G9" s="597"/>
      <c r="H9" s="596" t="s">
        <v>796</v>
      </c>
      <c r="I9" s="597"/>
      <c r="J9" s="596" t="s">
        <v>321</v>
      </c>
      <c r="K9" s="598"/>
    </row>
    <row r="10" spans="1:11" x14ac:dyDescent="0.2">
      <c r="B10" s="15"/>
      <c r="C10" s="172"/>
      <c r="D10" s="172"/>
      <c r="E10" s="173"/>
      <c r="F10" s="221" t="s">
        <v>797</v>
      </c>
      <c r="G10" s="221" t="s">
        <v>798</v>
      </c>
      <c r="H10" s="221" t="s">
        <v>799</v>
      </c>
      <c r="I10" s="221" t="s">
        <v>800</v>
      </c>
      <c r="J10" s="221" t="s">
        <v>801</v>
      </c>
      <c r="K10" s="221" t="s">
        <v>802</v>
      </c>
    </row>
    <row r="11" spans="1:11" x14ac:dyDescent="0.15">
      <c r="C11" s="154"/>
      <c r="D11" s="154"/>
      <c r="E11" s="167"/>
      <c r="F11" s="154"/>
      <c r="G11" s="154"/>
      <c r="H11" s="154"/>
      <c r="I11" s="154"/>
      <c r="J11" s="154"/>
      <c r="K11" s="154"/>
    </row>
    <row r="12" spans="1:11" x14ac:dyDescent="0.2">
      <c r="C12" s="270" t="s">
        <v>451</v>
      </c>
      <c r="D12" s="361"/>
      <c r="E12" s="336">
        <v>66118.481</v>
      </c>
      <c r="F12" s="388">
        <v>1730.8130000000001</v>
      </c>
      <c r="G12" s="388">
        <v>25553.100999999999</v>
      </c>
      <c r="H12" s="388">
        <v>20700.252</v>
      </c>
      <c r="I12" s="388">
        <v>12472.505999999999</v>
      </c>
      <c r="J12" s="388">
        <v>2725.1149999999998</v>
      </c>
      <c r="K12" s="388">
        <v>2936.694</v>
      </c>
    </row>
    <row r="13" spans="1:11" x14ac:dyDescent="0.2">
      <c r="C13" s="270" t="s">
        <v>296</v>
      </c>
      <c r="D13" s="154"/>
      <c r="E13" s="336">
        <v>52629.293000000005</v>
      </c>
      <c r="F13" s="388">
        <v>1831.1759999999999</v>
      </c>
      <c r="G13" s="388">
        <v>22182</v>
      </c>
      <c r="H13" s="388">
        <v>13770.2</v>
      </c>
      <c r="I13" s="388">
        <v>9761.8870000000006</v>
      </c>
      <c r="J13" s="388">
        <v>2459.63</v>
      </c>
      <c r="K13" s="388">
        <v>2624.4</v>
      </c>
    </row>
    <row r="14" spans="1:11" x14ac:dyDescent="0.2">
      <c r="A14" s="40"/>
      <c r="C14" s="270" t="s">
        <v>297</v>
      </c>
      <c r="D14" s="154"/>
      <c r="E14" s="336">
        <v>60861.516999999993</v>
      </c>
      <c r="F14" s="388">
        <v>1273.48</v>
      </c>
      <c r="G14" s="388">
        <v>24625.7</v>
      </c>
      <c r="H14" s="388">
        <v>17119.886999999999</v>
      </c>
      <c r="I14" s="388">
        <v>11652.184999999999</v>
      </c>
      <c r="J14" s="388">
        <v>2889.33</v>
      </c>
      <c r="K14" s="388">
        <v>3300.9349999999999</v>
      </c>
    </row>
    <row r="15" spans="1:11" x14ac:dyDescent="0.2">
      <c r="C15" s="270" t="s">
        <v>298</v>
      </c>
      <c r="D15" s="154"/>
      <c r="E15" s="336">
        <v>61937.188999999998</v>
      </c>
      <c r="F15" s="388">
        <v>1680.8720000000001</v>
      </c>
      <c r="G15" s="388">
        <v>23001.637999999999</v>
      </c>
      <c r="H15" s="388">
        <v>15581.722</v>
      </c>
      <c r="I15" s="388">
        <v>12102.902</v>
      </c>
      <c r="J15" s="388">
        <v>4601.7349999999997</v>
      </c>
      <c r="K15" s="388">
        <v>4968.32</v>
      </c>
    </row>
    <row r="16" spans="1:11" x14ac:dyDescent="0.2">
      <c r="C16" s="270"/>
      <c r="D16" s="154"/>
      <c r="E16" s="336"/>
      <c r="F16" s="388"/>
      <c r="G16" s="388"/>
      <c r="H16" s="388"/>
      <c r="I16" s="388"/>
      <c r="J16" s="388"/>
      <c r="K16" s="388"/>
    </row>
    <row r="17" spans="3:11" x14ac:dyDescent="0.2">
      <c r="C17" s="270" t="s">
        <v>299</v>
      </c>
      <c r="D17" s="154"/>
      <c r="E17" s="336">
        <v>58532.633999999991</v>
      </c>
      <c r="F17" s="388">
        <v>1809.6020000000001</v>
      </c>
      <c r="G17" s="388">
        <v>23001.088</v>
      </c>
      <c r="H17" s="388">
        <v>14611.621999999999</v>
      </c>
      <c r="I17" s="388">
        <v>10857.437</v>
      </c>
      <c r="J17" s="388">
        <v>3831.02</v>
      </c>
      <c r="K17" s="388">
        <v>4421.8649999999998</v>
      </c>
    </row>
    <row r="18" spans="3:11" x14ac:dyDescent="0.2">
      <c r="C18" s="270" t="s">
        <v>300</v>
      </c>
      <c r="D18" s="154"/>
      <c r="E18" s="336">
        <v>51891.183999999994</v>
      </c>
      <c r="F18" s="388">
        <v>1755.5530000000001</v>
      </c>
      <c r="G18" s="388">
        <v>19816.945</v>
      </c>
      <c r="H18" s="388">
        <v>13981.671999999999</v>
      </c>
      <c r="I18" s="388">
        <v>9058.4039999999986</v>
      </c>
      <c r="J18" s="388">
        <v>3344.0550000000003</v>
      </c>
      <c r="K18" s="388">
        <v>3934.5549999999998</v>
      </c>
    </row>
    <row r="19" spans="3:11" x14ac:dyDescent="0.2">
      <c r="C19" s="270" t="s">
        <v>301</v>
      </c>
      <c r="D19" s="154"/>
      <c r="E19" s="336">
        <v>49040.190999999999</v>
      </c>
      <c r="F19" s="388">
        <v>1426.854</v>
      </c>
      <c r="G19" s="388">
        <v>19795.382999999998</v>
      </c>
      <c r="H19" s="388">
        <v>13696.281999999999</v>
      </c>
      <c r="I19" s="388">
        <v>9030.2569999999996</v>
      </c>
      <c r="J19" s="388">
        <v>2378.0450000000001</v>
      </c>
      <c r="K19" s="388">
        <v>2713.37</v>
      </c>
    </row>
    <row r="20" spans="3:11" x14ac:dyDescent="0.2">
      <c r="C20" s="270" t="s">
        <v>292</v>
      </c>
      <c r="D20" s="154"/>
      <c r="E20" s="336">
        <v>49640.683000000005</v>
      </c>
      <c r="F20" s="372">
        <v>1443.4110000000001</v>
      </c>
      <c r="G20" s="372">
        <v>21349.539000000001</v>
      </c>
      <c r="H20" s="372">
        <v>13178.094999999999</v>
      </c>
      <c r="I20" s="372">
        <v>8736.5580000000009</v>
      </c>
      <c r="J20" s="372">
        <v>2264.36</v>
      </c>
      <c r="K20" s="372">
        <v>2668.72</v>
      </c>
    </row>
    <row r="21" spans="3:11" x14ac:dyDescent="0.2">
      <c r="C21" s="270"/>
      <c r="D21" s="154"/>
      <c r="E21" s="336"/>
      <c r="F21" s="372"/>
      <c r="G21" s="372"/>
      <c r="H21" s="372"/>
      <c r="I21" s="372"/>
      <c r="J21" s="372"/>
      <c r="K21" s="372"/>
    </row>
    <row r="22" spans="3:11" x14ac:dyDescent="0.2">
      <c r="C22" s="270" t="s">
        <v>293</v>
      </c>
      <c r="D22" s="352"/>
      <c r="E22" s="336">
        <v>44992</v>
      </c>
      <c r="F22" s="372">
        <v>1610</v>
      </c>
      <c r="G22" s="372">
        <v>19169</v>
      </c>
      <c r="H22" s="372">
        <v>12519</v>
      </c>
      <c r="I22" s="372">
        <v>6856</v>
      </c>
      <c r="J22" s="372">
        <v>2289</v>
      </c>
      <c r="K22" s="372">
        <v>2549</v>
      </c>
    </row>
    <row r="23" spans="3:11" x14ac:dyDescent="0.2">
      <c r="C23" s="270" t="s">
        <v>294</v>
      </c>
      <c r="D23" s="323"/>
      <c r="E23" s="336">
        <v>43516</v>
      </c>
      <c r="F23" s="315">
        <v>1845</v>
      </c>
      <c r="G23" s="315">
        <v>18393</v>
      </c>
      <c r="H23" s="315">
        <v>12228</v>
      </c>
      <c r="I23" s="315">
        <v>6338</v>
      </c>
      <c r="J23" s="315">
        <v>2209</v>
      </c>
      <c r="K23" s="315">
        <v>2504</v>
      </c>
    </row>
    <row r="24" spans="3:11" x14ac:dyDescent="0.2">
      <c r="C24" s="270" t="s">
        <v>295</v>
      </c>
      <c r="D24" s="323"/>
      <c r="E24" s="336">
        <v>44146</v>
      </c>
      <c r="F24" s="372">
        <v>1976</v>
      </c>
      <c r="G24" s="372">
        <v>20113</v>
      </c>
      <c r="H24" s="372">
        <v>12100</v>
      </c>
      <c r="I24" s="372">
        <v>5256</v>
      </c>
      <c r="J24" s="372">
        <v>2215</v>
      </c>
      <c r="K24" s="372">
        <v>2485</v>
      </c>
    </row>
    <row r="25" spans="3:11" x14ac:dyDescent="0.2">
      <c r="C25" s="270" t="s">
        <v>284</v>
      </c>
      <c r="D25" s="323"/>
      <c r="E25" s="336">
        <v>46997</v>
      </c>
      <c r="F25" s="372">
        <v>2296</v>
      </c>
      <c r="G25" s="372">
        <v>21463</v>
      </c>
      <c r="H25" s="372">
        <v>12252</v>
      </c>
      <c r="I25" s="372">
        <v>6388</v>
      </c>
      <c r="J25" s="372">
        <v>2180</v>
      </c>
      <c r="K25" s="372">
        <v>2417</v>
      </c>
    </row>
    <row r="26" spans="3:11" x14ac:dyDescent="0.2">
      <c r="C26" s="270" t="s">
        <v>285</v>
      </c>
      <c r="D26" s="323"/>
      <c r="E26" s="336">
        <v>49103</v>
      </c>
      <c r="F26" s="372">
        <v>3583</v>
      </c>
      <c r="G26" s="372">
        <v>19883</v>
      </c>
      <c r="H26" s="372">
        <v>20561</v>
      </c>
      <c r="I26" s="372">
        <v>12861</v>
      </c>
      <c r="J26" s="372">
        <v>2734</v>
      </c>
      <c r="K26" s="372">
        <v>2342</v>
      </c>
    </row>
    <row r="27" spans="3:11" x14ac:dyDescent="0.2">
      <c r="C27" s="270"/>
      <c r="D27" s="323"/>
      <c r="E27" s="336"/>
      <c r="F27" s="372"/>
      <c r="G27" s="372"/>
      <c r="H27" s="372"/>
      <c r="I27" s="372"/>
      <c r="J27" s="372"/>
      <c r="K27" s="372"/>
    </row>
    <row r="28" spans="3:11" x14ac:dyDescent="0.2">
      <c r="C28" s="270" t="s">
        <v>286</v>
      </c>
      <c r="D28" s="154"/>
      <c r="E28" s="379">
        <v>49269.783000000003</v>
      </c>
      <c r="F28" s="315">
        <v>3990.7049999999999</v>
      </c>
      <c r="G28" s="315">
        <v>19898.546999999999</v>
      </c>
      <c r="H28" s="315">
        <v>11631.196</v>
      </c>
      <c r="I28" s="315">
        <v>9251.91</v>
      </c>
      <c r="J28" s="315">
        <v>2142.835</v>
      </c>
      <c r="K28" s="315">
        <v>2354.59</v>
      </c>
    </row>
    <row r="29" spans="3:11" x14ac:dyDescent="0.2">
      <c r="C29" s="270" t="s">
        <v>325</v>
      </c>
      <c r="D29" s="154"/>
      <c r="E29" s="379">
        <v>47743.794999999998</v>
      </c>
      <c r="F29" s="315">
        <v>4344.2610000000004</v>
      </c>
      <c r="G29" s="315">
        <v>18677.189999999999</v>
      </c>
      <c r="H29" s="315">
        <v>10839.992</v>
      </c>
      <c r="I29" s="315">
        <v>9292.4419999999991</v>
      </c>
      <c r="J29" s="315">
        <v>2240.6799999999998</v>
      </c>
      <c r="K29" s="315">
        <v>2349.23</v>
      </c>
    </row>
    <row r="30" spans="3:11" x14ac:dyDescent="0.2">
      <c r="C30" s="270" t="s">
        <v>368</v>
      </c>
      <c r="D30" s="154"/>
      <c r="E30" s="379">
        <v>45479.651000000005</v>
      </c>
      <c r="F30" s="315">
        <v>5030.9049999999997</v>
      </c>
      <c r="G30" s="315">
        <v>17557.946</v>
      </c>
      <c r="H30" s="315">
        <v>8119.9549999999999</v>
      </c>
      <c r="I30" s="315">
        <v>10315.98</v>
      </c>
      <c r="J30" s="315">
        <v>2208.33</v>
      </c>
      <c r="K30" s="315">
        <v>2246.5349999999999</v>
      </c>
    </row>
    <row r="31" spans="3:11" x14ac:dyDescent="0.2">
      <c r="C31" s="270" t="s">
        <v>379</v>
      </c>
      <c r="D31" s="154"/>
      <c r="E31" s="379">
        <v>39599</v>
      </c>
      <c r="F31" s="315">
        <v>5126</v>
      </c>
      <c r="G31" s="315">
        <v>16687</v>
      </c>
      <c r="H31" s="315">
        <v>6850</v>
      </c>
      <c r="I31" s="315">
        <v>7036</v>
      </c>
      <c r="J31" s="315">
        <v>1898</v>
      </c>
      <c r="K31" s="315">
        <v>2002</v>
      </c>
    </row>
    <row r="32" spans="3:11" x14ac:dyDescent="0.2">
      <c r="C32" s="270" t="s">
        <v>380</v>
      </c>
      <c r="D32" s="154"/>
      <c r="E32" s="379">
        <v>43185</v>
      </c>
      <c r="F32" s="314">
        <v>4920</v>
      </c>
      <c r="G32" s="314">
        <v>18550</v>
      </c>
      <c r="H32" s="314">
        <v>8193</v>
      </c>
      <c r="I32" s="314">
        <v>7900</v>
      </c>
      <c r="J32" s="314">
        <v>1783</v>
      </c>
      <c r="K32" s="314">
        <v>1839</v>
      </c>
    </row>
    <row r="33" spans="3:13" x14ac:dyDescent="0.2">
      <c r="C33" s="270"/>
      <c r="D33" s="154"/>
      <c r="E33" s="379"/>
      <c r="F33" s="314"/>
      <c r="G33" s="314"/>
      <c r="H33" s="314"/>
      <c r="I33" s="314"/>
      <c r="J33" s="314"/>
      <c r="K33" s="314"/>
    </row>
    <row r="34" spans="3:13" x14ac:dyDescent="0.2">
      <c r="C34" s="270" t="s">
        <v>382</v>
      </c>
      <c r="D34" s="154"/>
      <c r="E34" s="379">
        <v>43524.722000000002</v>
      </c>
      <c r="F34" s="314">
        <v>4920.527</v>
      </c>
      <c r="G34" s="314">
        <v>18624.512999999999</v>
      </c>
      <c r="H34" s="314">
        <v>7773.8630000000003</v>
      </c>
      <c r="I34" s="314">
        <v>8850.7639999999992</v>
      </c>
      <c r="J34" s="314">
        <v>1671.2750000000001</v>
      </c>
      <c r="K34" s="314">
        <v>1683.78</v>
      </c>
    </row>
    <row r="35" spans="3:13" x14ac:dyDescent="0.2">
      <c r="C35" s="270" t="s">
        <v>409</v>
      </c>
      <c r="D35" s="154"/>
      <c r="E35" s="379">
        <v>46435</v>
      </c>
      <c r="F35" s="315">
        <v>5358</v>
      </c>
      <c r="G35" s="315">
        <v>19431</v>
      </c>
      <c r="H35" s="315">
        <v>7944</v>
      </c>
      <c r="I35" s="315">
        <v>10519</v>
      </c>
      <c r="J35" s="315">
        <v>1578</v>
      </c>
      <c r="K35" s="315">
        <v>1605</v>
      </c>
    </row>
    <row r="36" spans="3:13" x14ac:dyDescent="0.2">
      <c r="C36" s="270" t="s">
        <v>443</v>
      </c>
      <c r="D36" s="154"/>
      <c r="E36" s="336">
        <v>46641</v>
      </c>
      <c r="F36" s="388">
        <v>5324</v>
      </c>
      <c r="G36" s="388">
        <v>19942</v>
      </c>
      <c r="H36" s="388">
        <v>7775</v>
      </c>
      <c r="I36" s="388">
        <v>10560</v>
      </c>
      <c r="J36" s="388">
        <v>1477</v>
      </c>
      <c r="K36" s="388">
        <v>1563</v>
      </c>
    </row>
    <row r="37" spans="3:13" x14ac:dyDescent="0.2">
      <c r="C37" s="270" t="s">
        <v>465</v>
      </c>
      <c r="D37" s="154"/>
      <c r="E37" s="336">
        <v>44565</v>
      </c>
      <c r="F37" s="388">
        <v>5232</v>
      </c>
      <c r="G37" s="388">
        <v>19103</v>
      </c>
      <c r="H37" s="388">
        <v>7572</v>
      </c>
      <c r="I37" s="388">
        <v>9426</v>
      </c>
      <c r="J37" s="388">
        <v>1580</v>
      </c>
      <c r="K37" s="388">
        <v>1652</v>
      </c>
    </row>
    <row r="38" spans="3:13" x14ac:dyDescent="0.2">
      <c r="C38" s="270" t="s">
        <v>483</v>
      </c>
      <c r="D38" s="154"/>
      <c r="E38" s="336">
        <v>40503</v>
      </c>
      <c r="F38" s="388">
        <v>4228</v>
      </c>
      <c r="G38" s="388">
        <v>17352</v>
      </c>
      <c r="H38" s="388">
        <v>7034</v>
      </c>
      <c r="I38" s="388">
        <v>8637</v>
      </c>
      <c r="J38" s="388">
        <v>1610</v>
      </c>
      <c r="K38" s="388">
        <v>1642</v>
      </c>
    </row>
    <row r="39" spans="3:13" x14ac:dyDescent="0.2">
      <c r="C39" s="270"/>
      <c r="D39" s="154"/>
      <c r="E39" s="336"/>
      <c r="F39" s="388"/>
      <c r="G39" s="388"/>
      <c r="H39" s="388"/>
      <c r="I39" s="388"/>
      <c r="J39" s="388"/>
      <c r="K39" s="388"/>
    </row>
    <row r="40" spans="3:13" x14ac:dyDescent="0.2">
      <c r="C40" s="270" t="s">
        <v>513</v>
      </c>
      <c r="D40" s="154"/>
      <c r="E40" s="336">
        <v>40945</v>
      </c>
      <c r="F40" s="388">
        <v>5081</v>
      </c>
      <c r="G40" s="388">
        <v>18101</v>
      </c>
      <c r="H40" s="388">
        <v>7405</v>
      </c>
      <c r="I40" s="388">
        <v>7239</v>
      </c>
      <c r="J40" s="388">
        <v>1523</v>
      </c>
      <c r="K40" s="388">
        <v>1596</v>
      </c>
    </row>
    <row r="41" spans="3:13" x14ac:dyDescent="0.2">
      <c r="C41" s="270" t="s">
        <v>618</v>
      </c>
      <c r="D41" s="154"/>
      <c r="E41" s="336">
        <v>38741</v>
      </c>
      <c r="F41" s="388">
        <v>4713</v>
      </c>
      <c r="G41" s="388">
        <v>17359</v>
      </c>
      <c r="H41" s="388">
        <v>7288</v>
      </c>
      <c r="I41" s="388">
        <v>6136</v>
      </c>
      <c r="J41" s="388">
        <v>1620</v>
      </c>
      <c r="K41" s="388">
        <v>1624</v>
      </c>
    </row>
    <row r="42" spans="3:13" x14ac:dyDescent="0.15">
      <c r="C42" s="154" t="s">
        <v>648</v>
      </c>
      <c r="D42" s="154"/>
      <c r="E42" s="336">
        <v>37849</v>
      </c>
      <c r="F42" s="314">
        <v>4497</v>
      </c>
      <c r="G42" s="314">
        <v>16697</v>
      </c>
      <c r="H42" s="314">
        <v>6952</v>
      </c>
      <c r="I42" s="314">
        <v>6250</v>
      </c>
      <c r="J42" s="314">
        <v>1693</v>
      </c>
      <c r="K42" s="314">
        <v>1760</v>
      </c>
    </row>
    <row r="43" spans="3:13" x14ac:dyDescent="0.15">
      <c r="C43" s="154" t="s">
        <v>861</v>
      </c>
      <c r="D43" s="154"/>
      <c r="E43" s="336">
        <v>37820</v>
      </c>
      <c r="F43" s="314">
        <v>5002</v>
      </c>
      <c r="G43" s="314">
        <v>15948</v>
      </c>
      <c r="H43" s="314">
        <v>6388</v>
      </c>
      <c r="I43" s="314">
        <v>7005</v>
      </c>
      <c r="J43" s="314">
        <v>1696</v>
      </c>
      <c r="K43" s="314">
        <v>1781</v>
      </c>
    </row>
    <row r="44" spans="3:13" s="12" customFormat="1" x14ac:dyDescent="0.2">
      <c r="C44" s="270" t="s">
        <v>239</v>
      </c>
      <c r="D44" s="323"/>
      <c r="E44" s="336">
        <v>36631</v>
      </c>
      <c r="F44" s="315">
        <v>5002</v>
      </c>
      <c r="G44" s="315">
        <v>15948</v>
      </c>
      <c r="H44" s="315">
        <v>6386</v>
      </c>
      <c r="I44" s="315">
        <v>5818</v>
      </c>
      <c r="J44" s="315">
        <v>1696</v>
      </c>
      <c r="K44" s="315">
        <v>1781</v>
      </c>
      <c r="M44" s="39"/>
    </row>
    <row r="45" spans="3:13" s="12" customFormat="1" x14ac:dyDescent="0.2">
      <c r="C45" s="270" t="s">
        <v>240</v>
      </c>
      <c r="D45" s="154"/>
      <c r="E45" s="336">
        <v>35431</v>
      </c>
      <c r="F45" s="311">
        <v>5002</v>
      </c>
      <c r="G45" s="311">
        <v>15595</v>
      </c>
      <c r="H45" s="311">
        <v>6029</v>
      </c>
      <c r="I45" s="311">
        <v>5328</v>
      </c>
      <c r="J45" s="311">
        <v>1696</v>
      </c>
      <c r="K45" s="311">
        <v>1781</v>
      </c>
    </row>
    <row r="46" spans="3:13" s="12" customFormat="1" x14ac:dyDescent="0.2">
      <c r="C46" s="270" t="s">
        <v>241</v>
      </c>
      <c r="D46" s="154"/>
      <c r="E46" s="336">
        <v>307</v>
      </c>
      <c r="F46" s="226">
        <v>0</v>
      </c>
      <c r="G46" s="226">
        <v>0</v>
      </c>
      <c r="H46" s="389">
        <v>7</v>
      </c>
      <c r="I46" s="311">
        <v>300</v>
      </c>
      <c r="J46" s="226">
        <v>0</v>
      </c>
      <c r="K46" s="226">
        <v>0</v>
      </c>
    </row>
    <row r="47" spans="3:13" s="12" customFormat="1" x14ac:dyDescent="0.2">
      <c r="C47" s="270" t="s">
        <v>243</v>
      </c>
      <c r="D47" s="154"/>
      <c r="E47" s="336">
        <v>893</v>
      </c>
      <c r="F47" s="226" t="s">
        <v>646</v>
      </c>
      <c r="G47" s="311">
        <v>353</v>
      </c>
      <c r="H47" s="311">
        <v>350</v>
      </c>
      <c r="I47" s="311">
        <v>190</v>
      </c>
      <c r="J47" s="226">
        <v>0</v>
      </c>
      <c r="K47" s="226">
        <v>0</v>
      </c>
      <c r="M47" s="39"/>
    </row>
    <row r="48" spans="3:13" s="12" customFormat="1" x14ac:dyDescent="0.15">
      <c r="C48" s="154"/>
      <c r="D48" s="154"/>
      <c r="E48" s="336"/>
      <c r="F48" s="311"/>
      <c r="G48" s="311"/>
      <c r="H48" s="311"/>
      <c r="I48" s="311"/>
      <c r="J48" s="311"/>
      <c r="K48" s="311"/>
    </row>
    <row r="49" spans="1:13" s="12" customFormat="1" x14ac:dyDescent="0.2">
      <c r="C49" s="270" t="s">
        <v>244</v>
      </c>
      <c r="D49" s="301"/>
      <c r="E49" s="336">
        <v>1189</v>
      </c>
      <c r="F49" s="226">
        <v>0</v>
      </c>
      <c r="G49" s="226">
        <v>0</v>
      </c>
      <c r="H49" s="390">
        <v>2</v>
      </c>
      <c r="I49" s="226">
        <v>1187</v>
      </c>
      <c r="J49" s="226">
        <v>0</v>
      </c>
      <c r="K49" s="226">
        <v>0</v>
      </c>
      <c r="M49" s="39"/>
    </row>
    <row r="50" spans="1:13" s="12" customFormat="1" x14ac:dyDescent="0.2">
      <c r="C50" s="270" t="s">
        <v>245</v>
      </c>
      <c r="D50" s="162"/>
      <c r="E50" s="336">
        <v>0</v>
      </c>
      <c r="F50" s="226">
        <v>0</v>
      </c>
      <c r="G50" s="226">
        <v>0</v>
      </c>
      <c r="H50" s="226">
        <v>0</v>
      </c>
      <c r="I50" s="226">
        <v>0</v>
      </c>
      <c r="J50" s="226">
        <v>0</v>
      </c>
      <c r="K50" s="226">
        <v>0</v>
      </c>
    </row>
    <row r="51" spans="1:13" s="12" customFormat="1" x14ac:dyDescent="0.2">
      <c r="C51" s="270" t="s">
        <v>246</v>
      </c>
      <c r="D51" s="154"/>
      <c r="E51" s="336">
        <v>176</v>
      </c>
      <c r="F51" s="226">
        <v>0</v>
      </c>
      <c r="G51" s="226">
        <v>0</v>
      </c>
      <c r="H51" s="226">
        <v>0</v>
      </c>
      <c r="I51" s="140">
        <v>176</v>
      </c>
      <c r="J51" s="226">
        <v>0</v>
      </c>
      <c r="K51" s="226">
        <v>0</v>
      </c>
      <c r="M51" s="39"/>
    </row>
    <row r="52" spans="1:13" s="12" customFormat="1" x14ac:dyDescent="0.2">
      <c r="C52" s="270" t="s">
        <v>247</v>
      </c>
      <c r="D52" s="154"/>
      <c r="E52" s="336">
        <v>643</v>
      </c>
      <c r="F52" s="226">
        <v>0</v>
      </c>
      <c r="G52" s="226">
        <v>0</v>
      </c>
      <c r="H52" s="380">
        <v>0</v>
      </c>
      <c r="I52" s="229">
        <v>643</v>
      </c>
      <c r="J52" s="226">
        <v>0</v>
      </c>
      <c r="K52" s="226">
        <v>0</v>
      </c>
    </row>
    <row r="53" spans="1:13" s="12" customFormat="1" x14ac:dyDescent="0.2">
      <c r="C53" s="270" t="s">
        <v>242</v>
      </c>
      <c r="D53" s="154"/>
      <c r="E53" s="336">
        <v>282</v>
      </c>
      <c r="F53" s="226">
        <v>0</v>
      </c>
      <c r="G53" s="226">
        <v>0</v>
      </c>
      <c r="H53" s="226">
        <v>0</v>
      </c>
      <c r="I53" s="140">
        <v>282</v>
      </c>
      <c r="J53" s="226">
        <v>0</v>
      </c>
      <c r="K53" s="226">
        <v>0</v>
      </c>
    </row>
    <row r="54" spans="1:13" s="12" customFormat="1" x14ac:dyDescent="0.2">
      <c r="C54" s="270" t="s">
        <v>248</v>
      </c>
      <c r="D54" s="154"/>
      <c r="E54" s="336">
        <v>5</v>
      </c>
      <c r="F54" s="226">
        <v>0</v>
      </c>
      <c r="G54" s="226">
        <v>0</v>
      </c>
      <c r="H54" s="226">
        <v>0</v>
      </c>
      <c r="I54" s="140">
        <v>5</v>
      </c>
      <c r="J54" s="226">
        <v>0</v>
      </c>
      <c r="K54" s="226">
        <v>0</v>
      </c>
    </row>
    <row r="55" spans="1:13" s="12" customFormat="1" x14ac:dyDescent="0.2">
      <c r="C55" s="270" t="s">
        <v>249</v>
      </c>
      <c r="D55" s="154"/>
      <c r="E55" s="336">
        <v>36</v>
      </c>
      <c r="F55" s="226">
        <v>0</v>
      </c>
      <c r="G55" s="226">
        <v>0</v>
      </c>
      <c r="H55" s="226">
        <v>0</v>
      </c>
      <c r="I55" s="140">
        <v>36</v>
      </c>
      <c r="J55" s="226">
        <v>0</v>
      </c>
      <c r="K55" s="226">
        <v>0</v>
      </c>
    </row>
    <row r="56" spans="1:13" s="12" customFormat="1" x14ac:dyDescent="0.2">
      <c r="C56" s="270" t="s">
        <v>250</v>
      </c>
      <c r="D56" s="154"/>
      <c r="E56" s="33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26">
        <v>0</v>
      </c>
    </row>
    <row r="57" spans="1:13" s="12" customFormat="1" x14ac:dyDescent="0.2">
      <c r="C57" s="270" t="s">
        <v>251</v>
      </c>
      <c r="D57" s="154"/>
      <c r="E57" s="33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26">
        <v>0</v>
      </c>
    </row>
    <row r="58" spans="1:13" s="12" customFormat="1" x14ac:dyDescent="0.2">
      <c r="C58" s="270" t="s">
        <v>252</v>
      </c>
      <c r="D58" s="250"/>
      <c r="E58" s="363">
        <v>0</v>
      </c>
      <c r="F58" s="226">
        <v>0</v>
      </c>
      <c r="G58" s="226">
        <v>0</v>
      </c>
      <c r="H58" s="226">
        <v>0</v>
      </c>
      <c r="I58" s="363">
        <v>0</v>
      </c>
      <c r="J58" s="226">
        <v>0</v>
      </c>
      <c r="K58" s="226">
        <v>0</v>
      </c>
    </row>
    <row r="59" spans="1:13" s="12" customFormat="1" x14ac:dyDescent="0.2">
      <c r="C59" s="270" t="s">
        <v>253</v>
      </c>
      <c r="D59" s="154"/>
      <c r="E59" s="336">
        <v>19</v>
      </c>
      <c r="F59" s="226">
        <v>0</v>
      </c>
      <c r="G59" s="226">
        <v>0</v>
      </c>
      <c r="H59" s="389">
        <v>2</v>
      </c>
      <c r="I59" s="140">
        <v>17</v>
      </c>
      <c r="J59" s="226">
        <v>0</v>
      </c>
      <c r="K59" s="226">
        <v>0</v>
      </c>
    </row>
    <row r="60" spans="1:13" s="12" customFormat="1" x14ac:dyDescent="0.2">
      <c r="C60" s="270" t="s">
        <v>254</v>
      </c>
      <c r="D60" s="154"/>
      <c r="E60" s="336">
        <v>28</v>
      </c>
      <c r="F60" s="226">
        <v>0</v>
      </c>
      <c r="G60" s="226">
        <v>0</v>
      </c>
      <c r="H60" s="140">
        <v>0</v>
      </c>
      <c r="I60" s="140">
        <v>28</v>
      </c>
      <c r="J60" s="226">
        <v>0</v>
      </c>
      <c r="K60" s="226">
        <v>0</v>
      </c>
    </row>
    <row r="61" spans="1:13" s="12" customFormat="1" ht="18" thickBot="1" x14ac:dyDescent="0.2">
      <c r="B61" s="13"/>
      <c r="C61" s="163"/>
      <c r="D61" s="163"/>
      <c r="E61" s="269"/>
      <c r="F61" s="163"/>
      <c r="G61" s="163"/>
      <c r="H61" s="163"/>
      <c r="I61" s="163"/>
      <c r="J61" s="163"/>
      <c r="K61" s="163"/>
    </row>
    <row r="62" spans="1:13" x14ac:dyDescent="0.2">
      <c r="C62" s="154"/>
      <c r="D62" s="154"/>
      <c r="E62" s="270" t="s">
        <v>420</v>
      </c>
      <c r="F62" s="154"/>
      <c r="G62" s="154"/>
      <c r="H62" s="154"/>
      <c r="I62" s="154"/>
      <c r="J62" s="154"/>
      <c r="K62" s="154"/>
    </row>
    <row r="63" spans="1:13" x14ac:dyDescent="0.2">
      <c r="C63" s="154"/>
      <c r="D63" s="154"/>
      <c r="E63" s="270" t="s">
        <v>365</v>
      </c>
      <c r="F63" s="154"/>
      <c r="G63" s="154"/>
      <c r="H63" s="154"/>
      <c r="I63" s="154"/>
      <c r="J63" s="154"/>
      <c r="K63" s="154"/>
    </row>
    <row r="64" spans="1:13" x14ac:dyDescent="0.2">
      <c r="A64" s="14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81"/>
  <sheetViews>
    <sheetView view="pageBreakPreview" zoomScale="75" zoomScaleNormal="75" workbookViewId="0">
      <selection activeCell="K18" sqref="K18"/>
    </sheetView>
  </sheetViews>
  <sheetFormatPr defaultColWidth="13.375" defaultRowHeight="17.25" x14ac:dyDescent="0.15"/>
  <cols>
    <col min="1" max="1" width="10.625" style="34" customWidth="1"/>
    <col min="2" max="2" width="29" style="52" customWidth="1"/>
    <col min="3" max="8" width="17.75" style="34" customWidth="1"/>
    <col min="9" max="9" width="3.25" style="34" customWidth="1"/>
    <col min="10" max="14" width="13.375" style="34"/>
    <col min="15" max="16384" width="13.375" style="9"/>
  </cols>
  <sheetData>
    <row r="1" spans="1:8" x14ac:dyDescent="0.2">
      <c r="A1" s="44"/>
    </row>
    <row r="6" spans="1:8" x14ac:dyDescent="0.2">
      <c r="B6" s="569" t="s">
        <v>237</v>
      </c>
      <c r="C6" s="569"/>
      <c r="D6" s="569"/>
      <c r="E6" s="569"/>
      <c r="F6" s="569"/>
      <c r="G6" s="569"/>
      <c r="H6" s="569"/>
    </row>
    <row r="7" spans="1:8" ht="18" thickBot="1" x14ac:dyDescent="0.25">
      <c r="B7" s="391"/>
      <c r="C7" s="272" t="s">
        <v>256</v>
      </c>
      <c r="D7" s="271"/>
      <c r="E7" s="271"/>
      <c r="F7" s="271"/>
      <c r="G7" s="271"/>
      <c r="H7" s="392" t="s">
        <v>803</v>
      </c>
    </row>
    <row r="8" spans="1:8" x14ac:dyDescent="0.15">
      <c r="B8" s="393"/>
      <c r="C8" s="599" t="s">
        <v>804</v>
      </c>
      <c r="D8" s="276"/>
      <c r="E8" s="276"/>
      <c r="F8" s="599" t="s">
        <v>628</v>
      </c>
      <c r="G8" s="276"/>
      <c r="H8" s="276"/>
    </row>
    <row r="9" spans="1:8" x14ac:dyDescent="0.2">
      <c r="B9" s="394"/>
      <c r="C9" s="563"/>
      <c r="D9" s="305" t="s">
        <v>9</v>
      </c>
      <c r="E9" s="305" t="s">
        <v>10</v>
      </c>
      <c r="F9" s="563"/>
      <c r="G9" s="305" t="s">
        <v>9</v>
      </c>
      <c r="H9" s="305" t="s">
        <v>10</v>
      </c>
    </row>
    <row r="10" spans="1:8" x14ac:dyDescent="0.2">
      <c r="B10" s="395"/>
      <c r="C10" s="396"/>
      <c r="D10" s="278"/>
      <c r="E10" s="278"/>
      <c r="F10" s="278"/>
      <c r="G10" s="278"/>
      <c r="H10" s="278"/>
    </row>
    <row r="11" spans="1:8" x14ac:dyDescent="0.2">
      <c r="B11" s="397" t="s">
        <v>629</v>
      </c>
      <c r="C11" s="398">
        <f t="shared" ref="C11:E11" si="0">SUM(F11+J12+M12)</f>
        <v>36387456</v>
      </c>
      <c r="D11" s="399">
        <f t="shared" si="0"/>
        <v>13290248</v>
      </c>
      <c r="E11" s="399">
        <f t="shared" si="0"/>
        <v>23097208</v>
      </c>
      <c r="F11" s="400">
        <v>36387456</v>
      </c>
      <c r="G11" s="400">
        <v>13290248</v>
      </c>
      <c r="H11" s="400">
        <v>23097208</v>
      </c>
    </row>
    <row r="12" spans="1:8" x14ac:dyDescent="0.2">
      <c r="B12" s="397" t="s">
        <v>805</v>
      </c>
      <c r="C12" s="398">
        <v>36757500</v>
      </c>
      <c r="D12" s="399">
        <v>13142308</v>
      </c>
      <c r="E12" s="399">
        <v>23615192</v>
      </c>
      <c r="F12" s="400">
        <v>35348709</v>
      </c>
      <c r="G12" s="400">
        <v>12814569</v>
      </c>
      <c r="H12" s="400">
        <v>22534140</v>
      </c>
    </row>
    <row r="13" spans="1:8" x14ac:dyDescent="0.2">
      <c r="B13" s="397" t="s">
        <v>862</v>
      </c>
      <c r="C13" s="398">
        <v>36630895</v>
      </c>
      <c r="D13" s="399">
        <v>13084087</v>
      </c>
      <c r="E13" s="399">
        <v>23546808</v>
      </c>
      <c r="F13" s="400">
        <v>35430644</v>
      </c>
      <c r="G13" s="400">
        <v>12726794</v>
      </c>
      <c r="H13" s="400">
        <v>22703850</v>
      </c>
    </row>
    <row r="14" spans="1:8" x14ac:dyDescent="0.2">
      <c r="B14" s="397"/>
      <c r="C14" s="398"/>
      <c r="D14" s="399"/>
      <c r="E14" s="399"/>
      <c r="F14" s="400"/>
      <c r="G14" s="400"/>
      <c r="H14" s="400"/>
    </row>
    <row r="15" spans="1:8" x14ac:dyDescent="0.2">
      <c r="B15" s="401" t="s">
        <v>467</v>
      </c>
      <c r="C15" s="379">
        <v>0</v>
      </c>
      <c r="D15" s="314">
        <v>0</v>
      </c>
      <c r="E15" s="314">
        <v>0</v>
      </c>
      <c r="F15" s="402">
        <v>0</v>
      </c>
      <c r="G15" s="315">
        <v>0</v>
      </c>
      <c r="H15" s="315">
        <v>0</v>
      </c>
    </row>
    <row r="16" spans="1:8" x14ac:dyDescent="0.15">
      <c r="B16" s="393" t="s">
        <v>468</v>
      </c>
      <c r="C16" s="379">
        <v>0</v>
      </c>
      <c r="D16" s="314">
        <v>0</v>
      </c>
      <c r="E16" s="314">
        <v>0</v>
      </c>
      <c r="F16" s="402">
        <v>0</v>
      </c>
      <c r="G16" s="314">
        <v>0</v>
      </c>
      <c r="H16" s="228" t="s">
        <v>646</v>
      </c>
    </row>
    <row r="17" spans="1:16384" x14ac:dyDescent="0.2">
      <c r="B17" s="401" t="s">
        <v>570</v>
      </c>
      <c r="C17" s="379">
        <v>21</v>
      </c>
      <c r="D17" s="314">
        <v>0</v>
      </c>
      <c r="E17" s="314">
        <v>21</v>
      </c>
      <c r="F17" s="228" t="s">
        <v>646</v>
      </c>
      <c r="G17" s="314">
        <v>0</v>
      </c>
      <c r="H17" s="314">
        <v>0</v>
      </c>
    </row>
    <row r="18" spans="1:16384" x14ac:dyDescent="0.2">
      <c r="B18" s="401"/>
      <c r="C18" s="379"/>
      <c r="D18" s="314"/>
      <c r="E18" s="314"/>
      <c r="F18" s="314"/>
      <c r="G18" s="380"/>
      <c r="H18" s="311"/>
    </row>
    <row r="19" spans="1:16384" x14ac:dyDescent="0.2">
      <c r="B19" s="393" t="s">
        <v>338</v>
      </c>
      <c r="C19" s="379">
        <v>24448</v>
      </c>
      <c r="D19" s="314">
        <v>1424</v>
      </c>
      <c r="E19" s="314">
        <v>23024</v>
      </c>
      <c r="F19" s="314">
        <v>0</v>
      </c>
      <c r="G19" s="380" t="s">
        <v>646</v>
      </c>
      <c r="H19" s="227" t="s">
        <v>646</v>
      </c>
    </row>
    <row r="20" spans="1:16384" x14ac:dyDescent="0.2">
      <c r="B20" s="393" t="s">
        <v>397</v>
      </c>
      <c r="C20" s="379">
        <v>1637</v>
      </c>
      <c r="D20" s="314">
        <v>20</v>
      </c>
      <c r="E20" s="314">
        <v>1617</v>
      </c>
      <c r="F20" s="314">
        <v>1637</v>
      </c>
      <c r="G20" s="380">
        <v>20</v>
      </c>
      <c r="H20" s="380">
        <v>1617</v>
      </c>
    </row>
    <row r="21" spans="1:16384" x14ac:dyDescent="0.2">
      <c r="B21" s="401" t="s">
        <v>339</v>
      </c>
      <c r="C21" s="379">
        <v>0</v>
      </c>
      <c r="D21" s="314">
        <v>0</v>
      </c>
      <c r="E21" s="314">
        <v>0</v>
      </c>
      <c r="F21" s="314">
        <v>0</v>
      </c>
      <c r="G21" s="380">
        <v>0</v>
      </c>
      <c r="H21" s="380" t="s">
        <v>646</v>
      </c>
    </row>
    <row r="22" spans="1:16384" x14ac:dyDescent="0.2">
      <c r="B22" s="401" t="s">
        <v>340</v>
      </c>
      <c r="C22" s="379">
        <v>541772</v>
      </c>
      <c r="D22" s="314">
        <v>209134</v>
      </c>
      <c r="E22" s="314">
        <v>332638</v>
      </c>
      <c r="F22" s="314">
        <v>11268</v>
      </c>
      <c r="G22" s="311">
        <v>8419</v>
      </c>
      <c r="H22" s="311">
        <v>2849</v>
      </c>
    </row>
    <row r="23" spans="1:16384" x14ac:dyDescent="0.2">
      <c r="B23" s="401" t="s">
        <v>341</v>
      </c>
      <c r="C23" s="379">
        <v>6400</v>
      </c>
      <c r="D23" s="314">
        <v>450</v>
      </c>
      <c r="E23" s="314">
        <v>5950</v>
      </c>
      <c r="F23" s="314">
        <v>0</v>
      </c>
      <c r="G23" s="314">
        <v>0</v>
      </c>
      <c r="H23" s="314">
        <v>0</v>
      </c>
    </row>
    <row r="24" spans="1:16384" x14ac:dyDescent="0.2">
      <c r="B24" s="401"/>
      <c r="C24" s="379"/>
      <c r="D24" s="314"/>
      <c r="E24" s="314"/>
      <c r="F24" s="314"/>
      <c r="G24" s="380"/>
      <c r="H24" s="380"/>
    </row>
    <row r="25" spans="1:16384" x14ac:dyDescent="0.2">
      <c r="B25" s="401" t="s">
        <v>342</v>
      </c>
      <c r="C25" s="379">
        <v>3500878</v>
      </c>
      <c r="D25" s="314">
        <v>0</v>
      </c>
      <c r="E25" s="314">
        <v>3500878</v>
      </c>
      <c r="F25" s="314">
        <v>3500878</v>
      </c>
      <c r="G25" s="380">
        <v>0</v>
      </c>
      <c r="H25" s="229">
        <v>3500878</v>
      </c>
    </row>
    <row r="26" spans="1:16384" x14ac:dyDescent="0.2">
      <c r="B26" s="393" t="s">
        <v>343</v>
      </c>
      <c r="C26" s="379">
        <v>7151230</v>
      </c>
      <c r="D26" s="314">
        <v>6972</v>
      </c>
      <c r="E26" s="314">
        <v>7144258</v>
      </c>
      <c r="F26" s="314">
        <v>7151230</v>
      </c>
      <c r="G26" s="380">
        <v>6972</v>
      </c>
      <c r="H26" s="311">
        <v>7144258</v>
      </c>
    </row>
    <row r="27" spans="1:16384" x14ac:dyDescent="0.2">
      <c r="B27" s="393" t="s">
        <v>458</v>
      </c>
      <c r="C27" s="379">
        <v>0</v>
      </c>
      <c r="D27" s="314">
        <v>0</v>
      </c>
      <c r="E27" s="314">
        <v>0</v>
      </c>
      <c r="F27" s="314">
        <v>0</v>
      </c>
      <c r="G27" s="380">
        <v>0</v>
      </c>
      <c r="H27" s="311">
        <v>0</v>
      </c>
    </row>
    <row r="28" spans="1:16384" x14ac:dyDescent="0.2">
      <c r="B28" s="401" t="s">
        <v>344</v>
      </c>
      <c r="C28" s="379">
        <v>1160485</v>
      </c>
      <c r="D28" s="314">
        <v>303736</v>
      </c>
      <c r="E28" s="314">
        <v>856749</v>
      </c>
      <c r="F28" s="314">
        <v>662947</v>
      </c>
      <c r="G28" s="380">
        <v>149782</v>
      </c>
      <c r="H28" s="380">
        <v>513165</v>
      </c>
    </row>
    <row r="29" spans="1:16384" x14ac:dyDescent="0.2">
      <c r="A29" s="53"/>
      <c r="B29" s="401" t="s">
        <v>457</v>
      </c>
      <c r="C29" s="379">
        <v>0</v>
      </c>
      <c r="D29" s="314">
        <v>0</v>
      </c>
      <c r="E29" s="314">
        <v>0</v>
      </c>
      <c r="F29" s="314">
        <v>0</v>
      </c>
      <c r="G29" s="403" t="s">
        <v>646</v>
      </c>
      <c r="H29" s="403">
        <v>0</v>
      </c>
      <c r="I29" s="53"/>
      <c r="J29" s="53"/>
      <c r="K29" s="53"/>
      <c r="L29" s="53"/>
      <c r="M29" s="53"/>
      <c r="N29" s="5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  <c r="WPA29" s="24"/>
      <c r="WPB29" s="24"/>
      <c r="WPC29" s="24"/>
      <c r="WPD29" s="24"/>
      <c r="WPE29" s="24"/>
      <c r="WPF29" s="24"/>
      <c r="WPG29" s="24"/>
      <c r="WPH29" s="24"/>
      <c r="WPI29" s="24"/>
      <c r="WPJ29" s="24"/>
      <c r="WPK29" s="24"/>
      <c r="WPL29" s="24"/>
      <c r="WPM29" s="24"/>
      <c r="WPN29" s="24"/>
      <c r="WPO29" s="24"/>
      <c r="WPP29" s="24"/>
      <c r="WPQ29" s="24"/>
      <c r="WPR29" s="24"/>
      <c r="WPS29" s="24"/>
      <c r="WPT29" s="24"/>
      <c r="WPU29" s="24"/>
      <c r="WPV29" s="24"/>
      <c r="WPW29" s="24"/>
      <c r="WPX29" s="24"/>
      <c r="WPY29" s="24"/>
      <c r="WPZ29" s="24"/>
      <c r="WQA29" s="24"/>
      <c r="WQB29" s="24"/>
      <c r="WQC29" s="24"/>
      <c r="WQD29" s="24"/>
      <c r="WQE29" s="24"/>
      <c r="WQF29" s="24"/>
      <c r="WQG29" s="24"/>
      <c r="WQH29" s="24"/>
      <c r="WQI29" s="24"/>
      <c r="WQJ29" s="24"/>
      <c r="WQK29" s="24"/>
      <c r="WQL29" s="24"/>
      <c r="WQM29" s="24"/>
      <c r="WQN29" s="24"/>
      <c r="WQO29" s="24"/>
      <c r="WQP29" s="24"/>
      <c r="WQQ29" s="24"/>
      <c r="WQR29" s="24"/>
      <c r="WQS29" s="24"/>
      <c r="WQT29" s="24"/>
      <c r="WQU29" s="24"/>
      <c r="WQV29" s="24"/>
      <c r="WQW29" s="24"/>
      <c r="WQX29" s="24"/>
      <c r="WQY29" s="24"/>
      <c r="WQZ29" s="24"/>
      <c r="WRA29" s="24"/>
      <c r="WRB29" s="24"/>
      <c r="WRC29" s="24"/>
      <c r="WRD29" s="24"/>
      <c r="WRE29" s="24"/>
      <c r="WRF29" s="24"/>
      <c r="WRG29" s="24"/>
      <c r="WRH29" s="24"/>
      <c r="WRI29" s="24"/>
      <c r="WRJ29" s="24"/>
      <c r="WRK29" s="24"/>
      <c r="WRL29" s="24"/>
      <c r="WRM29" s="24"/>
      <c r="WRN29" s="24"/>
      <c r="WRO29" s="24"/>
      <c r="WRP29" s="24"/>
      <c r="WRQ29" s="24"/>
      <c r="WRR29" s="24"/>
      <c r="WRS29" s="24"/>
      <c r="WRT29" s="24"/>
      <c r="WRU29" s="24"/>
      <c r="WRV29" s="24"/>
      <c r="WRW29" s="24"/>
      <c r="WRX29" s="24"/>
      <c r="WRY29" s="24"/>
      <c r="WRZ29" s="24"/>
      <c r="WSA29" s="24"/>
      <c r="WSB29" s="24"/>
      <c r="WSC29" s="24"/>
      <c r="WSD29" s="24"/>
      <c r="WSE29" s="24"/>
      <c r="WSF29" s="24"/>
      <c r="WSG29" s="24"/>
      <c r="WSH29" s="24"/>
      <c r="WSI29" s="24"/>
      <c r="WSJ29" s="24"/>
      <c r="WSK29" s="24"/>
      <c r="WSL29" s="24"/>
      <c r="WSM29" s="24"/>
      <c r="WSN29" s="24"/>
      <c r="WSO29" s="24"/>
      <c r="WSP29" s="24"/>
      <c r="WSQ29" s="24"/>
      <c r="WSR29" s="24"/>
      <c r="WSS29" s="24"/>
      <c r="WST29" s="24"/>
      <c r="WSU29" s="24"/>
      <c r="WSV29" s="24"/>
      <c r="WSW29" s="24"/>
      <c r="WSX29" s="24"/>
      <c r="WSY29" s="24"/>
      <c r="WSZ29" s="24"/>
      <c r="WTA29" s="24"/>
      <c r="WTB29" s="24"/>
      <c r="WTC29" s="24"/>
      <c r="WTD29" s="24"/>
      <c r="WTE29" s="24"/>
      <c r="WTF29" s="24"/>
      <c r="WTG29" s="24"/>
      <c r="WTH29" s="24"/>
      <c r="WTI29" s="24"/>
      <c r="WTJ29" s="24"/>
      <c r="WTK29" s="24"/>
      <c r="WTL29" s="24"/>
      <c r="WTM29" s="24"/>
      <c r="WTN29" s="24"/>
      <c r="WTO29" s="24"/>
      <c r="WTP29" s="24"/>
      <c r="WTQ29" s="24"/>
      <c r="WTR29" s="24"/>
      <c r="WTS29" s="24"/>
      <c r="WTT29" s="24"/>
      <c r="WTU29" s="24"/>
      <c r="WTV29" s="24"/>
      <c r="WTW29" s="24"/>
      <c r="WTX29" s="24"/>
      <c r="WTY29" s="24"/>
      <c r="WTZ29" s="24"/>
      <c r="WUA29" s="24"/>
      <c r="WUB29" s="24"/>
      <c r="WUC29" s="24"/>
      <c r="WUD29" s="24"/>
      <c r="WUE29" s="24"/>
      <c r="WUF29" s="24"/>
      <c r="WUG29" s="24"/>
      <c r="WUH29" s="24"/>
      <c r="WUI29" s="24"/>
      <c r="WUJ29" s="24"/>
      <c r="WUK29" s="24"/>
      <c r="WUL29" s="24"/>
      <c r="WUM29" s="24"/>
      <c r="WUN29" s="24"/>
      <c r="WUO29" s="24"/>
      <c r="WUP29" s="24"/>
      <c r="WUQ29" s="24"/>
      <c r="WUR29" s="24"/>
      <c r="WUS29" s="24"/>
      <c r="WUT29" s="24"/>
      <c r="WUU29" s="24"/>
      <c r="WUV29" s="24"/>
      <c r="WUW29" s="24"/>
      <c r="WUX29" s="24"/>
      <c r="WUY29" s="24"/>
      <c r="WUZ29" s="24"/>
      <c r="WVA29" s="24"/>
      <c r="WVB29" s="24"/>
      <c r="WVC29" s="24"/>
      <c r="WVD29" s="24"/>
      <c r="WVE29" s="24"/>
      <c r="WVF29" s="24"/>
      <c r="WVG29" s="24"/>
      <c r="WVH29" s="24"/>
      <c r="WVI29" s="24"/>
      <c r="WVJ29" s="24"/>
      <c r="WVK29" s="24"/>
      <c r="WVL29" s="24"/>
      <c r="WVM29" s="24"/>
      <c r="WVN29" s="24"/>
      <c r="WVO29" s="24"/>
      <c r="WVP29" s="24"/>
      <c r="WVQ29" s="24"/>
      <c r="WVR29" s="24"/>
      <c r="WVS29" s="24"/>
      <c r="WVT29" s="24"/>
      <c r="WVU29" s="24"/>
      <c r="WVV29" s="24"/>
      <c r="WVW29" s="24"/>
      <c r="WVX29" s="24"/>
      <c r="WVY29" s="24"/>
      <c r="WVZ29" s="24"/>
      <c r="WWA29" s="24"/>
      <c r="WWB29" s="24"/>
      <c r="WWC29" s="24"/>
      <c r="WWD29" s="24"/>
      <c r="WWE29" s="24"/>
      <c r="WWF29" s="24"/>
      <c r="WWG29" s="24"/>
      <c r="WWH29" s="24"/>
      <c r="WWI29" s="24"/>
      <c r="WWJ29" s="24"/>
      <c r="WWK29" s="24"/>
      <c r="WWL29" s="24"/>
      <c r="WWM29" s="24"/>
      <c r="WWN29" s="24"/>
      <c r="WWO29" s="24"/>
      <c r="WWP29" s="24"/>
      <c r="WWQ29" s="24"/>
      <c r="WWR29" s="24"/>
      <c r="WWS29" s="24"/>
      <c r="WWT29" s="24"/>
      <c r="WWU29" s="24"/>
      <c r="WWV29" s="24"/>
      <c r="WWW29" s="24"/>
      <c r="WWX29" s="24"/>
      <c r="WWY29" s="24"/>
      <c r="WWZ29" s="24"/>
      <c r="WXA29" s="24"/>
      <c r="WXB29" s="24"/>
      <c r="WXC29" s="24"/>
      <c r="WXD29" s="24"/>
      <c r="WXE29" s="24"/>
      <c r="WXF29" s="24"/>
      <c r="WXG29" s="24"/>
      <c r="WXH29" s="24"/>
      <c r="WXI29" s="24"/>
      <c r="WXJ29" s="24"/>
      <c r="WXK29" s="24"/>
      <c r="WXL29" s="24"/>
      <c r="WXM29" s="24"/>
      <c r="WXN29" s="24"/>
      <c r="WXO29" s="24"/>
      <c r="WXP29" s="24"/>
      <c r="WXQ29" s="24"/>
      <c r="WXR29" s="24"/>
      <c r="WXS29" s="24"/>
      <c r="WXT29" s="24"/>
      <c r="WXU29" s="24"/>
      <c r="WXV29" s="24"/>
      <c r="WXW29" s="24"/>
      <c r="WXX29" s="24"/>
      <c r="WXY29" s="24"/>
      <c r="WXZ29" s="24"/>
      <c r="WYA29" s="24"/>
      <c r="WYB29" s="24"/>
      <c r="WYC29" s="24"/>
      <c r="WYD29" s="24"/>
      <c r="WYE29" s="24"/>
      <c r="WYF29" s="24"/>
      <c r="WYG29" s="24"/>
      <c r="WYH29" s="24"/>
      <c r="WYI29" s="24"/>
      <c r="WYJ29" s="24"/>
      <c r="WYK29" s="24"/>
      <c r="WYL29" s="24"/>
      <c r="WYM29" s="24"/>
      <c r="WYN29" s="24"/>
      <c r="WYO29" s="24"/>
      <c r="WYP29" s="24"/>
      <c r="WYQ29" s="24"/>
      <c r="WYR29" s="24"/>
      <c r="WYS29" s="24"/>
      <c r="WYT29" s="24"/>
      <c r="WYU29" s="24"/>
      <c r="WYV29" s="24"/>
      <c r="WYW29" s="24"/>
      <c r="WYX29" s="24"/>
      <c r="WYY29" s="24"/>
      <c r="WYZ29" s="24"/>
      <c r="WZA29" s="24"/>
      <c r="WZB29" s="24"/>
      <c r="WZC29" s="24"/>
      <c r="WZD29" s="24"/>
      <c r="WZE29" s="24"/>
      <c r="WZF29" s="24"/>
      <c r="WZG29" s="24"/>
      <c r="WZH29" s="24"/>
      <c r="WZI29" s="24"/>
      <c r="WZJ29" s="24"/>
      <c r="WZK29" s="24"/>
      <c r="WZL29" s="24"/>
      <c r="WZM29" s="24"/>
      <c r="WZN29" s="24"/>
      <c r="WZO29" s="24"/>
      <c r="WZP29" s="24"/>
      <c r="WZQ29" s="24"/>
      <c r="WZR29" s="24"/>
      <c r="WZS29" s="24"/>
      <c r="WZT29" s="24"/>
      <c r="WZU29" s="24"/>
      <c r="WZV29" s="24"/>
      <c r="WZW29" s="24"/>
      <c r="WZX29" s="24"/>
      <c r="WZY29" s="24"/>
      <c r="WZZ29" s="24"/>
      <c r="XAA29" s="24"/>
      <c r="XAB29" s="24"/>
      <c r="XAC29" s="24"/>
      <c r="XAD29" s="24"/>
      <c r="XAE29" s="24"/>
      <c r="XAF29" s="24"/>
      <c r="XAG29" s="24"/>
      <c r="XAH29" s="24"/>
      <c r="XAI29" s="24"/>
      <c r="XAJ29" s="24"/>
      <c r="XAK29" s="24"/>
      <c r="XAL29" s="24"/>
      <c r="XAM29" s="24"/>
      <c r="XAN29" s="24"/>
      <c r="XAO29" s="24"/>
      <c r="XAP29" s="24"/>
      <c r="XAQ29" s="24"/>
      <c r="XAR29" s="24"/>
      <c r="XAS29" s="24"/>
      <c r="XAT29" s="24"/>
      <c r="XAU29" s="24"/>
      <c r="XAV29" s="24"/>
      <c r="XAW29" s="24"/>
      <c r="XAX29" s="24"/>
      <c r="XAY29" s="24"/>
      <c r="XAZ29" s="24"/>
      <c r="XBA29" s="24"/>
      <c r="XBB29" s="24"/>
      <c r="XBC29" s="24"/>
      <c r="XBD29" s="24"/>
      <c r="XBE29" s="24"/>
      <c r="XBF29" s="24"/>
      <c r="XBG29" s="24"/>
      <c r="XBH29" s="24"/>
      <c r="XBI29" s="24"/>
      <c r="XBJ29" s="24"/>
      <c r="XBK29" s="24"/>
      <c r="XBL29" s="24"/>
      <c r="XBM29" s="24"/>
      <c r="XBN29" s="24"/>
      <c r="XBO29" s="24"/>
      <c r="XBP29" s="24"/>
      <c r="XBQ29" s="24"/>
      <c r="XBR29" s="24"/>
      <c r="XBS29" s="24"/>
      <c r="XBT29" s="24"/>
      <c r="XBU29" s="24"/>
      <c r="XBV29" s="24"/>
      <c r="XBW29" s="24"/>
      <c r="XBX29" s="24"/>
      <c r="XBY29" s="24"/>
      <c r="XBZ29" s="24"/>
      <c r="XCA29" s="24"/>
      <c r="XCB29" s="24"/>
      <c r="XCC29" s="24"/>
      <c r="XCD29" s="24"/>
      <c r="XCE29" s="24"/>
      <c r="XCF29" s="24"/>
      <c r="XCG29" s="24"/>
      <c r="XCH29" s="24"/>
      <c r="XCI29" s="24"/>
      <c r="XCJ29" s="24"/>
      <c r="XCK29" s="24"/>
      <c r="XCL29" s="24"/>
      <c r="XCM29" s="24"/>
      <c r="XCN29" s="24"/>
      <c r="XCO29" s="24"/>
      <c r="XCP29" s="24"/>
      <c r="XCQ29" s="24"/>
      <c r="XCR29" s="24"/>
      <c r="XCS29" s="24"/>
      <c r="XCT29" s="24"/>
      <c r="XCU29" s="24"/>
      <c r="XCV29" s="24"/>
      <c r="XCW29" s="24"/>
      <c r="XCX29" s="24"/>
      <c r="XCY29" s="24"/>
      <c r="XCZ29" s="24"/>
      <c r="XDA29" s="24"/>
      <c r="XDB29" s="24"/>
      <c r="XDC29" s="24"/>
      <c r="XDD29" s="24"/>
      <c r="XDE29" s="24"/>
      <c r="XDF29" s="24"/>
      <c r="XDG29" s="24"/>
      <c r="XDH29" s="24"/>
      <c r="XDI29" s="24"/>
      <c r="XDJ29" s="24"/>
      <c r="XDK29" s="24"/>
      <c r="XDL29" s="24"/>
      <c r="XDM29" s="24"/>
      <c r="XDN29" s="24"/>
      <c r="XDO29" s="24"/>
      <c r="XDP29" s="24"/>
      <c r="XDQ29" s="24"/>
      <c r="XDR29" s="24"/>
      <c r="XDS29" s="24"/>
      <c r="XDT29" s="24"/>
      <c r="XDU29" s="24"/>
      <c r="XDV29" s="24"/>
      <c r="XDW29" s="24"/>
      <c r="XDX29" s="24"/>
      <c r="XDY29" s="24"/>
      <c r="XDZ29" s="24"/>
      <c r="XEA29" s="24"/>
      <c r="XEB29" s="24"/>
      <c r="XEC29" s="24"/>
      <c r="XED29" s="24"/>
      <c r="XEE29" s="24"/>
      <c r="XEF29" s="24"/>
      <c r="XEG29" s="24"/>
      <c r="XEH29" s="24"/>
      <c r="XEI29" s="24"/>
      <c r="XEJ29" s="24"/>
      <c r="XEK29" s="24"/>
      <c r="XEL29" s="24"/>
      <c r="XEM29" s="24"/>
      <c r="XEN29" s="24"/>
      <c r="XEO29" s="24"/>
      <c r="XEP29" s="24"/>
      <c r="XEQ29" s="24"/>
      <c r="XER29" s="24"/>
      <c r="XES29" s="24"/>
      <c r="XET29" s="24"/>
      <c r="XEU29" s="24"/>
      <c r="XEV29" s="24"/>
      <c r="XEW29" s="24"/>
      <c r="XEX29" s="24"/>
      <c r="XEY29" s="24"/>
      <c r="XEZ29" s="24"/>
      <c r="XFA29" s="24"/>
      <c r="XFB29" s="24"/>
      <c r="XFC29" s="24"/>
      <c r="XFD29" s="24"/>
    </row>
    <row r="30" spans="1:16384" x14ac:dyDescent="0.2">
      <c r="B30" s="401" t="s">
        <v>345</v>
      </c>
      <c r="C30" s="379">
        <v>4653350</v>
      </c>
      <c r="D30" s="314">
        <v>20503</v>
      </c>
      <c r="E30" s="314">
        <v>4632847</v>
      </c>
      <c r="F30" s="314">
        <v>4632246</v>
      </c>
      <c r="G30" s="380">
        <v>20503</v>
      </c>
      <c r="H30" s="311">
        <v>4611743</v>
      </c>
    </row>
    <row r="31" spans="1:16384" x14ac:dyDescent="0.2">
      <c r="B31" s="401" t="s">
        <v>346</v>
      </c>
      <c r="C31" s="379">
        <v>1240685</v>
      </c>
      <c r="D31" s="314">
        <v>3750</v>
      </c>
      <c r="E31" s="314">
        <v>1236935</v>
      </c>
      <c r="F31" s="314">
        <v>1239582</v>
      </c>
      <c r="G31" s="380">
        <v>3750</v>
      </c>
      <c r="H31" s="311">
        <v>1235832</v>
      </c>
    </row>
    <row r="32" spans="1:16384" x14ac:dyDescent="0.2">
      <c r="B32" s="401" t="s">
        <v>347</v>
      </c>
      <c r="C32" s="379">
        <v>51737</v>
      </c>
      <c r="D32" s="314">
        <v>5387</v>
      </c>
      <c r="E32" s="314">
        <v>46350</v>
      </c>
      <c r="F32" s="314">
        <v>51737</v>
      </c>
      <c r="G32" s="229">
        <v>5387</v>
      </c>
      <c r="H32" s="311">
        <v>46350</v>
      </c>
    </row>
    <row r="33" spans="2:8" x14ac:dyDescent="0.2">
      <c r="B33" s="401" t="s">
        <v>348</v>
      </c>
      <c r="C33" s="379">
        <v>293876</v>
      </c>
      <c r="D33" s="314">
        <v>3427</v>
      </c>
      <c r="E33" s="314">
        <v>290449</v>
      </c>
      <c r="F33" s="314">
        <v>293876</v>
      </c>
      <c r="G33" s="380">
        <v>3427</v>
      </c>
      <c r="H33" s="311">
        <v>290449</v>
      </c>
    </row>
    <row r="34" spans="2:8" x14ac:dyDescent="0.2">
      <c r="B34" s="401"/>
      <c r="C34" s="379"/>
      <c r="D34" s="314"/>
      <c r="E34" s="314"/>
      <c r="F34" s="314"/>
      <c r="G34" s="380"/>
      <c r="H34" s="311"/>
    </row>
    <row r="35" spans="2:8" x14ac:dyDescent="0.2">
      <c r="B35" s="401" t="s">
        <v>349</v>
      </c>
      <c r="C35" s="379">
        <v>30018</v>
      </c>
      <c r="D35" s="314">
        <v>9480</v>
      </c>
      <c r="E35" s="314">
        <v>20538</v>
      </c>
      <c r="F35" s="314">
        <v>30018</v>
      </c>
      <c r="G35" s="229">
        <v>9480</v>
      </c>
      <c r="H35" s="140">
        <v>20538</v>
      </c>
    </row>
    <row r="36" spans="2:8" x14ac:dyDescent="0.15">
      <c r="B36" s="393" t="s">
        <v>350</v>
      </c>
      <c r="C36" s="379">
        <v>4095232</v>
      </c>
      <c r="D36" s="314">
        <v>3773400</v>
      </c>
      <c r="E36" s="314">
        <v>321832</v>
      </c>
      <c r="F36" s="314">
        <v>4094482</v>
      </c>
      <c r="G36" s="311">
        <v>3772650</v>
      </c>
      <c r="H36" s="311">
        <v>321832</v>
      </c>
    </row>
    <row r="37" spans="2:8" x14ac:dyDescent="0.2">
      <c r="B37" s="401" t="s">
        <v>351</v>
      </c>
      <c r="C37" s="379">
        <v>5189</v>
      </c>
      <c r="D37" s="314">
        <v>2000</v>
      </c>
      <c r="E37" s="314">
        <v>3189</v>
      </c>
      <c r="F37" s="314">
        <v>5189</v>
      </c>
      <c r="G37" s="229">
        <v>2000</v>
      </c>
      <c r="H37" s="311">
        <v>3189</v>
      </c>
    </row>
    <row r="38" spans="2:8" x14ac:dyDescent="0.2">
      <c r="B38" s="401" t="s">
        <v>352</v>
      </c>
      <c r="C38" s="379">
        <v>965</v>
      </c>
      <c r="D38" s="314">
        <v>965</v>
      </c>
      <c r="E38" s="314">
        <v>0</v>
      </c>
      <c r="F38" s="314">
        <v>965</v>
      </c>
      <c r="G38" s="311">
        <v>965</v>
      </c>
      <c r="H38" s="227" t="s">
        <v>646</v>
      </c>
    </row>
    <row r="39" spans="2:8" x14ac:dyDescent="0.2">
      <c r="B39" s="401" t="s">
        <v>806</v>
      </c>
      <c r="C39" s="379">
        <v>800</v>
      </c>
      <c r="D39" s="314">
        <v>0</v>
      </c>
      <c r="E39" s="314">
        <v>800</v>
      </c>
      <c r="F39" s="314">
        <v>800</v>
      </c>
      <c r="G39" s="311">
        <v>0</v>
      </c>
      <c r="H39" s="311">
        <v>800</v>
      </c>
    </row>
    <row r="40" spans="2:8" x14ac:dyDescent="0.2">
      <c r="B40" s="401" t="s">
        <v>571</v>
      </c>
      <c r="C40" s="379">
        <v>0</v>
      </c>
      <c r="D40" s="314">
        <v>0</v>
      </c>
      <c r="E40" s="314">
        <v>0</v>
      </c>
      <c r="F40" s="314">
        <v>0</v>
      </c>
      <c r="G40" s="311">
        <v>0</v>
      </c>
      <c r="H40" s="311">
        <v>0</v>
      </c>
    </row>
    <row r="41" spans="2:8" x14ac:dyDescent="0.2">
      <c r="B41" s="401" t="s">
        <v>353</v>
      </c>
      <c r="C41" s="379">
        <v>0</v>
      </c>
      <c r="D41" s="314">
        <v>0</v>
      </c>
      <c r="E41" s="314">
        <v>0</v>
      </c>
      <c r="F41" s="314">
        <v>0</v>
      </c>
      <c r="G41" s="380" t="s">
        <v>646</v>
      </c>
      <c r="H41" s="380" t="s">
        <v>646</v>
      </c>
    </row>
    <row r="42" spans="2:8" x14ac:dyDescent="0.2">
      <c r="B42" s="401" t="s">
        <v>354</v>
      </c>
      <c r="C42" s="379">
        <v>26349</v>
      </c>
      <c r="D42" s="314">
        <v>23376</v>
      </c>
      <c r="E42" s="314">
        <v>2973</v>
      </c>
      <c r="F42" s="314">
        <v>26343</v>
      </c>
      <c r="G42" s="380">
        <v>23376</v>
      </c>
      <c r="H42" s="140">
        <v>2967</v>
      </c>
    </row>
    <row r="43" spans="2:8" x14ac:dyDescent="0.2">
      <c r="B43" s="401" t="s">
        <v>385</v>
      </c>
      <c r="C43" s="379">
        <v>0</v>
      </c>
      <c r="D43" s="314">
        <v>0</v>
      </c>
      <c r="E43" s="314">
        <v>0</v>
      </c>
      <c r="F43" s="314">
        <v>0</v>
      </c>
      <c r="G43" s="380">
        <v>0</v>
      </c>
      <c r="H43" s="229">
        <v>0</v>
      </c>
    </row>
    <row r="44" spans="2:8" x14ac:dyDescent="0.2">
      <c r="B44" s="401" t="s">
        <v>630</v>
      </c>
      <c r="C44" s="379">
        <v>0</v>
      </c>
      <c r="D44" s="314">
        <v>0</v>
      </c>
      <c r="E44" s="314">
        <v>0</v>
      </c>
      <c r="F44" s="314">
        <v>0</v>
      </c>
      <c r="G44" s="380">
        <v>0</v>
      </c>
      <c r="H44" s="380">
        <v>0</v>
      </c>
    </row>
    <row r="45" spans="2:8" x14ac:dyDescent="0.2">
      <c r="B45" s="401" t="s">
        <v>398</v>
      </c>
      <c r="C45" s="379">
        <v>1576925</v>
      </c>
      <c r="D45" s="314">
        <v>760572</v>
      </c>
      <c r="E45" s="314">
        <v>816353</v>
      </c>
      <c r="F45" s="314">
        <v>1497334</v>
      </c>
      <c r="G45" s="229">
        <v>760572</v>
      </c>
      <c r="H45" s="311">
        <v>736762</v>
      </c>
    </row>
    <row r="46" spans="2:8" x14ac:dyDescent="0.2">
      <c r="B46" s="401" t="s">
        <v>631</v>
      </c>
      <c r="C46" s="379">
        <v>0</v>
      </c>
      <c r="D46" s="314">
        <v>0</v>
      </c>
      <c r="E46" s="314">
        <v>0</v>
      </c>
      <c r="F46" s="314">
        <v>0</v>
      </c>
      <c r="G46" s="229">
        <v>0</v>
      </c>
      <c r="H46" s="311">
        <v>0</v>
      </c>
    </row>
    <row r="47" spans="2:8" x14ac:dyDescent="0.15">
      <c r="B47" s="393" t="s">
        <v>355</v>
      </c>
      <c r="C47" s="379">
        <v>20390</v>
      </c>
      <c r="D47" s="314">
        <v>0</v>
      </c>
      <c r="E47" s="314">
        <v>20390</v>
      </c>
      <c r="F47" s="314">
        <v>20390</v>
      </c>
      <c r="G47" s="311">
        <v>0</v>
      </c>
      <c r="H47" s="311">
        <v>20390</v>
      </c>
    </row>
    <row r="48" spans="2:8" x14ac:dyDescent="0.2">
      <c r="B48" s="401" t="s">
        <v>356</v>
      </c>
      <c r="C48" s="379">
        <v>845137</v>
      </c>
      <c r="D48" s="314">
        <v>727278</v>
      </c>
      <c r="E48" s="314">
        <v>117859</v>
      </c>
      <c r="F48" s="314">
        <v>811449</v>
      </c>
      <c r="G48" s="380">
        <v>727278</v>
      </c>
      <c r="H48" s="380">
        <v>84171</v>
      </c>
    </row>
    <row r="49" spans="2:8" x14ac:dyDescent="0.2">
      <c r="B49" s="401" t="s">
        <v>807</v>
      </c>
      <c r="C49" s="379">
        <v>1931773</v>
      </c>
      <c r="D49" s="380">
        <v>1410168</v>
      </c>
      <c r="E49" s="380">
        <v>521605</v>
      </c>
      <c r="F49" s="314">
        <v>1931773</v>
      </c>
      <c r="G49" s="380">
        <v>1410168</v>
      </c>
      <c r="H49" s="380">
        <v>521605</v>
      </c>
    </row>
    <row r="50" spans="2:8" x14ac:dyDescent="0.2">
      <c r="B50" s="401" t="s">
        <v>808</v>
      </c>
      <c r="C50" s="379">
        <v>4284251</v>
      </c>
      <c r="D50" s="380">
        <v>3022993</v>
      </c>
      <c r="E50" s="311">
        <v>1261258</v>
      </c>
      <c r="F50" s="314">
        <v>4284251</v>
      </c>
      <c r="G50" s="380">
        <v>3022993</v>
      </c>
      <c r="H50" s="311">
        <v>1261258</v>
      </c>
    </row>
    <row r="51" spans="2:8" x14ac:dyDescent="0.2">
      <c r="B51" s="401" t="s">
        <v>812</v>
      </c>
      <c r="C51" s="379">
        <v>46931</v>
      </c>
      <c r="D51" s="311">
        <v>29481</v>
      </c>
      <c r="E51" s="311">
        <v>17450</v>
      </c>
      <c r="F51" s="314">
        <v>46931</v>
      </c>
      <c r="G51" s="311">
        <v>29481</v>
      </c>
      <c r="H51" s="311">
        <v>17450</v>
      </c>
    </row>
    <row r="52" spans="2:8" x14ac:dyDescent="0.2">
      <c r="B52" s="401" t="s">
        <v>813</v>
      </c>
      <c r="C52" s="379">
        <v>28669</v>
      </c>
      <c r="D52" s="311">
        <v>15870</v>
      </c>
      <c r="E52" s="311">
        <v>12799</v>
      </c>
      <c r="F52" s="314">
        <v>28669</v>
      </c>
      <c r="G52" s="311">
        <v>15870</v>
      </c>
      <c r="H52" s="311">
        <v>12799</v>
      </c>
    </row>
    <row r="53" spans="2:8" x14ac:dyDescent="0.2">
      <c r="B53" s="401" t="s">
        <v>814</v>
      </c>
      <c r="C53" s="379">
        <v>184464</v>
      </c>
      <c r="D53" s="380">
        <v>77472</v>
      </c>
      <c r="E53" s="311">
        <v>106992</v>
      </c>
      <c r="F53" s="314">
        <v>184464</v>
      </c>
      <c r="G53" s="380">
        <v>77472</v>
      </c>
      <c r="H53" s="311">
        <v>106992</v>
      </c>
    </row>
    <row r="54" spans="2:8" x14ac:dyDescent="0.2">
      <c r="B54" s="401" t="s">
        <v>815</v>
      </c>
      <c r="C54" s="379">
        <v>807036</v>
      </c>
      <c r="D54" s="311">
        <v>497026</v>
      </c>
      <c r="E54" s="311">
        <v>310010</v>
      </c>
      <c r="F54" s="314">
        <v>807036</v>
      </c>
      <c r="G54" s="311">
        <v>497026</v>
      </c>
      <c r="H54" s="311">
        <v>310010</v>
      </c>
    </row>
    <row r="55" spans="2:8" x14ac:dyDescent="0.2">
      <c r="B55" s="401" t="s">
        <v>816</v>
      </c>
      <c r="C55" s="379">
        <v>4721</v>
      </c>
      <c r="D55" s="227" t="s">
        <v>646</v>
      </c>
      <c r="E55" s="311">
        <v>4721</v>
      </c>
      <c r="F55" s="314">
        <v>4721</v>
      </c>
      <c r="G55" s="227" t="s">
        <v>646</v>
      </c>
      <c r="H55" s="311">
        <v>4721</v>
      </c>
    </row>
    <row r="56" spans="2:8" x14ac:dyDescent="0.2">
      <c r="B56" s="401" t="s">
        <v>817</v>
      </c>
      <c r="C56" s="379">
        <v>51570</v>
      </c>
      <c r="D56" s="311">
        <v>11551</v>
      </c>
      <c r="E56" s="311">
        <v>40019</v>
      </c>
      <c r="F56" s="314">
        <v>51570</v>
      </c>
      <c r="G56" s="311">
        <v>11551</v>
      </c>
      <c r="H56" s="311">
        <v>40019</v>
      </c>
    </row>
    <row r="57" spans="2:8" x14ac:dyDescent="0.2">
      <c r="B57" s="401" t="s">
        <v>357</v>
      </c>
      <c r="C57" s="379"/>
      <c r="D57" s="314"/>
      <c r="E57" s="314"/>
      <c r="F57" s="314"/>
      <c r="G57" s="229"/>
      <c r="H57" s="380"/>
    </row>
    <row r="58" spans="2:8" x14ac:dyDescent="0.2">
      <c r="B58" s="401"/>
      <c r="C58" s="379"/>
      <c r="D58" s="314"/>
      <c r="E58" s="314"/>
      <c r="F58" s="314"/>
      <c r="G58" s="311"/>
      <c r="H58" s="380"/>
    </row>
    <row r="59" spans="2:8" x14ac:dyDescent="0.2">
      <c r="B59" s="401" t="s">
        <v>818</v>
      </c>
      <c r="C59" s="379">
        <v>5098</v>
      </c>
      <c r="D59" s="314">
        <v>0</v>
      </c>
      <c r="E59" s="314">
        <v>5098</v>
      </c>
      <c r="F59" s="314">
        <v>0</v>
      </c>
      <c r="G59" s="311">
        <v>0</v>
      </c>
      <c r="H59" s="380">
        <v>0</v>
      </c>
    </row>
    <row r="60" spans="2:8" x14ac:dyDescent="0.2">
      <c r="B60" s="393" t="s">
        <v>819</v>
      </c>
      <c r="C60" s="379">
        <v>113</v>
      </c>
      <c r="D60" s="380">
        <v>0</v>
      </c>
      <c r="E60" s="311">
        <v>113</v>
      </c>
      <c r="F60" s="314">
        <v>113</v>
      </c>
      <c r="G60" s="380">
        <v>0</v>
      </c>
      <c r="H60" s="311">
        <v>113</v>
      </c>
    </row>
    <row r="61" spans="2:8" x14ac:dyDescent="0.2">
      <c r="B61" s="401" t="s">
        <v>820</v>
      </c>
      <c r="C61" s="379">
        <v>3104</v>
      </c>
      <c r="D61" s="140">
        <v>109</v>
      </c>
      <c r="E61" s="380">
        <v>2995</v>
      </c>
      <c r="F61" s="314">
        <v>3104</v>
      </c>
      <c r="G61" s="140">
        <v>109</v>
      </c>
      <c r="H61" s="380">
        <v>2995</v>
      </c>
    </row>
    <row r="62" spans="2:8" x14ac:dyDescent="0.2">
      <c r="B62" s="401" t="s">
        <v>821</v>
      </c>
      <c r="C62" s="379">
        <v>0</v>
      </c>
      <c r="D62" s="140">
        <v>0</v>
      </c>
      <c r="E62" s="380">
        <v>0</v>
      </c>
      <c r="F62" s="314">
        <v>0</v>
      </c>
      <c r="G62" s="140">
        <v>0</v>
      </c>
      <c r="H62" s="380">
        <v>0</v>
      </c>
    </row>
    <row r="63" spans="2:8" x14ac:dyDescent="0.2">
      <c r="B63" s="401" t="s">
        <v>809</v>
      </c>
      <c r="C63" s="379">
        <v>0</v>
      </c>
      <c r="D63" s="140" t="s">
        <v>646</v>
      </c>
      <c r="E63" s="380" t="s">
        <v>646</v>
      </c>
      <c r="F63" s="314">
        <v>0</v>
      </c>
      <c r="G63" s="140" t="s">
        <v>646</v>
      </c>
      <c r="H63" s="380" t="s">
        <v>646</v>
      </c>
    </row>
    <row r="64" spans="2:8" x14ac:dyDescent="0.2">
      <c r="B64" s="401" t="s">
        <v>863</v>
      </c>
      <c r="C64" s="379">
        <v>119</v>
      </c>
      <c r="D64" s="140">
        <v>53</v>
      </c>
      <c r="E64" s="380">
        <v>66</v>
      </c>
      <c r="F64" s="314">
        <v>119</v>
      </c>
      <c r="G64" s="140">
        <v>53</v>
      </c>
      <c r="H64" s="380">
        <v>66</v>
      </c>
    </row>
    <row r="65" spans="2:8" x14ac:dyDescent="0.2">
      <c r="B65" s="401" t="s">
        <v>822</v>
      </c>
      <c r="C65" s="379">
        <v>530</v>
      </c>
      <c r="D65" s="140" t="s">
        <v>646</v>
      </c>
      <c r="E65" s="380">
        <v>530</v>
      </c>
      <c r="F65" s="314">
        <v>530</v>
      </c>
      <c r="G65" s="140" t="s">
        <v>646</v>
      </c>
      <c r="H65" s="380">
        <v>530</v>
      </c>
    </row>
    <row r="66" spans="2:8" x14ac:dyDescent="0.2">
      <c r="B66" s="401" t="s">
        <v>823</v>
      </c>
      <c r="C66" s="379">
        <v>28</v>
      </c>
      <c r="D66" s="380">
        <v>5</v>
      </c>
      <c r="E66" s="229">
        <v>23</v>
      </c>
      <c r="F66" s="314">
        <v>28</v>
      </c>
      <c r="G66" s="380">
        <v>5</v>
      </c>
      <c r="H66" s="229">
        <v>23</v>
      </c>
    </row>
    <row r="67" spans="2:8" x14ac:dyDescent="0.2">
      <c r="B67" s="401" t="s">
        <v>810</v>
      </c>
      <c r="C67" s="379">
        <v>25</v>
      </c>
      <c r="D67" s="380">
        <v>0</v>
      </c>
      <c r="E67" s="229">
        <v>25</v>
      </c>
      <c r="F67" s="314">
        <v>25</v>
      </c>
      <c r="G67" s="380">
        <v>0</v>
      </c>
      <c r="H67" s="229">
        <v>25</v>
      </c>
    </row>
    <row r="68" spans="2:8" x14ac:dyDescent="0.2">
      <c r="B68" s="401" t="s">
        <v>824</v>
      </c>
      <c r="C68" s="379">
        <v>212</v>
      </c>
      <c r="D68" s="380">
        <v>0</v>
      </c>
      <c r="E68" s="229">
        <v>212</v>
      </c>
      <c r="F68" s="314">
        <v>212</v>
      </c>
      <c r="G68" s="380">
        <v>0</v>
      </c>
      <c r="H68" s="229">
        <v>212</v>
      </c>
    </row>
    <row r="69" spans="2:8" x14ac:dyDescent="0.2">
      <c r="B69" s="401"/>
      <c r="C69" s="379"/>
      <c r="D69" s="229"/>
      <c r="E69" s="140"/>
      <c r="F69" s="314"/>
      <c r="G69" s="229"/>
      <c r="H69" s="140"/>
    </row>
    <row r="70" spans="2:8" x14ac:dyDescent="0.2">
      <c r="B70" s="401" t="s">
        <v>825</v>
      </c>
      <c r="C70" s="379">
        <v>374904</v>
      </c>
      <c r="D70" s="229">
        <v>333674</v>
      </c>
      <c r="E70" s="140">
        <v>41230</v>
      </c>
      <c r="F70" s="314">
        <v>374904</v>
      </c>
      <c r="G70" s="229">
        <v>333674</v>
      </c>
      <c r="H70" s="140">
        <v>41230</v>
      </c>
    </row>
    <row r="71" spans="2:8" x14ac:dyDescent="0.2">
      <c r="B71" s="393" t="s">
        <v>826</v>
      </c>
      <c r="C71" s="379">
        <v>3755</v>
      </c>
      <c r="D71" s="380">
        <v>3755</v>
      </c>
      <c r="E71" s="380">
        <v>0</v>
      </c>
      <c r="F71" s="314">
        <v>3755</v>
      </c>
      <c r="G71" s="380">
        <v>3755</v>
      </c>
      <c r="H71" s="380">
        <v>0</v>
      </c>
    </row>
    <row r="72" spans="2:8" x14ac:dyDescent="0.2">
      <c r="B72" s="393" t="s">
        <v>864</v>
      </c>
      <c r="C72" s="379">
        <v>66</v>
      </c>
      <c r="D72" s="380" t="s">
        <v>646</v>
      </c>
      <c r="E72" s="380">
        <v>66</v>
      </c>
      <c r="F72" s="314">
        <v>66</v>
      </c>
      <c r="G72" s="380" t="s">
        <v>646</v>
      </c>
      <c r="H72" s="380">
        <v>66</v>
      </c>
    </row>
    <row r="73" spans="2:8" x14ac:dyDescent="0.2">
      <c r="B73" s="401" t="s">
        <v>827</v>
      </c>
      <c r="C73" s="379">
        <v>133761</v>
      </c>
      <c r="D73" s="314">
        <v>133761</v>
      </c>
      <c r="E73" s="380">
        <v>0</v>
      </c>
      <c r="F73" s="314">
        <v>133761</v>
      </c>
      <c r="G73" s="314">
        <v>133761</v>
      </c>
      <c r="H73" s="380">
        <v>0</v>
      </c>
    </row>
    <row r="74" spans="2:8" x14ac:dyDescent="0.2">
      <c r="B74" s="401" t="s">
        <v>828</v>
      </c>
      <c r="C74" s="379">
        <v>0</v>
      </c>
      <c r="D74" s="229">
        <v>0</v>
      </c>
      <c r="E74" s="226">
        <v>0</v>
      </c>
      <c r="F74" s="314">
        <v>0</v>
      </c>
      <c r="G74" s="229">
        <v>0</v>
      </c>
      <c r="H74" s="226">
        <v>0</v>
      </c>
    </row>
    <row r="75" spans="2:8" x14ac:dyDescent="0.2">
      <c r="B75" s="393" t="s">
        <v>829</v>
      </c>
      <c r="C75" s="379">
        <v>775</v>
      </c>
      <c r="D75" s="140">
        <v>660</v>
      </c>
      <c r="E75" s="380">
        <v>115</v>
      </c>
      <c r="F75" s="314">
        <v>775</v>
      </c>
      <c r="G75" s="140">
        <v>660</v>
      </c>
      <c r="H75" s="380">
        <v>115</v>
      </c>
    </row>
    <row r="76" spans="2:8" x14ac:dyDescent="0.2">
      <c r="B76" s="393" t="s">
        <v>811</v>
      </c>
      <c r="C76" s="379">
        <v>0</v>
      </c>
      <c r="D76" s="140">
        <v>0</v>
      </c>
      <c r="E76" s="380" t="s">
        <v>646</v>
      </c>
      <c r="F76" s="314">
        <v>0</v>
      </c>
      <c r="G76" s="140">
        <v>0</v>
      </c>
      <c r="H76" s="380" t="s">
        <v>646</v>
      </c>
    </row>
    <row r="77" spans="2:8" x14ac:dyDescent="0.2">
      <c r="B77" s="401" t="s">
        <v>830</v>
      </c>
      <c r="C77" s="379">
        <v>64816</v>
      </c>
      <c r="D77" s="380">
        <v>0</v>
      </c>
      <c r="E77" s="311">
        <v>64816</v>
      </c>
      <c r="F77" s="314">
        <v>64816</v>
      </c>
      <c r="G77" s="380">
        <v>0</v>
      </c>
      <c r="H77" s="311">
        <v>64816</v>
      </c>
    </row>
    <row r="78" spans="2:8" x14ac:dyDescent="0.2">
      <c r="B78" s="401" t="s">
        <v>399</v>
      </c>
      <c r="C78" s="379">
        <v>3476650</v>
      </c>
      <c r="D78" s="311">
        <v>1695635</v>
      </c>
      <c r="E78" s="380">
        <v>1781015</v>
      </c>
      <c r="F78" s="314">
        <v>3476650</v>
      </c>
      <c r="G78" s="311">
        <v>1695635</v>
      </c>
      <c r="H78" s="380">
        <v>1781015</v>
      </c>
    </row>
    <row r="79" spans="2:8" ht="18" thickBot="1" x14ac:dyDescent="0.25">
      <c r="B79" s="404"/>
      <c r="C79" s="405"/>
      <c r="D79" s="406"/>
      <c r="E79" s="307"/>
      <c r="F79" s="406"/>
      <c r="G79" s="287"/>
      <c r="H79" s="287"/>
    </row>
    <row r="80" spans="2:8" x14ac:dyDescent="0.2">
      <c r="B80" s="393"/>
      <c r="C80" s="407" t="s">
        <v>831</v>
      </c>
      <c r="D80" s="408"/>
      <c r="E80" s="408"/>
      <c r="F80" s="408"/>
      <c r="G80" s="408"/>
      <c r="H80" s="408"/>
    </row>
    <row r="81" spans="2:8" x14ac:dyDescent="0.2">
      <c r="B81" s="393"/>
      <c r="C81" s="409" t="s">
        <v>365</v>
      </c>
      <c r="D81" s="274"/>
      <c r="E81" s="274"/>
      <c r="F81" s="274"/>
      <c r="G81" s="274"/>
      <c r="H81" s="274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3"/>
  <sheetViews>
    <sheetView view="pageBreakPreview" zoomScale="75" zoomScaleNormal="75" workbookViewId="0">
      <selection activeCell="H83" sqref="H83"/>
    </sheetView>
  </sheetViews>
  <sheetFormatPr defaultColWidth="13.375" defaultRowHeight="17.25" x14ac:dyDescent="0.15"/>
  <cols>
    <col min="1" max="1" width="10.625" style="34" customWidth="1"/>
    <col min="2" max="2" width="29" style="52" customWidth="1"/>
    <col min="3" max="8" width="17.75" style="34" customWidth="1"/>
    <col min="9" max="14" width="13.375" style="34"/>
    <col min="15" max="16384" width="13.375" style="9"/>
  </cols>
  <sheetData>
    <row r="1" spans="1:8" x14ac:dyDescent="0.2">
      <c r="A1" s="44"/>
    </row>
    <row r="6" spans="1:8" x14ac:dyDescent="0.2">
      <c r="B6" s="569" t="s">
        <v>237</v>
      </c>
      <c r="C6" s="569"/>
      <c r="D6" s="569"/>
      <c r="E6" s="569"/>
      <c r="F6" s="569"/>
      <c r="G6" s="569"/>
      <c r="H6" s="569"/>
    </row>
    <row r="7" spans="1:8" ht="18" thickBot="1" x14ac:dyDescent="0.25">
      <c r="B7" s="391"/>
      <c r="C7" s="272" t="s">
        <v>572</v>
      </c>
      <c r="D7" s="271"/>
      <c r="E7" s="271"/>
      <c r="F7" s="271"/>
      <c r="G7" s="271"/>
      <c r="H7" s="392" t="s">
        <v>832</v>
      </c>
    </row>
    <row r="8" spans="1:8" x14ac:dyDescent="0.15">
      <c r="B8" s="393"/>
      <c r="C8" s="599" t="s">
        <v>833</v>
      </c>
      <c r="D8" s="276"/>
      <c r="E8" s="276"/>
      <c r="F8" s="599" t="s">
        <v>7</v>
      </c>
      <c r="G8" s="276"/>
      <c r="H8" s="276"/>
    </row>
    <row r="9" spans="1:8" x14ac:dyDescent="0.2">
      <c r="B9" s="394"/>
      <c r="C9" s="563"/>
      <c r="D9" s="305" t="s">
        <v>9</v>
      </c>
      <c r="E9" s="305" t="s">
        <v>10</v>
      </c>
      <c r="F9" s="563"/>
      <c r="G9" s="305" t="s">
        <v>9</v>
      </c>
      <c r="H9" s="305" t="s">
        <v>10</v>
      </c>
    </row>
    <row r="10" spans="1:8" x14ac:dyDescent="0.2">
      <c r="B10" s="395"/>
      <c r="C10" s="396"/>
      <c r="D10" s="278"/>
      <c r="E10" s="278"/>
      <c r="F10" s="273"/>
      <c r="G10" s="274"/>
      <c r="H10" s="274"/>
    </row>
    <row r="11" spans="1:8" x14ac:dyDescent="0.2">
      <c r="B11" s="397" t="s">
        <v>629</v>
      </c>
      <c r="C11" s="398">
        <v>437294</v>
      </c>
      <c r="D11" s="400">
        <v>5012</v>
      </c>
      <c r="E11" s="400">
        <v>432282</v>
      </c>
      <c r="F11" s="400">
        <v>914626</v>
      </c>
      <c r="G11" s="400">
        <v>323224</v>
      </c>
      <c r="H11" s="400">
        <v>591402</v>
      </c>
    </row>
    <row r="12" spans="1:8" x14ac:dyDescent="0.2">
      <c r="B12" s="397" t="s">
        <v>805</v>
      </c>
      <c r="C12" s="398">
        <v>485426</v>
      </c>
      <c r="D12" s="400">
        <v>450</v>
      </c>
      <c r="E12" s="400">
        <v>484976</v>
      </c>
      <c r="F12" s="400">
        <v>321154</v>
      </c>
      <c r="G12" s="400">
        <v>321154</v>
      </c>
      <c r="H12" s="400">
        <v>596076</v>
      </c>
    </row>
    <row r="13" spans="1:8" x14ac:dyDescent="0.2">
      <c r="B13" s="397" t="s">
        <v>862</v>
      </c>
      <c r="C13" s="398">
        <v>307089</v>
      </c>
      <c r="D13" s="400">
        <v>7285</v>
      </c>
      <c r="E13" s="400">
        <v>299804</v>
      </c>
      <c r="F13" s="400">
        <v>893162</v>
      </c>
      <c r="G13" s="400">
        <v>350008</v>
      </c>
      <c r="H13" s="400">
        <v>543154</v>
      </c>
    </row>
    <row r="14" spans="1:8" x14ac:dyDescent="0.2">
      <c r="B14" s="397"/>
      <c r="C14" s="398"/>
      <c r="D14" s="400"/>
      <c r="E14" s="400"/>
      <c r="F14" s="400"/>
      <c r="G14" s="400"/>
      <c r="H14" s="400"/>
    </row>
    <row r="15" spans="1:8" x14ac:dyDescent="0.2">
      <c r="B15" s="401" t="s">
        <v>467</v>
      </c>
      <c r="C15" s="398">
        <v>0</v>
      </c>
      <c r="D15" s="400">
        <v>0</v>
      </c>
      <c r="E15" s="400">
        <v>0</v>
      </c>
      <c r="F15" s="400">
        <v>0</v>
      </c>
      <c r="G15" s="400">
        <v>0</v>
      </c>
      <c r="H15" s="400">
        <v>0</v>
      </c>
    </row>
    <row r="16" spans="1:8" x14ac:dyDescent="0.15">
      <c r="B16" s="393" t="s">
        <v>468</v>
      </c>
      <c r="C16" s="410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</row>
    <row r="17" spans="2:8" x14ac:dyDescent="0.2">
      <c r="B17" s="401" t="s">
        <v>570</v>
      </c>
      <c r="C17" s="384">
        <v>21</v>
      </c>
      <c r="D17" s="380">
        <v>0</v>
      </c>
      <c r="E17" s="380">
        <v>21</v>
      </c>
      <c r="F17" s="380">
        <v>0</v>
      </c>
      <c r="G17" s="380">
        <v>0</v>
      </c>
      <c r="H17" s="380">
        <v>0</v>
      </c>
    </row>
    <row r="18" spans="2:8" x14ac:dyDescent="0.2">
      <c r="B18" s="401"/>
      <c r="C18" s="384"/>
      <c r="D18" s="380"/>
      <c r="E18" s="380"/>
      <c r="F18" s="380"/>
      <c r="G18" s="380"/>
      <c r="H18" s="380"/>
    </row>
    <row r="19" spans="2:8" x14ac:dyDescent="0.2">
      <c r="B19" s="393" t="s">
        <v>338</v>
      </c>
      <c r="C19" s="384">
        <v>0</v>
      </c>
      <c r="D19" s="380">
        <v>0</v>
      </c>
      <c r="E19" s="380">
        <v>0</v>
      </c>
      <c r="F19" s="380">
        <v>24448</v>
      </c>
      <c r="G19" s="380">
        <v>1424</v>
      </c>
      <c r="H19" s="380">
        <v>23024</v>
      </c>
    </row>
    <row r="20" spans="2:8" x14ac:dyDescent="0.2">
      <c r="B20" s="393" t="s">
        <v>397</v>
      </c>
      <c r="C20" s="411">
        <v>0</v>
      </c>
      <c r="D20" s="380">
        <v>0</v>
      </c>
      <c r="E20" s="226">
        <v>0</v>
      </c>
      <c r="F20" s="380">
        <v>0</v>
      </c>
      <c r="G20" s="380">
        <v>0</v>
      </c>
      <c r="H20" s="380">
        <v>0</v>
      </c>
    </row>
    <row r="21" spans="2:8" x14ac:dyDescent="0.2">
      <c r="B21" s="401" t="s">
        <v>339</v>
      </c>
      <c r="C21" s="411">
        <v>0</v>
      </c>
      <c r="D21" s="380">
        <v>0</v>
      </c>
      <c r="E21" s="226">
        <v>0</v>
      </c>
      <c r="F21" s="380">
        <v>0</v>
      </c>
      <c r="G21" s="380">
        <v>0</v>
      </c>
      <c r="H21" s="226">
        <v>0</v>
      </c>
    </row>
    <row r="22" spans="2:8" x14ac:dyDescent="0.2">
      <c r="B22" s="401" t="s">
        <v>340</v>
      </c>
      <c r="C22" s="411">
        <v>5285</v>
      </c>
      <c r="D22" s="380">
        <v>5285</v>
      </c>
      <c r="E22" s="226">
        <v>0</v>
      </c>
      <c r="F22" s="215">
        <v>525219</v>
      </c>
      <c r="G22" s="226">
        <v>195430</v>
      </c>
      <c r="H22" s="226">
        <v>329789</v>
      </c>
    </row>
    <row r="23" spans="2:8" x14ac:dyDescent="0.2">
      <c r="B23" s="401" t="s">
        <v>341</v>
      </c>
      <c r="C23" s="384">
        <v>6400</v>
      </c>
      <c r="D23" s="380">
        <v>450</v>
      </c>
      <c r="E23" s="380">
        <v>5950</v>
      </c>
      <c r="F23" s="380">
        <v>0</v>
      </c>
      <c r="G23" s="380">
        <v>0</v>
      </c>
      <c r="H23" s="380">
        <v>0</v>
      </c>
    </row>
    <row r="24" spans="2:8" x14ac:dyDescent="0.2">
      <c r="B24" s="401"/>
      <c r="C24" s="410"/>
      <c r="D24" s="226"/>
      <c r="E24" s="380"/>
      <c r="F24" s="215"/>
      <c r="G24" s="226"/>
      <c r="H24" s="229"/>
    </row>
    <row r="25" spans="2:8" x14ac:dyDescent="0.2">
      <c r="B25" s="401" t="s">
        <v>342</v>
      </c>
      <c r="C25" s="384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</row>
    <row r="26" spans="2:8" x14ac:dyDescent="0.2">
      <c r="B26" s="393" t="s">
        <v>343</v>
      </c>
      <c r="C26" s="384">
        <v>0</v>
      </c>
      <c r="D26" s="380">
        <v>0</v>
      </c>
      <c r="E26" s="226">
        <v>0</v>
      </c>
      <c r="F26" s="215">
        <v>0</v>
      </c>
      <c r="G26" s="380">
        <v>0</v>
      </c>
      <c r="H26" s="226">
        <v>0</v>
      </c>
    </row>
    <row r="27" spans="2:8" x14ac:dyDescent="0.2">
      <c r="B27" s="393" t="s">
        <v>458</v>
      </c>
      <c r="C27" s="384">
        <v>0</v>
      </c>
      <c r="D27" s="380">
        <v>0</v>
      </c>
      <c r="E27" s="226">
        <v>0</v>
      </c>
      <c r="F27" s="215">
        <v>0</v>
      </c>
      <c r="G27" s="380">
        <v>0</v>
      </c>
      <c r="H27" s="226">
        <v>0</v>
      </c>
    </row>
    <row r="28" spans="2:8" x14ac:dyDescent="0.2">
      <c r="B28" s="401" t="s">
        <v>344</v>
      </c>
      <c r="C28" s="384">
        <v>240585</v>
      </c>
      <c r="D28" s="380">
        <v>1550</v>
      </c>
      <c r="E28" s="380">
        <v>239035</v>
      </c>
      <c r="F28" s="380">
        <v>256953</v>
      </c>
      <c r="G28" s="380">
        <v>152404</v>
      </c>
      <c r="H28" s="380">
        <v>104549</v>
      </c>
    </row>
    <row r="29" spans="2:8" x14ac:dyDescent="0.2">
      <c r="B29" s="401" t="s">
        <v>457</v>
      </c>
      <c r="C29" s="384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</row>
    <row r="30" spans="2:8" x14ac:dyDescent="0.2">
      <c r="B30" s="401" t="s">
        <v>345</v>
      </c>
      <c r="C30" s="411">
        <v>21104</v>
      </c>
      <c r="D30" s="380">
        <v>0</v>
      </c>
      <c r="E30" s="226">
        <v>21104</v>
      </c>
      <c r="F30" s="215">
        <v>0</v>
      </c>
      <c r="G30" s="380">
        <v>0</v>
      </c>
      <c r="H30" s="226">
        <v>0</v>
      </c>
    </row>
    <row r="31" spans="2:8" x14ac:dyDescent="0.2">
      <c r="B31" s="401" t="s">
        <v>346</v>
      </c>
      <c r="C31" s="384">
        <v>0</v>
      </c>
      <c r="D31" s="380">
        <v>0</v>
      </c>
      <c r="E31" s="380">
        <v>0</v>
      </c>
      <c r="F31" s="229">
        <v>1103</v>
      </c>
      <c r="G31" s="380">
        <v>0</v>
      </c>
      <c r="H31" s="229">
        <v>1103</v>
      </c>
    </row>
    <row r="32" spans="2:8" x14ac:dyDescent="0.2">
      <c r="B32" s="401" t="s">
        <v>347</v>
      </c>
      <c r="C32" s="411">
        <v>0</v>
      </c>
      <c r="D32" s="380">
        <v>0</v>
      </c>
      <c r="E32" s="226">
        <v>0</v>
      </c>
      <c r="F32" s="380">
        <v>0</v>
      </c>
      <c r="G32" s="380">
        <v>0</v>
      </c>
      <c r="H32" s="380">
        <v>0</v>
      </c>
    </row>
    <row r="33" spans="2:8" x14ac:dyDescent="0.2">
      <c r="B33" s="401" t="s">
        <v>348</v>
      </c>
      <c r="C33" s="384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</row>
    <row r="34" spans="2:8" x14ac:dyDescent="0.2">
      <c r="B34" s="401"/>
      <c r="C34" s="384"/>
      <c r="D34" s="380"/>
      <c r="E34" s="380"/>
      <c r="F34" s="380"/>
      <c r="G34" s="380"/>
      <c r="H34" s="380"/>
    </row>
    <row r="35" spans="2:8" x14ac:dyDescent="0.2">
      <c r="B35" s="401" t="s">
        <v>349</v>
      </c>
      <c r="C35" s="384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</row>
    <row r="36" spans="2:8" x14ac:dyDescent="0.2">
      <c r="B36" s="393" t="s">
        <v>350</v>
      </c>
      <c r="C36" s="411">
        <v>0</v>
      </c>
      <c r="D36" s="226">
        <v>0</v>
      </c>
      <c r="E36" s="226">
        <v>0</v>
      </c>
      <c r="F36" s="215">
        <v>750</v>
      </c>
      <c r="G36" s="226">
        <v>750</v>
      </c>
      <c r="H36" s="226" t="s">
        <v>646</v>
      </c>
    </row>
    <row r="37" spans="2:8" x14ac:dyDescent="0.2">
      <c r="B37" s="401" t="s">
        <v>351</v>
      </c>
      <c r="C37" s="384">
        <v>0</v>
      </c>
      <c r="D37" s="380">
        <v>0</v>
      </c>
      <c r="E37" s="380">
        <v>0</v>
      </c>
      <c r="F37" s="229">
        <v>0</v>
      </c>
      <c r="G37" s="380">
        <v>0</v>
      </c>
      <c r="H37" s="229">
        <v>0</v>
      </c>
    </row>
    <row r="38" spans="2:8" x14ac:dyDescent="0.2">
      <c r="B38" s="401" t="s">
        <v>352</v>
      </c>
      <c r="C38" s="384">
        <v>0</v>
      </c>
      <c r="D38" s="380">
        <v>0</v>
      </c>
      <c r="E38" s="380">
        <v>0</v>
      </c>
      <c r="F38" s="229">
        <v>0</v>
      </c>
      <c r="G38" s="380">
        <v>0</v>
      </c>
      <c r="H38" s="229">
        <v>0</v>
      </c>
    </row>
    <row r="39" spans="2:8" x14ac:dyDescent="0.2">
      <c r="B39" s="401" t="s">
        <v>806</v>
      </c>
      <c r="C39" s="379">
        <v>0</v>
      </c>
      <c r="D39" s="314">
        <v>0</v>
      </c>
      <c r="E39" s="314">
        <v>0</v>
      </c>
      <c r="F39" s="314">
        <v>0</v>
      </c>
      <c r="G39" s="311">
        <v>0</v>
      </c>
      <c r="H39" s="311">
        <v>0</v>
      </c>
    </row>
    <row r="40" spans="2:8" x14ac:dyDescent="0.2">
      <c r="B40" s="401" t="s">
        <v>571</v>
      </c>
      <c r="C40" s="384">
        <v>0</v>
      </c>
      <c r="D40" s="380">
        <v>0</v>
      </c>
      <c r="E40" s="380">
        <v>0</v>
      </c>
      <c r="F40" s="229">
        <v>0</v>
      </c>
      <c r="G40" s="380">
        <v>0</v>
      </c>
      <c r="H40" s="229">
        <v>0</v>
      </c>
    </row>
    <row r="41" spans="2:8" x14ac:dyDescent="0.2">
      <c r="B41" s="401" t="s">
        <v>353</v>
      </c>
      <c r="C41" s="384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</row>
    <row r="42" spans="2:8" x14ac:dyDescent="0.2">
      <c r="B42" s="401" t="s">
        <v>354</v>
      </c>
      <c r="C42" s="384">
        <v>6</v>
      </c>
      <c r="D42" s="380">
        <v>0</v>
      </c>
      <c r="E42" s="380">
        <v>6</v>
      </c>
      <c r="F42" s="229">
        <v>0</v>
      </c>
      <c r="G42" s="380">
        <v>0</v>
      </c>
      <c r="H42" s="229">
        <v>0</v>
      </c>
    </row>
    <row r="43" spans="2:8" x14ac:dyDescent="0.2">
      <c r="B43" s="401" t="s">
        <v>385</v>
      </c>
      <c r="C43" s="384">
        <v>0</v>
      </c>
      <c r="D43" s="380">
        <v>0</v>
      </c>
      <c r="E43" s="380">
        <v>0</v>
      </c>
      <c r="F43" s="380">
        <v>0</v>
      </c>
      <c r="G43" s="380">
        <v>0</v>
      </c>
      <c r="H43" s="380">
        <v>0</v>
      </c>
    </row>
    <row r="44" spans="2:8" x14ac:dyDescent="0.2">
      <c r="B44" s="401" t="s">
        <v>632</v>
      </c>
      <c r="C44" s="411">
        <v>0</v>
      </c>
      <c r="D44" s="229">
        <v>0</v>
      </c>
      <c r="E44" s="226">
        <v>0</v>
      </c>
      <c r="F44" s="380">
        <v>0</v>
      </c>
      <c r="G44" s="380">
        <v>0</v>
      </c>
      <c r="H44" s="380">
        <v>0</v>
      </c>
    </row>
    <row r="45" spans="2:8" x14ac:dyDescent="0.2">
      <c r="B45" s="401" t="s">
        <v>398</v>
      </c>
      <c r="C45" s="384">
        <v>0</v>
      </c>
      <c r="D45" s="380">
        <v>0</v>
      </c>
      <c r="E45" s="380">
        <v>0</v>
      </c>
      <c r="F45" s="380">
        <v>79591</v>
      </c>
      <c r="G45" s="380">
        <v>0</v>
      </c>
      <c r="H45" s="380">
        <v>79591</v>
      </c>
    </row>
    <row r="46" spans="2:8" x14ac:dyDescent="0.2">
      <c r="B46" s="401" t="s">
        <v>633</v>
      </c>
      <c r="C46" s="384">
        <v>0</v>
      </c>
      <c r="D46" s="380">
        <v>0</v>
      </c>
      <c r="E46" s="380">
        <v>0</v>
      </c>
      <c r="F46" s="380">
        <v>0</v>
      </c>
      <c r="G46" s="380">
        <v>0</v>
      </c>
      <c r="H46" s="380">
        <v>0</v>
      </c>
    </row>
    <row r="47" spans="2:8" x14ac:dyDescent="0.2">
      <c r="B47" s="393" t="s">
        <v>355</v>
      </c>
      <c r="C47" s="411">
        <v>0</v>
      </c>
      <c r="D47" s="226">
        <v>0</v>
      </c>
      <c r="E47" s="226">
        <v>0</v>
      </c>
      <c r="F47" s="215">
        <v>0</v>
      </c>
      <c r="G47" s="226">
        <v>0</v>
      </c>
      <c r="H47" s="226">
        <v>0</v>
      </c>
    </row>
    <row r="48" spans="2:8" x14ac:dyDescent="0.2">
      <c r="B48" s="401" t="s">
        <v>356</v>
      </c>
      <c r="C48" s="384">
        <v>33688</v>
      </c>
      <c r="D48" s="380">
        <v>0</v>
      </c>
      <c r="E48" s="380">
        <v>33688</v>
      </c>
      <c r="F48" s="215">
        <v>0</v>
      </c>
      <c r="G48" s="226">
        <v>0</v>
      </c>
      <c r="H48" s="380">
        <v>0</v>
      </c>
    </row>
    <row r="49" spans="2:8" x14ac:dyDescent="0.2">
      <c r="B49" s="401" t="s">
        <v>807</v>
      </c>
      <c r="C49" s="379">
        <v>0</v>
      </c>
      <c r="D49" s="314">
        <v>0</v>
      </c>
      <c r="E49" s="314">
        <v>0</v>
      </c>
      <c r="F49" s="314">
        <v>0</v>
      </c>
      <c r="G49" s="380">
        <v>0</v>
      </c>
      <c r="H49" s="380">
        <v>0</v>
      </c>
    </row>
    <row r="50" spans="2:8" x14ac:dyDescent="0.2">
      <c r="B50" s="401" t="s">
        <v>808</v>
      </c>
      <c r="C50" s="384">
        <v>0</v>
      </c>
      <c r="D50" s="380">
        <v>0</v>
      </c>
      <c r="E50" s="229">
        <v>0</v>
      </c>
      <c r="F50" s="380">
        <v>0</v>
      </c>
      <c r="G50" s="380">
        <v>0</v>
      </c>
      <c r="H50" s="380">
        <v>0</v>
      </c>
    </row>
    <row r="51" spans="2:8" x14ac:dyDescent="0.2">
      <c r="B51" s="401" t="s">
        <v>812</v>
      </c>
      <c r="C51" s="411">
        <v>0</v>
      </c>
      <c r="D51" s="380">
        <v>0</v>
      </c>
      <c r="E51" s="226">
        <v>0</v>
      </c>
      <c r="F51" s="380">
        <v>0</v>
      </c>
      <c r="G51" s="380">
        <v>0</v>
      </c>
      <c r="H51" s="380">
        <v>0</v>
      </c>
    </row>
    <row r="52" spans="2:8" x14ac:dyDescent="0.2">
      <c r="B52" s="401" t="s">
        <v>813</v>
      </c>
      <c r="C52" s="384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</row>
    <row r="53" spans="2:8" x14ac:dyDescent="0.2">
      <c r="B53" s="401" t="s">
        <v>814</v>
      </c>
      <c r="C53" s="384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</row>
    <row r="54" spans="2:8" x14ac:dyDescent="0.2">
      <c r="B54" s="401" t="s">
        <v>815</v>
      </c>
      <c r="C54" s="384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</row>
    <row r="55" spans="2:8" x14ac:dyDescent="0.2">
      <c r="B55" s="401" t="s">
        <v>816</v>
      </c>
      <c r="C55" s="384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</row>
    <row r="56" spans="2:8" x14ac:dyDescent="0.2">
      <c r="B56" s="401" t="s">
        <v>817</v>
      </c>
      <c r="C56" s="384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</row>
    <row r="57" spans="2:8" x14ac:dyDescent="0.2">
      <c r="B57" s="401" t="s">
        <v>357</v>
      </c>
      <c r="C57" s="384"/>
      <c r="D57" s="380"/>
      <c r="E57" s="380"/>
      <c r="F57" s="380"/>
      <c r="G57" s="380"/>
      <c r="H57" s="380"/>
    </row>
    <row r="58" spans="2:8" x14ac:dyDescent="0.2">
      <c r="B58" s="401"/>
      <c r="C58" s="384"/>
      <c r="D58" s="380"/>
      <c r="E58" s="380"/>
      <c r="F58" s="380"/>
      <c r="G58" s="380"/>
      <c r="H58" s="380"/>
    </row>
    <row r="59" spans="2:8" x14ac:dyDescent="0.2">
      <c r="B59" s="401" t="s">
        <v>818</v>
      </c>
      <c r="C59" s="384">
        <v>0</v>
      </c>
      <c r="D59" s="380">
        <v>0</v>
      </c>
      <c r="E59" s="380">
        <v>0</v>
      </c>
      <c r="F59" s="380">
        <v>5098</v>
      </c>
      <c r="G59" s="380">
        <v>0</v>
      </c>
      <c r="H59" s="380">
        <v>5098</v>
      </c>
    </row>
    <row r="60" spans="2:8" x14ac:dyDescent="0.2">
      <c r="B60" s="393" t="s">
        <v>819</v>
      </c>
      <c r="C60" s="384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</row>
    <row r="61" spans="2:8" x14ac:dyDescent="0.2">
      <c r="B61" s="401" t="s">
        <v>820</v>
      </c>
      <c r="C61" s="384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</row>
    <row r="62" spans="2:8" x14ac:dyDescent="0.2">
      <c r="B62" s="401" t="s">
        <v>821</v>
      </c>
      <c r="C62" s="384">
        <v>0</v>
      </c>
      <c r="D62" s="380">
        <v>0</v>
      </c>
      <c r="E62" s="380">
        <v>0</v>
      </c>
      <c r="F62" s="380">
        <v>0</v>
      </c>
      <c r="G62" s="380">
        <v>0</v>
      </c>
      <c r="H62" s="380">
        <v>0</v>
      </c>
    </row>
    <row r="63" spans="2:8" x14ac:dyDescent="0.2">
      <c r="B63" s="401" t="s">
        <v>809</v>
      </c>
      <c r="C63" s="379">
        <v>0</v>
      </c>
      <c r="D63" s="314">
        <v>0</v>
      </c>
      <c r="E63" s="314">
        <v>0</v>
      </c>
      <c r="F63" s="314">
        <v>0</v>
      </c>
      <c r="G63" s="140">
        <v>0</v>
      </c>
      <c r="H63" s="380">
        <v>0</v>
      </c>
    </row>
    <row r="64" spans="2:8" x14ac:dyDescent="0.2">
      <c r="B64" s="401" t="s">
        <v>863</v>
      </c>
      <c r="C64" s="379">
        <v>0</v>
      </c>
      <c r="D64" s="314">
        <v>0</v>
      </c>
      <c r="E64" s="314">
        <v>0</v>
      </c>
      <c r="F64" s="314">
        <v>0</v>
      </c>
      <c r="G64" s="140">
        <v>0</v>
      </c>
      <c r="H64" s="380">
        <v>0</v>
      </c>
    </row>
    <row r="65" spans="2:8" x14ac:dyDescent="0.2">
      <c r="B65" s="401" t="s">
        <v>822</v>
      </c>
      <c r="C65" s="384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</row>
    <row r="66" spans="2:8" x14ac:dyDescent="0.2">
      <c r="B66" s="401" t="s">
        <v>823</v>
      </c>
      <c r="C66" s="384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</row>
    <row r="67" spans="2:8" x14ac:dyDescent="0.2">
      <c r="B67" s="401" t="s">
        <v>810</v>
      </c>
      <c r="C67" s="379">
        <v>0</v>
      </c>
      <c r="D67" s="314">
        <v>0</v>
      </c>
      <c r="E67" s="314">
        <v>0</v>
      </c>
      <c r="F67" s="314">
        <v>0</v>
      </c>
      <c r="G67" s="380">
        <v>0</v>
      </c>
      <c r="H67" s="229">
        <v>0</v>
      </c>
    </row>
    <row r="68" spans="2:8" x14ac:dyDescent="0.2">
      <c r="B68" s="401" t="s">
        <v>824</v>
      </c>
      <c r="C68" s="385">
        <v>0</v>
      </c>
      <c r="D68" s="226">
        <v>0</v>
      </c>
      <c r="E68" s="226">
        <v>0</v>
      </c>
      <c r="F68" s="380">
        <v>0</v>
      </c>
      <c r="G68" s="226">
        <v>0</v>
      </c>
      <c r="H68" s="226">
        <v>0</v>
      </c>
    </row>
    <row r="69" spans="2:8" x14ac:dyDescent="0.2">
      <c r="B69" s="401"/>
      <c r="C69" s="385"/>
      <c r="D69" s="380"/>
      <c r="E69" s="380"/>
      <c r="F69" s="380"/>
      <c r="G69" s="380"/>
      <c r="H69" s="380"/>
    </row>
    <row r="70" spans="2:8" x14ac:dyDescent="0.2">
      <c r="B70" s="401" t="s">
        <v>825</v>
      </c>
      <c r="C70" s="384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</row>
    <row r="71" spans="2:8" x14ac:dyDescent="0.2">
      <c r="B71" s="393" t="s">
        <v>826</v>
      </c>
      <c r="C71" s="411" t="s">
        <v>646</v>
      </c>
      <c r="D71" s="226">
        <v>0</v>
      </c>
      <c r="E71" s="226" t="s">
        <v>646</v>
      </c>
      <c r="F71" s="215">
        <v>0</v>
      </c>
      <c r="G71" s="226">
        <v>0</v>
      </c>
      <c r="H71" s="226">
        <v>0</v>
      </c>
    </row>
    <row r="72" spans="2:8" x14ac:dyDescent="0.2">
      <c r="B72" s="393" t="s">
        <v>864</v>
      </c>
      <c r="C72" s="411" t="s">
        <v>646</v>
      </c>
      <c r="D72" s="226">
        <v>0</v>
      </c>
      <c r="E72" s="226" t="s">
        <v>646</v>
      </c>
      <c r="F72" s="215">
        <v>0</v>
      </c>
      <c r="G72" s="226">
        <v>0</v>
      </c>
      <c r="H72" s="226">
        <v>0</v>
      </c>
    </row>
    <row r="73" spans="2:8" x14ac:dyDescent="0.2">
      <c r="B73" s="401" t="s">
        <v>827</v>
      </c>
      <c r="C73" s="384">
        <v>0</v>
      </c>
      <c r="D73" s="380">
        <v>0</v>
      </c>
      <c r="E73" s="380">
        <v>0</v>
      </c>
      <c r="F73" s="380">
        <v>0</v>
      </c>
      <c r="G73" s="380">
        <v>0</v>
      </c>
      <c r="H73" s="380">
        <v>0</v>
      </c>
    </row>
    <row r="74" spans="2:8" x14ac:dyDescent="0.2">
      <c r="B74" s="401" t="s">
        <v>828</v>
      </c>
      <c r="C74" s="411">
        <v>0</v>
      </c>
      <c r="D74" s="226">
        <v>0</v>
      </c>
      <c r="E74" s="380">
        <v>0</v>
      </c>
      <c r="F74" s="380">
        <v>0</v>
      </c>
      <c r="G74" s="380">
        <v>0</v>
      </c>
      <c r="H74" s="380">
        <v>0</v>
      </c>
    </row>
    <row r="75" spans="2:8" x14ac:dyDescent="0.2">
      <c r="B75" s="412" t="s">
        <v>829</v>
      </c>
      <c r="C75" s="205">
        <v>0</v>
      </c>
      <c r="D75" s="205">
        <v>0</v>
      </c>
      <c r="E75" s="140">
        <v>0</v>
      </c>
      <c r="F75" s="205">
        <v>0</v>
      </c>
      <c r="G75" s="205">
        <v>0</v>
      </c>
      <c r="H75" s="140">
        <v>0</v>
      </c>
    </row>
    <row r="76" spans="2:8" x14ac:dyDescent="0.2">
      <c r="B76" s="393" t="s">
        <v>811</v>
      </c>
      <c r="C76" s="379">
        <v>0</v>
      </c>
      <c r="D76" s="314">
        <v>0</v>
      </c>
      <c r="E76" s="314">
        <v>0</v>
      </c>
      <c r="F76" s="314">
        <v>0</v>
      </c>
      <c r="G76" s="140">
        <v>0</v>
      </c>
      <c r="H76" s="380">
        <v>0</v>
      </c>
    </row>
    <row r="77" spans="2:8" x14ac:dyDescent="0.2">
      <c r="B77" s="413" t="s">
        <v>830</v>
      </c>
      <c r="C77" s="414">
        <v>0</v>
      </c>
      <c r="D77" s="314">
        <v>0</v>
      </c>
      <c r="E77" s="314">
        <v>0</v>
      </c>
      <c r="F77" s="314">
        <v>0</v>
      </c>
      <c r="G77" s="314">
        <v>0</v>
      </c>
      <c r="H77" s="314">
        <v>0</v>
      </c>
    </row>
    <row r="78" spans="2:8" x14ac:dyDescent="0.2">
      <c r="B78" s="413" t="s">
        <v>399</v>
      </c>
      <c r="C78" s="414">
        <v>0</v>
      </c>
      <c r="D78" s="314">
        <v>0</v>
      </c>
      <c r="E78" s="314">
        <v>0</v>
      </c>
      <c r="F78" s="314">
        <v>0</v>
      </c>
      <c r="G78" s="314">
        <v>0</v>
      </c>
      <c r="H78" s="314">
        <v>0</v>
      </c>
    </row>
    <row r="79" spans="2:8" ht="18" thickBot="1" x14ac:dyDescent="0.2">
      <c r="B79" s="415"/>
      <c r="C79" s="271"/>
      <c r="D79" s="271"/>
      <c r="E79" s="271"/>
      <c r="F79" s="271"/>
      <c r="G79" s="271"/>
      <c r="H79" s="271"/>
    </row>
    <row r="80" spans="2:8" x14ac:dyDescent="0.15">
      <c r="B80" s="393"/>
      <c r="C80" s="416" t="s">
        <v>831</v>
      </c>
      <c r="D80" s="274"/>
      <c r="E80" s="274"/>
      <c r="F80" s="274"/>
      <c r="G80" s="274"/>
      <c r="H80" s="274"/>
    </row>
    <row r="81" spans="2:8" x14ac:dyDescent="0.2">
      <c r="B81" s="393"/>
      <c r="C81" s="409" t="s">
        <v>365</v>
      </c>
      <c r="D81" s="274"/>
      <c r="E81" s="274"/>
      <c r="F81" s="274"/>
      <c r="G81" s="274"/>
      <c r="H81" s="274"/>
    </row>
    <row r="83" spans="2:8" x14ac:dyDescent="0.15">
      <c r="C83" s="34">
        <f t="shared" ref="C83:H83" si="0">SUM(C15:C77)</f>
        <v>307089</v>
      </c>
      <c r="D83" s="34">
        <f t="shared" si="0"/>
        <v>7285</v>
      </c>
      <c r="E83" s="34">
        <f t="shared" si="0"/>
        <v>299804</v>
      </c>
      <c r="F83" s="34">
        <f t="shared" si="0"/>
        <v>893162</v>
      </c>
      <c r="G83" s="34">
        <f t="shared" si="0"/>
        <v>350008</v>
      </c>
      <c r="H83" s="34">
        <f t="shared" si="0"/>
        <v>543154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E73" sqref="E73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2.625" style="11" bestFit="1" customWidth="1"/>
    <col min="14" max="14" width="10.875" style="11"/>
    <col min="15" max="16384" width="10.875" style="2"/>
  </cols>
  <sheetData>
    <row r="1" spans="1:14" x14ac:dyDescent="0.2">
      <c r="A1" s="27"/>
    </row>
    <row r="6" spans="1:14" x14ac:dyDescent="0.2">
      <c r="B6" s="533" t="s">
        <v>29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4" ht="18" thickBot="1" x14ac:dyDescent="0.25">
      <c r="B7" s="163"/>
      <c r="C7" s="163"/>
      <c r="D7" s="163"/>
      <c r="E7" s="163"/>
      <c r="F7" s="163"/>
      <c r="G7" s="164" t="s">
        <v>428</v>
      </c>
      <c r="H7" s="163"/>
      <c r="I7" s="163"/>
      <c r="J7" s="164"/>
      <c r="K7" s="163"/>
      <c r="L7" s="165" t="s">
        <v>506</v>
      </c>
    </row>
    <row r="8" spans="1:14" x14ac:dyDescent="0.2">
      <c r="B8" s="162"/>
      <c r="C8" s="162"/>
      <c r="D8" s="162"/>
      <c r="E8" s="166" t="s">
        <v>507</v>
      </c>
      <c r="F8" s="167"/>
      <c r="G8" s="167"/>
      <c r="H8" s="167"/>
      <c r="I8" s="167"/>
      <c r="J8" s="167"/>
      <c r="K8" s="167"/>
      <c r="L8" s="168"/>
    </row>
    <row r="9" spans="1:14" s="22" customFormat="1" x14ac:dyDescent="0.2">
      <c r="A9" s="60"/>
      <c r="B9" s="169"/>
      <c r="C9" s="170" t="s">
        <v>30</v>
      </c>
      <c r="D9" s="169"/>
      <c r="E9" s="171" t="s">
        <v>363</v>
      </c>
      <c r="F9" s="171" t="s">
        <v>260</v>
      </c>
      <c r="G9" s="171" t="s">
        <v>508</v>
      </c>
      <c r="H9" s="171" t="s">
        <v>259</v>
      </c>
      <c r="I9" s="171" t="s">
        <v>279</v>
      </c>
      <c r="J9" s="171" t="s">
        <v>280</v>
      </c>
      <c r="K9" s="171" t="s">
        <v>509</v>
      </c>
      <c r="L9" s="171" t="s">
        <v>261</v>
      </c>
      <c r="M9" s="60"/>
      <c r="N9" s="60"/>
    </row>
    <row r="10" spans="1:14" x14ac:dyDescent="0.15">
      <c r="B10" s="172"/>
      <c r="C10" s="172"/>
      <c r="D10" s="172"/>
      <c r="E10" s="173"/>
      <c r="F10" s="173"/>
      <c r="G10" s="173"/>
      <c r="H10" s="173"/>
      <c r="I10" s="173"/>
      <c r="J10" s="173"/>
      <c r="K10" s="173"/>
      <c r="L10" s="173"/>
      <c r="M10" s="61"/>
    </row>
    <row r="11" spans="1:14" x14ac:dyDescent="0.15">
      <c r="B11" s="174"/>
      <c r="C11" s="174"/>
      <c r="D11" s="174"/>
      <c r="E11" s="175"/>
      <c r="F11" s="174"/>
      <c r="G11" s="174"/>
      <c r="H11" s="174"/>
      <c r="I11" s="174"/>
      <c r="J11" s="174"/>
      <c r="K11" s="174"/>
      <c r="L11" s="174"/>
    </row>
    <row r="12" spans="1:14" x14ac:dyDescent="0.2">
      <c r="B12" s="176" t="s">
        <v>874</v>
      </c>
      <c r="C12" s="177"/>
      <c r="D12" s="178"/>
      <c r="E12" s="179">
        <v>331523</v>
      </c>
      <c r="F12" s="180">
        <v>131149</v>
      </c>
      <c r="G12" s="180">
        <v>17757</v>
      </c>
      <c r="H12" s="180">
        <v>20169</v>
      </c>
      <c r="I12" s="180">
        <v>9997</v>
      </c>
      <c r="J12" s="180">
        <v>7498</v>
      </c>
      <c r="K12" s="180">
        <v>23098</v>
      </c>
      <c r="L12" s="180">
        <v>9904</v>
      </c>
    </row>
    <row r="13" spans="1:14" x14ac:dyDescent="0.2">
      <c r="B13" s="176" t="s">
        <v>31</v>
      </c>
      <c r="C13" s="174"/>
      <c r="D13" s="176" t="s">
        <v>32</v>
      </c>
      <c r="E13" s="179">
        <v>318683</v>
      </c>
      <c r="F13" s="180">
        <v>125304</v>
      </c>
      <c r="G13" s="180">
        <v>17268</v>
      </c>
      <c r="H13" s="180">
        <v>19678</v>
      </c>
      <c r="I13" s="180">
        <v>9604</v>
      </c>
      <c r="J13" s="180">
        <v>7283</v>
      </c>
      <c r="K13" s="180">
        <v>22293</v>
      </c>
      <c r="L13" s="180">
        <v>9539</v>
      </c>
    </row>
    <row r="14" spans="1:14" x14ac:dyDescent="0.2">
      <c r="B14" s="174"/>
      <c r="C14" s="176" t="s">
        <v>33</v>
      </c>
      <c r="D14" s="176" t="s">
        <v>873</v>
      </c>
      <c r="E14" s="179">
        <v>12840</v>
      </c>
      <c r="F14" s="180">
        <v>5845</v>
      </c>
      <c r="G14" s="180">
        <v>489</v>
      </c>
      <c r="H14" s="180">
        <v>491</v>
      </c>
      <c r="I14" s="180">
        <v>393</v>
      </c>
      <c r="J14" s="180">
        <v>215</v>
      </c>
      <c r="K14" s="180">
        <v>805</v>
      </c>
      <c r="L14" s="180">
        <v>365</v>
      </c>
    </row>
    <row r="15" spans="1:14" x14ac:dyDescent="0.2">
      <c r="B15" s="174"/>
      <c r="C15" s="176"/>
      <c r="D15" s="176"/>
      <c r="E15" s="181"/>
      <c r="F15" s="143"/>
      <c r="G15" s="143"/>
      <c r="H15" s="143"/>
      <c r="I15" s="143"/>
      <c r="J15" s="143"/>
      <c r="K15" s="143"/>
      <c r="L15" s="143"/>
    </row>
    <row r="16" spans="1:14" x14ac:dyDescent="0.2">
      <c r="B16" s="176" t="s">
        <v>942</v>
      </c>
      <c r="C16" s="177"/>
      <c r="D16" s="178"/>
      <c r="E16" s="473">
        <v>329266</v>
      </c>
      <c r="F16" s="143">
        <v>130292</v>
      </c>
      <c r="G16" s="143">
        <v>17551</v>
      </c>
      <c r="H16" s="143">
        <v>19978</v>
      </c>
      <c r="I16" s="143">
        <v>9846</v>
      </c>
      <c r="J16" s="143">
        <v>7486</v>
      </c>
      <c r="K16" s="143">
        <v>22885</v>
      </c>
      <c r="L16" s="143">
        <v>9860</v>
      </c>
    </row>
    <row r="17" spans="1:12" x14ac:dyDescent="0.2">
      <c r="B17" s="176" t="s">
        <v>31</v>
      </c>
      <c r="C17" s="174"/>
      <c r="D17" s="176" t="s">
        <v>32</v>
      </c>
      <c r="E17" s="473">
        <v>316517</v>
      </c>
      <c r="F17" s="143">
        <v>124518</v>
      </c>
      <c r="G17" s="143">
        <v>17068</v>
      </c>
      <c r="H17" s="143">
        <v>19480</v>
      </c>
      <c r="I17" s="143">
        <v>9466</v>
      </c>
      <c r="J17" s="143">
        <v>7272</v>
      </c>
      <c r="K17" s="143">
        <v>22060</v>
      </c>
      <c r="L17" s="143">
        <v>9492</v>
      </c>
    </row>
    <row r="18" spans="1:12" x14ac:dyDescent="0.2">
      <c r="B18" s="174"/>
      <c r="C18" s="176" t="s">
        <v>33</v>
      </c>
      <c r="D18" s="176" t="s">
        <v>873</v>
      </c>
      <c r="E18" s="181">
        <v>12749</v>
      </c>
      <c r="F18" s="143">
        <v>5774</v>
      </c>
      <c r="G18" s="143">
        <v>483</v>
      </c>
      <c r="H18" s="143">
        <v>498</v>
      </c>
      <c r="I18" s="143">
        <v>380</v>
      </c>
      <c r="J18" s="143">
        <v>214</v>
      </c>
      <c r="K18" s="143">
        <v>825</v>
      </c>
      <c r="L18" s="143">
        <v>368</v>
      </c>
    </row>
    <row r="19" spans="1:12" x14ac:dyDescent="0.2">
      <c r="B19" s="174"/>
      <c r="C19" s="182"/>
      <c r="D19" s="183"/>
      <c r="E19" s="473"/>
      <c r="F19" s="143"/>
      <c r="G19" s="143"/>
      <c r="H19" s="143"/>
      <c r="I19" s="143"/>
      <c r="J19" s="143"/>
      <c r="K19" s="143"/>
      <c r="L19" s="143"/>
    </row>
    <row r="20" spans="1:12" x14ac:dyDescent="0.2">
      <c r="B20" s="174"/>
      <c r="C20" s="184" t="s">
        <v>875</v>
      </c>
      <c r="D20" s="174"/>
      <c r="E20" s="473">
        <v>44184</v>
      </c>
      <c r="F20" s="143">
        <v>16620</v>
      </c>
      <c r="G20" s="143">
        <v>2469</v>
      </c>
      <c r="H20" s="143">
        <v>1684</v>
      </c>
      <c r="I20" s="143">
        <v>1693</v>
      </c>
      <c r="J20" s="143">
        <v>958</v>
      </c>
      <c r="K20" s="143">
        <v>3568</v>
      </c>
      <c r="L20" s="143">
        <v>1494</v>
      </c>
    </row>
    <row r="21" spans="1:12" x14ac:dyDescent="0.2">
      <c r="B21" s="174"/>
      <c r="C21" s="184"/>
      <c r="D21" s="176" t="s">
        <v>32</v>
      </c>
      <c r="E21" s="181">
        <v>36057</v>
      </c>
      <c r="F21" s="143">
        <v>12983</v>
      </c>
      <c r="G21" s="143">
        <v>2191</v>
      </c>
      <c r="H21" s="143">
        <v>1345</v>
      </c>
      <c r="I21" s="143">
        <v>1448</v>
      </c>
      <c r="J21" s="143">
        <v>867</v>
      </c>
      <c r="K21" s="143">
        <v>3038</v>
      </c>
      <c r="L21" s="143">
        <v>1253</v>
      </c>
    </row>
    <row r="22" spans="1:12" x14ac:dyDescent="0.2">
      <c r="B22" s="174"/>
      <c r="C22" s="184"/>
      <c r="D22" s="176" t="s">
        <v>873</v>
      </c>
      <c r="E22" s="473">
        <v>8127</v>
      </c>
      <c r="F22" s="143">
        <v>3637</v>
      </c>
      <c r="G22" s="143">
        <v>278</v>
      </c>
      <c r="H22" s="143">
        <v>339</v>
      </c>
      <c r="I22" s="143">
        <v>245</v>
      </c>
      <c r="J22" s="143">
        <v>91</v>
      </c>
      <c r="K22" s="143">
        <v>530</v>
      </c>
      <c r="L22" s="143">
        <v>241</v>
      </c>
    </row>
    <row r="23" spans="1:12" x14ac:dyDescent="0.2">
      <c r="B23" s="174"/>
      <c r="C23" s="184"/>
      <c r="D23" s="174"/>
      <c r="E23" s="473"/>
      <c r="F23" s="143"/>
      <c r="G23" s="143"/>
      <c r="H23" s="143"/>
      <c r="I23" s="143"/>
      <c r="J23" s="143"/>
      <c r="K23" s="143"/>
      <c r="L23" s="143"/>
    </row>
    <row r="24" spans="1:12" x14ac:dyDescent="0.2">
      <c r="B24" s="174"/>
      <c r="C24" s="184"/>
      <c r="D24" s="185" t="s">
        <v>876</v>
      </c>
      <c r="E24" s="181">
        <v>16813</v>
      </c>
      <c r="F24" s="143">
        <v>6139</v>
      </c>
      <c r="G24" s="143">
        <v>714</v>
      </c>
      <c r="H24" s="143">
        <v>746</v>
      </c>
      <c r="I24" s="143">
        <v>518</v>
      </c>
      <c r="J24" s="143">
        <v>381</v>
      </c>
      <c r="K24" s="143">
        <v>1372</v>
      </c>
      <c r="L24" s="143">
        <v>705</v>
      </c>
    </row>
    <row r="25" spans="1:12" x14ac:dyDescent="0.2">
      <c r="A25" s="162"/>
      <c r="B25" s="174"/>
      <c r="C25" s="184"/>
      <c r="D25" s="184" t="s">
        <v>32</v>
      </c>
      <c r="E25" s="473">
        <v>10255</v>
      </c>
      <c r="F25" s="143">
        <v>3377</v>
      </c>
      <c r="G25" s="143">
        <v>459</v>
      </c>
      <c r="H25" s="143">
        <v>456</v>
      </c>
      <c r="I25" s="143">
        <v>330</v>
      </c>
      <c r="J25" s="143">
        <v>303</v>
      </c>
      <c r="K25" s="143">
        <v>917</v>
      </c>
      <c r="L25" s="143">
        <v>494</v>
      </c>
    </row>
    <row r="26" spans="1:12" x14ac:dyDescent="0.2">
      <c r="B26" s="174"/>
      <c r="C26" s="186"/>
      <c r="D26" s="176" t="s">
        <v>873</v>
      </c>
      <c r="E26" s="473">
        <v>6558</v>
      </c>
      <c r="F26" s="143">
        <v>2762</v>
      </c>
      <c r="G26" s="143">
        <v>255</v>
      </c>
      <c r="H26" s="143">
        <v>290</v>
      </c>
      <c r="I26" s="143">
        <v>188</v>
      </c>
      <c r="J26" s="143">
        <v>78</v>
      </c>
      <c r="K26" s="143">
        <v>455</v>
      </c>
      <c r="L26" s="143">
        <v>211</v>
      </c>
    </row>
    <row r="27" spans="1:12" x14ac:dyDescent="0.2">
      <c r="B27" s="174"/>
      <c r="C27" s="184"/>
      <c r="D27" s="184"/>
      <c r="E27" s="181"/>
      <c r="F27" s="143"/>
      <c r="G27" s="143"/>
      <c r="H27" s="143"/>
      <c r="I27" s="143"/>
      <c r="J27" s="143"/>
      <c r="K27" s="143"/>
      <c r="L27" s="143"/>
    </row>
    <row r="28" spans="1:12" x14ac:dyDescent="0.2">
      <c r="B28" s="174"/>
      <c r="C28" s="184"/>
      <c r="D28" s="187" t="s">
        <v>877</v>
      </c>
      <c r="E28" s="473">
        <v>26315</v>
      </c>
      <c r="F28" s="143">
        <v>9816</v>
      </c>
      <c r="G28" s="143">
        <v>1750</v>
      </c>
      <c r="H28" s="143">
        <v>908</v>
      </c>
      <c r="I28" s="143">
        <v>1130</v>
      </c>
      <c r="J28" s="143">
        <v>576</v>
      </c>
      <c r="K28" s="143">
        <v>2171</v>
      </c>
      <c r="L28" s="143">
        <v>774</v>
      </c>
    </row>
    <row r="29" spans="1:12" x14ac:dyDescent="0.2">
      <c r="B29" s="174"/>
      <c r="C29" s="184"/>
      <c r="D29" s="184" t="s">
        <v>32</v>
      </c>
      <c r="E29" s="473">
        <v>25739</v>
      </c>
      <c r="F29" s="143">
        <v>9581</v>
      </c>
      <c r="G29" s="143">
        <v>1731</v>
      </c>
      <c r="H29" s="143">
        <v>887</v>
      </c>
      <c r="I29" s="143">
        <v>1117</v>
      </c>
      <c r="J29" s="143">
        <v>563</v>
      </c>
      <c r="K29" s="143">
        <v>2114</v>
      </c>
      <c r="L29" s="143">
        <v>759</v>
      </c>
    </row>
    <row r="30" spans="1:12" x14ac:dyDescent="0.2">
      <c r="B30" s="174"/>
      <c r="C30" s="184"/>
      <c r="D30" s="184" t="s">
        <v>873</v>
      </c>
      <c r="E30" s="181">
        <v>576</v>
      </c>
      <c r="F30" s="143">
        <v>235</v>
      </c>
      <c r="G30" s="143">
        <v>19</v>
      </c>
      <c r="H30" s="143">
        <v>21</v>
      </c>
      <c r="I30" s="143">
        <v>13</v>
      </c>
      <c r="J30" s="143">
        <v>13</v>
      </c>
      <c r="K30" s="143">
        <v>57</v>
      </c>
      <c r="L30" s="143">
        <v>15</v>
      </c>
    </row>
    <row r="31" spans="1:12" x14ac:dyDescent="0.2">
      <c r="B31" s="174"/>
      <c r="C31" s="184"/>
      <c r="D31" s="188"/>
      <c r="E31" s="473"/>
      <c r="F31" s="143"/>
      <c r="G31" s="143"/>
      <c r="H31" s="143"/>
      <c r="I31" s="143"/>
      <c r="J31" s="143"/>
      <c r="K31" s="143"/>
      <c r="L31" s="143"/>
    </row>
    <row r="32" spans="1:12" x14ac:dyDescent="0.2">
      <c r="B32" s="174"/>
      <c r="C32" s="184"/>
      <c r="D32" s="187" t="s">
        <v>878</v>
      </c>
      <c r="E32" s="473">
        <v>1056</v>
      </c>
      <c r="F32" s="143">
        <v>665</v>
      </c>
      <c r="G32" s="143">
        <v>5</v>
      </c>
      <c r="H32" s="143">
        <v>30</v>
      </c>
      <c r="I32" s="143">
        <v>45</v>
      </c>
      <c r="J32" s="143">
        <v>1</v>
      </c>
      <c r="K32" s="143">
        <v>25</v>
      </c>
      <c r="L32" s="143">
        <v>15</v>
      </c>
    </row>
    <row r="33" spans="2:12" x14ac:dyDescent="0.2">
      <c r="B33" s="174"/>
      <c r="C33" s="184"/>
      <c r="D33" s="184" t="s">
        <v>32</v>
      </c>
      <c r="E33" s="181">
        <v>63</v>
      </c>
      <c r="F33" s="143">
        <v>25</v>
      </c>
      <c r="G33" s="143">
        <v>1</v>
      </c>
      <c r="H33" s="143">
        <v>2</v>
      </c>
      <c r="I33" s="143">
        <v>1</v>
      </c>
      <c r="J33" s="143">
        <v>1</v>
      </c>
      <c r="K33" s="143">
        <v>7</v>
      </c>
      <c r="L33" s="474">
        <v>0</v>
      </c>
    </row>
    <row r="34" spans="2:12" x14ac:dyDescent="0.2">
      <c r="B34" s="174"/>
      <c r="C34" s="184"/>
      <c r="D34" s="184" t="s">
        <v>873</v>
      </c>
      <c r="E34" s="473">
        <v>993</v>
      </c>
      <c r="F34" s="143">
        <v>640</v>
      </c>
      <c r="G34" s="143">
        <v>4</v>
      </c>
      <c r="H34" s="143">
        <v>28</v>
      </c>
      <c r="I34" s="143">
        <v>44</v>
      </c>
      <c r="J34" s="474">
        <v>0</v>
      </c>
      <c r="K34" s="143">
        <v>18</v>
      </c>
      <c r="L34" s="143">
        <v>15</v>
      </c>
    </row>
    <row r="35" spans="2:12" x14ac:dyDescent="0.2">
      <c r="B35" s="174"/>
      <c r="C35" s="184"/>
      <c r="D35" s="188"/>
      <c r="E35" s="473"/>
      <c r="F35" s="143"/>
      <c r="G35" s="143"/>
      <c r="H35" s="143"/>
      <c r="I35" s="143"/>
      <c r="J35" s="143"/>
      <c r="K35" s="143"/>
      <c r="L35" s="143"/>
    </row>
    <row r="36" spans="2:12" x14ac:dyDescent="0.2">
      <c r="B36" s="174"/>
      <c r="C36" s="185" t="s">
        <v>879</v>
      </c>
      <c r="D36" s="189" t="s">
        <v>34</v>
      </c>
      <c r="E36" s="181">
        <v>1567</v>
      </c>
      <c r="F36" s="143">
        <v>468</v>
      </c>
      <c r="G36" s="143">
        <v>35</v>
      </c>
      <c r="H36" s="143">
        <v>105</v>
      </c>
      <c r="I36" s="143">
        <v>26</v>
      </c>
      <c r="J36" s="143">
        <v>50</v>
      </c>
      <c r="K36" s="143">
        <v>136</v>
      </c>
      <c r="L36" s="143">
        <v>32</v>
      </c>
    </row>
    <row r="37" spans="2:12" x14ac:dyDescent="0.2">
      <c r="B37" s="176" t="s">
        <v>35</v>
      </c>
      <c r="C37" s="184"/>
      <c r="D37" s="176" t="s">
        <v>32</v>
      </c>
      <c r="E37" s="473">
        <v>887</v>
      </c>
      <c r="F37" s="143">
        <v>254</v>
      </c>
      <c r="G37" s="143">
        <v>33</v>
      </c>
      <c r="H37" s="143">
        <v>80</v>
      </c>
      <c r="I37" s="143">
        <v>21</v>
      </c>
      <c r="J37" s="143">
        <v>12</v>
      </c>
      <c r="K37" s="143">
        <v>80</v>
      </c>
      <c r="L37" s="143">
        <v>32</v>
      </c>
    </row>
    <row r="38" spans="2:12" x14ac:dyDescent="0.2">
      <c r="B38" s="176" t="s">
        <v>36</v>
      </c>
      <c r="C38" s="184"/>
      <c r="D38" s="176" t="s">
        <v>873</v>
      </c>
      <c r="E38" s="473">
        <v>680</v>
      </c>
      <c r="F38" s="143">
        <v>214</v>
      </c>
      <c r="G38" s="143">
        <v>2</v>
      </c>
      <c r="H38" s="143">
        <v>25</v>
      </c>
      <c r="I38" s="143">
        <v>5</v>
      </c>
      <c r="J38" s="143">
        <v>38</v>
      </c>
      <c r="K38" s="143">
        <v>56</v>
      </c>
      <c r="L38" s="474">
        <v>0</v>
      </c>
    </row>
    <row r="39" spans="2:12" x14ac:dyDescent="0.2">
      <c r="B39" s="176" t="s">
        <v>37</v>
      </c>
      <c r="C39" s="184"/>
      <c r="D39" s="174"/>
      <c r="E39" s="181"/>
      <c r="F39" s="143"/>
      <c r="G39" s="143"/>
      <c r="H39" s="143"/>
      <c r="I39" s="143"/>
      <c r="J39" s="143"/>
      <c r="K39" s="143"/>
      <c r="L39" s="143"/>
    </row>
    <row r="40" spans="2:12" x14ac:dyDescent="0.2">
      <c r="B40" s="176" t="s">
        <v>38</v>
      </c>
      <c r="C40" s="184"/>
      <c r="D40" s="187" t="s">
        <v>876</v>
      </c>
      <c r="E40" s="473">
        <v>545</v>
      </c>
      <c r="F40" s="143">
        <v>196</v>
      </c>
      <c r="G40" s="143">
        <v>2</v>
      </c>
      <c r="H40" s="143">
        <v>29</v>
      </c>
      <c r="I40" s="143">
        <v>3</v>
      </c>
      <c r="J40" s="143">
        <v>29</v>
      </c>
      <c r="K40" s="143">
        <v>36</v>
      </c>
      <c r="L40" s="143">
        <v>8</v>
      </c>
    </row>
    <row r="41" spans="2:12" x14ac:dyDescent="0.2">
      <c r="B41" s="174"/>
      <c r="C41" s="184"/>
      <c r="D41" s="184" t="s">
        <v>32</v>
      </c>
      <c r="E41" s="473">
        <v>87</v>
      </c>
      <c r="F41" s="143">
        <v>25</v>
      </c>
      <c r="G41" s="143">
        <v>2</v>
      </c>
      <c r="H41" s="143">
        <v>9</v>
      </c>
      <c r="I41" s="474">
        <v>0</v>
      </c>
      <c r="J41" s="143">
        <v>2</v>
      </c>
      <c r="K41" s="143">
        <v>4</v>
      </c>
      <c r="L41" s="143">
        <v>8</v>
      </c>
    </row>
    <row r="42" spans="2:12" x14ac:dyDescent="0.2">
      <c r="B42" s="174"/>
      <c r="C42" s="184"/>
      <c r="D42" s="184" t="s">
        <v>873</v>
      </c>
      <c r="E42" s="181">
        <v>458</v>
      </c>
      <c r="F42" s="143">
        <v>171</v>
      </c>
      <c r="G42" s="143">
        <v>0</v>
      </c>
      <c r="H42" s="143">
        <v>20</v>
      </c>
      <c r="I42" s="143">
        <v>3</v>
      </c>
      <c r="J42" s="143">
        <v>27</v>
      </c>
      <c r="K42" s="143">
        <v>32</v>
      </c>
      <c r="L42" s="474">
        <v>0</v>
      </c>
    </row>
    <row r="43" spans="2:12" x14ac:dyDescent="0.2">
      <c r="B43" s="174"/>
      <c r="C43" s="184"/>
      <c r="D43" s="188"/>
      <c r="E43" s="473"/>
      <c r="F43" s="143"/>
      <c r="G43" s="143"/>
      <c r="H43" s="143"/>
      <c r="I43" s="143"/>
      <c r="J43" s="143"/>
      <c r="K43" s="143"/>
      <c r="L43" s="143"/>
    </row>
    <row r="44" spans="2:12" x14ac:dyDescent="0.2">
      <c r="B44" s="174"/>
      <c r="C44" s="184"/>
      <c r="D44" s="187" t="s">
        <v>877</v>
      </c>
      <c r="E44" s="473">
        <v>1022</v>
      </c>
      <c r="F44" s="143">
        <v>272</v>
      </c>
      <c r="G44" s="143">
        <v>33</v>
      </c>
      <c r="H44" s="143">
        <v>76</v>
      </c>
      <c r="I44" s="143">
        <v>23</v>
      </c>
      <c r="J44" s="143">
        <v>21</v>
      </c>
      <c r="K44" s="143">
        <v>100</v>
      </c>
      <c r="L44" s="143">
        <v>24</v>
      </c>
    </row>
    <row r="45" spans="2:12" x14ac:dyDescent="0.2">
      <c r="B45" s="174"/>
      <c r="C45" s="184"/>
      <c r="D45" s="184" t="s">
        <v>32</v>
      </c>
      <c r="E45" s="181">
        <v>800</v>
      </c>
      <c r="F45" s="143">
        <v>229</v>
      </c>
      <c r="G45" s="143">
        <v>31</v>
      </c>
      <c r="H45" s="143">
        <v>71</v>
      </c>
      <c r="I45" s="143">
        <v>21</v>
      </c>
      <c r="J45" s="143">
        <v>10</v>
      </c>
      <c r="K45" s="143">
        <v>76</v>
      </c>
      <c r="L45" s="143">
        <v>24</v>
      </c>
    </row>
    <row r="46" spans="2:12" x14ac:dyDescent="0.2">
      <c r="B46" s="174"/>
      <c r="C46" s="184"/>
      <c r="D46" s="184" t="s">
        <v>873</v>
      </c>
      <c r="E46" s="473">
        <v>222</v>
      </c>
      <c r="F46" s="143">
        <v>43</v>
      </c>
      <c r="G46" s="143">
        <v>2</v>
      </c>
      <c r="H46" s="143">
        <v>5</v>
      </c>
      <c r="I46" s="143">
        <v>2</v>
      </c>
      <c r="J46" s="143">
        <v>11</v>
      </c>
      <c r="K46" s="143">
        <v>24</v>
      </c>
      <c r="L46" s="474">
        <v>0</v>
      </c>
    </row>
    <row r="47" spans="2:12" x14ac:dyDescent="0.2">
      <c r="B47" s="174"/>
      <c r="C47" s="184"/>
      <c r="D47" s="188"/>
      <c r="E47" s="473"/>
      <c r="F47" s="143"/>
      <c r="G47" s="143"/>
      <c r="H47" s="143"/>
      <c r="I47" s="143"/>
      <c r="J47" s="143"/>
      <c r="K47" s="143"/>
      <c r="L47" s="143"/>
    </row>
    <row r="48" spans="2:12" x14ac:dyDescent="0.2">
      <c r="B48" s="174"/>
      <c r="C48" s="185" t="s">
        <v>880</v>
      </c>
      <c r="D48" s="190"/>
      <c r="E48" s="181">
        <v>269935</v>
      </c>
      <c r="F48" s="143">
        <v>108493</v>
      </c>
      <c r="G48" s="143">
        <v>14420</v>
      </c>
      <c r="H48" s="143">
        <v>17634</v>
      </c>
      <c r="I48" s="143">
        <v>7670</v>
      </c>
      <c r="J48" s="143">
        <v>6023</v>
      </c>
      <c r="K48" s="143">
        <v>17771</v>
      </c>
      <c r="L48" s="143">
        <v>7697</v>
      </c>
    </row>
    <row r="49" spans="2:12" x14ac:dyDescent="0.2">
      <c r="B49" s="174"/>
      <c r="C49" s="184"/>
      <c r="D49" s="176" t="s">
        <v>32</v>
      </c>
      <c r="E49" s="473">
        <v>268625</v>
      </c>
      <c r="F49" s="143">
        <v>107784</v>
      </c>
      <c r="G49" s="143">
        <v>14377</v>
      </c>
      <c r="H49" s="143">
        <v>17583</v>
      </c>
      <c r="I49" s="143">
        <v>7651</v>
      </c>
      <c r="J49" s="143">
        <v>5984</v>
      </c>
      <c r="K49" s="143">
        <v>17703</v>
      </c>
      <c r="L49" s="143">
        <v>7649</v>
      </c>
    </row>
    <row r="50" spans="2:12" x14ac:dyDescent="0.2">
      <c r="B50" s="174"/>
      <c r="C50" s="184"/>
      <c r="D50" s="176" t="s">
        <v>873</v>
      </c>
      <c r="E50" s="473">
        <v>1310</v>
      </c>
      <c r="F50" s="143">
        <v>709</v>
      </c>
      <c r="G50" s="143">
        <v>43</v>
      </c>
      <c r="H50" s="143">
        <v>51</v>
      </c>
      <c r="I50" s="143">
        <v>19</v>
      </c>
      <c r="J50" s="143">
        <v>39</v>
      </c>
      <c r="K50" s="143">
        <v>68</v>
      </c>
      <c r="L50" s="143">
        <v>48</v>
      </c>
    </row>
    <row r="51" spans="2:12" x14ac:dyDescent="0.2">
      <c r="B51" s="174"/>
      <c r="C51" s="184"/>
      <c r="D51" s="174"/>
      <c r="E51" s="181"/>
      <c r="F51" s="143"/>
      <c r="G51" s="143"/>
      <c r="H51" s="143"/>
      <c r="I51" s="143"/>
      <c r="J51" s="143"/>
      <c r="K51" s="143"/>
      <c r="L51" s="143"/>
    </row>
    <row r="52" spans="2:12" x14ac:dyDescent="0.2">
      <c r="B52" s="174"/>
      <c r="C52" s="184"/>
      <c r="D52" s="187" t="s">
        <v>876</v>
      </c>
      <c r="E52" s="473">
        <v>137210</v>
      </c>
      <c r="F52" s="143">
        <v>56818</v>
      </c>
      <c r="G52" s="143">
        <v>7247</v>
      </c>
      <c r="H52" s="143">
        <v>8529</v>
      </c>
      <c r="I52" s="143">
        <v>4121</v>
      </c>
      <c r="J52" s="143">
        <v>2916</v>
      </c>
      <c r="K52" s="143">
        <v>8587</v>
      </c>
      <c r="L52" s="143">
        <v>3664</v>
      </c>
    </row>
    <row r="53" spans="2:12" x14ac:dyDescent="0.2">
      <c r="B53" s="174"/>
      <c r="C53" s="184"/>
      <c r="D53" s="184" t="s">
        <v>32</v>
      </c>
      <c r="E53" s="473">
        <v>136952</v>
      </c>
      <c r="F53" s="143">
        <v>56712</v>
      </c>
      <c r="G53" s="143">
        <v>7242</v>
      </c>
      <c r="H53" s="143">
        <v>8505</v>
      </c>
      <c r="I53" s="143">
        <v>4120</v>
      </c>
      <c r="J53" s="143">
        <v>2906</v>
      </c>
      <c r="K53" s="143">
        <v>8574</v>
      </c>
      <c r="L53" s="143">
        <v>3651</v>
      </c>
    </row>
    <row r="54" spans="2:12" x14ac:dyDescent="0.2">
      <c r="B54" s="174"/>
      <c r="C54" s="184"/>
      <c r="D54" s="184" t="s">
        <v>873</v>
      </c>
      <c r="E54" s="181">
        <v>258</v>
      </c>
      <c r="F54" s="143">
        <v>106</v>
      </c>
      <c r="G54" s="143">
        <v>5</v>
      </c>
      <c r="H54" s="143">
        <v>24</v>
      </c>
      <c r="I54" s="143">
        <v>1</v>
      </c>
      <c r="J54" s="143">
        <v>10</v>
      </c>
      <c r="K54" s="143">
        <v>13</v>
      </c>
      <c r="L54" s="143">
        <v>13</v>
      </c>
    </row>
    <row r="55" spans="2:12" x14ac:dyDescent="0.2">
      <c r="B55" s="174"/>
      <c r="C55" s="184"/>
      <c r="D55" s="188"/>
      <c r="E55" s="473"/>
      <c r="F55" s="143"/>
      <c r="G55" s="143"/>
      <c r="H55" s="143"/>
      <c r="I55" s="143"/>
      <c r="J55" s="143"/>
      <c r="K55" s="143"/>
      <c r="L55" s="143"/>
    </row>
    <row r="56" spans="2:12" x14ac:dyDescent="0.2">
      <c r="B56" s="174"/>
      <c r="C56" s="184"/>
      <c r="D56" s="187" t="s">
        <v>877</v>
      </c>
      <c r="E56" s="473">
        <v>132725</v>
      </c>
      <c r="F56" s="143">
        <v>51675</v>
      </c>
      <c r="G56" s="143">
        <v>7173</v>
      </c>
      <c r="H56" s="143">
        <v>9105</v>
      </c>
      <c r="I56" s="143">
        <v>3549</v>
      </c>
      <c r="J56" s="143">
        <v>3107</v>
      </c>
      <c r="K56" s="143">
        <v>9184</v>
      </c>
      <c r="L56" s="143">
        <v>4033</v>
      </c>
    </row>
    <row r="57" spans="2:12" x14ac:dyDescent="0.2">
      <c r="B57" s="174"/>
      <c r="C57" s="184"/>
      <c r="D57" s="184" t="s">
        <v>32</v>
      </c>
      <c r="E57" s="181">
        <v>131673</v>
      </c>
      <c r="F57" s="143">
        <v>51072</v>
      </c>
      <c r="G57" s="143">
        <v>7135</v>
      </c>
      <c r="H57" s="143">
        <v>9078</v>
      </c>
      <c r="I57" s="143">
        <v>3531</v>
      </c>
      <c r="J57" s="143">
        <v>3078</v>
      </c>
      <c r="K57" s="143">
        <v>9129</v>
      </c>
      <c r="L57" s="143">
        <v>3998</v>
      </c>
    </row>
    <row r="58" spans="2:12" x14ac:dyDescent="0.2">
      <c r="B58" s="174"/>
      <c r="C58" s="184"/>
      <c r="D58" s="184" t="s">
        <v>873</v>
      </c>
      <c r="E58" s="473">
        <v>1052</v>
      </c>
      <c r="F58" s="143">
        <v>603</v>
      </c>
      <c r="G58" s="143">
        <v>38</v>
      </c>
      <c r="H58" s="143">
        <v>27</v>
      </c>
      <c r="I58" s="143">
        <v>18</v>
      </c>
      <c r="J58" s="143">
        <v>29</v>
      </c>
      <c r="K58" s="143">
        <v>55</v>
      </c>
      <c r="L58" s="143">
        <v>35</v>
      </c>
    </row>
    <row r="59" spans="2:12" x14ac:dyDescent="0.2">
      <c r="B59" s="174"/>
      <c r="C59" s="184"/>
      <c r="D59" s="188"/>
      <c r="E59" s="473"/>
      <c r="F59" s="143"/>
      <c r="G59" s="143"/>
      <c r="H59" s="143"/>
      <c r="I59" s="143"/>
      <c r="J59" s="143"/>
      <c r="K59" s="143"/>
      <c r="L59" s="143"/>
    </row>
    <row r="60" spans="2:12" x14ac:dyDescent="0.2">
      <c r="B60" s="176"/>
      <c r="C60" s="185" t="s">
        <v>881</v>
      </c>
      <c r="D60" s="190"/>
      <c r="E60" s="181">
        <v>10977</v>
      </c>
      <c r="F60" s="143">
        <v>3983</v>
      </c>
      <c r="G60" s="143">
        <v>557</v>
      </c>
      <c r="H60" s="143">
        <v>480</v>
      </c>
      <c r="I60" s="143">
        <v>402</v>
      </c>
      <c r="J60" s="143">
        <v>303</v>
      </c>
      <c r="K60" s="143">
        <v>920</v>
      </c>
      <c r="L60" s="143">
        <v>408</v>
      </c>
    </row>
    <row r="61" spans="2:12" x14ac:dyDescent="0.2">
      <c r="B61" s="174"/>
      <c r="C61" s="184"/>
      <c r="D61" s="176" t="s">
        <v>32</v>
      </c>
      <c r="E61" s="473">
        <v>8352</v>
      </c>
      <c r="F61" s="143">
        <v>2774</v>
      </c>
      <c r="G61" s="143">
        <v>397</v>
      </c>
      <c r="H61" s="143">
        <v>397</v>
      </c>
      <c r="I61" s="143">
        <v>291</v>
      </c>
      <c r="J61" s="143">
        <v>257</v>
      </c>
      <c r="K61" s="143">
        <v>749</v>
      </c>
      <c r="L61" s="143">
        <v>330</v>
      </c>
    </row>
    <row r="62" spans="2:12" x14ac:dyDescent="0.2">
      <c r="B62" s="174"/>
      <c r="C62" s="184"/>
      <c r="D62" s="176" t="s">
        <v>873</v>
      </c>
      <c r="E62" s="473">
        <v>2625</v>
      </c>
      <c r="F62" s="143">
        <v>1209</v>
      </c>
      <c r="G62" s="143">
        <v>160</v>
      </c>
      <c r="H62" s="143">
        <v>83</v>
      </c>
      <c r="I62" s="143">
        <v>111</v>
      </c>
      <c r="J62" s="143">
        <v>46</v>
      </c>
      <c r="K62" s="143">
        <v>171</v>
      </c>
      <c r="L62" s="143">
        <v>78</v>
      </c>
    </row>
    <row r="63" spans="2:12" x14ac:dyDescent="0.2">
      <c r="B63" s="174"/>
      <c r="C63" s="184"/>
      <c r="D63" s="174"/>
      <c r="E63" s="181"/>
      <c r="F63" s="143"/>
      <c r="G63" s="143"/>
      <c r="H63" s="143"/>
      <c r="I63" s="143"/>
      <c r="J63" s="143"/>
      <c r="K63" s="143"/>
      <c r="L63" s="143"/>
    </row>
    <row r="64" spans="2:12" x14ac:dyDescent="0.2">
      <c r="B64" s="176"/>
      <c r="C64" s="185" t="s">
        <v>882</v>
      </c>
      <c r="D64" s="190"/>
      <c r="E64" s="473">
        <v>2603</v>
      </c>
      <c r="F64" s="143">
        <v>728</v>
      </c>
      <c r="G64" s="143">
        <v>70</v>
      </c>
      <c r="H64" s="143">
        <v>75</v>
      </c>
      <c r="I64" s="143">
        <v>55</v>
      </c>
      <c r="J64" s="143">
        <v>152</v>
      </c>
      <c r="K64" s="143">
        <v>490</v>
      </c>
      <c r="L64" s="143">
        <v>229</v>
      </c>
    </row>
    <row r="65" spans="1:12" x14ac:dyDescent="0.2">
      <c r="B65" s="176"/>
      <c r="C65" s="175"/>
      <c r="D65" s="176" t="s">
        <v>32</v>
      </c>
      <c r="E65" s="473">
        <v>2596</v>
      </c>
      <c r="F65" s="143">
        <v>723</v>
      </c>
      <c r="G65" s="143">
        <v>70</v>
      </c>
      <c r="H65" s="143">
        <v>75</v>
      </c>
      <c r="I65" s="143">
        <v>55</v>
      </c>
      <c r="J65" s="143">
        <v>152</v>
      </c>
      <c r="K65" s="143">
        <v>490</v>
      </c>
      <c r="L65" s="143">
        <v>228</v>
      </c>
    </row>
    <row r="66" spans="1:12" x14ac:dyDescent="0.2">
      <c r="B66" s="176"/>
      <c r="C66" s="175"/>
      <c r="D66" s="176" t="s">
        <v>873</v>
      </c>
      <c r="E66" s="181">
        <v>7</v>
      </c>
      <c r="F66" s="143">
        <v>5</v>
      </c>
      <c r="G66" s="474">
        <v>0</v>
      </c>
      <c r="H66" s="474">
        <v>0</v>
      </c>
      <c r="I66" s="474">
        <v>0</v>
      </c>
      <c r="J66" s="474">
        <v>0</v>
      </c>
      <c r="K66" s="474">
        <v>0</v>
      </c>
      <c r="L66" s="143">
        <v>1</v>
      </c>
    </row>
    <row r="67" spans="1:12" x14ac:dyDescent="0.2">
      <c r="B67" s="182"/>
      <c r="C67" s="188"/>
      <c r="D67" s="191"/>
      <c r="E67" s="473"/>
      <c r="F67" s="143"/>
      <c r="G67" s="143"/>
      <c r="H67" s="143"/>
      <c r="I67" s="143"/>
      <c r="J67" s="143"/>
      <c r="K67" s="143"/>
      <c r="L67" s="143"/>
    </row>
    <row r="68" spans="1:12" x14ac:dyDescent="0.15">
      <c r="B68" s="174"/>
      <c r="C68" s="174"/>
      <c r="D68" s="174"/>
      <c r="E68" s="475"/>
      <c r="F68" s="476"/>
      <c r="G68" s="476"/>
      <c r="H68" s="476"/>
      <c r="I68" s="476"/>
      <c r="J68" s="476"/>
      <c r="K68" s="476"/>
      <c r="L68" s="476"/>
    </row>
    <row r="69" spans="1:12" x14ac:dyDescent="0.2">
      <c r="B69" s="176" t="s">
        <v>39</v>
      </c>
      <c r="C69" s="174"/>
      <c r="D69" s="174"/>
      <c r="E69" s="181">
        <v>12380</v>
      </c>
      <c r="F69" s="143">
        <v>4674</v>
      </c>
      <c r="G69" s="143">
        <v>634</v>
      </c>
      <c r="H69" s="143">
        <v>885</v>
      </c>
      <c r="I69" s="143">
        <v>269</v>
      </c>
      <c r="J69" s="143">
        <v>297</v>
      </c>
      <c r="K69" s="143">
        <v>828</v>
      </c>
      <c r="L69" s="143">
        <v>324</v>
      </c>
    </row>
    <row r="70" spans="1:12" ht="18" thickBot="1" x14ac:dyDescent="0.2">
      <c r="B70" s="163"/>
      <c r="C70" s="163"/>
      <c r="D70" s="163"/>
      <c r="E70" s="192"/>
      <c r="F70" s="193"/>
      <c r="G70" s="193"/>
      <c r="H70" s="193"/>
      <c r="I70" s="193"/>
      <c r="J70" s="193"/>
      <c r="K70" s="193"/>
      <c r="L70" s="193"/>
    </row>
    <row r="71" spans="1:12" x14ac:dyDescent="0.2">
      <c r="B71" s="162"/>
      <c r="C71" s="162"/>
      <c r="D71" s="162"/>
      <c r="E71" s="194" t="s">
        <v>510</v>
      </c>
      <c r="F71" s="162"/>
      <c r="G71" s="162"/>
      <c r="H71" s="162"/>
      <c r="I71" s="162"/>
      <c r="J71" s="162"/>
      <c r="K71" s="162"/>
      <c r="L71" s="162"/>
    </row>
    <row r="72" spans="1:12" x14ac:dyDescent="0.2">
      <c r="A72" s="27"/>
      <c r="B72" s="162"/>
      <c r="C72" s="162"/>
      <c r="D72" s="162"/>
      <c r="E72" s="194" t="s">
        <v>40</v>
      </c>
      <c r="F72" s="162"/>
      <c r="G72" s="162"/>
      <c r="H72" s="162"/>
      <c r="I72" s="162"/>
      <c r="J72" s="162"/>
      <c r="K72" s="162"/>
      <c r="L72" s="162"/>
    </row>
    <row r="73" spans="1:12" x14ac:dyDescent="0.2">
      <c r="A73" s="27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9"/>
  <sheetViews>
    <sheetView view="pageBreakPreview" zoomScale="75" zoomScaleNormal="75" workbookViewId="0">
      <selection activeCell="N16" sqref="N16"/>
    </sheetView>
  </sheetViews>
  <sheetFormatPr defaultColWidth="13.375" defaultRowHeight="17.25" x14ac:dyDescent="0.15"/>
  <cols>
    <col min="1" max="1" width="13.375" style="12" customWidth="1"/>
    <col min="2" max="2" width="12.125" style="12" customWidth="1"/>
    <col min="3" max="3" width="13" style="12" customWidth="1"/>
    <col min="4" max="12" width="17" style="12" customWidth="1"/>
    <col min="13" max="14" width="13.375" style="12"/>
    <col min="15" max="16384" width="13.375" style="25"/>
  </cols>
  <sheetData>
    <row r="1" spans="1:12" x14ac:dyDescent="0.2">
      <c r="A1" s="14"/>
    </row>
    <row r="6" spans="1:12" x14ac:dyDescent="0.2">
      <c r="B6" s="535" t="s">
        <v>237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</row>
    <row r="7" spans="1:12" ht="18" thickBot="1" x14ac:dyDescent="0.25">
      <c r="B7" s="163"/>
      <c r="C7" s="163"/>
      <c r="D7" s="320" t="s">
        <v>11</v>
      </c>
      <c r="E7" s="163"/>
      <c r="F7" s="163"/>
      <c r="G7" s="163"/>
      <c r="H7" s="163"/>
      <c r="I7" s="163"/>
      <c r="J7" s="163"/>
      <c r="K7" s="164"/>
      <c r="L7" s="165" t="s">
        <v>12</v>
      </c>
    </row>
    <row r="8" spans="1:12" x14ac:dyDescent="0.2">
      <c r="B8" s="154"/>
      <c r="C8" s="154"/>
      <c r="D8" s="417" t="s">
        <v>834</v>
      </c>
      <c r="E8" s="172"/>
      <c r="F8" s="172"/>
      <c r="G8" s="552" t="s">
        <v>835</v>
      </c>
      <c r="H8" s="172"/>
      <c r="I8" s="172"/>
      <c r="J8" s="552" t="s">
        <v>836</v>
      </c>
      <c r="K8" s="172"/>
      <c r="L8" s="172"/>
    </row>
    <row r="9" spans="1:12" x14ac:dyDescent="0.2">
      <c r="B9" s="172"/>
      <c r="C9" s="172"/>
      <c r="D9" s="221" t="s">
        <v>635</v>
      </c>
      <c r="E9" s="221" t="s">
        <v>8</v>
      </c>
      <c r="F9" s="221" t="s">
        <v>258</v>
      </c>
      <c r="G9" s="538"/>
      <c r="H9" s="221" t="s">
        <v>257</v>
      </c>
      <c r="I9" s="221" t="s">
        <v>258</v>
      </c>
      <c r="J9" s="538"/>
      <c r="K9" s="221" t="s">
        <v>8</v>
      </c>
      <c r="L9" s="221" t="s">
        <v>258</v>
      </c>
    </row>
    <row r="10" spans="1:12" x14ac:dyDescent="0.15">
      <c r="B10" s="154"/>
      <c r="C10" s="154"/>
      <c r="D10" s="167"/>
      <c r="E10" s="154"/>
      <c r="F10" s="154"/>
      <c r="G10" s="154"/>
      <c r="H10" s="154"/>
      <c r="I10" s="154"/>
      <c r="J10" s="265"/>
      <c r="K10" s="154"/>
      <c r="L10" s="154"/>
    </row>
    <row r="11" spans="1:12" x14ac:dyDescent="0.2">
      <c r="B11" s="564" t="s">
        <v>626</v>
      </c>
      <c r="C11" s="601"/>
      <c r="D11" s="418">
        <f t="shared" ref="D11:F12" si="0">SUM(G11+J11+D28+G28+J28+D45+G45+J45+D62+G62+J62)</f>
        <v>1001223</v>
      </c>
      <c r="E11" s="419">
        <f t="shared" si="0"/>
        <v>2457</v>
      </c>
      <c r="F11" s="419">
        <f t="shared" si="0"/>
        <v>998766</v>
      </c>
      <c r="G11" s="419">
        <v>0</v>
      </c>
      <c r="H11" s="419">
        <v>0</v>
      </c>
      <c r="I11" s="419">
        <v>0</v>
      </c>
      <c r="J11" s="419">
        <v>60949</v>
      </c>
      <c r="K11" s="419">
        <v>0</v>
      </c>
      <c r="L11" s="419">
        <v>60949</v>
      </c>
    </row>
    <row r="12" spans="1:12" x14ac:dyDescent="0.2">
      <c r="B12" s="564" t="s">
        <v>645</v>
      </c>
      <c r="C12" s="600"/>
      <c r="D12" s="418">
        <f t="shared" si="0"/>
        <v>1091455</v>
      </c>
      <c r="E12" s="419">
        <f t="shared" si="0"/>
        <v>2</v>
      </c>
      <c r="F12" s="419">
        <f t="shared" si="0"/>
        <v>1091453</v>
      </c>
      <c r="G12" s="229">
        <v>0</v>
      </c>
      <c r="H12" s="229">
        <v>0</v>
      </c>
      <c r="I12" s="229">
        <v>0</v>
      </c>
      <c r="J12" s="419">
        <v>98808</v>
      </c>
      <c r="K12" s="419">
        <v>0</v>
      </c>
      <c r="L12" s="419">
        <v>98808</v>
      </c>
    </row>
    <row r="13" spans="1:12" x14ac:dyDescent="0.2">
      <c r="B13" s="564" t="s">
        <v>865</v>
      </c>
      <c r="C13" s="600"/>
      <c r="D13" s="418">
        <f t="shared" ref="D13:F13" si="1">SUM(G13+J13+D30+G30+J30+D47+G47+J47+D64+G64+J64)</f>
        <v>1189187</v>
      </c>
      <c r="E13" s="419">
        <v>1543</v>
      </c>
      <c r="F13" s="419">
        <f t="shared" si="1"/>
        <v>1187644</v>
      </c>
      <c r="G13" s="229">
        <v>0</v>
      </c>
      <c r="H13" s="229">
        <v>0</v>
      </c>
      <c r="I13" s="229">
        <v>0</v>
      </c>
      <c r="J13" s="419">
        <v>176248</v>
      </c>
      <c r="K13" s="419">
        <v>0</v>
      </c>
      <c r="L13" s="419">
        <v>176248</v>
      </c>
    </row>
    <row r="14" spans="1:12" x14ac:dyDescent="0.2">
      <c r="B14" s="348"/>
      <c r="C14" s="420"/>
      <c r="D14" s="418"/>
      <c r="E14" s="419"/>
      <c r="F14" s="419"/>
      <c r="G14" s="229"/>
      <c r="H14" s="229"/>
      <c r="I14" s="229"/>
      <c r="J14" s="419"/>
      <c r="K14" s="419"/>
      <c r="L14" s="419"/>
    </row>
    <row r="15" spans="1:12" x14ac:dyDescent="0.2">
      <c r="B15" s="154" t="s">
        <v>358</v>
      </c>
      <c r="C15" s="154"/>
      <c r="D15" s="421">
        <f t="shared" ref="D15:F17" si="2">SUM(G15+J15+D32+G32+J32+D49+G49+J49+D66+G66+J66)</f>
        <v>10726</v>
      </c>
      <c r="E15" s="229">
        <f t="shared" si="2"/>
        <v>0</v>
      </c>
      <c r="F15" s="229">
        <f t="shared" si="2"/>
        <v>10726</v>
      </c>
      <c r="G15" s="229">
        <v>0</v>
      </c>
      <c r="H15" s="229">
        <v>0</v>
      </c>
      <c r="I15" s="229">
        <v>0</v>
      </c>
      <c r="J15" s="229">
        <v>876</v>
      </c>
      <c r="K15" s="229">
        <v>0</v>
      </c>
      <c r="L15" s="229">
        <v>876</v>
      </c>
    </row>
    <row r="16" spans="1:12" x14ac:dyDescent="0.2">
      <c r="B16" s="154" t="s">
        <v>359</v>
      </c>
      <c r="C16" s="154"/>
      <c r="D16" s="421">
        <f t="shared" si="2"/>
        <v>597590</v>
      </c>
      <c r="E16" s="229">
        <f t="shared" si="2"/>
        <v>0</v>
      </c>
      <c r="F16" s="229">
        <f t="shared" si="2"/>
        <v>597590</v>
      </c>
      <c r="G16" s="229">
        <v>0</v>
      </c>
      <c r="H16" s="229">
        <v>0</v>
      </c>
      <c r="I16" s="229">
        <v>0</v>
      </c>
      <c r="J16" s="229">
        <v>175372</v>
      </c>
      <c r="K16" s="229">
        <v>0</v>
      </c>
      <c r="L16" s="229">
        <v>175372</v>
      </c>
    </row>
    <row r="17" spans="1:12" x14ac:dyDescent="0.2">
      <c r="B17" s="154" t="s">
        <v>360</v>
      </c>
      <c r="C17" s="154"/>
      <c r="D17" s="421">
        <f t="shared" si="2"/>
        <v>6780</v>
      </c>
      <c r="E17" s="229">
        <f t="shared" si="2"/>
        <v>0</v>
      </c>
      <c r="F17" s="229">
        <f t="shared" si="2"/>
        <v>6780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</row>
    <row r="18" spans="1:12" x14ac:dyDescent="0.2">
      <c r="B18" s="422" t="s">
        <v>897</v>
      </c>
      <c r="C18" s="154"/>
      <c r="D18" s="421">
        <v>0</v>
      </c>
      <c r="E18" s="229">
        <f t="shared" ref="E18:F23" si="3">SUM(H18+K18+E35+H35+K35+E52+H52+K52+E69+H69+K69)</f>
        <v>0</v>
      </c>
      <c r="F18" s="229" t="s">
        <v>646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</row>
    <row r="19" spans="1:12" x14ac:dyDescent="0.2">
      <c r="B19" s="154" t="s">
        <v>837</v>
      </c>
      <c r="C19" s="154"/>
      <c r="D19" s="421">
        <f>SUM(G19+J19+D36+G36+J36+D53+G53+J53+D70+G70+J70)</f>
        <v>74637</v>
      </c>
      <c r="E19" s="229">
        <f t="shared" si="3"/>
        <v>0</v>
      </c>
      <c r="F19" s="229">
        <f t="shared" si="3"/>
        <v>74637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</row>
    <row r="20" spans="1:12" x14ac:dyDescent="0.2">
      <c r="B20" s="154" t="s">
        <v>361</v>
      </c>
      <c r="C20" s="154"/>
      <c r="D20" s="421">
        <f>SUM(G20+J20+D37+G37+J37+D54+G54+J54+D71+G71+J71)</f>
        <v>3054</v>
      </c>
      <c r="E20" s="229">
        <f t="shared" si="3"/>
        <v>1543</v>
      </c>
      <c r="F20" s="229">
        <f t="shared" si="3"/>
        <v>1511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v>0</v>
      </c>
    </row>
    <row r="21" spans="1:12" x14ac:dyDescent="0.2">
      <c r="B21" s="154" t="s">
        <v>838</v>
      </c>
      <c r="C21" s="154"/>
      <c r="D21" s="421">
        <f>SUM(G21+J21+D38+G38+J38+D55+G55+J55+D72+G72+J72)</f>
        <v>0</v>
      </c>
      <c r="E21" s="229">
        <f t="shared" si="3"/>
        <v>0</v>
      </c>
      <c r="F21" s="229">
        <f t="shared" si="3"/>
        <v>0</v>
      </c>
      <c r="G21" s="229">
        <v>0</v>
      </c>
      <c r="H21" s="229">
        <v>0</v>
      </c>
      <c r="I21" s="229">
        <v>0</v>
      </c>
      <c r="J21" s="229">
        <v>0</v>
      </c>
      <c r="K21" s="229">
        <v>0</v>
      </c>
      <c r="L21" s="229">
        <v>0</v>
      </c>
    </row>
    <row r="22" spans="1:12" x14ac:dyDescent="0.2">
      <c r="B22" s="154" t="s">
        <v>839</v>
      </c>
      <c r="C22" s="154"/>
      <c r="D22" s="421">
        <f>SUM(G22+J22+D39+G39+J39+D56+G56+J56+D73+G73+J73)</f>
        <v>6400</v>
      </c>
      <c r="E22" s="229">
        <f t="shared" si="3"/>
        <v>0</v>
      </c>
      <c r="F22" s="229">
        <f t="shared" si="3"/>
        <v>6400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</row>
    <row r="23" spans="1:12" x14ac:dyDescent="0.2">
      <c r="B23" s="154" t="s">
        <v>843</v>
      </c>
      <c r="C23" s="154"/>
      <c r="D23" s="421">
        <f>SUM(G23+J23+D40+G40+J40+D57+G57+J57+D74+G74+J74)</f>
        <v>490000</v>
      </c>
      <c r="E23" s="229">
        <f t="shared" si="3"/>
        <v>0</v>
      </c>
      <c r="F23" s="229">
        <f t="shared" si="3"/>
        <v>490000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</row>
    <row r="24" spans="1:12" ht="18" thickBot="1" x14ac:dyDescent="0.2">
      <c r="A24" s="40"/>
      <c r="B24" s="163"/>
      <c r="C24" s="163"/>
      <c r="D24" s="269"/>
      <c r="E24" s="163"/>
      <c r="F24" s="163"/>
      <c r="G24" s="163"/>
      <c r="H24" s="163"/>
      <c r="I24" s="163"/>
      <c r="J24" s="163"/>
      <c r="K24" s="163"/>
      <c r="L24" s="163"/>
    </row>
    <row r="25" spans="1:12" x14ac:dyDescent="0.15">
      <c r="B25" s="154"/>
      <c r="C25" s="154"/>
      <c r="D25" s="167"/>
      <c r="E25" s="172"/>
      <c r="F25" s="172"/>
      <c r="G25" s="167"/>
      <c r="H25" s="172"/>
      <c r="I25" s="172"/>
      <c r="J25" s="167"/>
      <c r="K25" s="172"/>
      <c r="L25" s="172"/>
    </row>
    <row r="26" spans="1:12" x14ac:dyDescent="0.2">
      <c r="B26" s="172"/>
      <c r="C26" s="172"/>
      <c r="D26" s="221" t="s">
        <v>840</v>
      </c>
      <c r="E26" s="221" t="s">
        <v>8</v>
      </c>
      <c r="F26" s="221" t="s">
        <v>258</v>
      </c>
      <c r="G26" s="221" t="s">
        <v>400</v>
      </c>
      <c r="H26" s="221" t="s">
        <v>8</v>
      </c>
      <c r="I26" s="221" t="s">
        <v>258</v>
      </c>
      <c r="J26" s="221" t="s">
        <v>841</v>
      </c>
      <c r="K26" s="221" t="s">
        <v>8</v>
      </c>
      <c r="L26" s="221" t="s">
        <v>258</v>
      </c>
    </row>
    <row r="27" spans="1:12" x14ac:dyDescent="0.15">
      <c r="B27" s="154"/>
      <c r="C27" s="154"/>
      <c r="D27" s="423"/>
      <c r="E27" s="154"/>
      <c r="F27" s="154"/>
      <c r="G27" s="265"/>
      <c r="H27" s="154"/>
      <c r="I27" s="154"/>
      <c r="J27" s="154"/>
      <c r="K27" s="154"/>
      <c r="L27" s="154"/>
    </row>
    <row r="28" spans="1:12" x14ac:dyDescent="0.2">
      <c r="B28" s="564" t="s">
        <v>626</v>
      </c>
      <c r="C28" s="601"/>
      <c r="D28" s="418">
        <v>631618</v>
      </c>
      <c r="E28" s="419">
        <v>872</v>
      </c>
      <c r="F28" s="419">
        <v>630746</v>
      </c>
      <c r="G28" s="419">
        <v>241305</v>
      </c>
      <c r="H28" s="419">
        <v>0</v>
      </c>
      <c r="I28" s="419">
        <v>241305</v>
      </c>
      <c r="J28" s="419">
        <v>5972</v>
      </c>
      <c r="K28" s="419">
        <v>0</v>
      </c>
      <c r="L28" s="419">
        <v>5972</v>
      </c>
    </row>
    <row r="29" spans="1:12" x14ac:dyDescent="0.2">
      <c r="B29" s="564" t="s">
        <v>645</v>
      </c>
      <c r="C29" s="600"/>
      <c r="D29" s="418">
        <v>662507</v>
      </c>
      <c r="E29" s="419">
        <v>0</v>
      </c>
      <c r="F29" s="419">
        <v>662507</v>
      </c>
      <c r="G29" s="419">
        <v>251178</v>
      </c>
      <c r="H29" s="419">
        <v>0</v>
      </c>
      <c r="I29" s="419">
        <v>251178</v>
      </c>
      <c r="J29" s="419">
        <v>7993</v>
      </c>
      <c r="K29" s="419">
        <v>0</v>
      </c>
      <c r="L29" s="419">
        <v>7993</v>
      </c>
    </row>
    <row r="30" spans="1:12" x14ac:dyDescent="0.2">
      <c r="B30" s="564" t="s">
        <v>865</v>
      </c>
      <c r="C30" s="600"/>
      <c r="D30" s="418">
        <v>642926</v>
      </c>
      <c r="E30" s="419" t="s">
        <v>646</v>
      </c>
      <c r="F30" s="419">
        <v>642926</v>
      </c>
      <c r="G30" s="419">
        <v>281700</v>
      </c>
      <c r="H30" s="419" t="s">
        <v>646</v>
      </c>
      <c r="I30" s="419">
        <v>281700</v>
      </c>
      <c r="J30" s="419">
        <v>4979</v>
      </c>
      <c r="K30" s="419" t="s">
        <v>646</v>
      </c>
      <c r="L30" s="419">
        <v>4979</v>
      </c>
    </row>
    <row r="31" spans="1:12" x14ac:dyDescent="0.2">
      <c r="B31" s="348"/>
      <c r="C31" s="420"/>
      <c r="D31" s="418"/>
      <c r="E31" s="419"/>
      <c r="F31" s="419"/>
      <c r="G31" s="419"/>
      <c r="H31" s="419"/>
      <c r="I31" s="419"/>
      <c r="J31" s="419"/>
      <c r="K31" s="419"/>
      <c r="L31" s="419"/>
    </row>
    <row r="32" spans="1:12" x14ac:dyDescent="0.2">
      <c r="B32" s="154" t="s">
        <v>358</v>
      </c>
      <c r="C32" s="154"/>
      <c r="D32" s="421">
        <v>0</v>
      </c>
      <c r="E32" s="229">
        <v>0</v>
      </c>
      <c r="F32" s="229">
        <v>0</v>
      </c>
      <c r="G32" s="229">
        <v>20</v>
      </c>
      <c r="H32" s="229">
        <v>0</v>
      </c>
      <c r="I32" s="229">
        <v>20</v>
      </c>
      <c r="J32" s="229">
        <v>4</v>
      </c>
      <c r="K32" s="229">
        <v>0</v>
      </c>
      <c r="L32" s="229">
        <v>4</v>
      </c>
    </row>
    <row r="33" spans="2:12" x14ac:dyDescent="0.2">
      <c r="B33" s="154" t="s">
        <v>359</v>
      </c>
      <c r="C33" s="154"/>
      <c r="D33" s="421">
        <v>71509</v>
      </c>
      <c r="E33" s="229">
        <v>0</v>
      </c>
      <c r="F33" s="229">
        <v>71509</v>
      </c>
      <c r="G33" s="229">
        <v>281680</v>
      </c>
      <c r="H33" s="229">
        <v>0</v>
      </c>
      <c r="I33" s="229">
        <v>281680</v>
      </c>
      <c r="J33" s="229">
        <v>4975</v>
      </c>
      <c r="K33" s="229">
        <v>0</v>
      </c>
      <c r="L33" s="229">
        <v>4975</v>
      </c>
    </row>
    <row r="34" spans="2:12" x14ac:dyDescent="0.2">
      <c r="B34" s="154" t="s">
        <v>360</v>
      </c>
      <c r="C34" s="154"/>
      <c r="D34" s="421">
        <v>6780</v>
      </c>
      <c r="E34" s="229">
        <v>0</v>
      </c>
      <c r="F34" s="229">
        <v>6780</v>
      </c>
      <c r="G34" s="229">
        <v>0</v>
      </c>
      <c r="H34" s="229">
        <v>0</v>
      </c>
      <c r="I34" s="229">
        <v>0</v>
      </c>
      <c r="J34" s="229">
        <v>0</v>
      </c>
      <c r="K34" s="229">
        <v>0</v>
      </c>
      <c r="L34" s="229">
        <v>0</v>
      </c>
    </row>
    <row r="35" spans="2:12" x14ac:dyDescent="0.2">
      <c r="B35" s="422" t="s">
        <v>897</v>
      </c>
      <c r="C35" s="154"/>
      <c r="D35" s="421" t="s">
        <v>646</v>
      </c>
      <c r="E35" s="229">
        <v>0</v>
      </c>
      <c r="F35" s="229" t="s">
        <v>646</v>
      </c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</row>
    <row r="36" spans="2:12" x14ac:dyDescent="0.2">
      <c r="B36" s="154" t="s">
        <v>573</v>
      </c>
      <c r="C36" s="154"/>
      <c r="D36" s="421">
        <v>74637</v>
      </c>
      <c r="E36" s="229">
        <v>0</v>
      </c>
      <c r="F36" s="229">
        <v>74637</v>
      </c>
      <c r="G36" s="229">
        <v>0</v>
      </c>
      <c r="H36" s="229">
        <v>0</v>
      </c>
      <c r="I36" s="229">
        <v>0</v>
      </c>
      <c r="J36" s="229">
        <v>0</v>
      </c>
      <c r="K36" s="229">
        <v>0</v>
      </c>
      <c r="L36" s="229">
        <v>0</v>
      </c>
    </row>
    <row r="37" spans="2:12" x14ac:dyDescent="0.2">
      <c r="B37" s="154" t="s">
        <v>361</v>
      </c>
      <c r="C37" s="154"/>
      <c r="D37" s="421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9">
        <v>0</v>
      </c>
      <c r="K37" s="229">
        <v>0</v>
      </c>
      <c r="L37" s="229">
        <v>0</v>
      </c>
    </row>
    <row r="38" spans="2:12" x14ac:dyDescent="0.2">
      <c r="B38" s="154" t="s">
        <v>838</v>
      </c>
      <c r="C38" s="154"/>
      <c r="D38" s="421">
        <v>0</v>
      </c>
      <c r="E38" s="229">
        <v>0</v>
      </c>
      <c r="F38" s="229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</row>
    <row r="39" spans="2:12" x14ac:dyDescent="0.2">
      <c r="B39" s="154" t="s">
        <v>839</v>
      </c>
      <c r="C39" s="154"/>
      <c r="D39" s="421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9">
        <v>0</v>
      </c>
      <c r="K39" s="229">
        <v>0</v>
      </c>
      <c r="L39" s="229">
        <v>0</v>
      </c>
    </row>
    <row r="40" spans="2:12" x14ac:dyDescent="0.2">
      <c r="B40" s="154" t="s">
        <v>843</v>
      </c>
      <c r="C40" s="154"/>
      <c r="D40" s="421">
        <v>490000</v>
      </c>
      <c r="E40" s="229">
        <v>0</v>
      </c>
      <c r="F40" s="229">
        <v>490000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</row>
    <row r="41" spans="2:12" ht="18" thickBot="1" x14ac:dyDescent="0.2">
      <c r="B41" s="163"/>
      <c r="C41" s="163"/>
      <c r="D41" s="269"/>
      <c r="E41" s="163"/>
      <c r="F41" s="163"/>
      <c r="G41" s="163"/>
      <c r="H41" s="163"/>
      <c r="I41" s="163"/>
      <c r="J41" s="163"/>
      <c r="K41" s="163"/>
      <c r="L41" s="163"/>
    </row>
    <row r="42" spans="2:12" x14ac:dyDescent="0.15">
      <c r="B42" s="154"/>
      <c r="C42" s="154"/>
      <c r="D42" s="552" t="s">
        <v>574</v>
      </c>
      <c r="E42" s="172"/>
      <c r="F42" s="172"/>
      <c r="G42" s="552" t="s">
        <v>842</v>
      </c>
      <c r="H42" s="172"/>
      <c r="I42" s="172"/>
      <c r="J42" s="552" t="s">
        <v>791</v>
      </c>
      <c r="K42" s="172"/>
      <c r="L42" s="172"/>
    </row>
    <row r="43" spans="2:12" x14ac:dyDescent="0.2">
      <c r="B43" s="172"/>
      <c r="C43" s="172"/>
      <c r="D43" s="538"/>
      <c r="E43" s="221" t="s">
        <v>8</v>
      </c>
      <c r="F43" s="221" t="s">
        <v>258</v>
      </c>
      <c r="G43" s="538"/>
      <c r="H43" s="221" t="s">
        <v>8</v>
      </c>
      <c r="I43" s="221" t="s">
        <v>258</v>
      </c>
      <c r="J43" s="538"/>
      <c r="K43" s="221" t="s">
        <v>8</v>
      </c>
      <c r="L43" s="221" t="s">
        <v>258</v>
      </c>
    </row>
    <row r="44" spans="2:12" x14ac:dyDescent="0.15">
      <c r="B44" s="154"/>
      <c r="C44" s="154"/>
      <c r="D44" s="423"/>
      <c r="E44" s="154"/>
      <c r="F44" s="154"/>
      <c r="G44" s="154"/>
      <c r="H44" s="154"/>
      <c r="I44" s="154"/>
      <c r="J44" s="154"/>
      <c r="K44" s="154"/>
      <c r="L44" s="154"/>
    </row>
    <row r="45" spans="2:12" x14ac:dyDescent="0.2">
      <c r="B45" s="564" t="s">
        <v>626</v>
      </c>
      <c r="C45" s="601"/>
      <c r="D45" s="418">
        <v>17534</v>
      </c>
      <c r="E45" s="419">
        <v>0</v>
      </c>
      <c r="F45" s="419">
        <v>17534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</row>
    <row r="46" spans="2:12" x14ac:dyDescent="0.2">
      <c r="B46" s="564" t="s">
        <v>645</v>
      </c>
      <c r="C46" s="600"/>
      <c r="D46" s="418">
        <v>35588</v>
      </c>
      <c r="E46" s="419">
        <v>0</v>
      </c>
      <c r="F46" s="419">
        <v>35588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</row>
    <row r="47" spans="2:12" x14ac:dyDescent="0.2">
      <c r="B47" s="564" t="s">
        <v>865</v>
      </c>
      <c r="C47" s="600"/>
      <c r="D47" s="418">
        <v>36054</v>
      </c>
      <c r="E47" s="419">
        <v>0</v>
      </c>
      <c r="F47" s="419">
        <v>36054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</row>
    <row r="48" spans="2:12" x14ac:dyDescent="0.2">
      <c r="B48" s="348"/>
      <c r="C48" s="420"/>
      <c r="D48" s="418"/>
      <c r="E48" s="419"/>
      <c r="F48" s="419"/>
      <c r="G48" s="229"/>
      <c r="H48" s="229"/>
      <c r="I48" s="229"/>
      <c r="J48" s="229"/>
      <c r="K48" s="229"/>
      <c r="L48" s="229"/>
    </row>
    <row r="49" spans="2:12" x14ac:dyDescent="0.2">
      <c r="B49" s="154" t="s">
        <v>358</v>
      </c>
      <c r="C49" s="154"/>
      <c r="D49" s="421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0</v>
      </c>
      <c r="J49" s="229">
        <v>0</v>
      </c>
      <c r="K49" s="229">
        <v>0</v>
      </c>
      <c r="L49" s="229">
        <v>0</v>
      </c>
    </row>
    <row r="50" spans="2:12" x14ac:dyDescent="0.2">
      <c r="B50" s="154" t="s">
        <v>359</v>
      </c>
      <c r="C50" s="154"/>
      <c r="D50" s="421">
        <v>36054</v>
      </c>
      <c r="E50" s="229">
        <v>0</v>
      </c>
      <c r="F50" s="229">
        <v>36054</v>
      </c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</row>
    <row r="51" spans="2:12" x14ac:dyDescent="0.2">
      <c r="B51" s="154" t="s">
        <v>360</v>
      </c>
      <c r="C51" s="154"/>
      <c r="D51" s="421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</row>
    <row r="52" spans="2:12" x14ac:dyDescent="0.2">
      <c r="B52" s="422" t="s">
        <v>897</v>
      </c>
      <c r="C52" s="154"/>
      <c r="D52" s="421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229">
        <v>0</v>
      </c>
      <c r="L52" s="229">
        <v>0</v>
      </c>
    </row>
    <row r="53" spans="2:12" x14ac:dyDescent="0.2">
      <c r="B53" s="154" t="s">
        <v>837</v>
      </c>
      <c r="C53" s="154"/>
      <c r="D53" s="421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0</v>
      </c>
    </row>
    <row r="54" spans="2:12" x14ac:dyDescent="0.2">
      <c r="B54" s="154" t="s">
        <v>361</v>
      </c>
      <c r="C54" s="154"/>
      <c r="D54" s="421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  <c r="K54" s="229">
        <v>0</v>
      </c>
      <c r="L54" s="229">
        <v>0</v>
      </c>
    </row>
    <row r="55" spans="2:12" x14ac:dyDescent="0.2">
      <c r="B55" s="154" t="s">
        <v>838</v>
      </c>
      <c r="C55" s="154"/>
      <c r="D55" s="421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  <c r="K55" s="229">
        <v>0</v>
      </c>
      <c r="L55" s="229">
        <v>0</v>
      </c>
    </row>
    <row r="56" spans="2:12" x14ac:dyDescent="0.2">
      <c r="B56" s="154" t="s">
        <v>839</v>
      </c>
      <c r="C56" s="154"/>
      <c r="D56" s="421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  <c r="K56" s="229">
        <v>0</v>
      </c>
      <c r="L56" s="229">
        <v>0</v>
      </c>
    </row>
    <row r="57" spans="2:12" x14ac:dyDescent="0.2">
      <c r="B57" s="154" t="s">
        <v>843</v>
      </c>
      <c r="C57" s="154"/>
      <c r="D57" s="421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</row>
    <row r="58" spans="2:12" ht="18" thickBot="1" x14ac:dyDescent="0.2">
      <c r="B58" s="163"/>
      <c r="C58" s="230"/>
      <c r="D58" s="163"/>
      <c r="E58" s="163"/>
      <c r="F58" s="163"/>
      <c r="G58" s="163"/>
      <c r="H58" s="163"/>
      <c r="I58" s="163"/>
      <c r="J58" s="358"/>
      <c r="K58" s="163"/>
      <c r="L58" s="163"/>
    </row>
    <row r="59" spans="2:12" x14ac:dyDescent="0.15">
      <c r="B59" s="154"/>
      <c r="C59" s="154"/>
      <c r="D59" s="552" t="s">
        <v>793</v>
      </c>
      <c r="E59" s="172"/>
      <c r="F59" s="172"/>
      <c r="G59" s="552" t="s">
        <v>794</v>
      </c>
      <c r="H59" s="172"/>
      <c r="I59" s="172"/>
      <c r="J59" s="602" t="s">
        <v>364</v>
      </c>
      <c r="K59" s="154"/>
      <c r="L59" s="154"/>
    </row>
    <row r="60" spans="2:12" x14ac:dyDescent="0.2">
      <c r="B60" s="172"/>
      <c r="C60" s="172"/>
      <c r="D60" s="538"/>
      <c r="E60" s="221" t="s">
        <v>8</v>
      </c>
      <c r="F60" s="221" t="s">
        <v>258</v>
      </c>
      <c r="G60" s="538"/>
      <c r="H60" s="221" t="s">
        <v>8</v>
      </c>
      <c r="I60" s="221" t="s">
        <v>258</v>
      </c>
      <c r="J60" s="603"/>
      <c r="K60" s="424" t="s">
        <v>8</v>
      </c>
      <c r="L60" s="424" t="s">
        <v>258</v>
      </c>
    </row>
    <row r="61" spans="2:12" x14ac:dyDescent="0.15">
      <c r="B61" s="154"/>
      <c r="C61" s="154"/>
      <c r="D61" s="423"/>
      <c r="E61" s="154"/>
      <c r="F61" s="154"/>
      <c r="G61" s="154"/>
      <c r="H61" s="154"/>
      <c r="I61" s="154"/>
      <c r="J61" s="154"/>
      <c r="K61" s="154"/>
      <c r="L61" s="154"/>
    </row>
    <row r="62" spans="2:12" x14ac:dyDescent="0.2">
      <c r="B62" s="564" t="s">
        <v>626</v>
      </c>
      <c r="C62" s="601"/>
      <c r="D62" s="418">
        <v>70</v>
      </c>
      <c r="E62" s="419">
        <v>0</v>
      </c>
      <c r="F62" s="419">
        <v>70</v>
      </c>
      <c r="G62" s="419">
        <v>15775</v>
      </c>
      <c r="H62" s="419">
        <v>1585</v>
      </c>
      <c r="I62" s="419">
        <v>14190</v>
      </c>
      <c r="J62" s="419">
        <v>28000</v>
      </c>
      <c r="K62" s="419">
        <v>0</v>
      </c>
      <c r="L62" s="419">
        <v>28000</v>
      </c>
    </row>
    <row r="63" spans="2:12" x14ac:dyDescent="0.2">
      <c r="B63" s="564" t="s">
        <v>645</v>
      </c>
      <c r="C63" s="600"/>
      <c r="D63" s="418">
        <v>1</v>
      </c>
      <c r="E63" s="419">
        <v>0</v>
      </c>
      <c r="F63" s="419">
        <v>1</v>
      </c>
      <c r="G63" s="419">
        <v>15780</v>
      </c>
      <c r="H63" s="419">
        <v>2</v>
      </c>
      <c r="I63" s="419">
        <v>15778</v>
      </c>
      <c r="J63" s="419">
        <v>19600</v>
      </c>
      <c r="K63" s="419">
        <v>0</v>
      </c>
      <c r="L63" s="419">
        <v>19600</v>
      </c>
    </row>
    <row r="64" spans="2:12" x14ac:dyDescent="0.2">
      <c r="B64" s="564" t="s">
        <v>865</v>
      </c>
      <c r="C64" s="600"/>
      <c r="D64" s="418">
        <v>41</v>
      </c>
      <c r="E64" s="419">
        <v>0</v>
      </c>
      <c r="F64" s="419">
        <v>41</v>
      </c>
      <c r="G64" s="419">
        <v>19239</v>
      </c>
      <c r="H64" s="419">
        <v>1543</v>
      </c>
      <c r="I64" s="419">
        <v>17696</v>
      </c>
      <c r="J64" s="419">
        <v>28000</v>
      </c>
      <c r="K64" s="419">
        <v>0</v>
      </c>
      <c r="L64" s="419">
        <v>28000</v>
      </c>
    </row>
    <row r="65" spans="1:12" x14ac:dyDescent="0.2">
      <c r="B65" s="348"/>
      <c r="C65" s="420"/>
      <c r="D65" s="418"/>
      <c r="E65" s="419"/>
      <c r="F65" s="419"/>
      <c r="G65" s="419"/>
      <c r="H65" s="419"/>
      <c r="I65" s="419"/>
      <c r="J65" s="419"/>
      <c r="K65" s="419"/>
      <c r="L65" s="419"/>
    </row>
    <row r="66" spans="1:12" x14ac:dyDescent="0.2">
      <c r="B66" s="154" t="s">
        <v>358</v>
      </c>
      <c r="C66" s="323"/>
      <c r="D66" s="421">
        <v>41</v>
      </c>
      <c r="E66" s="229">
        <v>0</v>
      </c>
      <c r="F66" s="229">
        <v>41</v>
      </c>
      <c r="G66" s="229">
        <v>9785</v>
      </c>
      <c r="H66" s="229">
        <v>0</v>
      </c>
      <c r="I66" s="229">
        <v>9785</v>
      </c>
      <c r="J66" s="229">
        <v>0</v>
      </c>
      <c r="K66" s="229">
        <v>0</v>
      </c>
      <c r="L66" s="229">
        <v>0</v>
      </c>
    </row>
    <row r="67" spans="1:12" x14ac:dyDescent="0.2">
      <c r="B67" s="154" t="s">
        <v>359</v>
      </c>
      <c r="C67" s="154"/>
      <c r="D67" s="421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28000</v>
      </c>
      <c r="K67" s="229">
        <v>0</v>
      </c>
      <c r="L67" s="229">
        <v>28000</v>
      </c>
    </row>
    <row r="68" spans="1:12" x14ac:dyDescent="0.2">
      <c r="B68" s="154" t="s">
        <v>360</v>
      </c>
      <c r="C68" s="154"/>
      <c r="D68" s="421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229">
        <v>0</v>
      </c>
      <c r="L68" s="229">
        <v>0</v>
      </c>
    </row>
    <row r="69" spans="1:12" x14ac:dyDescent="0.2">
      <c r="B69" s="422" t="s">
        <v>897</v>
      </c>
      <c r="C69" s="154"/>
      <c r="D69" s="421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229">
        <v>0</v>
      </c>
      <c r="L69" s="229">
        <v>0</v>
      </c>
    </row>
    <row r="70" spans="1:12" x14ac:dyDescent="0.2">
      <c r="B70" s="154" t="s">
        <v>837</v>
      </c>
      <c r="C70" s="154"/>
      <c r="D70" s="421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229">
        <v>0</v>
      </c>
      <c r="K70" s="229">
        <v>0</v>
      </c>
      <c r="L70" s="229">
        <v>0</v>
      </c>
    </row>
    <row r="71" spans="1:12" x14ac:dyDescent="0.2">
      <c r="B71" s="154" t="s">
        <v>361</v>
      </c>
      <c r="C71" s="154"/>
      <c r="D71" s="421">
        <v>0</v>
      </c>
      <c r="E71" s="229">
        <v>0</v>
      </c>
      <c r="F71" s="229">
        <v>0</v>
      </c>
      <c r="G71" s="229">
        <v>3054</v>
      </c>
      <c r="H71" s="229">
        <v>1543</v>
      </c>
      <c r="I71" s="229">
        <v>1511</v>
      </c>
      <c r="J71" s="229">
        <v>0</v>
      </c>
      <c r="K71" s="229">
        <v>0</v>
      </c>
      <c r="L71" s="229">
        <v>0</v>
      </c>
    </row>
    <row r="72" spans="1:12" x14ac:dyDescent="0.2">
      <c r="B72" s="154" t="s">
        <v>838</v>
      </c>
      <c r="C72" s="154"/>
      <c r="D72" s="421">
        <v>0</v>
      </c>
      <c r="E72" s="229">
        <v>0</v>
      </c>
      <c r="F72" s="229">
        <v>0</v>
      </c>
      <c r="G72" s="229">
        <v>0</v>
      </c>
      <c r="H72" s="229">
        <v>0</v>
      </c>
      <c r="I72" s="229">
        <v>0</v>
      </c>
      <c r="J72" s="229">
        <v>0</v>
      </c>
      <c r="K72" s="229">
        <v>0</v>
      </c>
      <c r="L72" s="229">
        <v>0</v>
      </c>
    </row>
    <row r="73" spans="1:12" x14ac:dyDescent="0.2">
      <c r="B73" s="154" t="s">
        <v>839</v>
      </c>
      <c r="C73" s="154"/>
      <c r="D73" s="421">
        <v>0</v>
      </c>
      <c r="E73" s="229">
        <v>0</v>
      </c>
      <c r="F73" s="229">
        <v>0</v>
      </c>
      <c r="G73" s="229">
        <v>6400</v>
      </c>
      <c r="H73" s="229">
        <v>0</v>
      </c>
      <c r="I73" s="229">
        <v>6400</v>
      </c>
      <c r="J73" s="229">
        <v>0</v>
      </c>
      <c r="K73" s="229">
        <v>0</v>
      </c>
      <c r="L73" s="229">
        <v>0</v>
      </c>
    </row>
    <row r="74" spans="1:12" x14ac:dyDescent="0.2">
      <c r="B74" s="154" t="s">
        <v>843</v>
      </c>
      <c r="C74" s="154"/>
      <c r="D74" s="421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0</v>
      </c>
      <c r="K74" s="229">
        <v>0</v>
      </c>
      <c r="L74" s="229">
        <v>0</v>
      </c>
    </row>
    <row r="75" spans="1:12" ht="18" thickBot="1" x14ac:dyDescent="0.25">
      <c r="B75" s="164"/>
      <c r="C75" s="163"/>
      <c r="D75" s="425"/>
      <c r="E75" s="366"/>
      <c r="F75" s="366"/>
      <c r="G75" s="366"/>
      <c r="H75" s="366"/>
      <c r="I75" s="366"/>
      <c r="J75" s="366"/>
      <c r="K75" s="366"/>
      <c r="L75" s="366"/>
    </row>
    <row r="76" spans="1:12" x14ac:dyDescent="0.2">
      <c r="B76" s="350"/>
      <c r="C76" s="154"/>
      <c r="D76" s="270" t="s">
        <v>366</v>
      </c>
      <c r="E76" s="154"/>
      <c r="F76" s="154"/>
      <c r="G76" s="154"/>
      <c r="H76" s="154"/>
      <c r="I76" s="154"/>
      <c r="J76" s="154"/>
      <c r="K76" s="154"/>
      <c r="L76" s="154"/>
    </row>
    <row r="79" spans="1:12" x14ac:dyDescent="0.2">
      <c r="A79" s="14"/>
    </row>
  </sheetData>
  <mergeCells count="21">
    <mergeCell ref="G59:G60"/>
    <mergeCell ref="J59:J60"/>
    <mergeCell ref="D42:D43"/>
    <mergeCell ref="G42:G43"/>
    <mergeCell ref="J42:J43"/>
    <mergeCell ref="D59:D60"/>
    <mergeCell ref="B6:L6"/>
    <mergeCell ref="G8:G9"/>
    <mergeCell ref="J8:J9"/>
    <mergeCell ref="B11:C11"/>
    <mergeCell ref="B13:C13"/>
    <mergeCell ref="B30:C30"/>
    <mergeCell ref="B47:C47"/>
    <mergeCell ref="B64:C64"/>
    <mergeCell ref="B12:C12"/>
    <mergeCell ref="B28:C28"/>
    <mergeCell ref="B29:C29"/>
    <mergeCell ref="B62:C62"/>
    <mergeCell ref="B63:C63"/>
    <mergeCell ref="B45:C45"/>
    <mergeCell ref="B46:C46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67"/>
  <sheetViews>
    <sheetView view="pageBreakPreview" zoomScale="75" zoomScaleNormal="75" workbookViewId="0">
      <selection activeCell="L22" sqref="L22"/>
    </sheetView>
  </sheetViews>
  <sheetFormatPr defaultColWidth="17.125" defaultRowHeight="17.25" x14ac:dyDescent="0.15"/>
  <cols>
    <col min="1" max="1" width="13.375" style="12" customWidth="1"/>
    <col min="2" max="2" width="4.75" style="12" customWidth="1"/>
    <col min="3" max="3" width="5.875" style="12" customWidth="1"/>
    <col min="4" max="4" width="18" style="12" bestFit="1" customWidth="1"/>
    <col min="5" max="9" width="17.125" style="12" customWidth="1"/>
    <col min="10" max="14" width="17.125" style="12"/>
    <col min="15" max="16384" width="17.125" style="25"/>
  </cols>
  <sheetData>
    <row r="1" spans="1:24" x14ac:dyDescent="0.2">
      <c r="A1" s="14"/>
    </row>
    <row r="6" spans="1:24" x14ac:dyDescent="0.2">
      <c r="B6" s="535" t="s">
        <v>636</v>
      </c>
      <c r="C6" s="535"/>
      <c r="D6" s="535"/>
      <c r="E6" s="535"/>
      <c r="F6" s="535"/>
      <c r="G6" s="535"/>
      <c r="H6" s="535"/>
      <c r="I6" s="535"/>
      <c r="J6" s="535"/>
    </row>
    <row r="7" spans="1:24" ht="18" thickBot="1" x14ac:dyDescent="0.25">
      <c r="B7" s="163"/>
      <c r="C7" s="163"/>
      <c r="D7" s="163"/>
      <c r="E7" s="163"/>
      <c r="F7" s="163"/>
      <c r="G7" s="163"/>
      <c r="H7" s="163"/>
      <c r="I7" s="163"/>
      <c r="J7" s="457" t="s">
        <v>637</v>
      </c>
    </row>
    <row r="8" spans="1:24" x14ac:dyDescent="0.2">
      <c r="B8" s="154"/>
      <c r="C8" s="154"/>
      <c r="D8" s="154"/>
      <c r="E8" s="552" t="s">
        <v>638</v>
      </c>
      <c r="F8" s="172"/>
      <c r="G8" s="172"/>
      <c r="H8" s="220" t="s">
        <v>639</v>
      </c>
      <c r="I8" s="172"/>
      <c r="J8" s="172"/>
    </row>
    <row r="9" spans="1:24" x14ac:dyDescent="0.2">
      <c r="B9" s="172"/>
      <c r="C9" s="172"/>
      <c r="D9" s="172"/>
      <c r="E9" s="538"/>
      <c r="F9" s="458" t="s">
        <v>575</v>
      </c>
      <c r="G9" s="458" t="s">
        <v>576</v>
      </c>
      <c r="H9" s="458" t="s">
        <v>640</v>
      </c>
      <c r="I9" s="458" t="s">
        <v>575</v>
      </c>
      <c r="J9" s="458" t="s">
        <v>576</v>
      </c>
    </row>
    <row r="10" spans="1:24" x14ac:dyDescent="0.15">
      <c r="B10" s="154"/>
      <c r="C10" s="154"/>
      <c r="D10" s="154"/>
      <c r="E10" s="167"/>
      <c r="F10" s="154"/>
      <c r="G10" s="154"/>
      <c r="H10" s="154"/>
      <c r="I10" s="154"/>
      <c r="J10" s="154"/>
    </row>
    <row r="11" spans="1:24" x14ac:dyDescent="0.2">
      <c r="B11" s="352"/>
      <c r="C11" s="270" t="s">
        <v>844</v>
      </c>
      <c r="D11" s="323"/>
      <c r="E11" s="362">
        <v>274755</v>
      </c>
      <c r="F11" s="323">
        <v>140864</v>
      </c>
      <c r="G11" s="323">
        <v>133891</v>
      </c>
      <c r="H11" s="301">
        <v>130680</v>
      </c>
      <c r="I11" s="322">
        <v>63422</v>
      </c>
      <c r="J11" s="322">
        <v>67258</v>
      </c>
      <c r="K11" s="19"/>
      <c r="L11" s="19"/>
      <c r="M11" s="19"/>
      <c r="N11" s="5"/>
      <c r="O11" s="30"/>
      <c r="P11" s="30"/>
      <c r="Q11" s="5"/>
      <c r="R11" s="6"/>
      <c r="S11" s="6"/>
      <c r="T11" s="5"/>
      <c r="U11" s="6"/>
      <c r="V11" s="6"/>
      <c r="X11" s="25" t="e">
        <f>+#REF!+K11+N11+Q11+T11-#REF!</f>
        <v>#REF!</v>
      </c>
    </row>
    <row r="12" spans="1:24" x14ac:dyDescent="0.2">
      <c r="B12" s="352"/>
      <c r="C12" s="270" t="s">
        <v>845</v>
      </c>
      <c r="D12" s="323"/>
      <c r="E12" s="362">
        <v>314196</v>
      </c>
      <c r="F12" s="323">
        <v>160745</v>
      </c>
      <c r="G12" s="323">
        <v>153451</v>
      </c>
      <c r="H12" s="301">
        <v>136869</v>
      </c>
      <c r="I12" s="322">
        <v>67444</v>
      </c>
      <c r="J12" s="322">
        <v>69425</v>
      </c>
      <c r="K12" s="8"/>
      <c r="L12" s="5"/>
      <c r="M12" s="5"/>
      <c r="N12" s="5"/>
      <c r="O12" s="32"/>
      <c r="P12" s="32"/>
      <c r="Q12" s="31"/>
      <c r="R12" s="31"/>
      <c r="S12" s="31"/>
      <c r="T12" s="31"/>
      <c r="U12" s="32"/>
      <c r="V12" s="32"/>
      <c r="X12" s="25">
        <f>+H11+K12+N12+Q12+T12-E11</f>
        <v>-144075</v>
      </c>
    </row>
    <row r="13" spans="1:24" x14ac:dyDescent="0.2">
      <c r="B13" s="352"/>
      <c r="C13" s="270" t="s">
        <v>846</v>
      </c>
      <c r="D13" s="323"/>
      <c r="E13" s="362">
        <v>321754</v>
      </c>
      <c r="F13" s="323">
        <v>163540</v>
      </c>
      <c r="G13" s="323">
        <v>158214</v>
      </c>
      <c r="H13" s="301">
        <v>129042</v>
      </c>
      <c r="I13" s="322">
        <v>62748</v>
      </c>
      <c r="J13" s="322">
        <v>66294</v>
      </c>
      <c r="K13" s="5"/>
      <c r="L13" s="5"/>
      <c r="M13" s="5"/>
      <c r="N13" s="5"/>
      <c r="O13" s="32"/>
      <c r="P13" s="32"/>
      <c r="Q13" s="31"/>
      <c r="R13" s="31"/>
      <c r="S13" s="31"/>
      <c r="T13" s="31"/>
      <c r="U13" s="32"/>
      <c r="V13" s="32"/>
    </row>
    <row r="14" spans="1:24" x14ac:dyDescent="0.2">
      <c r="B14" s="352"/>
      <c r="C14" s="270" t="s">
        <v>847</v>
      </c>
      <c r="D14" s="323"/>
      <c r="E14" s="362">
        <v>366514</v>
      </c>
      <c r="F14" s="301">
        <v>185102</v>
      </c>
      <c r="G14" s="301">
        <v>181412</v>
      </c>
      <c r="H14" s="301">
        <v>134615</v>
      </c>
      <c r="I14" s="322">
        <v>65731</v>
      </c>
      <c r="J14" s="322">
        <v>68884</v>
      </c>
      <c r="K14" s="5"/>
      <c r="L14" s="5"/>
      <c r="M14" s="5"/>
      <c r="N14" s="5"/>
      <c r="O14" s="32"/>
      <c r="P14" s="32"/>
      <c r="Q14" s="31"/>
      <c r="R14" s="31"/>
      <c r="S14" s="31"/>
      <c r="T14" s="31"/>
      <c r="U14" s="32"/>
      <c r="V14" s="32"/>
    </row>
    <row r="15" spans="1:24" x14ac:dyDescent="0.15">
      <c r="B15" s="352"/>
      <c r="C15" s="162" t="s">
        <v>848</v>
      </c>
      <c r="D15" s="360"/>
      <c r="E15" s="162">
        <v>334624</v>
      </c>
      <c r="F15" s="162">
        <v>169205</v>
      </c>
      <c r="G15" s="162">
        <v>165419</v>
      </c>
      <c r="H15" s="162">
        <v>140371</v>
      </c>
      <c r="I15" s="162">
        <v>69441</v>
      </c>
      <c r="J15" s="162">
        <v>70930</v>
      </c>
      <c r="K15" s="5"/>
      <c r="L15" s="5"/>
      <c r="M15" s="5"/>
      <c r="N15" s="5"/>
      <c r="O15" s="32"/>
      <c r="P15" s="32"/>
      <c r="Q15" s="31"/>
      <c r="R15" s="31"/>
      <c r="S15" s="31"/>
      <c r="T15" s="31"/>
      <c r="U15" s="32"/>
      <c r="V15" s="32"/>
    </row>
    <row r="16" spans="1:24" x14ac:dyDescent="0.15">
      <c r="B16" s="352"/>
      <c r="C16" s="162" t="s">
        <v>866</v>
      </c>
      <c r="D16" s="360"/>
      <c r="E16" s="162">
        <v>316189</v>
      </c>
      <c r="F16" s="162">
        <v>159860</v>
      </c>
      <c r="G16" s="162">
        <v>156329</v>
      </c>
      <c r="H16" s="162">
        <v>151790</v>
      </c>
      <c r="I16" s="162">
        <v>75449</v>
      </c>
      <c r="J16" s="162">
        <v>76341</v>
      </c>
      <c r="K16" s="5"/>
      <c r="L16" s="5"/>
      <c r="M16" s="5"/>
      <c r="N16" s="5"/>
      <c r="O16" s="32"/>
      <c r="P16" s="32"/>
      <c r="Q16" s="31"/>
      <c r="R16" s="31"/>
      <c r="S16" s="31"/>
      <c r="T16" s="31"/>
      <c r="U16" s="32"/>
      <c r="V16" s="32"/>
    </row>
    <row r="17" spans="2:22" ht="18" thickBot="1" x14ac:dyDescent="0.2">
      <c r="B17" s="163"/>
      <c r="C17" s="163"/>
      <c r="D17" s="163"/>
      <c r="E17" s="269"/>
      <c r="F17" s="163"/>
      <c r="G17" s="163"/>
      <c r="H17" s="163"/>
      <c r="I17" s="163"/>
      <c r="J17" s="163"/>
      <c r="K17" s="5"/>
      <c r="L17" s="5"/>
      <c r="M17" s="5"/>
      <c r="N17" s="5"/>
      <c r="O17" s="32"/>
      <c r="P17" s="32"/>
      <c r="Q17" s="31"/>
      <c r="R17" s="31"/>
      <c r="S17" s="31"/>
      <c r="T17" s="31"/>
      <c r="U17" s="32"/>
      <c r="V17" s="32"/>
    </row>
    <row r="18" spans="2:22" x14ac:dyDescent="0.15">
      <c r="B18" s="154"/>
      <c r="C18" s="154"/>
      <c r="D18" s="154"/>
      <c r="E18" s="552" t="s">
        <v>401</v>
      </c>
      <c r="F18" s="172"/>
      <c r="G18" s="172"/>
      <c r="H18" s="552" t="s">
        <v>577</v>
      </c>
      <c r="I18" s="172"/>
      <c r="J18" s="172"/>
      <c r="K18" s="39"/>
    </row>
    <row r="19" spans="2:22" x14ac:dyDescent="0.2">
      <c r="B19" s="172"/>
      <c r="C19" s="172"/>
      <c r="D19" s="172"/>
      <c r="E19" s="538"/>
      <c r="F19" s="458" t="s">
        <v>575</v>
      </c>
      <c r="G19" s="458" t="s">
        <v>576</v>
      </c>
      <c r="H19" s="538"/>
      <c r="I19" s="458" t="s">
        <v>575</v>
      </c>
      <c r="J19" s="458" t="s">
        <v>576</v>
      </c>
    </row>
    <row r="20" spans="2:22" x14ac:dyDescent="0.15">
      <c r="B20" s="154"/>
      <c r="C20" s="154"/>
      <c r="D20" s="222"/>
      <c r="E20" s="154"/>
      <c r="F20" s="154"/>
      <c r="G20" s="154"/>
      <c r="H20" s="154"/>
      <c r="I20" s="154"/>
      <c r="J20" s="154"/>
    </row>
    <row r="21" spans="2:22" x14ac:dyDescent="0.2">
      <c r="B21" s="352"/>
      <c r="C21" s="270" t="s">
        <v>844</v>
      </c>
      <c r="D21" s="360"/>
      <c r="E21" s="301">
        <v>1448</v>
      </c>
      <c r="F21" s="323">
        <v>738</v>
      </c>
      <c r="G21" s="323">
        <v>710</v>
      </c>
      <c r="H21" s="301">
        <v>4749</v>
      </c>
      <c r="I21" s="322">
        <v>2381</v>
      </c>
      <c r="J21" s="322">
        <v>2368</v>
      </c>
    </row>
    <row r="22" spans="2:22" x14ac:dyDescent="0.2">
      <c r="B22" s="352"/>
      <c r="C22" s="270" t="s">
        <v>845</v>
      </c>
      <c r="D22" s="360"/>
      <c r="E22" s="426">
        <v>0</v>
      </c>
      <c r="F22" s="426">
        <v>0</v>
      </c>
      <c r="G22" s="426">
        <v>0</v>
      </c>
      <c r="H22" s="301">
        <v>7894</v>
      </c>
      <c r="I22" s="322">
        <v>3927</v>
      </c>
      <c r="J22" s="322">
        <v>3967</v>
      </c>
    </row>
    <row r="23" spans="2:22" x14ac:dyDescent="0.2">
      <c r="B23" s="352"/>
      <c r="C23" s="270" t="s">
        <v>846</v>
      </c>
      <c r="D23" s="360"/>
      <c r="E23" s="427">
        <v>836</v>
      </c>
      <c r="F23" s="427">
        <v>418</v>
      </c>
      <c r="G23" s="427">
        <v>418</v>
      </c>
      <c r="H23" s="301">
        <v>7079</v>
      </c>
      <c r="I23" s="322">
        <v>3575</v>
      </c>
      <c r="J23" s="322">
        <v>3504</v>
      </c>
    </row>
    <row r="24" spans="2:22" x14ac:dyDescent="0.2">
      <c r="B24" s="352"/>
      <c r="C24" s="270" t="s">
        <v>847</v>
      </c>
      <c r="D24" s="360"/>
      <c r="E24" s="426">
        <v>0</v>
      </c>
      <c r="F24" s="426">
        <v>0</v>
      </c>
      <c r="G24" s="426">
        <v>0</v>
      </c>
      <c r="H24" s="301">
        <v>11654</v>
      </c>
      <c r="I24" s="322">
        <v>5823</v>
      </c>
      <c r="J24" s="322">
        <v>5831</v>
      </c>
    </row>
    <row r="25" spans="2:22" x14ac:dyDescent="0.2">
      <c r="B25" s="352"/>
      <c r="C25" s="162" t="s">
        <v>848</v>
      </c>
      <c r="D25" s="250"/>
      <c r="E25" s="426">
        <v>0</v>
      </c>
      <c r="F25" s="426">
        <v>0</v>
      </c>
      <c r="G25" s="426">
        <v>0</v>
      </c>
      <c r="H25" s="162">
        <v>17529</v>
      </c>
      <c r="I25" s="162">
        <v>8756</v>
      </c>
      <c r="J25" s="162">
        <v>8773</v>
      </c>
    </row>
    <row r="26" spans="2:22" x14ac:dyDescent="0.2">
      <c r="B26" s="352"/>
      <c r="C26" s="162" t="s">
        <v>866</v>
      </c>
      <c r="D26" s="250"/>
      <c r="E26" s="426">
        <v>1558</v>
      </c>
      <c r="F26" s="426">
        <v>778</v>
      </c>
      <c r="G26" s="426">
        <v>780</v>
      </c>
      <c r="H26" s="162">
        <v>8366</v>
      </c>
      <c r="I26" s="162">
        <v>4212</v>
      </c>
      <c r="J26" s="162">
        <v>4154</v>
      </c>
    </row>
    <row r="27" spans="2:22" ht="18" thickBot="1" x14ac:dyDescent="0.25">
      <c r="B27" s="163"/>
      <c r="C27" s="163"/>
      <c r="D27" s="230"/>
      <c r="E27" s="427"/>
      <c r="F27" s="428"/>
      <c r="G27" s="428"/>
      <c r="H27" s="163"/>
      <c r="I27" s="163"/>
      <c r="J27" s="163"/>
    </row>
    <row r="28" spans="2:22" x14ac:dyDescent="0.15">
      <c r="B28" s="154"/>
      <c r="C28" s="154"/>
      <c r="D28" s="154"/>
      <c r="E28" s="552" t="s">
        <v>568</v>
      </c>
      <c r="F28" s="172"/>
      <c r="G28" s="172"/>
      <c r="H28" s="552" t="s">
        <v>569</v>
      </c>
      <c r="I28" s="172"/>
      <c r="J28" s="172"/>
    </row>
    <row r="29" spans="2:22" x14ac:dyDescent="0.2">
      <c r="B29" s="172"/>
      <c r="C29" s="172"/>
      <c r="D29" s="172"/>
      <c r="E29" s="538"/>
      <c r="F29" s="458" t="s">
        <v>575</v>
      </c>
      <c r="G29" s="458" t="s">
        <v>576</v>
      </c>
      <c r="H29" s="538"/>
      <c r="I29" s="458" t="s">
        <v>575</v>
      </c>
      <c r="J29" s="458" t="s">
        <v>576</v>
      </c>
    </row>
    <row r="30" spans="2:22" x14ac:dyDescent="0.15">
      <c r="B30" s="154"/>
      <c r="C30" s="154"/>
      <c r="D30" s="154"/>
      <c r="E30" s="167"/>
      <c r="F30" s="154"/>
      <c r="G30" s="154"/>
      <c r="H30" s="162"/>
      <c r="I30" s="154"/>
      <c r="J30" s="154"/>
    </row>
    <row r="31" spans="2:22" x14ac:dyDescent="0.2">
      <c r="B31" s="352"/>
      <c r="C31" s="270" t="s">
        <v>844</v>
      </c>
      <c r="D31" s="323"/>
      <c r="E31" s="362">
        <v>74864</v>
      </c>
      <c r="F31" s="323">
        <v>37432</v>
      </c>
      <c r="G31" s="323">
        <v>37432</v>
      </c>
      <c r="H31" s="301">
        <v>63014</v>
      </c>
      <c r="I31" s="322">
        <v>36891</v>
      </c>
      <c r="J31" s="322">
        <v>26123</v>
      </c>
    </row>
    <row r="32" spans="2:22" x14ac:dyDescent="0.2">
      <c r="B32" s="352"/>
      <c r="C32" s="270" t="s">
        <v>845</v>
      </c>
      <c r="D32" s="323"/>
      <c r="E32" s="362">
        <v>113740</v>
      </c>
      <c r="F32" s="323">
        <v>56870</v>
      </c>
      <c r="G32" s="323">
        <v>56870</v>
      </c>
      <c r="H32" s="301">
        <v>55693</v>
      </c>
      <c r="I32" s="322">
        <v>32504</v>
      </c>
      <c r="J32" s="322">
        <v>23189</v>
      </c>
    </row>
    <row r="33" spans="2:10" x14ac:dyDescent="0.2">
      <c r="B33" s="352"/>
      <c r="C33" s="270" t="s">
        <v>846</v>
      </c>
      <c r="D33" s="323"/>
      <c r="E33" s="362">
        <v>133298</v>
      </c>
      <c r="F33" s="323">
        <v>66649</v>
      </c>
      <c r="G33" s="323">
        <v>66649</v>
      </c>
      <c r="H33" s="301">
        <v>51499</v>
      </c>
      <c r="I33" s="322">
        <v>30150</v>
      </c>
      <c r="J33" s="322">
        <v>21349</v>
      </c>
    </row>
    <row r="34" spans="2:10" x14ac:dyDescent="0.2">
      <c r="B34" s="352"/>
      <c r="C34" s="270" t="s">
        <v>847</v>
      </c>
      <c r="D34" s="323"/>
      <c r="E34" s="362">
        <v>173168</v>
      </c>
      <c r="F34" s="323">
        <v>86584</v>
      </c>
      <c r="G34" s="323">
        <v>86584</v>
      </c>
      <c r="H34" s="301">
        <v>47077</v>
      </c>
      <c r="I34" s="322">
        <v>26964</v>
      </c>
      <c r="J34" s="322">
        <v>20113</v>
      </c>
    </row>
    <row r="35" spans="2:10" x14ac:dyDescent="0.15">
      <c r="B35" s="352"/>
      <c r="C35" s="162" t="s">
        <v>848</v>
      </c>
      <c r="D35" s="250"/>
      <c r="E35" s="162">
        <v>140360</v>
      </c>
      <c r="F35" s="162">
        <v>70180</v>
      </c>
      <c r="G35" s="162">
        <v>70180</v>
      </c>
      <c r="H35" s="162">
        <v>36364</v>
      </c>
      <c r="I35" s="162">
        <v>20828</v>
      </c>
      <c r="J35" s="162">
        <v>15536</v>
      </c>
    </row>
    <row r="36" spans="2:10" x14ac:dyDescent="0.15">
      <c r="B36" s="352"/>
      <c r="C36" s="162" t="s">
        <v>866</v>
      </c>
      <c r="D36" s="250"/>
      <c r="E36" s="162">
        <v>124908</v>
      </c>
      <c r="F36" s="162">
        <v>62454</v>
      </c>
      <c r="G36" s="162">
        <v>62454</v>
      </c>
      <c r="H36" s="162">
        <v>29567</v>
      </c>
      <c r="I36" s="162">
        <v>16967</v>
      </c>
      <c r="J36" s="162">
        <v>12600</v>
      </c>
    </row>
    <row r="37" spans="2:10" ht="18" thickBot="1" x14ac:dyDescent="0.2">
      <c r="B37" s="163"/>
      <c r="C37" s="163"/>
      <c r="D37" s="163"/>
      <c r="E37" s="269"/>
      <c r="F37" s="163"/>
      <c r="G37" s="163"/>
      <c r="H37" s="163"/>
      <c r="I37" s="163"/>
      <c r="J37" s="163"/>
    </row>
    <row r="38" spans="2:10" x14ac:dyDescent="0.2">
      <c r="B38" s="154"/>
      <c r="C38" s="154"/>
      <c r="D38" s="154"/>
      <c r="E38" s="270" t="s">
        <v>367</v>
      </c>
      <c r="F38" s="154"/>
      <c r="G38" s="154"/>
      <c r="H38" s="154"/>
      <c r="I38" s="154"/>
      <c r="J38" s="154"/>
    </row>
    <row r="39" spans="2:10" x14ac:dyDescent="0.2">
      <c r="B39" s="154"/>
      <c r="C39" s="154"/>
      <c r="D39" s="154"/>
      <c r="E39" s="270"/>
      <c r="F39" s="154"/>
      <c r="G39" s="154"/>
      <c r="H39" s="154"/>
      <c r="I39" s="154"/>
      <c r="J39" s="154"/>
    </row>
    <row r="40" spans="2:10" x14ac:dyDescent="0.15">
      <c r="B40" s="154"/>
      <c r="C40" s="154"/>
      <c r="D40" s="154"/>
      <c r="E40" s="154"/>
      <c r="F40" s="154"/>
      <c r="G40" s="162"/>
      <c r="H40" s="154"/>
      <c r="I40" s="154"/>
      <c r="J40" s="154"/>
    </row>
    <row r="41" spans="2:10" x14ac:dyDescent="0.2">
      <c r="B41" s="154"/>
      <c r="C41" s="154"/>
      <c r="D41" s="154"/>
      <c r="E41" s="348" t="s">
        <v>426</v>
      </c>
      <c r="F41" s="154"/>
      <c r="G41" s="154"/>
      <c r="H41" s="154"/>
      <c r="I41" s="154"/>
      <c r="J41" s="154"/>
    </row>
    <row r="42" spans="2:10" ht="18" thickBot="1" x14ac:dyDescent="0.2">
      <c r="B42" s="163"/>
      <c r="C42" s="163"/>
      <c r="D42" s="163"/>
      <c r="E42" s="163"/>
      <c r="F42" s="162"/>
      <c r="G42" s="162"/>
      <c r="H42" s="162"/>
      <c r="I42" s="162"/>
      <c r="J42" s="163"/>
    </row>
    <row r="43" spans="2:10" x14ac:dyDescent="0.2">
      <c r="B43" s="233"/>
      <c r="C43" s="233"/>
      <c r="D43" s="233"/>
      <c r="E43" s="119" t="s">
        <v>578</v>
      </c>
      <c r="F43" s="120" t="s">
        <v>617</v>
      </c>
      <c r="G43" s="121" t="s">
        <v>653</v>
      </c>
      <c r="H43" s="121" t="s">
        <v>849</v>
      </c>
      <c r="I43" s="119" t="s">
        <v>892</v>
      </c>
      <c r="J43" s="510" t="s">
        <v>935</v>
      </c>
    </row>
    <row r="44" spans="2:10" x14ac:dyDescent="0.2">
      <c r="B44" s="191"/>
      <c r="C44" s="191"/>
      <c r="D44" s="191"/>
      <c r="E44" s="122" t="s">
        <v>306</v>
      </c>
      <c r="F44" s="123" t="s">
        <v>306</v>
      </c>
      <c r="G44" s="124" t="s">
        <v>654</v>
      </c>
      <c r="H44" s="124" t="s">
        <v>654</v>
      </c>
      <c r="I44" s="122" t="s">
        <v>654</v>
      </c>
      <c r="J44" s="511" t="s">
        <v>654</v>
      </c>
    </row>
    <row r="45" spans="2:10" x14ac:dyDescent="0.2">
      <c r="B45" s="233"/>
      <c r="C45" s="233"/>
      <c r="D45" s="202"/>
      <c r="E45" s="429"/>
      <c r="F45" s="233"/>
      <c r="G45" s="233"/>
      <c r="H45" s="233"/>
      <c r="I45" s="233"/>
      <c r="J45" s="154"/>
    </row>
    <row r="46" spans="2:10" x14ac:dyDescent="0.2">
      <c r="B46" s="233" t="s">
        <v>307</v>
      </c>
      <c r="C46" s="233"/>
      <c r="D46" s="206"/>
      <c r="E46" s="430">
        <v>68</v>
      </c>
      <c r="F46" s="430">
        <v>67</v>
      </c>
      <c r="G46" s="430">
        <v>70</v>
      </c>
      <c r="H46" s="430">
        <v>77</v>
      </c>
      <c r="I46" s="233">
        <v>79</v>
      </c>
      <c r="J46" s="154">
        <v>76</v>
      </c>
    </row>
    <row r="47" spans="2:10" x14ac:dyDescent="0.2">
      <c r="B47" s="233"/>
      <c r="C47" s="368" t="s">
        <v>679</v>
      </c>
      <c r="D47" s="431"/>
      <c r="E47" s="430">
        <v>56</v>
      </c>
      <c r="F47" s="430">
        <v>55</v>
      </c>
      <c r="G47" s="430">
        <v>58</v>
      </c>
      <c r="H47" s="430">
        <v>63</v>
      </c>
      <c r="I47" s="233">
        <v>65</v>
      </c>
      <c r="J47" s="154">
        <v>63</v>
      </c>
    </row>
    <row r="48" spans="2:10" x14ac:dyDescent="0.2">
      <c r="B48" s="233"/>
      <c r="C48" s="368" t="s">
        <v>309</v>
      </c>
      <c r="D48" s="431"/>
      <c r="E48" s="427" t="s">
        <v>460</v>
      </c>
      <c r="F48" s="427" t="s">
        <v>460</v>
      </c>
      <c r="G48" s="427" t="s">
        <v>460</v>
      </c>
      <c r="H48" s="427" t="s">
        <v>460</v>
      </c>
      <c r="I48" s="427" t="s">
        <v>460</v>
      </c>
      <c r="J48" s="427" t="s">
        <v>460</v>
      </c>
    </row>
    <row r="49" spans="2:10" x14ac:dyDescent="0.2">
      <c r="B49" s="233"/>
      <c r="C49" s="368" t="s">
        <v>310</v>
      </c>
      <c r="D49" s="431"/>
      <c r="E49" s="430">
        <v>12</v>
      </c>
      <c r="F49" s="430">
        <v>12</v>
      </c>
      <c r="G49" s="430">
        <v>12</v>
      </c>
      <c r="H49" s="430">
        <v>14</v>
      </c>
      <c r="I49" s="233">
        <v>14</v>
      </c>
      <c r="J49" s="154">
        <v>13</v>
      </c>
    </row>
    <row r="50" spans="2:10" x14ac:dyDescent="0.2">
      <c r="B50" s="233"/>
      <c r="C50" s="368"/>
      <c r="D50" s="431"/>
      <c r="E50" s="430"/>
      <c r="F50" s="430"/>
      <c r="G50" s="430"/>
      <c r="H50" s="430"/>
      <c r="I50" s="233"/>
      <c r="J50" s="154"/>
    </row>
    <row r="51" spans="2:10" x14ac:dyDescent="0.2">
      <c r="B51" s="368" t="s">
        <v>308</v>
      </c>
      <c r="C51" s="233"/>
      <c r="D51" s="206"/>
      <c r="E51" s="430"/>
      <c r="F51" s="430"/>
      <c r="G51" s="430"/>
      <c r="H51" s="430"/>
      <c r="I51" s="233"/>
      <c r="J51" s="154"/>
    </row>
    <row r="52" spans="2:10" x14ac:dyDescent="0.2">
      <c r="B52" s="368"/>
      <c r="C52" s="368" t="s">
        <v>898</v>
      </c>
      <c r="D52" s="206"/>
      <c r="E52" s="432">
        <v>272</v>
      </c>
      <c r="F52" s="432">
        <v>275</v>
      </c>
      <c r="G52" s="432">
        <v>292</v>
      </c>
      <c r="H52" s="432">
        <v>304</v>
      </c>
      <c r="I52" s="433">
        <v>340</v>
      </c>
      <c r="J52" s="512">
        <v>354</v>
      </c>
    </row>
    <row r="53" spans="2:10" x14ac:dyDescent="0.2">
      <c r="B53" s="233"/>
      <c r="C53" s="233"/>
      <c r="D53" s="434" t="s">
        <v>311</v>
      </c>
      <c r="E53" s="432">
        <v>233</v>
      </c>
      <c r="F53" s="432">
        <v>236</v>
      </c>
      <c r="G53" s="432">
        <v>252</v>
      </c>
      <c r="H53" s="432">
        <v>263</v>
      </c>
      <c r="I53" s="433">
        <v>298</v>
      </c>
      <c r="J53" s="512">
        <v>312</v>
      </c>
    </row>
    <row r="54" spans="2:10" x14ac:dyDescent="0.2">
      <c r="B54" s="233"/>
      <c r="C54" s="233"/>
      <c r="D54" s="434" t="s">
        <v>312</v>
      </c>
      <c r="E54" s="432">
        <v>16</v>
      </c>
      <c r="F54" s="432">
        <v>16</v>
      </c>
      <c r="G54" s="432">
        <v>17</v>
      </c>
      <c r="H54" s="432">
        <v>17</v>
      </c>
      <c r="I54" s="433">
        <v>17</v>
      </c>
      <c r="J54" s="512">
        <v>17</v>
      </c>
    </row>
    <row r="55" spans="2:10" ht="31.5" x14ac:dyDescent="0.15">
      <c r="B55" s="233"/>
      <c r="C55" s="233"/>
      <c r="D55" s="435" t="s">
        <v>899</v>
      </c>
      <c r="E55" s="432">
        <v>23</v>
      </c>
      <c r="F55" s="432">
        <v>23</v>
      </c>
      <c r="G55" s="436">
        <v>23</v>
      </c>
      <c r="H55" s="437">
        <v>24</v>
      </c>
      <c r="I55" s="437">
        <v>25</v>
      </c>
      <c r="J55" s="437">
        <v>25</v>
      </c>
    </row>
    <row r="56" spans="2:10" x14ac:dyDescent="0.2">
      <c r="B56" s="233"/>
      <c r="C56" s="233" t="s">
        <v>900</v>
      </c>
      <c r="D56" s="435"/>
      <c r="E56" s="432">
        <v>73</v>
      </c>
      <c r="F56" s="432">
        <v>73</v>
      </c>
      <c r="G56" s="436">
        <v>73</v>
      </c>
      <c r="H56" s="437">
        <v>73</v>
      </c>
      <c r="I56" s="437">
        <v>73</v>
      </c>
      <c r="J56" s="437">
        <v>73</v>
      </c>
    </row>
    <row r="57" spans="2:10" x14ac:dyDescent="0.2">
      <c r="B57" s="233"/>
      <c r="C57" s="233"/>
      <c r="D57" s="435" t="s">
        <v>313</v>
      </c>
      <c r="E57" s="432">
        <v>0</v>
      </c>
      <c r="F57" s="432" t="s">
        <v>460</v>
      </c>
      <c r="G57" s="436" t="s">
        <v>460</v>
      </c>
      <c r="H57" s="437" t="s">
        <v>460</v>
      </c>
      <c r="I57" s="437" t="s">
        <v>460</v>
      </c>
      <c r="J57" s="437" t="s">
        <v>460</v>
      </c>
    </row>
    <row r="58" spans="2:10" ht="31.5" x14ac:dyDescent="0.15">
      <c r="B58" s="233"/>
      <c r="C58" s="233"/>
      <c r="D58" s="435" t="s">
        <v>901</v>
      </c>
      <c r="E58" s="432">
        <v>73</v>
      </c>
      <c r="F58" s="432">
        <v>73</v>
      </c>
      <c r="G58" s="436">
        <v>73</v>
      </c>
      <c r="H58" s="437">
        <v>73</v>
      </c>
      <c r="I58" s="437">
        <v>73</v>
      </c>
      <c r="J58" s="437">
        <v>73</v>
      </c>
    </row>
    <row r="59" spans="2:10" x14ac:dyDescent="0.2">
      <c r="B59" s="233"/>
      <c r="C59" s="368" t="s">
        <v>314</v>
      </c>
      <c r="D59" s="206"/>
      <c r="E59" s="437" t="s">
        <v>460</v>
      </c>
      <c r="F59" s="437" t="s">
        <v>460</v>
      </c>
      <c r="G59" s="437" t="s">
        <v>460</v>
      </c>
      <c r="H59" s="437" t="s">
        <v>460</v>
      </c>
      <c r="I59" s="437" t="s">
        <v>460</v>
      </c>
      <c r="J59" s="437" t="s">
        <v>460</v>
      </c>
    </row>
    <row r="60" spans="2:10" ht="20.25" x14ac:dyDescent="0.2">
      <c r="B60" s="233"/>
      <c r="C60" s="368" t="s">
        <v>902</v>
      </c>
      <c r="D60" s="206"/>
      <c r="E60" s="432">
        <v>130</v>
      </c>
      <c r="F60" s="432">
        <v>130</v>
      </c>
      <c r="G60" s="432">
        <v>130</v>
      </c>
      <c r="H60" s="432">
        <v>134</v>
      </c>
      <c r="I60" s="433">
        <v>134</v>
      </c>
      <c r="J60" s="512">
        <v>132</v>
      </c>
    </row>
    <row r="61" spans="2:10" ht="18" thickBot="1" x14ac:dyDescent="0.2">
      <c r="B61" s="232"/>
      <c r="C61" s="232"/>
      <c r="D61" s="438"/>
      <c r="E61" s="232"/>
      <c r="F61" s="232"/>
      <c r="G61" s="232"/>
      <c r="H61" s="232"/>
      <c r="I61" s="232"/>
      <c r="J61" s="163"/>
    </row>
    <row r="62" spans="2:10" x14ac:dyDescent="0.2">
      <c r="B62" s="162"/>
      <c r="C62" s="162"/>
      <c r="D62" s="162"/>
      <c r="E62" s="270" t="s">
        <v>850</v>
      </c>
      <c r="F62" s="162"/>
      <c r="G62" s="162"/>
      <c r="H62" s="162"/>
      <c r="I62" s="162"/>
      <c r="J62" s="154"/>
    </row>
    <row r="63" spans="2:10" x14ac:dyDescent="0.2">
      <c r="E63" s="14"/>
    </row>
    <row r="67" spans="1:1" x14ac:dyDescent="0.2">
      <c r="A67" s="14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8"/>
  <sheetViews>
    <sheetView view="pageBreakPreview" zoomScale="75" zoomScaleNormal="75" workbookViewId="0">
      <selection activeCell="M71" sqref="M71"/>
    </sheetView>
  </sheetViews>
  <sheetFormatPr defaultColWidth="12.125" defaultRowHeight="17.25" x14ac:dyDescent="0.15"/>
  <cols>
    <col min="1" max="1" width="13.375" style="34" customWidth="1"/>
    <col min="2" max="2" width="13.75" style="9" customWidth="1"/>
    <col min="3" max="3" width="13.625" style="9" customWidth="1"/>
    <col min="4" max="11" width="13.875" style="9" customWidth="1"/>
    <col min="12" max="14" width="12.125" style="34"/>
    <col min="15" max="16384" width="12.125" style="9"/>
  </cols>
  <sheetData>
    <row r="1" spans="1:11" x14ac:dyDescent="0.2">
      <c r="A1" s="44"/>
    </row>
    <row r="6" spans="1:11" x14ac:dyDescent="0.2">
      <c r="B6" s="604" t="s">
        <v>579</v>
      </c>
      <c r="C6" s="604"/>
      <c r="D6" s="604"/>
      <c r="E6" s="604"/>
      <c r="F6" s="604"/>
      <c r="G6" s="604"/>
      <c r="H6" s="604"/>
      <c r="I6" s="604"/>
      <c r="J6" s="604"/>
      <c r="K6" s="604"/>
    </row>
    <row r="7" spans="1:11" ht="18" thickBot="1" x14ac:dyDescent="0.25">
      <c r="B7" s="72"/>
      <c r="C7" s="72"/>
      <c r="D7" s="73" t="s">
        <v>580</v>
      </c>
      <c r="E7" s="72"/>
      <c r="F7" s="72"/>
      <c r="G7" s="72"/>
      <c r="H7" s="72"/>
      <c r="I7" s="72"/>
      <c r="J7" s="74"/>
      <c r="K7" s="74"/>
    </row>
    <row r="8" spans="1:11" x14ac:dyDescent="0.15">
      <c r="C8" s="1"/>
      <c r="D8" s="75"/>
      <c r="E8" s="76"/>
      <c r="F8" s="76"/>
      <c r="G8" s="76"/>
      <c r="H8" s="609" t="s">
        <v>584</v>
      </c>
      <c r="I8" s="77"/>
    </row>
    <row r="9" spans="1:11" x14ac:dyDescent="0.2">
      <c r="C9" s="1"/>
      <c r="D9" s="78" t="s">
        <v>581</v>
      </c>
      <c r="E9" s="75" t="s">
        <v>371</v>
      </c>
      <c r="F9" s="607" t="s">
        <v>582</v>
      </c>
      <c r="G9" s="607" t="s">
        <v>583</v>
      </c>
      <c r="H9" s="610"/>
      <c r="I9" s="79" t="s">
        <v>13</v>
      </c>
    </row>
    <row r="10" spans="1:11" x14ac:dyDescent="0.2">
      <c r="B10" s="76"/>
      <c r="C10" s="80"/>
      <c r="D10" s="81" t="s">
        <v>517</v>
      </c>
      <c r="E10" s="82" t="s">
        <v>370</v>
      </c>
      <c r="F10" s="608"/>
      <c r="G10" s="608"/>
      <c r="H10" s="608"/>
      <c r="I10" s="83" t="s">
        <v>14</v>
      </c>
    </row>
    <row r="11" spans="1:11" x14ac:dyDescent="0.15">
      <c r="C11" s="25"/>
      <c r="D11" s="75"/>
    </row>
    <row r="12" spans="1:11" x14ac:dyDescent="0.2">
      <c r="B12" s="84" t="s">
        <v>287</v>
      </c>
      <c r="C12" s="85" t="s">
        <v>303</v>
      </c>
      <c r="D12" s="86">
        <v>316</v>
      </c>
      <c r="E12" s="87" t="s">
        <v>682</v>
      </c>
      <c r="F12" s="88">
        <v>15</v>
      </c>
      <c r="G12" s="88">
        <v>247</v>
      </c>
      <c r="H12" s="89">
        <v>54</v>
      </c>
      <c r="I12" s="89">
        <v>2442</v>
      </c>
    </row>
    <row r="13" spans="1:11" x14ac:dyDescent="0.2">
      <c r="B13" s="84" t="s">
        <v>288</v>
      </c>
      <c r="C13" s="85" t="s">
        <v>304</v>
      </c>
      <c r="D13" s="86">
        <v>318</v>
      </c>
      <c r="E13" s="87" t="s">
        <v>682</v>
      </c>
      <c r="F13" s="88">
        <v>14</v>
      </c>
      <c r="G13" s="88">
        <v>249</v>
      </c>
      <c r="H13" s="89">
        <v>55</v>
      </c>
      <c r="I13" s="90">
        <v>2916</v>
      </c>
    </row>
    <row r="14" spans="1:11" x14ac:dyDescent="0.2">
      <c r="B14" s="84" t="s">
        <v>302</v>
      </c>
      <c r="C14" s="85" t="s">
        <v>305</v>
      </c>
      <c r="D14" s="86">
        <v>317</v>
      </c>
      <c r="E14" s="87" t="s">
        <v>682</v>
      </c>
      <c r="F14" s="88">
        <v>14</v>
      </c>
      <c r="G14" s="88">
        <v>249</v>
      </c>
      <c r="H14" s="89">
        <v>54</v>
      </c>
      <c r="I14" s="90">
        <v>2653</v>
      </c>
    </row>
    <row r="15" spans="1:11" x14ac:dyDescent="0.2">
      <c r="B15" s="84" t="s">
        <v>386</v>
      </c>
      <c r="C15" s="85" t="s">
        <v>387</v>
      </c>
      <c r="D15" s="16">
        <v>317</v>
      </c>
      <c r="E15" s="92">
        <v>263</v>
      </c>
      <c r="F15" s="87" t="s">
        <v>682</v>
      </c>
      <c r="G15" s="87" t="s">
        <v>682</v>
      </c>
      <c r="H15" s="17">
        <v>54</v>
      </c>
      <c r="I15" s="93">
        <v>2637</v>
      </c>
    </row>
    <row r="16" spans="1:11" x14ac:dyDescent="0.2">
      <c r="B16" s="84"/>
      <c r="C16" s="85"/>
      <c r="D16" s="16"/>
      <c r="E16" s="92"/>
      <c r="F16" s="91"/>
      <c r="G16" s="91"/>
      <c r="H16" s="17"/>
      <c r="I16" s="93"/>
    </row>
    <row r="17" spans="2:11" x14ac:dyDescent="0.2">
      <c r="B17" s="84" t="s">
        <v>404</v>
      </c>
      <c r="C17" s="85" t="s">
        <v>416</v>
      </c>
      <c r="D17" s="16">
        <v>316</v>
      </c>
      <c r="E17" s="92">
        <v>263</v>
      </c>
      <c r="F17" s="87" t="s">
        <v>682</v>
      </c>
      <c r="G17" s="87" t="s">
        <v>682</v>
      </c>
      <c r="H17" s="17">
        <v>53</v>
      </c>
      <c r="I17" s="93">
        <v>2646</v>
      </c>
    </row>
    <row r="18" spans="2:11" x14ac:dyDescent="0.2">
      <c r="B18" s="84" t="s">
        <v>415</v>
      </c>
      <c r="C18" s="85" t="s">
        <v>417</v>
      </c>
      <c r="D18" s="16">
        <v>316</v>
      </c>
      <c r="E18" s="92">
        <v>263</v>
      </c>
      <c r="F18" s="87" t="s">
        <v>682</v>
      </c>
      <c r="G18" s="87" t="s">
        <v>682</v>
      </c>
      <c r="H18" s="17">
        <v>53</v>
      </c>
      <c r="I18" s="93">
        <v>2628</v>
      </c>
    </row>
    <row r="19" spans="2:11" x14ac:dyDescent="0.2">
      <c r="B19" s="84" t="s">
        <v>448</v>
      </c>
      <c r="C19" s="85" t="s">
        <v>447</v>
      </c>
      <c r="D19" s="16">
        <v>319</v>
      </c>
      <c r="E19" s="92">
        <v>263</v>
      </c>
      <c r="F19" s="87" t="s">
        <v>682</v>
      </c>
      <c r="G19" s="87" t="s">
        <v>682</v>
      </c>
      <c r="H19" s="17">
        <v>56</v>
      </c>
      <c r="I19" s="93">
        <v>2623</v>
      </c>
    </row>
    <row r="20" spans="2:11" x14ac:dyDescent="0.2">
      <c r="B20" s="84" t="s">
        <v>471</v>
      </c>
      <c r="C20" s="85" t="s">
        <v>472</v>
      </c>
      <c r="D20" s="16">
        <v>318</v>
      </c>
      <c r="E20" s="92">
        <v>263</v>
      </c>
      <c r="F20" s="87" t="s">
        <v>682</v>
      </c>
      <c r="G20" s="87" t="s">
        <v>682</v>
      </c>
      <c r="H20" s="17">
        <v>55</v>
      </c>
      <c r="I20" s="93">
        <v>2622</v>
      </c>
    </row>
    <row r="21" spans="2:11" x14ac:dyDescent="0.2">
      <c r="B21" s="84" t="s">
        <v>515</v>
      </c>
      <c r="C21" s="85" t="s">
        <v>585</v>
      </c>
      <c r="D21" s="16">
        <v>317</v>
      </c>
      <c r="E21" s="92">
        <v>263</v>
      </c>
      <c r="F21" s="87" t="s">
        <v>682</v>
      </c>
      <c r="G21" s="87" t="s">
        <v>682</v>
      </c>
      <c r="H21" s="17">
        <v>54</v>
      </c>
      <c r="I21" s="93">
        <v>2628</v>
      </c>
    </row>
    <row r="22" spans="2:11" x14ac:dyDescent="0.2">
      <c r="B22" s="84"/>
      <c r="C22" s="85"/>
      <c r="D22" s="16"/>
      <c r="E22" s="92"/>
      <c r="F22" s="94"/>
      <c r="G22" s="94"/>
      <c r="H22" s="17"/>
      <c r="I22" s="93"/>
    </row>
    <row r="23" spans="2:11" x14ac:dyDescent="0.2">
      <c r="B23" s="84" t="s">
        <v>586</v>
      </c>
      <c r="C23" s="85" t="s">
        <v>587</v>
      </c>
      <c r="D23" s="16">
        <v>316</v>
      </c>
      <c r="E23" s="92">
        <v>263</v>
      </c>
      <c r="F23" s="87" t="s">
        <v>682</v>
      </c>
      <c r="G23" s="87" t="s">
        <v>682</v>
      </c>
      <c r="H23" s="17">
        <v>53</v>
      </c>
      <c r="I23" s="93">
        <v>2626</v>
      </c>
    </row>
    <row r="24" spans="2:11" x14ac:dyDescent="0.2">
      <c r="B24" s="42" t="s">
        <v>620</v>
      </c>
      <c r="C24" s="14" t="s">
        <v>621</v>
      </c>
      <c r="D24" s="16">
        <v>315</v>
      </c>
      <c r="E24" s="43">
        <v>263</v>
      </c>
      <c r="F24" s="87" t="s">
        <v>682</v>
      </c>
      <c r="G24" s="87" t="s">
        <v>682</v>
      </c>
      <c r="H24" s="17">
        <v>52</v>
      </c>
      <c r="I24" s="17">
        <v>2624</v>
      </c>
      <c r="J24" s="34"/>
      <c r="K24" s="34"/>
    </row>
    <row r="25" spans="2:11" s="34" customFormat="1" x14ac:dyDescent="0.2">
      <c r="B25" s="42" t="s">
        <v>683</v>
      </c>
      <c r="C25" s="14" t="s">
        <v>684</v>
      </c>
      <c r="D25" s="16">
        <v>314</v>
      </c>
      <c r="E25" s="43">
        <v>263</v>
      </c>
      <c r="F25" s="87" t="s">
        <v>682</v>
      </c>
      <c r="G25" s="87" t="s">
        <v>682</v>
      </c>
      <c r="H25" s="17">
        <v>51</v>
      </c>
      <c r="I25" s="17">
        <v>2617</v>
      </c>
    </row>
    <row r="26" spans="2:11" s="34" customFormat="1" x14ac:dyDescent="0.2">
      <c r="B26" s="42" t="s">
        <v>853</v>
      </c>
      <c r="C26" s="14" t="s">
        <v>852</v>
      </c>
      <c r="D26" s="16">
        <v>313</v>
      </c>
      <c r="E26" s="43">
        <v>263</v>
      </c>
      <c r="F26" s="87" t="s">
        <v>682</v>
      </c>
      <c r="G26" s="87" t="s">
        <v>682</v>
      </c>
      <c r="H26" s="17">
        <v>50</v>
      </c>
      <c r="I26" s="17">
        <v>2615</v>
      </c>
    </row>
    <row r="27" spans="2:11" s="34" customFormat="1" x14ac:dyDescent="0.2">
      <c r="B27" s="42" t="s">
        <v>906</v>
      </c>
      <c r="C27" s="14" t="s">
        <v>907</v>
      </c>
      <c r="D27" s="16">
        <v>310</v>
      </c>
      <c r="E27" s="43">
        <v>260</v>
      </c>
      <c r="F27" s="87" t="s">
        <v>682</v>
      </c>
      <c r="G27" s="87" t="s">
        <v>682</v>
      </c>
      <c r="H27" s="17">
        <v>50</v>
      </c>
      <c r="I27" s="17">
        <v>2612</v>
      </c>
    </row>
    <row r="28" spans="2:11" s="34" customFormat="1" x14ac:dyDescent="0.2">
      <c r="B28" s="42"/>
      <c r="C28" s="14"/>
      <c r="D28" s="16"/>
      <c r="E28" s="43"/>
      <c r="F28" s="87"/>
      <c r="G28" s="87"/>
      <c r="H28" s="17"/>
      <c r="I28" s="17"/>
    </row>
    <row r="29" spans="2:11" s="34" customFormat="1" x14ac:dyDescent="0.2">
      <c r="B29" s="42" t="s">
        <v>961</v>
      </c>
      <c r="C29" s="14" t="s">
        <v>963</v>
      </c>
      <c r="D29" s="16">
        <v>317</v>
      </c>
      <c r="E29" s="43">
        <v>263</v>
      </c>
      <c r="F29" s="87" t="s">
        <v>682</v>
      </c>
      <c r="G29" s="87" t="s">
        <v>682</v>
      </c>
      <c r="H29" s="17">
        <v>54</v>
      </c>
      <c r="I29" s="17">
        <v>2576</v>
      </c>
    </row>
    <row r="30" spans="2:11" ht="18" thickBot="1" x14ac:dyDescent="0.2">
      <c r="B30" s="72"/>
      <c r="C30" s="95"/>
      <c r="D30" s="96"/>
      <c r="E30" s="72"/>
      <c r="F30" s="72"/>
      <c r="G30" s="72"/>
      <c r="H30" s="72"/>
      <c r="I30" s="72"/>
    </row>
    <row r="31" spans="2:11" x14ac:dyDescent="0.15">
      <c r="D31" s="9" t="s">
        <v>954</v>
      </c>
    </row>
    <row r="32" spans="2:11" x14ac:dyDescent="0.15">
      <c r="D32" s="9" t="s">
        <v>955</v>
      </c>
    </row>
    <row r="33" spans="1:14" x14ac:dyDescent="0.2">
      <c r="D33" s="97" t="s">
        <v>958</v>
      </c>
    </row>
    <row r="34" spans="1:14" x14ac:dyDescent="0.2">
      <c r="C34" s="97"/>
      <c r="D34" s="9" t="s">
        <v>957</v>
      </c>
    </row>
    <row r="36" spans="1:14" s="1" customFormat="1" ht="18" thickBot="1" x14ac:dyDescent="0.25">
      <c r="A36" s="37"/>
      <c r="B36" s="98"/>
      <c r="C36" s="98"/>
      <c r="D36" s="99" t="s">
        <v>15</v>
      </c>
      <c r="E36" s="98"/>
      <c r="F36" s="98"/>
      <c r="G36" s="98"/>
      <c r="H36" s="98"/>
      <c r="I36" s="98"/>
      <c r="J36" s="98"/>
      <c r="K36" s="100" t="s">
        <v>16</v>
      </c>
      <c r="L36" s="37"/>
      <c r="M36" s="37"/>
      <c r="N36" s="37"/>
    </row>
    <row r="37" spans="1:14" s="1" customFormat="1" x14ac:dyDescent="0.15">
      <c r="A37" s="37"/>
      <c r="D37" s="101"/>
      <c r="E37" s="80"/>
      <c r="F37" s="80"/>
      <c r="G37" s="80"/>
      <c r="H37" s="80"/>
      <c r="I37" s="80"/>
      <c r="J37" s="80"/>
      <c r="K37" s="80"/>
      <c r="L37" s="50"/>
      <c r="M37" s="37"/>
      <c r="N37" s="37"/>
    </row>
    <row r="38" spans="1:14" s="1" customFormat="1" x14ac:dyDescent="0.2">
      <c r="A38" s="37"/>
      <c r="D38" s="102" t="s">
        <v>588</v>
      </c>
      <c r="E38" s="605" t="s">
        <v>589</v>
      </c>
      <c r="F38" s="606"/>
      <c r="G38" s="611" t="s">
        <v>593</v>
      </c>
      <c r="H38" s="611" t="s">
        <v>322</v>
      </c>
      <c r="I38" s="611" t="s">
        <v>323</v>
      </c>
      <c r="J38" s="611" t="s">
        <v>594</v>
      </c>
      <c r="K38" s="613" t="s">
        <v>595</v>
      </c>
      <c r="L38" s="50"/>
      <c r="M38" s="37"/>
      <c r="N38" s="37"/>
    </row>
    <row r="39" spans="1:14" s="1" customFormat="1" x14ac:dyDescent="0.2">
      <c r="A39" s="37"/>
      <c r="B39" s="80"/>
      <c r="C39" s="80"/>
      <c r="D39" s="103" t="s">
        <v>590</v>
      </c>
      <c r="E39" s="104" t="s">
        <v>591</v>
      </c>
      <c r="F39" s="104" t="s">
        <v>592</v>
      </c>
      <c r="G39" s="612"/>
      <c r="H39" s="612"/>
      <c r="I39" s="612"/>
      <c r="J39" s="612"/>
      <c r="K39" s="614"/>
      <c r="L39" s="50"/>
      <c r="M39" s="37"/>
      <c r="N39" s="37"/>
    </row>
    <row r="40" spans="1:14" s="25" customFormat="1" x14ac:dyDescent="0.15">
      <c r="A40" s="12"/>
      <c r="D40" s="105"/>
      <c r="L40" s="11"/>
      <c r="M40" s="12"/>
      <c r="N40" s="12"/>
    </row>
    <row r="41" spans="1:14" s="25" customFormat="1" x14ac:dyDescent="0.2">
      <c r="A41" s="12"/>
      <c r="B41" s="97" t="s">
        <v>287</v>
      </c>
      <c r="C41" s="85" t="s">
        <v>303</v>
      </c>
      <c r="D41" s="106">
        <v>136277</v>
      </c>
      <c r="E41" s="107">
        <v>57853</v>
      </c>
      <c r="F41" s="107">
        <v>5723</v>
      </c>
      <c r="G41" s="107">
        <v>35619</v>
      </c>
      <c r="H41" s="107">
        <v>4191</v>
      </c>
      <c r="I41" s="107">
        <v>72</v>
      </c>
      <c r="J41" s="107">
        <v>31336</v>
      </c>
      <c r="K41" s="107">
        <v>1483</v>
      </c>
      <c r="L41" s="11"/>
      <c r="M41" s="12"/>
      <c r="N41" s="12"/>
    </row>
    <row r="42" spans="1:14" s="25" customFormat="1" x14ac:dyDescent="0.2">
      <c r="A42" s="12"/>
      <c r="B42" s="97" t="s">
        <v>288</v>
      </c>
      <c r="C42" s="85" t="s">
        <v>304</v>
      </c>
      <c r="D42" s="106">
        <v>146049</v>
      </c>
      <c r="E42" s="107">
        <v>57477</v>
      </c>
      <c r="F42" s="107">
        <v>6640</v>
      </c>
      <c r="G42" s="107">
        <v>45250</v>
      </c>
      <c r="H42" s="107">
        <v>5124</v>
      </c>
      <c r="I42" s="107">
        <v>111</v>
      </c>
      <c r="J42" s="107">
        <v>31195</v>
      </c>
      <c r="K42" s="107">
        <v>252</v>
      </c>
      <c r="L42" s="11"/>
      <c r="M42" s="12"/>
      <c r="N42" s="12"/>
    </row>
    <row r="43" spans="1:14" s="25" customFormat="1" x14ac:dyDescent="0.2">
      <c r="A43" s="12"/>
      <c r="B43" s="97" t="s">
        <v>302</v>
      </c>
      <c r="C43" s="85" t="s">
        <v>305</v>
      </c>
      <c r="D43" s="106">
        <v>114387</v>
      </c>
      <c r="E43" s="107">
        <v>46828</v>
      </c>
      <c r="F43" s="107">
        <v>4209</v>
      </c>
      <c r="G43" s="107">
        <v>33897</v>
      </c>
      <c r="H43" s="107">
        <v>2518</v>
      </c>
      <c r="I43" s="107">
        <v>114</v>
      </c>
      <c r="J43" s="107">
        <v>26197</v>
      </c>
      <c r="K43" s="107">
        <v>623</v>
      </c>
      <c r="L43" s="11"/>
      <c r="M43" s="12"/>
      <c r="N43" s="12"/>
    </row>
    <row r="44" spans="1:14" s="25" customFormat="1" x14ac:dyDescent="0.2">
      <c r="A44" s="12"/>
      <c r="B44" s="97" t="s">
        <v>386</v>
      </c>
      <c r="C44" s="85" t="s">
        <v>387</v>
      </c>
      <c r="D44" s="8">
        <v>98043</v>
      </c>
      <c r="E44" s="6">
        <v>37590</v>
      </c>
      <c r="F44" s="6">
        <v>3514</v>
      </c>
      <c r="G44" s="6">
        <v>32125</v>
      </c>
      <c r="H44" s="6">
        <v>1665</v>
      </c>
      <c r="I44" s="6">
        <v>104</v>
      </c>
      <c r="J44" s="6">
        <v>22654</v>
      </c>
      <c r="K44" s="6">
        <v>391</v>
      </c>
      <c r="L44" s="11"/>
      <c r="M44" s="12"/>
      <c r="N44" s="12"/>
    </row>
    <row r="45" spans="1:14" s="25" customFormat="1" x14ac:dyDescent="0.2">
      <c r="A45" s="12"/>
      <c r="B45" s="97"/>
      <c r="C45" s="85"/>
      <c r="D45" s="8"/>
      <c r="E45" s="6"/>
      <c r="F45" s="6"/>
      <c r="G45" s="6"/>
      <c r="H45" s="6"/>
      <c r="I45" s="6"/>
      <c r="J45" s="6"/>
      <c r="K45" s="6"/>
      <c r="L45" s="11"/>
      <c r="M45" s="12"/>
      <c r="N45" s="12"/>
    </row>
    <row r="46" spans="1:14" s="25" customFormat="1" x14ac:dyDescent="0.2">
      <c r="A46" s="12"/>
      <c r="B46" s="97" t="s">
        <v>404</v>
      </c>
      <c r="C46" s="85" t="s">
        <v>416</v>
      </c>
      <c r="D46" s="8">
        <v>92439</v>
      </c>
      <c r="E46" s="6">
        <v>37008</v>
      </c>
      <c r="F46" s="6">
        <v>3349</v>
      </c>
      <c r="G46" s="6">
        <v>28367</v>
      </c>
      <c r="H46" s="6">
        <v>1640</v>
      </c>
      <c r="I46" s="6">
        <v>91</v>
      </c>
      <c r="J46" s="6">
        <v>21428</v>
      </c>
      <c r="K46" s="6">
        <v>556</v>
      </c>
      <c r="L46" s="11"/>
      <c r="M46" s="12"/>
      <c r="N46" s="12"/>
    </row>
    <row r="47" spans="1:14" s="25" customFormat="1" x14ac:dyDescent="0.2">
      <c r="A47" s="12"/>
      <c r="B47" s="97" t="s">
        <v>415</v>
      </c>
      <c r="C47" s="85" t="s">
        <v>417</v>
      </c>
      <c r="D47" s="8">
        <v>91161</v>
      </c>
      <c r="E47" s="6">
        <v>37580</v>
      </c>
      <c r="F47" s="6">
        <v>3332</v>
      </c>
      <c r="G47" s="6">
        <v>27510</v>
      </c>
      <c r="H47" s="6">
        <v>1526</v>
      </c>
      <c r="I47" s="6">
        <v>107</v>
      </c>
      <c r="J47" s="6">
        <v>20628</v>
      </c>
      <c r="K47" s="6">
        <v>478</v>
      </c>
      <c r="L47" s="11"/>
      <c r="M47" s="12"/>
      <c r="N47" s="12"/>
    </row>
    <row r="48" spans="1:14" s="25" customFormat="1" x14ac:dyDescent="0.2">
      <c r="A48" s="12"/>
      <c r="B48" s="97" t="s">
        <v>448</v>
      </c>
      <c r="C48" s="85" t="s">
        <v>447</v>
      </c>
      <c r="D48" s="8">
        <v>88580</v>
      </c>
      <c r="E48" s="6">
        <v>37000</v>
      </c>
      <c r="F48" s="6">
        <v>3555</v>
      </c>
      <c r="G48" s="6">
        <v>25981</v>
      </c>
      <c r="H48" s="6">
        <v>1470</v>
      </c>
      <c r="I48" s="6">
        <v>103</v>
      </c>
      <c r="J48" s="6">
        <v>20046</v>
      </c>
      <c r="K48" s="6">
        <v>425</v>
      </c>
      <c r="L48" s="11"/>
      <c r="M48" s="12"/>
      <c r="N48" s="12"/>
    </row>
    <row r="49" spans="1:14" s="25" customFormat="1" x14ac:dyDescent="0.2">
      <c r="A49" s="12"/>
      <c r="B49" s="97" t="s">
        <v>471</v>
      </c>
      <c r="C49" s="85" t="s">
        <v>472</v>
      </c>
      <c r="D49" s="8">
        <v>101954</v>
      </c>
      <c r="E49" s="6">
        <v>44527</v>
      </c>
      <c r="F49" s="6">
        <v>3865</v>
      </c>
      <c r="G49" s="6">
        <v>32114</v>
      </c>
      <c r="H49" s="6">
        <v>1413</v>
      </c>
      <c r="I49" s="6">
        <v>108</v>
      </c>
      <c r="J49" s="6">
        <v>19387</v>
      </c>
      <c r="K49" s="6">
        <v>540</v>
      </c>
      <c r="L49" s="11"/>
      <c r="M49" s="12"/>
      <c r="N49" s="12"/>
    </row>
    <row r="50" spans="1:14" s="25" customFormat="1" x14ac:dyDescent="0.2">
      <c r="A50" s="12"/>
      <c r="B50" s="97" t="s">
        <v>515</v>
      </c>
      <c r="C50" s="85" t="s">
        <v>585</v>
      </c>
      <c r="D50" s="8">
        <v>95889</v>
      </c>
      <c r="E50" s="6">
        <v>42426</v>
      </c>
      <c r="F50" s="6">
        <v>4357</v>
      </c>
      <c r="G50" s="6">
        <v>28987</v>
      </c>
      <c r="H50" s="6">
        <v>1341</v>
      </c>
      <c r="I50" s="6">
        <v>113</v>
      </c>
      <c r="J50" s="6">
        <v>18127</v>
      </c>
      <c r="K50" s="6">
        <v>538</v>
      </c>
      <c r="L50" s="11"/>
      <c r="M50" s="12"/>
      <c r="N50" s="12"/>
    </row>
    <row r="51" spans="1:14" s="25" customFormat="1" x14ac:dyDescent="0.2">
      <c r="A51" s="12"/>
      <c r="B51" s="97"/>
      <c r="C51" s="85"/>
      <c r="D51" s="8"/>
      <c r="E51" s="6"/>
      <c r="F51" s="6"/>
      <c r="G51" s="6"/>
      <c r="H51" s="6"/>
      <c r="I51" s="6"/>
      <c r="J51" s="6"/>
      <c r="K51" s="6"/>
      <c r="L51" s="11"/>
      <c r="M51" s="12"/>
      <c r="N51" s="12"/>
    </row>
    <row r="52" spans="1:14" s="25" customFormat="1" x14ac:dyDescent="0.2">
      <c r="A52" s="12"/>
      <c r="B52" s="97" t="s">
        <v>586</v>
      </c>
      <c r="C52" s="85" t="s">
        <v>587</v>
      </c>
      <c r="D52" s="8">
        <v>92550</v>
      </c>
      <c r="E52" s="6">
        <v>40039</v>
      </c>
      <c r="F52" s="6">
        <v>4395</v>
      </c>
      <c r="G52" s="6">
        <v>28861</v>
      </c>
      <c r="H52" s="6">
        <v>1316</v>
      </c>
      <c r="I52" s="6">
        <v>110</v>
      </c>
      <c r="J52" s="6">
        <v>17498</v>
      </c>
      <c r="K52" s="6">
        <v>331</v>
      </c>
      <c r="L52" s="11"/>
      <c r="M52" s="12"/>
      <c r="N52" s="12"/>
    </row>
    <row r="53" spans="1:14" s="25" customFormat="1" x14ac:dyDescent="0.2">
      <c r="A53" s="12"/>
      <c r="B53" s="44" t="s">
        <v>620</v>
      </c>
      <c r="C53" s="14" t="s">
        <v>621</v>
      </c>
      <c r="D53" s="8">
        <f>SUM(E53:K53)</f>
        <v>86300</v>
      </c>
      <c r="E53" s="6">
        <v>35909</v>
      </c>
      <c r="F53" s="6">
        <v>4138</v>
      </c>
      <c r="G53" s="6">
        <v>28087</v>
      </c>
      <c r="H53" s="6">
        <v>1271</v>
      </c>
      <c r="I53" s="6">
        <v>108</v>
      </c>
      <c r="J53" s="6">
        <v>16312</v>
      </c>
      <c r="K53" s="6">
        <v>475</v>
      </c>
      <c r="L53" s="11"/>
      <c r="M53" s="12"/>
      <c r="N53" s="12"/>
    </row>
    <row r="54" spans="1:14" s="12" customFormat="1" x14ac:dyDescent="0.2">
      <c r="B54" s="44" t="s">
        <v>683</v>
      </c>
      <c r="C54" s="14" t="s">
        <v>684</v>
      </c>
      <c r="D54" s="8">
        <v>75473</v>
      </c>
      <c r="E54" s="6">
        <v>30420</v>
      </c>
      <c r="F54" s="6">
        <v>2837</v>
      </c>
      <c r="G54" s="6">
        <v>25765</v>
      </c>
      <c r="H54" s="6">
        <v>825</v>
      </c>
      <c r="I54" s="6">
        <v>71</v>
      </c>
      <c r="J54" s="6">
        <v>15109</v>
      </c>
      <c r="K54" s="6">
        <v>446</v>
      </c>
      <c r="L54" s="11"/>
    </row>
    <row r="55" spans="1:14" s="12" customFormat="1" x14ac:dyDescent="0.2">
      <c r="B55" s="44" t="s">
        <v>853</v>
      </c>
      <c r="C55" s="14" t="s">
        <v>852</v>
      </c>
      <c r="D55" s="8">
        <v>71389</v>
      </c>
      <c r="E55" s="6">
        <v>29449</v>
      </c>
      <c r="F55" s="6">
        <v>2850</v>
      </c>
      <c r="G55" s="6">
        <v>24235</v>
      </c>
      <c r="H55" s="6">
        <v>800</v>
      </c>
      <c r="I55" s="6">
        <v>79</v>
      </c>
      <c r="J55" s="6">
        <v>13594</v>
      </c>
      <c r="K55" s="6">
        <v>382</v>
      </c>
      <c r="L55" s="11"/>
    </row>
    <row r="56" spans="1:14" s="12" customFormat="1" x14ac:dyDescent="0.2">
      <c r="B56" s="44" t="s">
        <v>906</v>
      </c>
      <c r="C56" s="14" t="s">
        <v>907</v>
      </c>
      <c r="D56" s="8">
        <v>64760</v>
      </c>
      <c r="E56" s="6">
        <v>27534</v>
      </c>
      <c r="F56" s="6">
        <v>2855</v>
      </c>
      <c r="G56" s="6">
        <v>21380</v>
      </c>
      <c r="H56" s="6">
        <v>706</v>
      </c>
      <c r="I56" s="6">
        <v>72</v>
      </c>
      <c r="J56" s="6">
        <v>12158</v>
      </c>
      <c r="K56" s="6">
        <v>55</v>
      </c>
      <c r="L56" s="11"/>
    </row>
    <row r="57" spans="1:14" s="25" customFormat="1" ht="18" thickBot="1" x14ac:dyDescent="0.25">
      <c r="A57" s="12"/>
      <c r="B57" s="95"/>
      <c r="C57" s="95"/>
      <c r="D57" s="108"/>
      <c r="E57" s="95"/>
      <c r="F57" s="95"/>
      <c r="G57" s="95"/>
      <c r="H57" s="95"/>
      <c r="I57" s="95"/>
      <c r="J57" s="95"/>
      <c r="K57" s="117"/>
      <c r="L57" s="11"/>
      <c r="M57" s="12"/>
      <c r="N57" s="12"/>
    </row>
    <row r="58" spans="1:14" s="25" customFormat="1" x14ac:dyDescent="0.2">
      <c r="A58" s="12"/>
      <c r="D58" s="109" t="s">
        <v>17</v>
      </c>
      <c r="E58" s="110"/>
      <c r="F58" s="110"/>
      <c r="G58" s="110"/>
      <c r="H58" s="109" t="s">
        <v>908</v>
      </c>
      <c r="I58" s="110"/>
      <c r="J58" s="110"/>
      <c r="K58" s="110"/>
      <c r="L58" s="11"/>
      <c r="M58" s="12"/>
      <c r="N58" s="12"/>
    </row>
    <row r="59" spans="1:14" s="25" customFormat="1" x14ac:dyDescent="0.2">
      <c r="A59" s="12"/>
      <c r="B59" s="110"/>
      <c r="C59" s="110"/>
      <c r="D59" s="111" t="s">
        <v>96</v>
      </c>
      <c r="E59" s="112" t="s">
        <v>596</v>
      </c>
      <c r="F59" s="112" t="s">
        <v>909</v>
      </c>
      <c r="G59" s="112" t="s">
        <v>597</v>
      </c>
      <c r="H59" s="111" t="s">
        <v>96</v>
      </c>
      <c r="I59" s="112" t="s">
        <v>598</v>
      </c>
      <c r="J59" s="112" t="s">
        <v>599</v>
      </c>
      <c r="K59" s="112" t="s">
        <v>596</v>
      </c>
      <c r="L59" s="11"/>
      <c r="M59" s="12"/>
      <c r="N59" s="12"/>
    </row>
    <row r="60" spans="1:14" s="25" customFormat="1" x14ac:dyDescent="0.15">
      <c r="A60" s="12"/>
      <c r="D60" s="105"/>
      <c r="L60" s="11"/>
      <c r="M60" s="12"/>
      <c r="N60" s="12"/>
    </row>
    <row r="61" spans="1:14" s="25" customFormat="1" x14ac:dyDescent="0.2">
      <c r="A61" s="12"/>
      <c r="B61" s="97" t="s">
        <v>287</v>
      </c>
      <c r="C61" s="85" t="s">
        <v>303</v>
      </c>
      <c r="D61" s="106">
        <v>4380</v>
      </c>
      <c r="E61" s="107">
        <v>1966</v>
      </c>
      <c r="F61" s="107">
        <v>2271</v>
      </c>
      <c r="G61" s="107">
        <v>142</v>
      </c>
      <c r="H61" s="113">
        <v>1193</v>
      </c>
      <c r="I61" s="107">
        <v>1146</v>
      </c>
      <c r="J61" s="107">
        <v>25</v>
      </c>
      <c r="K61" s="107">
        <v>22</v>
      </c>
      <c r="L61" s="11"/>
      <c r="M61" s="12"/>
      <c r="N61" s="12"/>
    </row>
    <row r="62" spans="1:14" s="25" customFormat="1" x14ac:dyDescent="0.2">
      <c r="A62" s="12"/>
      <c r="B62" s="97" t="s">
        <v>288</v>
      </c>
      <c r="C62" s="85" t="s">
        <v>304</v>
      </c>
      <c r="D62" s="106">
        <v>3290</v>
      </c>
      <c r="E62" s="107">
        <v>1186</v>
      </c>
      <c r="F62" s="107">
        <v>1986</v>
      </c>
      <c r="G62" s="107">
        <v>118</v>
      </c>
      <c r="H62" s="113">
        <v>1526</v>
      </c>
      <c r="I62" s="107">
        <v>1510</v>
      </c>
      <c r="J62" s="107">
        <v>13</v>
      </c>
      <c r="K62" s="114">
        <v>3</v>
      </c>
      <c r="L62" s="11"/>
      <c r="M62" s="12"/>
      <c r="N62" s="12"/>
    </row>
    <row r="63" spans="1:14" s="25" customFormat="1" x14ac:dyDescent="0.2">
      <c r="A63" s="12"/>
      <c r="B63" s="97" t="s">
        <v>302</v>
      </c>
      <c r="C63" s="85" t="s">
        <v>305</v>
      </c>
      <c r="D63" s="106">
        <v>2679</v>
      </c>
      <c r="E63" s="107">
        <v>702</v>
      </c>
      <c r="F63" s="107">
        <v>1892</v>
      </c>
      <c r="G63" s="107">
        <v>84</v>
      </c>
      <c r="H63" s="113">
        <v>6977</v>
      </c>
      <c r="I63" s="107">
        <v>6700</v>
      </c>
      <c r="J63" s="107">
        <v>36</v>
      </c>
      <c r="K63" s="115">
        <v>241</v>
      </c>
      <c r="L63" s="11"/>
      <c r="M63" s="12"/>
      <c r="N63" s="12"/>
    </row>
    <row r="64" spans="1:14" s="25" customFormat="1" x14ac:dyDescent="0.2">
      <c r="A64" s="12"/>
      <c r="B64" s="97" t="s">
        <v>386</v>
      </c>
      <c r="C64" s="85" t="s">
        <v>387</v>
      </c>
      <c r="D64" s="8">
        <v>1984</v>
      </c>
      <c r="E64" s="6">
        <v>332</v>
      </c>
      <c r="F64" s="6">
        <v>1600</v>
      </c>
      <c r="G64" s="6">
        <v>52</v>
      </c>
      <c r="H64" s="18">
        <v>14766</v>
      </c>
      <c r="I64" s="87" t="s">
        <v>682</v>
      </c>
      <c r="J64" s="87" t="s">
        <v>682</v>
      </c>
      <c r="K64" s="87" t="s">
        <v>682</v>
      </c>
      <c r="L64" s="11"/>
      <c r="M64" s="12"/>
      <c r="N64" s="12"/>
    </row>
    <row r="65" spans="1:14" s="25" customFormat="1" x14ac:dyDescent="0.2">
      <c r="A65" s="12"/>
      <c r="B65" s="97"/>
      <c r="C65" s="85"/>
      <c r="D65" s="8"/>
      <c r="E65" s="6"/>
      <c r="F65" s="6"/>
      <c r="G65" s="6"/>
      <c r="H65" s="18"/>
      <c r="I65" s="20"/>
      <c r="J65" s="20"/>
      <c r="K65" s="20"/>
      <c r="L65" s="11"/>
      <c r="M65" s="12"/>
      <c r="N65" s="12"/>
    </row>
    <row r="66" spans="1:14" s="25" customFormat="1" x14ac:dyDescent="0.2">
      <c r="A66" s="12"/>
      <c r="B66" s="97" t="s">
        <v>404</v>
      </c>
      <c r="C66" s="85" t="s">
        <v>416</v>
      </c>
      <c r="D66" s="8">
        <v>1916</v>
      </c>
      <c r="E66" s="6">
        <v>315</v>
      </c>
      <c r="F66" s="6">
        <v>1554</v>
      </c>
      <c r="G66" s="6">
        <v>48</v>
      </c>
      <c r="H66" s="6">
        <v>15327</v>
      </c>
      <c r="I66" s="87" t="s">
        <v>682</v>
      </c>
      <c r="J66" s="87" t="s">
        <v>682</v>
      </c>
      <c r="K66" s="87" t="s">
        <v>682</v>
      </c>
      <c r="L66" s="11"/>
      <c r="M66" s="12"/>
      <c r="N66" s="12"/>
    </row>
    <row r="67" spans="1:14" s="25" customFormat="1" x14ac:dyDescent="0.2">
      <c r="A67" s="12"/>
      <c r="B67" s="97" t="s">
        <v>415</v>
      </c>
      <c r="C67" s="85" t="s">
        <v>417</v>
      </c>
      <c r="D67" s="8">
        <v>1878</v>
      </c>
      <c r="E67" s="6">
        <v>309</v>
      </c>
      <c r="F67" s="6">
        <v>1526</v>
      </c>
      <c r="G67" s="6">
        <v>43</v>
      </c>
      <c r="H67" s="6">
        <v>16010</v>
      </c>
      <c r="I67" s="87" t="s">
        <v>682</v>
      </c>
      <c r="J67" s="87" t="s">
        <v>682</v>
      </c>
      <c r="K67" s="87" t="s">
        <v>682</v>
      </c>
      <c r="L67" s="11"/>
      <c r="M67" s="12"/>
      <c r="N67" s="12"/>
    </row>
    <row r="68" spans="1:14" s="25" customFormat="1" x14ac:dyDescent="0.2">
      <c r="A68" s="12"/>
      <c r="B68" s="97" t="s">
        <v>448</v>
      </c>
      <c r="C68" s="85" t="s">
        <v>447</v>
      </c>
      <c r="D68" s="8">
        <v>2333</v>
      </c>
      <c r="E68" s="6">
        <v>304</v>
      </c>
      <c r="F68" s="6">
        <v>1988</v>
      </c>
      <c r="G68" s="6">
        <v>41</v>
      </c>
      <c r="H68" s="6">
        <v>18596</v>
      </c>
      <c r="I68" s="87" t="s">
        <v>682</v>
      </c>
      <c r="J68" s="87" t="s">
        <v>682</v>
      </c>
      <c r="K68" s="87" t="s">
        <v>682</v>
      </c>
      <c r="L68" s="11"/>
      <c r="M68" s="12"/>
      <c r="N68" s="12"/>
    </row>
    <row r="69" spans="1:14" s="25" customFormat="1" x14ac:dyDescent="0.2">
      <c r="A69" s="12"/>
      <c r="B69" s="97" t="s">
        <v>471</v>
      </c>
      <c r="C69" s="85" t="s">
        <v>472</v>
      </c>
      <c r="D69" s="8">
        <v>2302</v>
      </c>
      <c r="E69" s="6">
        <v>288</v>
      </c>
      <c r="F69" s="6">
        <v>1976</v>
      </c>
      <c r="G69" s="6">
        <v>38</v>
      </c>
      <c r="H69" s="6">
        <v>19670</v>
      </c>
      <c r="I69" s="87" t="s">
        <v>682</v>
      </c>
      <c r="J69" s="87" t="s">
        <v>682</v>
      </c>
      <c r="K69" s="87" t="s">
        <v>682</v>
      </c>
      <c r="L69" s="11"/>
      <c r="M69" s="12"/>
      <c r="N69" s="12"/>
    </row>
    <row r="70" spans="1:14" s="25" customFormat="1" x14ac:dyDescent="0.2">
      <c r="A70" s="12"/>
      <c r="B70" s="97" t="s">
        <v>515</v>
      </c>
      <c r="C70" s="85" t="s">
        <v>585</v>
      </c>
      <c r="D70" s="8">
        <v>2780</v>
      </c>
      <c r="E70" s="6">
        <v>275</v>
      </c>
      <c r="F70" s="6">
        <v>2471</v>
      </c>
      <c r="G70" s="6">
        <v>34</v>
      </c>
      <c r="H70" s="6">
        <v>19178</v>
      </c>
      <c r="I70" s="87" t="s">
        <v>682</v>
      </c>
      <c r="J70" s="87" t="s">
        <v>682</v>
      </c>
      <c r="K70" s="87" t="s">
        <v>682</v>
      </c>
      <c r="L70" s="11"/>
      <c r="M70" s="12"/>
      <c r="N70" s="12"/>
    </row>
    <row r="71" spans="1:14" s="25" customFormat="1" x14ac:dyDescent="0.2">
      <c r="A71" s="12"/>
      <c r="B71" s="97"/>
      <c r="C71" s="85"/>
      <c r="D71" s="8"/>
      <c r="E71" s="6"/>
      <c r="F71" s="6"/>
      <c r="G71" s="6"/>
      <c r="H71" s="6"/>
      <c r="I71" s="20"/>
      <c r="J71" s="20"/>
      <c r="K71" s="20"/>
      <c r="L71" s="11"/>
      <c r="M71" s="12"/>
      <c r="N71" s="12"/>
    </row>
    <row r="72" spans="1:14" s="25" customFormat="1" x14ac:dyDescent="0.2">
      <c r="A72" s="12"/>
      <c r="B72" s="97" t="s">
        <v>586</v>
      </c>
      <c r="C72" s="85" t="s">
        <v>587</v>
      </c>
      <c r="D72" s="8">
        <v>2279</v>
      </c>
      <c r="E72" s="6">
        <v>250</v>
      </c>
      <c r="F72" s="6">
        <v>1993</v>
      </c>
      <c r="G72" s="6">
        <v>32</v>
      </c>
      <c r="H72" s="6">
        <v>18697</v>
      </c>
      <c r="I72" s="87" t="s">
        <v>682</v>
      </c>
      <c r="J72" s="87" t="s">
        <v>682</v>
      </c>
      <c r="K72" s="87" t="s">
        <v>682</v>
      </c>
      <c r="L72" s="11"/>
      <c r="M72" s="12"/>
      <c r="N72" s="12"/>
    </row>
    <row r="73" spans="1:14" s="25" customFormat="1" x14ac:dyDescent="0.2">
      <c r="A73" s="12"/>
      <c r="B73" s="44" t="s">
        <v>620</v>
      </c>
      <c r="C73" s="14" t="s">
        <v>621</v>
      </c>
      <c r="D73" s="8">
        <v>2065</v>
      </c>
      <c r="E73" s="6">
        <v>245</v>
      </c>
      <c r="F73" s="6">
        <v>1790</v>
      </c>
      <c r="G73" s="6">
        <v>30</v>
      </c>
      <c r="H73" s="6">
        <v>20400</v>
      </c>
      <c r="I73" s="87" t="s">
        <v>682</v>
      </c>
      <c r="J73" s="87" t="s">
        <v>682</v>
      </c>
      <c r="K73" s="87" t="s">
        <v>682</v>
      </c>
      <c r="L73" s="11"/>
      <c r="M73" s="12"/>
      <c r="N73" s="12"/>
    </row>
    <row r="74" spans="1:14" s="12" customFormat="1" x14ac:dyDescent="0.2">
      <c r="B74" s="44" t="s">
        <v>683</v>
      </c>
      <c r="C74" s="14" t="s">
        <v>684</v>
      </c>
      <c r="D74" s="8">
        <v>1595</v>
      </c>
      <c r="E74" s="6">
        <v>149</v>
      </c>
      <c r="F74" s="6">
        <v>1426</v>
      </c>
      <c r="G74" s="6">
        <v>20</v>
      </c>
      <c r="H74" s="6">
        <v>17380</v>
      </c>
      <c r="I74" s="118" t="s">
        <v>682</v>
      </c>
      <c r="J74" s="118" t="s">
        <v>682</v>
      </c>
      <c r="K74" s="118" t="s">
        <v>682</v>
      </c>
      <c r="L74" s="11"/>
    </row>
    <row r="75" spans="1:14" s="12" customFormat="1" x14ac:dyDescent="0.2">
      <c r="B75" s="44" t="s">
        <v>853</v>
      </c>
      <c r="C75" s="14" t="s">
        <v>852</v>
      </c>
      <c r="D75" s="8">
        <v>1285</v>
      </c>
      <c r="E75" s="6">
        <v>123</v>
      </c>
      <c r="F75" s="6">
        <v>1145</v>
      </c>
      <c r="G75" s="6">
        <v>17</v>
      </c>
      <c r="H75" s="6">
        <v>15785</v>
      </c>
      <c r="I75" s="118" t="s">
        <v>682</v>
      </c>
      <c r="J75" s="118" t="s">
        <v>682</v>
      </c>
      <c r="K75" s="118" t="s">
        <v>682</v>
      </c>
      <c r="L75" s="11"/>
    </row>
    <row r="76" spans="1:14" s="12" customFormat="1" x14ac:dyDescent="0.2">
      <c r="B76" s="44" t="s">
        <v>906</v>
      </c>
      <c r="C76" s="14" t="s">
        <v>907</v>
      </c>
      <c r="D76" s="8">
        <v>774</v>
      </c>
      <c r="E76" s="6">
        <v>93</v>
      </c>
      <c r="F76" s="6">
        <v>669</v>
      </c>
      <c r="G76" s="6">
        <v>12</v>
      </c>
      <c r="H76" s="6">
        <v>15785</v>
      </c>
      <c r="I76" s="118" t="s">
        <v>682</v>
      </c>
      <c r="J76" s="118" t="s">
        <v>682</v>
      </c>
      <c r="K76" s="118" t="s">
        <v>682</v>
      </c>
      <c r="L76" s="11"/>
    </row>
    <row r="77" spans="1:14" s="25" customFormat="1" ht="18" thickBot="1" x14ac:dyDescent="0.25">
      <c r="A77" s="12"/>
      <c r="B77" s="95"/>
      <c r="C77" s="116"/>
      <c r="D77" s="108"/>
      <c r="E77" s="95"/>
      <c r="F77" s="95"/>
      <c r="G77" s="95"/>
      <c r="H77" s="95"/>
      <c r="I77" s="117"/>
      <c r="J77" s="117"/>
      <c r="K77" s="117"/>
      <c r="L77" s="11"/>
      <c r="M77" s="12"/>
      <c r="N77" s="12"/>
    </row>
    <row r="78" spans="1:14" s="25" customFormat="1" x14ac:dyDescent="0.2">
      <c r="A78" s="14"/>
      <c r="D78" s="25" t="s">
        <v>966</v>
      </c>
      <c r="L78" s="12"/>
      <c r="M78" s="12"/>
      <c r="N78" s="12"/>
    </row>
    <row r="79" spans="1:14" s="25" customFormat="1" x14ac:dyDescent="0.15">
      <c r="A79" s="12"/>
      <c r="D79" s="25" t="s">
        <v>967</v>
      </c>
      <c r="L79" s="12"/>
      <c r="M79" s="12"/>
      <c r="N79" s="12"/>
    </row>
    <row r="80" spans="1:14" s="25" customFormat="1" x14ac:dyDescent="0.15">
      <c r="A80" s="12"/>
      <c r="L80" s="12"/>
      <c r="M80" s="12"/>
      <c r="N80" s="12"/>
    </row>
    <row r="81" spans="1:14" s="25" customFormat="1" ht="18" thickBot="1" x14ac:dyDescent="0.25">
      <c r="A81" s="12"/>
      <c r="B81" s="12"/>
      <c r="C81" s="12"/>
      <c r="D81" s="12" t="s">
        <v>959</v>
      </c>
      <c r="E81" s="12"/>
      <c r="F81" s="12"/>
      <c r="G81" s="12"/>
      <c r="H81" s="12"/>
      <c r="I81" s="12"/>
      <c r="J81" s="12"/>
      <c r="K81" s="514" t="s">
        <v>960</v>
      </c>
      <c r="L81" s="12"/>
      <c r="M81" s="12"/>
      <c r="N81" s="12"/>
    </row>
    <row r="82" spans="1:14" s="25" customFormat="1" x14ac:dyDescent="0.15">
      <c r="A82" s="12"/>
      <c r="B82" s="515"/>
      <c r="C82" s="515"/>
      <c r="D82" s="516"/>
      <c r="E82" s="515"/>
      <c r="F82" s="515"/>
      <c r="G82" s="515"/>
      <c r="H82" s="515"/>
      <c r="I82" s="515"/>
      <c r="J82" s="515"/>
      <c r="K82" s="515"/>
      <c r="L82" s="12"/>
      <c r="M82" s="12"/>
      <c r="N82" s="12"/>
    </row>
    <row r="83" spans="1:14" s="1" customFormat="1" x14ac:dyDescent="0.2">
      <c r="A83" s="37"/>
      <c r="B83" s="517" t="s">
        <v>962</v>
      </c>
      <c r="C83" s="27" t="s">
        <v>964</v>
      </c>
      <c r="D83" s="518">
        <v>73508</v>
      </c>
      <c r="E83" s="50"/>
      <c r="F83" s="50"/>
      <c r="G83" s="50"/>
      <c r="H83" s="50"/>
      <c r="I83" s="50"/>
      <c r="J83" s="50"/>
      <c r="K83" s="50"/>
      <c r="L83" s="37"/>
      <c r="M83" s="37"/>
      <c r="N83" s="37"/>
    </row>
    <row r="84" spans="1:14" ht="18" thickBot="1" x14ac:dyDescent="0.2">
      <c r="B84" s="519"/>
      <c r="C84" s="519"/>
      <c r="D84" s="520"/>
      <c r="E84" s="519"/>
      <c r="F84" s="519"/>
      <c r="G84" s="519"/>
      <c r="H84" s="519"/>
      <c r="I84" s="519"/>
      <c r="J84" s="519"/>
      <c r="K84" s="519"/>
    </row>
    <row r="85" spans="1:14" x14ac:dyDescent="0.15">
      <c r="C85" s="34"/>
      <c r="D85" s="34" t="s">
        <v>965</v>
      </c>
      <c r="E85" s="34"/>
      <c r="F85" s="34"/>
      <c r="G85" s="34"/>
      <c r="H85" s="34"/>
      <c r="I85" s="34"/>
      <c r="J85" s="34"/>
      <c r="K85" s="34"/>
    </row>
    <row r="86" spans="1:14" x14ac:dyDescent="0.2">
      <c r="B86" s="44"/>
      <c r="C86" s="34"/>
      <c r="D86" s="34" t="s">
        <v>958</v>
      </c>
      <c r="E86" s="34"/>
      <c r="F86" s="34"/>
      <c r="G86" s="34"/>
      <c r="H86" s="34"/>
      <c r="I86" s="34"/>
      <c r="J86" s="34"/>
      <c r="K86" s="34"/>
    </row>
    <row r="87" spans="1:14" x14ac:dyDescent="0.15">
      <c r="B87" s="34"/>
      <c r="C87" s="34"/>
      <c r="D87" s="34" t="s">
        <v>956</v>
      </c>
      <c r="E87" s="34"/>
      <c r="F87" s="34"/>
      <c r="G87" s="34"/>
      <c r="H87" s="34"/>
      <c r="I87" s="34"/>
      <c r="J87" s="34"/>
      <c r="K87" s="34"/>
    </row>
    <row r="88" spans="1:14" s="1" customFormat="1" x14ac:dyDescent="0.15">
      <c r="A88" s="37"/>
      <c r="L88" s="37"/>
      <c r="M88" s="37"/>
      <c r="N88" s="37"/>
    </row>
  </sheetData>
  <mergeCells count="10">
    <mergeCell ref="B6:K6"/>
    <mergeCell ref="E38:F38"/>
    <mergeCell ref="F9:F10"/>
    <mergeCell ref="H8:H10"/>
    <mergeCell ref="G9:G10"/>
    <mergeCell ref="G38:G39"/>
    <mergeCell ref="H38:H39"/>
    <mergeCell ref="I38:I39"/>
    <mergeCell ref="J38:J39"/>
    <mergeCell ref="K38:K39"/>
  </mergeCells>
  <phoneticPr fontId="2"/>
  <pageMargins left="0.78740157480314965" right="0.78740157480314965" top="0.98425196850393704" bottom="0.98425196850393704" header="0.51181102362204722" footer="0.51181102362204722"/>
  <pageSetup paperSize="9" scale="5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0"/>
  <sheetViews>
    <sheetView view="pageBreakPreview" zoomScale="75" zoomScaleNormal="75" workbookViewId="0">
      <selection activeCell="M81" sqref="M81"/>
    </sheetView>
  </sheetViews>
  <sheetFormatPr defaultColWidth="12.125" defaultRowHeight="17.25" x14ac:dyDescent="0.15"/>
  <cols>
    <col min="1" max="1" width="13.375" style="12" customWidth="1"/>
    <col min="2" max="2" width="25.875" style="23" customWidth="1"/>
    <col min="3" max="3" width="15.25" style="12" customWidth="1"/>
    <col min="4" max="11" width="13.125" style="12" customWidth="1"/>
    <col min="12" max="14" width="12.125" style="12"/>
    <col min="15" max="18" width="12.125" style="25"/>
    <col min="19" max="19" width="14.625" style="25" bestFit="1" customWidth="1"/>
    <col min="20" max="22" width="14.625" style="25" customWidth="1"/>
    <col min="23" max="16384" width="12.125" style="25"/>
  </cols>
  <sheetData>
    <row r="1" spans="1:14" x14ac:dyDescent="0.2">
      <c r="A1" s="14"/>
    </row>
    <row r="6" spans="1:14" x14ac:dyDescent="0.15">
      <c r="B6" s="615" t="s">
        <v>600</v>
      </c>
      <c r="C6" s="615"/>
      <c r="D6" s="615"/>
      <c r="E6" s="615"/>
      <c r="F6" s="615"/>
      <c r="G6" s="615"/>
      <c r="H6" s="615"/>
      <c r="I6" s="615"/>
      <c r="J6" s="615"/>
      <c r="K6" s="615"/>
    </row>
    <row r="7" spans="1:14" ht="18" thickBot="1" x14ac:dyDescent="0.2">
      <c r="B7" s="616" t="s">
        <v>601</v>
      </c>
      <c r="C7" s="617"/>
      <c r="D7" s="617"/>
      <c r="E7" s="617"/>
      <c r="F7" s="617"/>
      <c r="G7" s="617"/>
      <c r="H7" s="617"/>
      <c r="I7" s="617"/>
      <c r="J7" s="617"/>
      <c r="K7" s="617"/>
      <c r="L7" s="11"/>
      <c r="M7" s="11"/>
      <c r="N7" s="11"/>
    </row>
    <row r="8" spans="1:14" x14ac:dyDescent="0.2">
      <c r="B8" s="439"/>
      <c r="C8" s="167"/>
      <c r="D8" s="162"/>
      <c r="E8" s="162"/>
      <c r="F8" s="440"/>
      <c r="G8" s="196"/>
      <c r="H8" s="162"/>
      <c r="I8" s="162"/>
      <c r="J8" s="252"/>
      <c r="K8" s="252"/>
      <c r="L8" s="11"/>
      <c r="M8" s="11"/>
      <c r="N8" s="11"/>
    </row>
    <row r="9" spans="1:14" x14ac:dyDescent="0.2">
      <c r="B9" s="439"/>
      <c r="C9" s="220" t="s">
        <v>18</v>
      </c>
      <c r="D9" s="441"/>
      <c r="E9" s="442"/>
      <c r="F9" s="194"/>
      <c r="G9" s="251" t="s">
        <v>602</v>
      </c>
      <c r="H9" s="252" t="s">
        <v>19</v>
      </c>
      <c r="I9" s="618" t="s">
        <v>20</v>
      </c>
      <c r="J9" s="619"/>
      <c r="K9" s="619"/>
      <c r="L9" s="11"/>
      <c r="M9" s="11"/>
      <c r="N9" s="11"/>
    </row>
    <row r="10" spans="1:14" x14ac:dyDescent="0.2">
      <c r="B10" s="439"/>
      <c r="C10" s="220" t="s">
        <v>21</v>
      </c>
      <c r="D10" s="443" t="s">
        <v>421</v>
      </c>
      <c r="E10" s="444" t="s">
        <v>603</v>
      </c>
      <c r="F10" s="252" t="s">
        <v>22</v>
      </c>
      <c r="G10" s="251"/>
      <c r="H10" s="252" t="s">
        <v>21</v>
      </c>
      <c r="I10" s="445" t="s">
        <v>604</v>
      </c>
      <c r="J10" s="264" t="s">
        <v>605</v>
      </c>
      <c r="K10" s="262" t="s">
        <v>606</v>
      </c>
      <c r="L10" s="11"/>
      <c r="M10" s="11"/>
      <c r="N10" s="11"/>
    </row>
    <row r="11" spans="1:14" x14ac:dyDescent="0.2">
      <c r="B11" s="446"/>
      <c r="C11" s="173"/>
      <c r="D11" s="447" t="s">
        <v>422</v>
      </c>
      <c r="E11" s="447" t="s">
        <v>413</v>
      </c>
      <c r="F11" s="378"/>
      <c r="G11" s="447" t="s">
        <v>433</v>
      </c>
      <c r="H11" s="201"/>
      <c r="I11" s="447" t="s">
        <v>23</v>
      </c>
      <c r="J11" s="447" t="s">
        <v>23</v>
      </c>
      <c r="K11" s="255" t="s">
        <v>23</v>
      </c>
      <c r="L11" s="11"/>
      <c r="M11" s="11"/>
      <c r="N11" s="11"/>
    </row>
    <row r="12" spans="1:14" x14ac:dyDescent="0.2">
      <c r="B12" s="448" t="s">
        <v>432</v>
      </c>
      <c r="C12" s="162"/>
      <c r="D12" s="154"/>
      <c r="E12" s="154"/>
      <c r="F12" s="154"/>
      <c r="G12" s="154"/>
      <c r="H12" s="154"/>
      <c r="I12" s="154"/>
      <c r="J12" s="154"/>
      <c r="K12" s="154"/>
    </row>
    <row r="13" spans="1:14" x14ac:dyDescent="0.2">
      <c r="B13" s="449" t="s">
        <v>6</v>
      </c>
      <c r="C13" s="301">
        <v>400772</v>
      </c>
      <c r="D13" s="154">
        <v>400772</v>
      </c>
      <c r="E13" s="154">
        <v>271488</v>
      </c>
      <c r="F13" s="450" t="s">
        <v>519</v>
      </c>
      <c r="G13" s="450" t="s">
        <v>519</v>
      </c>
      <c r="H13" s="154">
        <v>8264</v>
      </c>
      <c r="I13" s="322">
        <v>382</v>
      </c>
      <c r="J13" s="450">
        <v>0</v>
      </c>
      <c r="K13" s="450" t="s">
        <v>519</v>
      </c>
    </row>
    <row r="14" spans="1:14" x14ac:dyDescent="0.2">
      <c r="B14" s="452" t="s">
        <v>2</v>
      </c>
      <c r="C14" s="301">
        <v>458283</v>
      </c>
      <c r="D14" s="322">
        <v>458283</v>
      </c>
      <c r="E14" s="322">
        <v>312578</v>
      </c>
      <c r="F14" s="450" t="s">
        <v>519</v>
      </c>
      <c r="G14" s="450" t="s">
        <v>519</v>
      </c>
      <c r="H14" s="322">
        <v>7087</v>
      </c>
      <c r="I14" s="322">
        <v>5493</v>
      </c>
      <c r="J14" s="450">
        <v>0</v>
      </c>
      <c r="K14" s="450" t="s">
        <v>519</v>
      </c>
    </row>
    <row r="15" spans="1:14" x14ac:dyDescent="0.2">
      <c r="B15" s="452" t="s">
        <v>3</v>
      </c>
      <c r="C15" s="301">
        <v>508625</v>
      </c>
      <c r="D15" s="322">
        <v>508625</v>
      </c>
      <c r="E15" s="322">
        <v>355266</v>
      </c>
      <c r="F15" s="450" t="s">
        <v>519</v>
      </c>
      <c r="G15" s="450" t="s">
        <v>519</v>
      </c>
      <c r="H15" s="322">
        <v>6468</v>
      </c>
      <c r="I15" s="322">
        <v>6199</v>
      </c>
      <c r="J15" s="451">
        <v>269</v>
      </c>
      <c r="K15" s="450" t="s">
        <v>519</v>
      </c>
    </row>
    <row r="16" spans="1:14" x14ac:dyDescent="0.2">
      <c r="B16" s="452" t="s">
        <v>4</v>
      </c>
      <c r="C16" s="301">
        <v>446862</v>
      </c>
      <c r="D16" s="323">
        <v>446849</v>
      </c>
      <c r="E16" s="323">
        <v>334843</v>
      </c>
      <c r="F16" s="300">
        <v>13</v>
      </c>
      <c r="G16" s="300">
        <v>72557</v>
      </c>
      <c r="H16" s="323">
        <v>5560</v>
      </c>
      <c r="I16" s="323">
        <v>4809</v>
      </c>
      <c r="J16" s="323">
        <v>533</v>
      </c>
      <c r="K16" s="451">
        <v>218</v>
      </c>
    </row>
    <row r="17" spans="2:18" x14ac:dyDescent="0.2">
      <c r="B17" s="452" t="s">
        <v>5</v>
      </c>
      <c r="C17" s="301">
        <v>389339</v>
      </c>
      <c r="D17" s="322">
        <v>389327</v>
      </c>
      <c r="E17" s="322">
        <v>303796</v>
      </c>
      <c r="F17" s="322">
        <v>12</v>
      </c>
      <c r="G17" s="323">
        <v>49096</v>
      </c>
      <c r="H17" s="322">
        <v>3097</v>
      </c>
      <c r="I17" s="322">
        <v>2486</v>
      </c>
      <c r="J17" s="322">
        <v>611</v>
      </c>
      <c r="K17" s="450">
        <v>0</v>
      </c>
    </row>
    <row r="18" spans="2:18" x14ac:dyDescent="0.2">
      <c r="B18" s="452"/>
      <c r="C18" s="301"/>
      <c r="D18" s="322"/>
      <c r="E18" s="322"/>
      <c r="F18" s="322"/>
      <c r="G18" s="323"/>
      <c r="H18" s="322"/>
      <c r="I18" s="322"/>
      <c r="J18" s="322"/>
      <c r="K18" s="229"/>
    </row>
    <row r="19" spans="2:18" x14ac:dyDescent="0.2">
      <c r="B19" s="452" t="s">
        <v>362</v>
      </c>
      <c r="C19" s="301">
        <v>361503</v>
      </c>
      <c r="D19" s="258">
        <v>361496</v>
      </c>
      <c r="E19" s="258">
        <v>281227</v>
      </c>
      <c r="F19" s="258">
        <v>7</v>
      </c>
      <c r="G19" s="301">
        <v>44145</v>
      </c>
      <c r="H19" s="258">
        <v>2974</v>
      </c>
      <c r="I19" s="258">
        <v>2370</v>
      </c>
      <c r="J19" s="258">
        <v>604</v>
      </c>
      <c r="K19" s="450">
        <v>0</v>
      </c>
    </row>
    <row r="20" spans="2:18" x14ac:dyDescent="0.2">
      <c r="B20" s="452" t="s">
        <v>369</v>
      </c>
      <c r="C20" s="301">
        <v>329584</v>
      </c>
      <c r="D20" s="301">
        <v>329577</v>
      </c>
      <c r="E20" s="301">
        <v>256530</v>
      </c>
      <c r="F20" s="301">
        <v>7</v>
      </c>
      <c r="G20" s="301">
        <v>39147</v>
      </c>
      <c r="H20" s="301">
        <v>2702</v>
      </c>
      <c r="I20" s="301">
        <v>2138</v>
      </c>
      <c r="J20" s="301">
        <v>564</v>
      </c>
      <c r="K20" s="450">
        <v>0</v>
      </c>
    </row>
    <row r="21" spans="2:18" x14ac:dyDescent="0.2">
      <c r="B21" s="452" t="s">
        <v>381</v>
      </c>
      <c r="C21" s="301">
        <v>299670</v>
      </c>
      <c r="D21" s="301">
        <v>299663</v>
      </c>
      <c r="E21" s="301">
        <v>233582</v>
      </c>
      <c r="F21" s="301">
        <v>7</v>
      </c>
      <c r="G21" s="301">
        <v>34055</v>
      </c>
      <c r="H21" s="301">
        <v>2453</v>
      </c>
      <c r="I21" s="301">
        <v>1950</v>
      </c>
      <c r="J21" s="301">
        <v>503</v>
      </c>
      <c r="K21" s="450">
        <v>0</v>
      </c>
    </row>
    <row r="22" spans="2:18" x14ac:dyDescent="0.2">
      <c r="B22" s="452" t="s">
        <v>384</v>
      </c>
      <c r="C22" s="301">
        <v>275162</v>
      </c>
      <c r="D22" s="301">
        <v>275161</v>
      </c>
      <c r="E22" s="301">
        <v>214794</v>
      </c>
      <c r="F22" s="301">
        <v>1</v>
      </c>
      <c r="G22" s="301">
        <v>30346</v>
      </c>
      <c r="H22" s="301">
        <v>2225</v>
      </c>
      <c r="I22" s="301">
        <v>1756</v>
      </c>
      <c r="J22" s="301">
        <v>469</v>
      </c>
      <c r="K22" s="450">
        <v>0</v>
      </c>
    </row>
    <row r="23" spans="2:18" x14ac:dyDescent="0.2">
      <c r="B23" s="452" t="s">
        <v>410</v>
      </c>
      <c r="C23" s="301">
        <v>250001</v>
      </c>
      <c r="D23" s="301">
        <v>250000</v>
      </c>
      <c r="E23" s="301">
        <v>193853</v>
      </c>
      <c r="F23" s="301">
        <v>1</v>
      </c>
      <c r="G23" s="301">
        <v>27292</v>
      </c>
      <c r="H23" s="301">
        <v>2022</v>
      </c>
      <c r="I23" s="301">
        <v>1571</v>
      </c>
      <c r="J23" s="301">
        <v>451</v>
      </c>
      <c r="K23" s="450">
        <v>0</v>
      </c>
    </row>
    <row r="24" spans="2:18" x14ac:dyDescent="0.2">
      <c r="B24" s="452"/>
      <c r="C24" s="301"/>
      <c r="D24" s="301"/>
      <c r="E24" s="301"/>
      <c r="F24" s="301"/>
      <c r="G24" s="301"/>
      <c r="H24" s="301"/>
      <c r="I24" s="301"/>
      <c r="J24" s="301"/>
      <c r="K24" s="229"/>
    </row>
    <row r="25" spans="2:18" x14ac:dyDescent="0.2">
      <c r="B25" s="452" t="s">
        <v>411</v>
      </c>
      <c r="C25" s="301">
        <v>227041</v>
      </c>
      <c r="D25" s="301">
        <v>227040</v>
      </c>
      <c r="E25" s="301">
        <v>175810</v>
      </c>
      <c r="F25" s="301">
        <v>1</v>
      </c>
      <c r="G25" s="301">
        <v>24592</v>
      </c>
      <c r="H25" s="301">
        <v>1927</v>
      </c>
      <c r="I25" s="301">
        <v>1478</v>
      </c>
      <c r="J25" s="301">
        <v>449</v>
      </c>
      <c r="K25" s="450">
        <v>0</v>
      </c>
    </row>
    <row r="26" spans="2:18" x14ac:dyDescent="0.2">
      <c r="B26" s="452" t="s">
        <v>412</v>
      </c>
      <c r="C26" s="301">
        <v>209098</v>
      </c>
      <c r="D26" s="301">
        <v>209097</v>
      </c>
      <c r="E26" s="301">
        <v>163111</v>
      </c>
      <c r="F26" s="301">
        <v>1</v>
      </c>
      <c r="G26" s="301">
        <v>22158</v>
      </c>
      <c r="H26" s="301">
        <v>1820</v>
      </c>
      <c r="I26" s="301">
        <v>1381</v>
      </c>
      <c r="J26" s="301">
        <v>439</v>
      </c>
      <c r="K26" s="450">
        <v>0</v>
      </c>
    </row>
    <row r="27" spans="2:18" x14ac:dyDescent="0.2">
      <c r="B27" s="452" t="s">
        <v>449</v>
      </c>
      <c r="C27" s="301">
        <v>192695</v>
      </c>
      <c r="D27" s="301">
        <v>192694</v>
      </c>
      <c r="E27" s="301">
        <v>150766</v>
      </c>
      <c r="F27" s="301">
        <v>1</v>
      </c>
      <c r="G27" s="301">
        <v>20398</v>
      </c>
      <c r="H27" s="301">
        <v>1712</v>
      </c>
      <c r="I27" s="301">
        <v>1287</v>
      </c>
      <c r="J27" s="301">
        <v>425</v>
      </c>
      <c r="K27" s="450">
        <v>0</v>
      </c>
      <c r="M27" s="23"/>
      <c r="R27" s="28"/>
    </row>
    <row r="28" spans="2:18" x14ac:dyDescent="0.2">
      <c r="B28" s="452" t="s">
        <v>463</v>
      </c>
      <c r="C28" s="301">
        <v>180933</v>
      </c>
      <c r="D28" s="301">
        <v>180933</v>
      </c>
      <c r="E28" s="301">
        <v>142311</v>
      </c>
      <c r="F28" s="450">
        <v>0</v>
      </c>
      <c r="G28" s="301">
        <v>18853</v>
      </c>
      <c r="H28" s="301">
        <v>1671</v>
      </c>
      <c r="I28" s="301">
        <v>1250</v>
      </c>
      <c r="J28" s="301">
        <v>421</v>
      </c>
      <c r="K28" s="450">
        <v>0</v>
      </c>
      <c r="R28" s="28"/>
    </row>
    <row r="29" spans="2:18" x14ac:dyDescent="0.2">
      <c r="B29" s="452" t="s">
        <v>607</v>
      </c>
      <c r="C29" s="301">
        <v>169300</v>
      </c>
      <c r="D29" s="301">
        <v>169300</v>
      </c>
      <c r="E29" s="301">
        <v>134257</v>
      </c>
      <c r="F29" s="450">
        <v>0</v>
      </c>
      <c r="G29" s="301">
        <v>17181</v>
      </c>
      <c r="H29" s="301">
        <v>1628</v>
      </c>
      <c r="I29" s="301">
        <v>1202</v>
      </c>
      <c r="J29" s="301">
        <v>426</v>
      </c>
      <c r="K29" s="450">
        <v>0</v>
      </c>
    </row>
    <row r="30" spans="2:18" x14ac:dyDescent="0.2">
      <c r="B30" s="452"/>
      <c r="C30" s="301"/>
      <c r="D30" s="301"/>
      <c r="E30" s="301"/>
      <c r="F30" s="450"/>
      <c r="G30" s="301"/>
      <c r="H30" s="301"/>
      <c r="I30" s="301"/>
      <c r="J30" s="301"/>
      <c r="K30" s="450"/>
    </row>
    <row r="31" spans="2:18" x14ac:dyDescent="0.2">
      <c r="B31" s="452" t="s">
        <v>608</v>
      </c>
      <c r="C31" s="301">
        <v>159559</v>
      </c>
      <c r="D31" s="301">
        <v>159559</v>
      </c>
      <c r="E31" s="301">
        <v>126779</v>
      </c>
      <c r="F31" s="450">
        <v>0</v>
      </c>
      <c r="G31" s="301">
        <v>16347</v>
      </c>
      <c r="H31" s="301">
        <f>SUM(I31,J31)</f>
        <v>1544</v>
      </c>
      <c r="I31" s="301">
        <v>1134</v>
      </c>
      <c r="J31" s="301">
        <v>410</v>
      </c>
      <c r="K31" s="450">
        <v>0</v>
      </c>
    </row>
    <row r="32" spans="2:18" x14ac:dyDescent="0.2">
      <c r="B32" s="452" t="s">
        <v>614</v>
      </c>
      <c r="C32" s="301">
        <v>149774</v>
      </c>
      <c r="D32" s="301">
        <v>149774</v>
      </c>
      <c r="E32" s="301">
        <v>119144</v>
      </c>
      <c r="F32" s="450">
        <v>0</v>
      </c>
      <c r="G32" s="301">
        <v>14967</v>
      </c>
      <c r="H32" s="301">
        <v>1514</v>
      </c>
      <c r="I32" s="301">
        <v>1127</v>
      </c>
      <c r="J32" s="301">
        <v>387</v>
      </c>
      <c r="K32" s="450">
        <v>0</v>
      </c>
    </row>
    <row r="33" spans="2:11" x14ac:dyDescent="0.2">
      <c r="B33" s="452" t="s">
        <v>680</v>
      </c>
      <c r="C33" s="301">
        <v>141335</v>
      </c>
      <c r="D33" s="301">
        <v>141335</v>
      </c>
      <c r="E33" s="301">
        <v>112047</v>
      </c>
      <c r="F33" s="450">
        <v>0</v>
      </c>
      <c r="G33" s="301">
        <v>13735</v>
      </c>
      <c r="H33" s="301">
        <v>1506</v>
      </c>
      <c r="I33" s="301">
        <v>1122</v>
      </c>
      <c r="J33" s="301">
        <v>384</v>
      </c>
      <c r="K33" s="450">
        <v>0</v>
      </c>
    </row>
    <row r="34" spans="2:11" x14ac:dyDescent="0.2">
      <c r="B34" s="452" t="s">
        <v>851</v>
      </c>
      <c r="C34" s="301">
        <v>131479</v>
      </c>
      <c r="D34" s="301">
        <v>131479</v>
      </c>
      <c r="E34" s="301">
        <v>104260</v>
      </c>
      <c r="F34" s="450">
        <v>0</v>
      </c>
      <c r="G34" s="301">
        <v>12613</v>
      </c>
      <c r="H34" s="301">
        <v>1465</v>
      </c>
      <c r="I34" s="301">
        <v>1090</v>
      </c>
      <c r="J34" s="301">
        <v>375</v>
      </c>
      <c r="K34" s="450">
        <v>0</v>
      </c>
    </row>
    <row r="35" spans="2:11" x14ac:dyDescent="0.2">
      <c r="B35" s="452" t="s">
        <v>904</v>
      </c>
      <c r="C35" s="301">
        <v>122439</v>
      </c>
      <c r="D35" s="301">
        <v>122439</v>
      </c>
      <c r="E35" s="301">
        <v>96955</v>
      </c>
      <c r="F35" s="450">
        <v>0</v>
      </c>
      <c r="G35" s="301">
        <v>11137</v>
      </c>
      <c r="H35" s="301">
        <v>1436</v>
      </c>
      <c r="I35" s="301">
        <v>1075</v>
      </c>
      <c r="J35" s="301">
        <v>361</v>
      </c>
      <c r="K35" s="450" t="s">
        <v>869</v>
      </c>
    </row>
    <row r="36" spans="2:11" x14ac:dyDescent="0.2">
      <c r="B36" s="452"/>
      <c r="C36" s="301"/>
      <c r="D36" s="301"/>
      <c r="E36" s="301"/>
      <c r="F36" s="450"/>
      <c r="G36" s="301"/>
      <c r="H36" s="301"/>
      <c r="I36" s="301"/>
      <c r="J36" s="301"/>
      <c r="K36" s="450"/>
    </row>
    <row r="37" spans="2:11" x14ac:dyDescent="0.2">
      <c r="B37" s="452" t="s">
        <v>941</v>
      </c>
      <c r="C37" s="301">
        <v>119440</v>
      </c>
      <c r="D37" s="301">
        <v>119440</v>
      </c>
      <c r="E37" s="301">
        <v>91475</v>
      </c>
      <c r="F37" s="450">
        <v>0</v>
      </c>
      <c r="G37" s="301">
        <v>12221</v>
      </c>
      <c r="H37" s="301">
        <v>1350</v>
      </c>
      <c r="I37" s="301">
        <v>1007</v>
      </c>
      <c r="J37" s="301">
        <v>343</v>
      </c>
      <c r="K37" s="450" t="s">
        <v>646</v>
      </c>
    </row>
    <row r="38" spans="2:11" x14ac:dyDescent="0.2">
      <c r="B38" s="452"/>
      <c r="C38" s="301"/>
      <c r="D38" s="154"/>
      <c r="E38" s="301"/>
      <c r="F38" s="450"/>
      <c r="G38" s="301"/>
      <c r="H38" s="301"/>
      <c r="I38" s="301"/>
      <c r="J38" s="301"/>
      <c r="K38" s="450"/>
    </row>
    <row r="39" spans="2:11" x14ac:dyDescent="0.2">
      <c r="B39" s="453" t="s">
        <v>609</v>
      </c>
      <c r="C39" s="301">
        <v>35525</v>
      </c>
      <c r="D39" s="301">
        <v>35525</v>
      </c>
      <c r="E39" s="301">
        <v>26508</v>
      </c>
      <c r="F39" s="450">
        <v>0</v>
      </c>
      <c r="G39" s="301">
        <v>4388</v>
      </c>
      <c r="H39" s="301">
        <v>403</v>
      </c>
      <c r="I39" s="301">
        <v>257</v>
      </c>
      <c r="J39" s="301">
        <v>146</v>
      </c>
      <c r="K39" s="450">
        <v>0</v>
      </c>
    </row>
    <row r="40" spans="2:11" x14ac:dyDescent="0.2">
      <c r="B40" s="453" t="s">
        <v>46</v>
      </c>
      <c r="C40" s="301">
        <v>6626</v>
      </c>
      <c r="D40" s="301">
        <v>6626</v>
      </c>
      <c r="E40" s="301">
        <v>5332</v>
      </c>
      <c r="F40" s="450">
        <v>0</v>
      </c>
      <c r="G40" s="301">
        <v>605</v>
      </c>
      <c r="H40" s="301">
        <v>61</v>
      </c>
      <c r="I40" s="301">
        <v>52</v>
      </c>
      <c r="J40" s="301">
        <v>9</v>
      </c>
      <c r="K40" s="450">
        <v>0</v>
      </c>
    </row>
    <row r="41" spans="2:11" x14ac:dyDescent="0.2">
      <c r="B41" s="453" t="s">
        <v>47</v>
      </c>
      <c r="C41" s="301">
        <v>6961</v>
      </c>
      <c r="D41" s="301">
        <v>6961</v>
      </c>
      <c r="E41" s="301">
        <v>5605</v>
      </c>
      <c r="F41" s="450">
        <v>0</v>
      </c>
      <c r="G41" s="301">
        <v>655</v>
      </c>
      <c r="H41" s="301">
        <v>87</v>
      </c>
      <c r="I41" s="301">
        <v>78</v>
      </c>
      <c r="J41" s="301">
        <v>9</v>
      </c>
      <c r="K41" s="450">
        <v>0</v>
      </c>
    </row>
    <row r="42" spans="2:11" x14ac:dyDescent="0.2">
      <c r="B42" s="453" t="s">
        <v>48</v>
      </c>
      <c r="C42" s="301">
        <v>3359</v>
      </c>
      <c r="D42" s="301">
        <v>3359</v>
      </c>
      <c r="E42" s="301">
        <v>2772</v>
      </c>
      <c r="F42" s="450">
        <v>0</v>
      </c>
      <c r="G42" s="301">
        <v>220</v>
      </c>
      <c r="H42" s="301">
        <v>38</v>
      </c>
      <c r="I42" s="301">
        <v>34</v>
      </c>
      <c r="J42" s="301">
        <v>4</v>
      </c>
      <c r="K42" s="450">
        <v>0</v>
      </c>
    </row>
    <row r="43" spans="2:11" x14ac:dyDescent="0.2">
      <c r="B43" s="453" t="s">
        <v>49</v>
      </c>
      <c r="C43" s="301">
        <v>3425</v>
      </c>
      <c r="D43" s="301">
        <v>3425</v>
      </c>
      <c r="E43" s="301">
        <v>2548</v>
      </c>
      <c r="F43" s="450">
        <v>0</v>
      </c>
      <c r="G43" s="301">
        <v>301</v>
      </c>
      <c r="H43" s="301">
        <v>40</v>
      </c>
      <c r="I43" s="301">
        <v>30</v>
      </c>
      <c r="J43" s="301">
        <v>10</v>
      </c>
      <c r="K43" s="450">
        <v>0</v>
      </c>
    </row>
    <row r="44" spans="2:11" x14ac:dyDescent="0.2">
      <c r="B44" s="453" t="s">
        <v>50</v>
      </c>
      <c r="C44" s="301">
        <v>13147</v>
      </c>
      <c r="D44" s="301">
        <v>13147</v>
      </c>
      <c r="E44" s="301">
        <v>10238</v>
      </c>
      <c r="F44" s="450">
        <v>0</v>
      </c>
      <c r="G44" s="301">
        <v>1241</v>
      </c>
      <c r="H44" s="301">
        <v>127</v>
      </c>
      <c r="I44" s="301">
        <v>104</v>
      </c>
      <c r="J44" s="301">
        <v>23</v>
      </c>
      <c r="K44" s="450">
        <v>0</v>
      </c>
    </row>
    <row r="45" spans="2:11" x14ac:dyDescent="0.2">
      <c r="B45" s="453" t="s">
        <v>51</v>
      </c>
      <c r="C45" s="301">
        <v>5419</v>
      </c>
      <c r="D45" s="301">
        <v>5419</v>
      </c>
      <c r="E45" s="301">
        <v>3971</v>
      </c>
      <c r="F45" s="450">
        <v>0</v>
      </c>
      <c r="G45" s="301">
        <v>592</v>
      </c>
      <c r="H45" s="301">
        <v>52</v>
      </c>
      <c r="I45" s="301">
        <v>32</v>
      </c>
      <c r="J45" s="301">
        <v>20</v>
      </c>
      <c r="K45" s="450">
        <v>0</v>
      </c>
    </row>
    <row r="46" spans="2:11" x14ac:dyDescent="0.2">
      <c r="B46" s="453" t="s">
        <v>316</v>
      </c>
      <c r="C46" s="301">
        <v>6904</v>
      </c>
      <c r="D46" s="301">
        <v>6904</v>
      </c>
      <c r="E46" s="301">
        <v>5662</v>
      </c>
      <c r="F46" s="450">
        <v>0</v>
      </c>
      <c r="G46" s="301">
        <v>598</v>
      </c>
      <c r="H46" s="301">
        <v>65</v>
      </c>
      <c r="I46" s="301">
        <v>54</v>
      </c>
      <c r="J46" s="301">
        <v>11</v>
      </c>
      <c r="K46" s="450">
        <v>0</v>
      </c>
    </row>
    <row r="47" spans="2:11" x14ac:dyDescent="0.2">
      <c r="B47" s="453" t="s">
        <v>328</v>
      </c>
      <c r="C47" s="301">
        <v>3339</v>
      </c>
      <c r="D47" s="301">
        <v>3339</v>
      </c>
      <c r="E47" s="301">
        <v>2590</v>
      </c>
      <c r="F47" s="450">
        <v>0</v>
      </c>
      <c r="G47" s="301">
        <v>364</v>
      </c>
      <c r="H47" s="301">
        <v>33</v>
      </c>
      <c r="I47" s="301">
        <v>27</v>
      </c>
      <c r="J47" s="301">
        <v>6</v>
      </c>
      <c r="K47" s="450">
        <v>0</v>
      </c>
    </row>
    <row r="48" spans="2:11" x14ac:dyDescent="0.2">
      <c r="B48" s="453"/>
      <c r="C48" s="301"/>
      <c r="D48" s="154"/>
      <c r="E48" s="301"/>
      <c r="F48" s="450"/>
      <c r="G48" s="301"/>
      <c r="H48" s="301"/>
      <c r="I48" s="301"/>
      <c r="J48" s="301"/>
      <c r="K48" s="450"/>
    </row>
    <row r="49" spans="2:11" x14ac:dyDescent="0.2">
      <c r="B49" s="453" t="s">
        <v>281</v>
      </c>
      <c r="C49" s="301">
        <v>1837</v>
      </c>
      <c r="D49" s="301">
        <v>1837</v>
      </c>
      <c r="E49" s="301">
        <v>1519</v>
      </c>
      <c r="F49" s="450">
        <v>0</v>
      </c>
      <c r="G49" s="301">
        <v>132</v>
      </c>
      <c r="H49" s="301">
        <v>22</v>
      </c>
      <c r="I49" s="301">
        <v>22</v>
      </c>
      <c r="J49" s="154">
        <v>0</v>
      </c>
      <c r="K49" s="450">
        <v>0</v>
      </c>
    </row>
    <row r="50" spans="2:11" x14ac:dyDescent="0.2">
      <c r="B50" s="453"/>
      <c r="C50" s="301"/>
      <c r="D50" s="301"/>
      <c r="E50" s="301"/>
      <c r="F50" s="450"/>
      <c r="G50" s="301"/>
      <c r="H50" s="301"/>
      <c r="I50" s="301"/>
      <c r="J50" s="450"/>
      <c r="K50" s="450"/>
    </row>
    <row r="51" spans="2:11" x14ac:dyDescent="0.2">
      <c r="B51" s="453" t="s">
        <v>52</v>
      </c>
      <c r="C51" s="301">
        <v>2649</v>
      </c>
      <c r="D51" s="301">
        <v>2649</v>
      </c>
      <c r="E51" s="301">
        <v>2115</v>
      </c>
      <c r="F51" s="450">
        <v>0</v>
      </c>
      <c r="G51" s="301">
        <v>247</v>
      </c>
      <c r="H51" s="301">
        <v>36</v>
      </c>
      <c r="I51" s="301">
        <v>31</v>
      </c>
      <c r="J51" s="301">
        <v>5</v>
      </c>
      <c r="K51" s="450">
        <v>0</v>
      </c>
    </row>
    <row r="52" spans="2:11" x14ac:dyDescent="0.2">
      <c r="B52" s="453" t="s">
        <v>42</v>
      </c>
      <c r="C52" s="301">
        <v>775</v>
      </c>
      <c r="D52" s="301">
        <v>775</v>
      </c>
      <c r="E52" s="301">
        <v>621</v>
      </c>
      <c r="F52" s="450">
        <v>0</v>
      </c>
      <c r="G52" s="301">
        <v>51</v>
      </c>
      <c r="H52" s="301">
        <v>9</v>
      </c>
      <c r="I52" s="301">
        <v>9</v>
      </c>
      <c r="J52" s="154">
        <v>0</v>
      </c>
      <c r="K52" s="450">
        <v>0</v>
      </c>
    </row>
    <row r="53" spans="2:11" x14ac:dyDescent="0.2">
      <c r="B53" s="453" t="s">
        <v>53</v>
      </c>
      <c r="C53" s="301">
        <v>812</v>
      </c>
      <c r="D53" s="301">
        <v>812</v>
      </c>
      <c r="E53" s="301">
        <v>522</v>
      </c>
      <c r="F53" s="450">
        <v>0</v>
      </c>
      <c r="G53" s="301">
        <v>117</v>
      </c>
      <c r="H53" s="301">
        <v>20</v>
      </c>
      <c r="I53" s="301">
        <v>15</v>
      </c>
      <c r="J53" s="301">
        <v>5</v>
      </c>
      <c r="K53" s="450">
        <v>0</v>
      </c>
    </row>
    <row r="54" spans="2:11" x14ac:dyDescent="0.2">
      <c r="B54" s="453"/>
      <c r="C54" s="301"/>
      <c r="D54" s="301"/>
      <c r="E54" s="301"/>
      <c r="F54" s="450"/>
      <c r="G54" s="301"/>
      <c r="H54" s="301"/>
      <c r="I54" s="301"/>
      <c r="J54" s="301"/>
      <c r="K54" s="450"/>
    </row>
    <row r="55" spans="2:11" x14ac:dyDescent="0.2">
      <c r="B55" s="453" t="s">
        <v>54</v>
      </c>
      <c r="C55" s="301">
        <v>1707</v>
      </c>
      <c r="D55" s="301">
        <v>1707</v>
      </c>
      <c r="E55" s="301">
        <v>1304</v>
      </c>
      <c r="F55" s="450">
        <v>0</v>
      </c>
      <c r="G55" s="301">
        <v>161</v>
      </c>
      <c r="H55" s="301">
        <v>25</v>
      </c>
      <c r="I55" s="301">
        <v>22</v>
      </c>
      <c r="J55" s="301">
        <v>3</v>
      </c>
      <c r="K55" s="450">
        <v>0</v>
      </c>
    </row>
    <row r="56" spans="2:11" x14ac:dyDescent="0.2">
      <c r="B56" s="453" t="s">
        <v>55</v>
      </c>
      <c r="C56" s="301">
        <v>932</v>
      </c>
      <c r="D56" s="301">
        <v>932</v>
      </c>
      <c r="E56" s="301">
        <v>747</v>
      </c>
      <c r="F56" s="450">
        <v>0</v>
      </c>
      <c r="G56" s="301">
        <v>78</v>
      </c>
      <c r="H56" s="301">
        <v>11</v>
      </c>
      <c r="I56" s="301">
        <v>8</v>
      </c>
      <c r="J56" s="301">
        <v>3</v>
      </c>
      <c r="K56" s="450">
        <v>0</v>
      </c>
    </row>
    <row r="57" spans="2:11" x14ac:dyDescent="0.2">
      <c r="B57" s="453" t="s">
        <v>317</v>
      </c>
      <c r="C57" s="301">
        <v>3713</v>
      </c>
      <c r="D57" s="301">
        <v>3713</v>
      </c>
      <c r="E57" s="301">
        <v>2839</v>
      </c>
      <c r="F57" s="450">
        <v>0</v>
      </c>
      <c r="G57" s="301">
        <v>372</v>
      </c>
      <c r="H57" s="301">
        <v>51</v>
      </c>
      <c r="I57" s="301">
        <v>46</v>
      </c>
      <c r="J57" s="301">
        <v>5</v>
      </c>
      <c r="K57" s="450">
        <v>0</v>
      </c>
    </row>
    <row r="58" spans="2:11" x14ac:dyDescent="0.2">
      <c r="B58" s="453"/>
      <c r="C58" s="301"/>
      <c r="D58" s="301"/>
      <c r="E58" s="301"/>
      <c r="F58" s="450"/>
      <c r="G58" s="301"/>
      <c r="H58" s="301"/>
      <c r="I58" s="301"/>
      <c r="J58" s="301"/>
      <c r="K58" s="450"/>
    </row>
    <row r="59" spans="2:11" x14ac:dyDescent="0.2">
      <c r="B59" s="453" t="s">
        <v>56</v>
      </c>
      <c r="C59" s="301">
        <v>1036</v>
      </c>
      <c r="D59" s="301">
        <v>1036</v>
      </c>
      <c r="E59" s="301">
        <v>884</v>
      </c>
      <c r="F59" s="450">
        <v>0</v>
      </c>
      <c r="G59" s="301">
        <v>40</v>
      </c>
      <c r="H59" s="301">
        <v>11</v>
      </c>
      <c r="I59" s="301">
        <v>10</v>
      </c>
      <c r="J59" s="301">
        <v>1</v>
      </c>
      <c r="K59" s="450">
        <v>0</v>
      </c>
    </row>
    <row r="60" spans="2:11" x14ac:dyDescent="0.2">
      <c r="B60" s="453" t="s">
        <v>57</v>
      </c>
      <c r="C60" s="301">
        <v>797</v>
      </c>
      <c r="D60" s="301">
        <v>797</v>
      </c>
      <c r="E60" s="301">
        <v>576</v>
      </c>
      <c r="F60" s="450">
        <v>0</v>
      </c>
      <c r="G60" s="301">
        <v>68</v>
      </c>
      <c r="H60" s="301">
        <v>7</v>
      </c>
      <c r="I60" s="301">
        <v>7</v>
      </c>
      <c r="J60" s="154">
        <v>0</v>
      </c>
      <c r="K60" s="450">
        <v>0</v>
      </c>
    </row>
    <row r="61" spans="2:11" x14ac:dyDescent="0.2">
      <c r="B61" s="453" t="s">
        <v>58</v>
      </c>
      <c r="C61" s="301">
        <v>843</v>
      </c>
      <c r="D61" s="314">
        <v>843</v>
      </c>
      <c r="E61" s="314">
        <v>625</v>
      </c>
      <c r="F61" s="450">
        <v>0</v>
      </c>
      <c r="G61" s="314">
        <v>95</v>
      </c>
      <c r="H61" s="301">
        <v>11</v>
      </c>
      <c r="I61" s="314">
        <v>8</v>
      </c>
      <c r="J61" s="314">
        <v>3</v>
      </c>
      <c r="K61" s="450">
        <v>0</v>
      </c>
    </row>
    <row r="62" spans="2:11" x14ac:dyDescent="0.2">
      <c r="B62" s="453" t="s">
        <v>59</v>
      </c>
      <c r="C62" s="301">
        <v>1247</v>
      </c>
      <c r="D62" s="314">
        <v>1247</v>
      </c>
      <c r="E62" s="314">
        <v>912</v>
      </c>
      <c r="F62" s="450">
        <v>0</v>
      </c>
      <c r="G62" s="314">
        <v>185</v>
      </c>
      <c r="H62" s="301">
        <v>13</v>
      </c>
      <c r="I62" s="314">
        <v>8</v>
      </c>
      <c r="J62" s="314">
        <v>5</v>
      </c>
      <c r="K62" s="450">
        <v>0</v>
      </c>
    </row>
    <row r="63" spans="2:11" x14ac:dyDescent="0.2">
      <c r="B63" s="453" t="s">
        <v>67</v>
      </c>
      <c r="C63" s="301">
        <v>1730</v>
      </c>
      <c r="D63" s="314">
        <v>1730</v>
      </c>
      <c r="E63" s="314">
        <v>1258</v>
      </c>
      <c r="F63" s="450">
        <v>0</v>
      </c>
      <c r="G63" s="314">
        <v>179</v>
      </c>
      <c r="H63" s="301">
        <v>19</v>
      </c>
      <c r="I63" s="314">
        <v>11</v>
      </c>
      <c r="J63" s="314">
        <v>8</v>
      </c>
      <c r="K63" s="450">
        <v>0</v>
      </c>
    </row>
    <row r="64" spans="2:11" x14ac:dyDescent="0.2">
      <c r="B64" s="453" t="s">
        <v>318</v>
      </c>
      <c r="C64" s="301">
        <v>1901</v>
      </c>
      <c r="D64" s="314">
        <v>1901</v>
      </c>
      <c r="E64" s="314">
        <v>1363</v>
      </c>
      <c r="F64" s="450">
        <v>0</v>
      </c>
      <c r="G64" s="314">
        <v>271</v>
      </c>
      <c r="H64" s="301">
        <v>21</v>
      </c>
      <c r="I64" s="314">
        <v>18</v>
      </c>
      <c r="J64" s="314">
        <v>3</v>
      </c>
      <c r="K64" s="450">
        <v>0</v>
      </c>
    </row>
    <row r="65" spans="1:14" x14ac:dyDescent="0.2">
      <c r="B65" s="453"/>
      <c r="C65" s="301"/>
      <c r="D65" s="314"/>
      <c r="E65" s="314"/>
      <c r="F65" s="450"/>
      <c r="G65" s="314"/>
      <c r="H65" s="301"/>
      <c r="I65" s="314"/>
      <c r="J65" s="314"/>
      <c r="K65" s="450"/>
    </row>
    <row r="66" spans="1:14" x14ac:dyDescent="0.2">
      <c r="B66" s="453" t="s">
        <v>60</v>
      </c>
      <c r="C66" s="301">
        <v>4030</v>
      </c>
      <c r="D66" s="314">
        <v>4030</v>
      </c>
      <c r="E66" s="314">
        <v>2766</v>
      </c>
      <c r="F66" s="450">
        <v>0</v>
      </c>
      <c r="G66" s="314">
        <v>373</v>
      </c>
      <c r="H66" s="301">
        <v>51</v>
      </c>
      <c r="I66" s="314">
        <v>34</v>
      </c>
      <c r="J66" s="314">
        <v>17</v>
      </c>
      <c r="K66" s="450">
        <v>0</v>
      </c>
    </row>
    <row r="67" spans="1:14" x14ac:dyDescent="0.2">
      <c r="B67" s="453" t="s">
        <v>43</v>
      </c>
      <c r="C67" s="301">
        <v>1797</v>
      </c>
      <c r="D67" s="314">
        <v>1797</v>
      </c>
      <c r="E67" s="314">
        <v>1365</v>
      </c>
      <c r="F67" s="450">
        <v>0</v>
      </c>
      <c r="G67" s="314">
        <v>124</v>
      </c>
      <c r="H67" s="301">
        <v>17</v>
      </c>
      <c r="I67" s="314">
        <v>13</v>
      </c>
      <c r="J67" s="314">
        <v>4</v>
      </c>
      <c r="K67" s="450">
        <v>0</v>
      </c>
    </row>
    <row r="68" spans="1:14" x14ac:dyDescent="0.2">
      <c r="B68" s="453" t="s">
        <v>61</v>
      </c>
      <c r="C68" s="301">
        <v>1049</v>
      </c>
      <c r="D68" s="314">
        <v>1049</v>
      </c>
      <c r="E68" s="314">
        <v>798</v>
      </c>
      <c r="F68" s="450">
        <v>0</v>
      </c>
      <c r="G68" s="314">
        <v>80</v>
      </c>
      <c r="H68" s="301">
        <v>14</v>
      </c>
      <c r="I68" s="314">
        <v>8</v>
      </c>
      <c r="J68" s="314">
        <v>6</v>
      </c>
      <c r="K68" s="450">
        <v>0</v>
      </c>
    </row>
    <row r="69" spans="1:14" x14ac:dyDescent="0.2">
      <c r="B69" s="453"/>
      <c r="C69" s="301"/>
      <c r="D69" s="314"/>
      <c r="E69" s="314"/>
      <c r="F69" s="450"/>
      <c r="G69" s="314"/>
      <c r="H69" s="301"/>
      <c r="I69" s="314"/>
      <c r="J69" s="314"/>
      <c r="K69" s="450"/>
    </row>
    <row r="70" spans="1:14" x14ac:dyDescent="0.2">
      <c r="B70" s="453" t="s">
        <v>63</v>
      </c>
      <c r="C70" s="301">
        <v>2929</v>
      </c>
      <c r="D70" s="314">
        <v>2929</v>
      </c>
      <c r="E70" s="314">
        <v>2235</v>
      </c>
      <c r="F70" s="450">
        <v>0</v>
      </c>
      <c r="G70" s="314">
        <v>252</v>
      </c>
      <c r="H70" s="301">
        <v>42</v>
      </c>
      <c r="I70" s="314">
        <v>24</v>
      </c>
      <c r="J70" s="314">
        <v>18</v>
      </c>
      <c r="K70" s="450">
        <v>0</v>
      </c>
    </row>
    <row r="71" spans="1:14" x14ac:dyDescent="0.2">
      <c r="B71" s="453" t="s">
        <v>64</v>
      </c>
      <c r="C71" s="301">
        <v>499</v>
      </c>
      <c r="D71" s="314">
        <v>499</v>
      </c>
      <c r="E71" s="314">
        <v>390</v>
      </c>
      <c r="F71" s="450">
        <v>0</v>
      </c>
      <c r="G71" s="314">
        <v>58</v>
      </c>
      <c r="H71" s="301">
        <v>5</v>
      </c>
      <c r="I71" s="314">
        <v>3</v>
      </c>
      <c r="J71" s="314">
        <v>2</v>
      </c>
      <c r="K71" s="450">
        <v>0</v>
      </c>
    </row>
    <row r="72" spans="1:14" x14ac:dyDescent="0.2">
      <c r="B72" s="453" t="s">
        <v>44</v>
      </c>
      <c r="C72" s="301">
        <v>810</v>
      </c>
      <c r="D72" s="314">
        <v>810</v>
      </c>
      <c r="E72" s="314">
        <v>629</v>
      </c>
      <c r="F72" s="450">
        <v>0</v>
      </c>
      <c r="G72" s="314">
        <v>66</v>
      </c>
      <c r="H72" s="301">
        <v>16</v>
      </c>
      <c r="I72" s="314">
        <v>14</v>
      </c>
      <c r="J72" s="314">
        <v>2</v>
      </c>
      <c r="K72" s="450">
        <v>0</v>
      </c>
    </row>
    <row r="73" spans="1:14" x14ac:dyDescent="0.2">
      <c r="B73" s="453" t="s">
        <v>65</v>
      </c>
      <c r="C73" s="301">
        <v>151</v>
      </c>
      <c r="D73" s="314">
        <v>151</v>
      </c>
      <c r="E73" s="314">
        <v>98</v>
      </c>
      <c r="F73" s="450">
        <v>0</v>
      </c>
      <c r="G73" s="314">
        <v>29</v>
      </c>
      <c r="H73" s="301">
        <v>1</v>
      </c>
      <c r="I73" s="314">
        <v>1</v>
      </c>
      <c r="J73" s="154">
        <v>0</v>
      </c>
      <c r="K73" s="450">
        <v>0</v>
      </c>
    </row>
    <row r="74" spans="1:14" x14ac:dyDescent="0.2">
      <c r="B74" s="453" t="s">
        <v>62</v>
      </c>
      <c r="C74" s="301">
        <v>3491</v>
      </c>
      <c r="D74" s="314">
        <v>3491</v>
      </c>
      <c r="E74" s="314">
        <v>2683</v>
      </c>
      <c r="F74" s="450">
        <v>0</v>
      </c>
      <c r="G74" s="314">
        <v>279</v>
      </c>
      <c r="H74" s="301">
        <v>42</v>
      </c>
      <c r="I74" s="314">
        <v>27</v>
      </c>
      <c r="J74" s="314">
        <v>15</v>
      </c>
      <c r="K74" s="450">
        <v>0</v>
      </c>
    </row>
    <row r="75" spans="1:14" ht="18" thickBot="1" x14ac:dyDescent="0.25">
      <c r="B75" s="454"/>
      <c r="C75" s="164"/>
      <c r="D75" s="163"/>
      <c r="E75" s="163"/>
      <c r="F75" s="163"/>
      <c r="G75" s="163" t="s">
        <v>610</v>
      </c>
      <c r="H75" s="163"/>
      <c r="I75" s="163"/>
      <c r="J75" s="163"/>
      <c r="K75" s="163"/>
    </row>
    <row r="76" spans="1:14" x14ac:dyDescent="0.2">
      <c r="A76" s="14"/>
      <c r="B76" s="439"/>
      <c r="C76" s="270" t="s">
        <v>441</v>
      </c>
      <c r="D76" s="154"/>
      <c r="E76" s="154"/>
      <c r="F76" s="154"/>
      <c r="G76" s="154"/>
      <c r="H76" s="154"/>
      <c r="I76" s="154"/>
      <c r="J76" s="154"/>
      <c r="K76" s="154"/>
      <c r="L76" s="40"/>
      <c r="M76" s="40"/>
      <c r="N76" s="40"/>
    </row>
    <row r="77" spans="1:14" x14ac:dyDescent="0.15">
      <c r="B77" s="439"/>
      <c r="C77" s="154" t="s">
        <v>905</v>
      </c>
      <c r="D77" s="154"/>
      <c r="E77" s="154"/>
      <c r="F77" s="154"/>
      <c r="G77" s="154"/>
      <c r="H77" s="154"/>
      <c r="I77" s="154"/>
      <c r="J77" s="154"/>
      <c r="K77" s="154"/>
    </row>
    <row r="78" spans="1:14" x14ac:dyDescent="0.2">
      <c r="B78" s="439"/>
      <c r="C78" s="154" t="s">
        <v>681</v>
      </c>
      <c r="D78" s="154"/>
      <c r="E78" s="270"/>
      <c r="F78" s="154"/>
      <c r="G78" s="154"/>
      <c r="H78" s="154"/>
      <c r="I78" s="154"/>
      <c r="J78" s="154"/>
      <c r="K78" s="154"/>
    </row>
    <row r="79" spans="1:14" x14ac:dyDescent="0.15">
      <c r="B79" s="439"/>
      <c r="C79" s="154"/>
      <c r="D79" s="154"/>
      <c r="E79" s="154"/>
      <c r="F79" s="154"/>
      <c r="G79" s="154"/>
      <c r="H79" s="154"/>
      <c r="I79" s="154"/>
      <c r="J79" s="154"/>
      <c r="K79" s="154"/>
    </row>
    <row r="80" spans="1:14" x14ac:dyDescent="0.15">
      <c r="B80" s="439"/>
      <c r="C80" s="154"/>
      <c r="D80" s="154"/>
      <c r="E80" s="154"/>
      <c r="F80" s="154"/>
      <c r="G80" s="154"/>
      <c r="H80" s="154"/>
      <c r="I80" s="154"/>
      <c r="J80" s="154"/>
      <c r="K80" s="154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zoomScale="75" zoomScaleNormal="75" workbookViewId="0">
      <selection activeCell="Q17" sqref="Q17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1.125" style="11" bestFit="1" customWidth="1"/>
    <col min="14" max="14" width="10.875" style="11"/>
    <col min="15" max="16384" width="10.875" style="2"/>
  </cols>
  <sheetData>
    <row r="1" spans="1:19" x14ac:dyDescent="0.2">
      <c r="A1" s="27"/>
    </row>
    <row r="6" spans="1:19" x14ac:dyDescent="0.2">
      <c r="B6" s="533" t="s">
        <v>41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9" ht="18" thickBot="1" x14ac:dyDescent="0.25">
      <c r="B7" s="163"/>
      <c r="C7" s="163"/>
      <c r="D7" s="163"/>
      <c r="E7" s="163"/>
      <c r="F7" s="163"/>
      <c r="G7" s="534" t="s">
        <v>429</v>
      </c>
      <c r="H7" s="534"/>
      <c r="I7" s="163"/>
      <c r="J7" s="163"/>
      <c r="K7" s="163"/>
      <c r="L7" s="165" t="s">
        <v>699</v>
      </c>
    </row>
    <row r="8" spans="1:19" x14ac:dyDescent="0.15">
      <c r="B8" s="162"/>
      <c r="C8" s="162"/>
      <c r="D8" s="195"/>
      <c r="E8" s="162"/>
      <c r="F8" s="196"/>
      <c r="G8" s="162"/>
      <c r="H8" s="167"/>
      <c r="I8" s="167"/>
      <c r="J8" s="167"/>
      <c r="K8" s="168"/>
      <c r="L8" s="168"/>
    </row>
    <row r="9" spans="1:19" s="22" customFormat="1" x14ac:dyDescent="0.2">
      <c r="A9" s="60"/>
      <c r="B9" s="169"/>
      <c r="C9" s="170" t="s">
        <v>30</v>
      </c>
      <c r="D9" s="197"/>
      <c r="E9" s="198" t="s">
        <v>263</v>
      </c>
      <c r="F9" s="199" t="s">
        <v>324</v>
      </c>
      <c r="G9" s="198" t="s">
        <v>262</v>
      </c>
      <c r="H9" s="171" t="s">
        <v>264</v>
      </c>
      <c r="I9" s="171" t="s">
        <v>265</v>
      </c>
      <c r="J9" s="171" t="s">
        <v>266</v>
      </c>
      <c r="K9" s="171" t="s">
        <v>267</v>
      </c>
      <c r="L9" s="171" t="s">
        <v>268</v>
      </c>
      <c r="M9" s="60"/>
      <c r="N9" s="60"/>
    </row>
    <row r="10" spans="1:19" x14ac:dyDescent="0.15">
      <c r="B10" s="172"/>
      <c r="C10" s="172"/>
      <c r="D10" s="200"/>
      <c r="E10" s="172"/>
      <c r="F10" s="201"/>
      <c r="G10" s="172"/>
      <c r="H10" s="173"/>
      <c r="I10" s="173"/>
      <c r="J10" s="173"/>
      <c r="K10" s="173"/>
      <c r="L10" s="173"/>
      <c r="M10" s="61"/>
    </row>
    <row r="11" spans="1:19" x14ac:dyDescent="0.15">
      <c r="B11" s="174"/>
      <c r="C11" s="174"/>
      <c r="D11" s="202"/>
      <c r="E11" s="174"/>
      <c r="F11" s="174"/>
      <c r="G11" s="190"/>
      <c r="H11" s="174"/>
      <c r="I11" s="174"/>
      <c r="J11" s="190"/>
      <c r="K11" s="174"/>
      <c r="L11" s="174"/>
    </row>
    <row r="12" spans="1:19" x14ac:dyDescent="0.2">
      <c r="B12" s="176" t="s">
        <v>903</v>
      </c>
      <c r="C12" s="177"/>
      <c r="D12" s="203"/>
      <c r="E12" s="180">
        <v>23328</v>
      </c>
      <c r="F12" s="180">
        <v>18809</v>
      </c>
      <c r="G12" s="180">
        <v>3213</v>
      </c>
      <c r="H12" s="180">
        <v>5979</v>
      </c>
      <c r="I12" s="180">
        <v>1285</v>
      </c>
      <c r="J12" s="180">
        <v>1083</v>
      </c>
      <c r="K12" s="180">
        <v>4075</v>
      </c>
      <c r="L12" s="180">
        <v>2443</v>
      </c>
      <c r="N12" s="5"/>
      <c r="O12" s="3"/>
      <c r="P12" s="3"/>
      <c r="Q12" s="3"/>
      <c r="R12" s="3"/>
      <c r="S12" s="3"/>
    </row>
    <row r="13" spans="1:19" x14ac:dyDescent="0.2">
      <c r="B13" s="176" t="s">
        <v>31</v>
      </c>
      <c r="C13" s="174"/>
      <c r="D13" s="204" t="s">
        <v>32</v>
      </c>
      <c r="E13" s="180">
        <v>22131</v>
      </c>
      <c r="F13" s="205">
        <v>18210</v>
      </c>
      <c r="G13" s="205">
        <v>3063</v>
      </c>
      <c r="H13" s="205">
        <v>5699</v>
      </c>
      <c r="I13" s="205">
        <v>1255</v>
      </c>
      <c r="J13" s="205">
        <v>1036</v>
      </c>
      <c r="K13" s="205">
        <v>3978</v>
      </c>
      <c r="L13" s="205">
        <v>2375</v>
      </c>
      <c r="N13" s="5"/>
      <c r="O13" s="3"/>
      <c r="P13" s="3"/>
      <c r="Q13" s="3"/>
      <c r="R13" s="3"/>
      <c r="S13" s="3"/>
    </row>
    <row r="14" spans="1:19" x14ac:dyDescent="0.2">
      <c r="B14" s="174"/>
      <c r="C14" s="176" t="s">
        <v>33</v>
      </c>
      <c r="D14" s="204" t="s">
        <v>873</v>
      </c>
      <c r="E14" s="180">
        <v>1197</v>
      </c>
      <c r="F14" s="205">
        <v>599</v>
      </c>
      <c r="G14" s="205">
        <v>150</v>
      </c>
      <c r="H14" s="205">
        <v>280</v>
      </c>
      <c r="I14" s="205">
        <v>30</v>
      </c>
      <c r="J14" s="205">
        <v>47</v>
      </c>
      <c r="K14" s="205">
        <v>97</v>
      </c>
      <c r="L14" s="205">
        <v>68</v>
      </c>
      <c r="N14" s="5"/>
      <c r="O14" s="3"/>
      <c r="P14" s="3"/>
      <c r="Q14" s="3"/>
      <c r="R14" s="3"/>
      <c r="S14" s="3"/>
    </row>
    <row r="15" spans="1:19" x14ac:dyDescent="0.15">
      <c r="B15" s="174"/>
      <c r="C15" s="174"/>
      <c r="D15" s="206"/>
      <c r="E15" s="143"/>
      <c r="F15" s="207"/>
      <c r="G15" s="207"/>
      <c r="H15" s="207"/>
      <c r="I15" s="207"/>
      <c r="J15" s="207"/>
      <c r="K15" s="207"/>
      <c r="L15" s="208"/>
      <c r="N15" s="5"/>
      <c r="O15" s="3"/>
      <c r="P15" s="3"/>
      <c r="Q15" s="3"/>
      <c r="R15" s="3"/>
      <c r="S15" s="3"/>
    </row>
    <row r="16" spans="1:19" x14ac:dyDescent="0.2">
      <c r="B16" s="176" t="s">
        <v>943</v>
      </c>
      <c r="C16" s="177"/>
      <c r="D16" s="178"/>
      <c r="E16" s="473">
        <v>23094</v>
      </c>
      <c r="F16" s="143">
        <v>18923</v>
      </c>
      <c r="G16" s="143">
        <v>3178</v>
      </c>
      <c r="H16" s="143">
        <v>5922</v>
      </c>
      <c r="I16" s="143">
        <v>1247</v>
      </c>
      <c r="J16" s="143">
        <v>1058</v>
      </c>
      <c r="K16" s="143">
        <v>4044</v>
      </c>
      <c r="L16" s="143">
        <v>2432</v>
      </c>
      <c r="N16" s="5"/>
      <c r="O16" s="3"/>
      <c r="P16" s="3"/>
      <c r="Q16" s="3"/>
      <c r="R16" s="3"/>
      <c r="S16" s="3"/>
    </row>
    <row r="17" spans="1:19" x14ac:dyDescent="0.2">
      <c r="B17" s="176" t="s">
        <v>31</v>
      </c>
      <c r="C17" s="174"/>
      <c r="D17" s="176" t="s">
        <v>32</v>
      </c>
      <c r="E17" s="473">
        <v>21913</v>
      </c>
      <c r="F17" s="143">
        <v>18320</v>
      </c>
      <c r="G17" s="143">
        <v>3025</v>
      </c>
      <c r="H17" s="143">
        <v>5659</v>
      </c>
      <c r="I17" s="143">
        <v>1216</v>
      </c>
      <c r="J17" s="143">
        <v>1010</v>
      </c>
      <c r="K17" s="143">
        <v>3944</v>
      </c>
      <c r="L17" s="143">
        <v>2366</v>
      </c>
      <c r="N17" s="5"/>
      <c r="O17" s="3"/>
      <c r="P17" s="3"/>
      <c r="Q17" s="3"/>
      <c r="R17" s="3"/>
      <c r="S17" s="3"/>
    </row>
    <row r="18" spans="1:19" x14ac:dyDescent="0.2">
      <c r="B18" s="174"/>
      <c r="C18" s="176" t="s">
        <v>33</v>
      </c>
      <c r="D18" s="176" t="s">
        <v>873</v>
      </c>
      <c r="E18" s="181">
        <v>1181</v>
      </c>
      <c r="F18" s="143">
        <v>603</v>
      </c>
      <c r="G18" s="143">
        <v>153</v>
      </c>
      <c r="H18" s="143">
        <v>263</v>
      </c>
      <c r="I18" s="143">
        <v>31</v>
      </c>
      <c r="J18" s="143">
        <v>48</v>
      </c>
      <c r="K18" s="143">
        <v>100</v>
      </c>
      <c r="L18" s="143">
        <v>66</v>
      </c>
      <c r="N18" s="5"/>
      <c r="O18" s="3"/>
      <c r="P18" s="3"/>
      <c r="Q18" s="3"/>
      <c r="R18" s="3"/>
      <c r="S18" s="3"/>
    </row>
    <row r="19" spans="1:19" x14ac:dyDescent="0.2">
      <c r="B19" s="174"/>
      <c r="C19" s="182"/>
      <c r="D19" s="183"/>
      <c r="E19" s="473"/>
      <c r="F19" s="143"/>
      <c r="G19" s="143"/>
      <c r="H19" s="143"/>
      <c r="I19" s="143"/>
      <c r="J19" s="143"/>
      <c r="K19" s="143"/>
      <c r="L19" s="143"/>
    </row>
    <row r="20" spans="1:19" x14ac:dyDescent="0.2">
      <c r="B20" s="174"/>
      <c r="C20" s="184" t="s">
        <v>875</v>
      </c>
      <c r="D20" s="174"/>
      <c r="E20" s="473">
        <v>3452</v>
      </c>
      <c r="F20" s="143">
        <v>1881</v>
      </c>
      <c r="G20" s="143">
        <v>489</v>
      </c>
      <c r="H20" s="143">
        <v>826</v>
      </c>
      <c r="I20" s="143">
        <v>146</v>
      </c>
      <c r="J20" s="143">
        <v>95</v>
      </c>
      <c r="K20" s="143">
        <v>667</v>
      </c>
      <c r="L20" s="143">
        <v>429</v>
      </c>
      <c r="N20" s="5"/>
      <c r="O20" s="3"/>
      <c r="P20" s="3"/>
      <c r="Q20" s="3"/>
      <c r="R20" s="3"/>
      <c r="S20" s="3"/>
    </row>
    <row r="21" spans="1:19" x14ac:dyDescent="0.2">
      <c r="B21" s="174"/>
      <c r="C21" s="184"/>
      <c r="D21" s="176" t="s">
        <v>32</v>
      </c>
      <c r="E21" s="181">
        <v>2535</v>
      </c>
      <c r="F21" s="143">
        <v>1423</v>
      </c>
      <c r="G21" s="143">
        <v>405</v>
      </c>
      <c r="H21" s="143">
        <v>696</v>
      </c>
      <c r="I21" s="143">
        <v>120</v>
      </c>
      <c r="J21" s="143">
        <v>90</v>
      </c>
      <c r="K21" s="143">
        <v>616</v>
      </c>
      <c r="L21" s="143">
        <v>388</v>
      </c>
      <c r="N21" s="5"/>
      <c r="O21" s="3"/>
      <c r="P21" s="3"/>
      <c r="Q21" s="3"/>
      <c r="R21" s="3"/>
      <c r="S21" s="3"/>
    </row>
    <row r="22" spans="1:19" x14ac:dyDescent="0.2">
      <c r="B22" s="174"/>
      <c r="C22" s="184"/>
      <c r="D22" s="176" t="s">
        <v>873</v>
      </c>
      <c r="E22" s="473">
        <v>917</v>
      </c>
      <c r="F22" s="143">
        <v>458</v>
      </c>
      <c r="G22" s="143">
        <v>84</v>
      </c>
      <c r="H22" s="143">
        <v>130</v>
      </c>
      <c r="I22" s="143">
        <v>26</v>
      </c>
      <c r="J22" s="143">
        <v>5</v>
      </c>
      <c r="K22" s="143">
        <v>51</v>
      </c>
      <c r="L22" s="143">
        <v>41</v>
      </c>
      <c r="N22" s="5"/>
      <c r="O22" s="3"/>
      <c r="P22" s="3"/>
      <c r="Q22" s="3"/>
      <c r="R22" s="3"/>
      <c r="S22" s="3"/>
    </row>
    <row r="23" spans="1:19" x14ac:dyDescent="0.2">
      <c r="B23" s="174"/>
      <c r="C23" s="184"/>
      <c r="D23" s="174"/>
      <c r="E23" s="473"/>
      <c r="F23" s="143"/>
      <c r="G23" s="143"/>
      <c r="H23" s="143"/>
      <c r="I23" s="143"/>
      <c r="J23" s="143"/>
      <c r="K23" s="143"/>
      <c r="L23" s="143"/>
    </row>
    <row r="24" spans="1:19" x14ac:dyDescent="0.2">
      <c r="B24" s="174"/>
      <c r="C24" s="184"/>
      <c r="D24" s="185" t="s">
        <v>876</v>
      </c>
      <c r="E24" s="181">
        <v>1651</v>
      </c>
      <c r="F24" s="143">
        <v>852</v>
      </c>
      <c r="G24" s="143">
        <v>175</v>
      </c>
      <c r="H24" s="143">
        <v>360</v>
      </c>
      <c r="I24" s="143">
        <v>62</v>
      </c>
      <c r="J24" s="143">
        <v>40</v>
      </c>
      <c r="K24" s="143">
        <v>165</v>
      </c>
      <c r="L24" s="143">
        <v>100</v>
      </c>
      <c r="N24" s="5"/>
      <c r="O24" s="3"/>
      <c r="P24" s="3"/>
      <c r="Q24" s="3"/>
      <c r="R24" s="3"/>
      <c r="S24" s="3"/>
    </row>
    <row r="25" spans="1:19" x14ac:dyDescent="0.2">
      <c r="A25" s="162"/>
      <c r="B25" s="174"/>
      <c r="C25" s="184"/>
      <c r="D25" s="184" t="s">
        <v>32</v>
      </c>
      <c r="E25" s="473">
        <v>878</v>
      </c>
      <c r="F25" s="143">
        <v>429</v>
      </c>
      <c r="G25" s="143">
        <v>115</v>
      </c>
      <c r="H25" s="143">
        <v>252</v>
      </c>
      <c r="I25" s="143">
        <v>37</v>
      </c>
      <c r="J25" s="143">
        <v>38</v>
      </c>
      <c r="K25" s="143">
        <v>128</v>
      </c>
      <c r="L25" s="143">
        <v>70</v>
      </c>
      <c r="N25" s="6"/>
      <c r="O25" s="4"/>
      <c r="P25" s="4"/>
      <c r="Q25" s="4"/>
      <c r="R25" s="4"/>
      <c r="S25" s="4"/>
    </row>
    <row r="26" spans="1:19" x14ac:dyDescent="0.2">
      <c r="B26" s="174"/>
      <c r="C26" s="186"/>
      <c r="D26" s="176" t="s">
        <v>873</v>
      </c>
      <c r="E26" s="473">
        <v>773</v>
      </c>
      <c r="F26" s="143">
        <v>423</v>
      </c>
      <c r="G26" s="143">
        <v>60</v>
      </c>
      <c r="H26" s="143">
        <v>108</v>
      </c>
      <c r="I26" s="143">
        <v>25</v>
      </c>
      <c r="J26" s="143">
        <v>2</v>
      </c>
      <c r="K26" s="143">
        <v>37</v>
      </c>
      <c r="L26" s="143">
        <v>30</v>
      </c>
      <c r="N26" s="6"/>
      <c r="O26" s="4"/>
      <c r="P26" s="4"/>
      <c r="Q26" s="4"/>
      <c r="R26" s="4"/>
      <c r="S26" s="4"/>
    </row>
    <row r="27" spans="1:19" x14ac:dyDescent="0.2">
      <c r="B27" s="174"/>
      <c r="C27" s="184"/>
      <c r="D27" s="184"/>
      <c r="E27" s="181"/>
      <c r="F27" s="143"/>
      <c r="G27" s="143"/>
      <c r="H27" s="143"/>
      <c r="I27" s="143"/>
      <c r="J27" s="143"/>
      <c r="K27" s="143"/>
      <c r="L27" s="143"/>
      <c r="N27" s="6"/>
      <c r="O27" s="4"/>
      <c r="P27" s="4"/>
      <c r="Q27" s="4"/>
      <c r="R27" s="4"/>
      <c r="S27" s="4"/>
    </row>
    <row r="28" spans="1:19" x14ac:dyDescent="0.2">
      <c r="B28" s="174"/>
      <c r="C28" s="184"/>
      <c r="D28" s="187" t="s">
        <v>877</v>
      </c>
      <c r="E28" s="473">
        <v>1697</v>
      </c>
      <c r="F28" s="143">
        <v>1010</v>
      </c>
      <c r="G28" s="143">
        <v>292</v>
      </c>
      <c r="H28" s="143">
        <v>455</v>
      </c>
      <c r="I28" s="143">
        <v>81</v>
      </c>
      <c r="J28" s="143">
        <v>55</v>
      </c>
      <c r="K28" s="143">
        <v>496</v>
      </c>
      <c r="L28" s="143">
        <v>328</v>
      </c>
      <c r="N28" s="5"/>
      <c r="O28" s="3"/>
      <c r="P28" s="3"/>
      <c r="Q28" s="3"/>
      <c r="R28" s="3"/>
      <c r="S28" s="3"/>
    </row>
    <row r="29" spans="1:19" x14ac:dyDescent="0.2">
      <c r="B29" s="174"/>
      <c r="C29" s="184"/>
      <c r="D29" s="184" t="s">
        <v>32</v>
      </c>
      <c r="E29" s="473">
        <v>1653</v>
      </c>
      <c r="F29" s="143">
        <v>990</v>
      </c>
      <c r="G29" s="143">
        <v>288</v>
      </c>
      <c r="H29" s="143">
        <v>441</v>
      </c>
      <c r="I29" s="143">
        <v>81</v>
      </c>
      <c r="J29" s="143">
        <v>52</v>
      </c>
      <c r="K29" s="143">
        <v>488</v>
      </c>
      <c r="L29" s="143">
        <v>318</v>
      </c>
      <c r="N29" s="6"/>
      <c r="O29" s="4"/>
      <c r="P29" s="4"/>
      <c r="Q29" s="4"/>
      <c r="R29" s="4"/>
      <c r="S29" s="4"/>
    </row>
    <row r="30" spans="1:19" x14ac:dyDescent="0.2">
      <c r="B30" s="174"/>
      <c r="C30" s="184"/>
      <c r="D30" s="184" t="s">
        <v>873</v>
      </c>
      <c r="E30" s="181">
        <v>44</v>
      </c>
      <c r="F30" s="143">
        <v>20</v>
      </c>
      <c r="G30" s="143">
        <v>4</v>
      </c>
      <c r="H30" s="143">
        <v>14</v>
      </c>
      <c r="I30" s="474">
        <v>0</v>
      </c>
      <c r="J30" s="143">
        <v>3</v>
      </c>
      <c r="K30" s="143">
        <v>8</v>
      </c>
      <c r="L30" s="143">
        <v>10</v>
      </c>
      <c r="N30" s="6"/>
      <c r="O30" s="4"/>
      <c r="P30" s="4"/>
      <c r="Q30" s="4"/>
      <c r="R30" s="4"/>
      <c r="S30" s="4"/>
    </row>
    <row r="31" spans="1:19" x14ac:dyDescent="0.2">
      <c r="B31" s="174"/>
      <c r="C31" s="184"/>
      <c r="D31" s="188"/>
      <c r="E31" s="473"/>
      <c r="F31" s="143"/>
      <c r="G31" s="143"/>
      <c r="H31" s="143"/>
      <c r="I31" s="143"/>
      <c r="J31" s="143"/>
      <c r="K31" s="143"/>
      <c r="L31" s="143"/>
    </row>
    <row r="32" spans="1:19" x14ac:dyDescent="0.2">
      <c r="B32" s="174"/>
      <c r="C32" s="184"/>
      <c r="D32" s="187" t="s">
        <v>878</v>
      </c>
      <c r="E32" s="473">
        <v>104</v>
      </c>
      <c r="F32" s="143">
        <v>19</v>
      </c>
      <c r="G32" s="143">
        <v>22</v>
      </c>
      <c r="H32" s="143">
        <v>11</v>
      </c>
      <c r="I32" s="143">
        <v>3</v>
      </c>
      <c r="J32" s="474">
        <v>0</v>
      </c>
      <c r="K32" s="143">
        <v>6</v>
      </c>
      <c r="L32" s="143">
        <v>1</v>
      </c>
      <c r="N32" s="5"/>
      <c r="O32" s="3"/>
      <c r="P32" s="3"/>
      <c r="Q32" s="3"/>
      <c r="R32" s="3"/>
      <c r="S32" s="3"/>
    </row>
    <row r="33" spans="2:19" x14ac:dyDescent="0.2">
      <c r="B33" s="174"/>
      <c r="C33" s="184"/>
      <c r="D33" s="184" t="s">
        <v>32</v>
      </c>
      <c r="E33" s="181">
        <v>4</v>
      </c>
      <c r="F33" s="143">
        <v>4</v>
      </c>
      <c r="G33" s="474">
        <v>2</v>
      </c>
      <c r="H33" s="143">
        <v>3</v>
      </c>
      <c r="I33" s="143">
        <v>2</v>
      </c>
      <c r="J33" s="474">
        <v>0</v>
      </c>
      <c r="K33" s="474">
        <v>0</v>
      </c>
      <c r="L33" s="474">
        <v>0</v>
      </c>
      <c r="N33" s="6"/>
      <c r="O33" s="4"/>
      <c r="P33" s="4"/>
      <c r="Q33" s="4"/>
      <c r="R33" s="4"/>
      <c r="S33" s="4"/>
    </row>
    <row r="34" spans="2:19" x14ac:dyDescent="0.2">
      <c r="B34" s="174"/>
      <c r="C34" s="184"/>
      <c r="D34" s="184" t="s">
        <v>873</v>
      </c>
      <c r="E34" s="473">
        <v>100</v>
      </c>
      <c r="F34" s="143">
        <v>15</v>
      </c>
      <c r="G34" s="143">
        <v>20</v>
      </c>
      <c r="H34" s="143">
        <v>8</v>
      </c>
      <c r="I34" s="143">
        <v>1</v>
      </c>
      <c r="J34" s="474">
        <v>0</v>
      </c>
      <c r="K34" s="143">
        <v>6</v>
      </c>
      <c r="L34" s="143">
        <v>1</v>
      </c>
      <c r="N34" s="6"/>
      <c r="O34" s="4"/>
      <c r="P34" s="4"/>
      <c r="Q34" s="4"/>
      <c r="R34" s="4"/>
      <c r="S34" s="4"/>
    </row>
    <row r="35" spans="2:19" x14ac:dyDescent="0.2">
      <c r="B35" s="174"/>
      <c r="C35" s="184"/>
      <c r="D35" s="188"/>
      <c r="E35" s="473"/>
      <c r="F35" s="143"/>
      <c r="G35" s="143"/>
      <c r="H35" s="143"/>
      <c r="I35" s="143"/>
      <c r="J35" s="143"/>
      <c r="K35" s="143"/>
      <c r="L35" s="143"/>
    </row>
    <row r="36" spans="2:19" x14ac:dyDescent="0.2">
      <c r="B36" s="174"/>
      <c r="C36" s="185" t="s">
        <v>879</v>
      </c>
      <c r="D36" s="189" t="s">
        <v>34</v>
      </c>
      <c r="E36" s="181">
        <v>109</v>
      </c>
      <c r="F36" s="143">
        <v>59</v>
      </c>
      <c r="G36" s="143">
        <v>62</v>
      </c>
      <c r="H36" s="143">
        <v>52</v>
      </c>
      <c r="I36" s="143">
        <v>1</v>
      </c>
      <c r="J36" s="143">
        <v>31</v>
      </c>
      <c r="K36" s="143">
        <v>7</v>
      </c>
      <c r="L36" s="143">
        <v>15</v>
      </c>
      <c r="N36" s="5"/>
      <c r="O36" s="3"/>
      <c r="P36" s="3"/>
      <c r="Q36" s="3"/>
      <c r="R36" s="3"/>
      <c r="S36" s="3"/>
    </row>
    <row r="37" spans="2:19" x14ac:dyDescent="0.2">
      <c r="B37" s="176" t="s">
        <v>35</v>
      </c>
      <c r="C37" s="184"/>
      <c r="D37" s="176" t="s">
        <v>32</v>
      </c>
      <c r="E37" s="473">
        <v>52</v>
      </c>
      <c r="F37" s="143">
        <v>45</v>
      </c>
      <c r="G37" s="143">
        <v>13</v>
      </c>
      <c r="H37" s="143">
        <v>27</v>
      </c>
      <c r="I37" s="143">
        <v>1</v>
      </c>
      <c r="J37" s="143">
        <v>10</v>
      </c>
      <c r="K37" s="143">
        <v>7</v>
      </c>
      <c r="L37" s="143">
        <v>15</v>
      </c>
      <c r="N37" s="5"/>
      <c r="O37" s="3"/>
      <c r="P37" s="3"/>
      <c r="Q37" s="3"/>
      <c r="R37" s="3"/>
      <c r="S37" s="3"/>
    </row>
    <row r="38" spans="2:19" x14ac:dyDescent="0.2">
      <c r="B38" s="176" t="s">
        <v>36</v>
      </c>
      <c r="C38" s="184"/>
      <c r="D38" s="176" t="s">
        <v>873</v>
      </c>
      <c r="E38" s="473">
        <v>57</v>
      </c>
      <c r="F38" s="143">
        <v>14</v>
      </c>
      <c r="G38" s="143">
        <v>49</v>
      </c>
      <c r="H38" s="143">
        <v>25</v>
      </c>
      <c r="I38" s="474">
        <v>0</v>
      </c>
      <c r="J38" s="143">
        <v>21</v>
      </c>
      <c r="K38" s="474">
        <v>0</v>
      </c>
      <c r="L38" s="474">
        <v>0</v>
      </c>
      <c r="N38" s="5"/>
      <c r="O38" s="3"/>
      <c r="P38" s="3"/>
      <c r="Q38" s="3"/>
      <c r="R38" s="3"/>
      <c r="S38" s="3"/>
    </row>
    <row r="39" spans="2:19" x14ac:dyDescent="0.2">
      <c r="B39" s="176" t="s">
        <v>37</v>
      </c>
      <c r="C39" s="184"/>
      <c r="D39" s="174"/>
      <c r="E39" s="181"/>
      <c r="F39" s="143"/>
      <c r="G39" s="143"/>
      <c r="H39" s="143"/>
      <c r="I39" s="143"/>
      <c r="J39" s="143"/>
      <c r="K39" s="143"/>
      <c r="L39" s="143"/>
    </row>
    <row r="40" spans="2:19" x14ac:dyDescent="0.2">
      <c r="B40" s="176" t="s">
        <v>38</v>
      </c>
      <c r="C40" s="184"/>
      <c r="D40" s="187" t="s">
        <v>876</v>
      </c>
      <c r="E40" s="473">
        <v>44</v>
      </c>
      <c r="F40" s="143">
        <v>8</v>
      </c>
      <c r="G40" s="143">
        <v>20</v>
      </c>
      <c r="H40" s="143">
        <v>14</v>
      </c>
      <c r="I40" s="474">
        <v>0</v>
      </c>
      <c r="J40" s="143">
        <v>19</v>
      </c>
      <c r="K40" s="474">
        <v>0</v>
      </c>
      <c r="L40" s="143">
        <v>5</v>
      </c>
      <c r="N40" s="5"/>
      <c r="O40" s="3"/>
      <c r="P40" s="3"/>
      <c r="Q40" s="3"/>
      <c r="R40" s="3"/>
      <c r="S40" s="3"/>
    </row>
    <row r="41" spans="2:19" x14ac:dyDescent="0.2">
      <c r="B41" s="174"/>
      <c r="C41" s="184"/>
      <c r="D41" s="184" t="s">
        <v>32</v>
      </c>
      <c r="E41" s="473">
        <v>2</v>
      </c>
      <c r="F41" s="143">
        <v>6</v>
      </c>
      <c r="G41" s="474">
        <v>1</v>
      </c>
      <c r="H41" s="474">
        <v>0</v>
      </c>
      <c r="I41" s="474">
        <v>0</v>
      </c>
      <c r="J41" s="474">
        <v>0</v>
      </c>
      <c r="K41" s="474">
        <v>0</v>
      </c>
      <c r="L41" s="143">
        <v>5</v>
      </c>
      <c r="N41" s="6"/>
      <c r="O41" s="4"/>
      <c r="P41" s="4"/>
      <c r="Q41" s="4"/>
      <c r="R41" s="4"/>
      <c r="S41" s="4"/>
    </row>
    <row r="42" spans="2:19" x14ac:dyDescent="0.2">
      <c r="B42" s="174"/>
      <c r="C42" s="184"/>
      <c r="D42" s="184" t="s">
        <v>873</v>
      </c>
      <c r="E42" s="181">
        <v>42</v>
      </c>
      <c r="F42" s="143">
        <v>2</v>
      </c>
      <c r="G42" s="143">
        <v>19</v>
      </c>
      <c r="H42" s="143">
        <v>14</v>
      </c>
      <c r="I42" s="474">
        <v>0</v>
      </c>
      <c r="J42" s="143">
        <v>19</v>
      </c>
      <c r="K42" s="474">
        <v>0</v>
      </c>
      <c r="L42" s="474">
        <v>0</v>
      </c>
      <c r="N42" s="6"/>
      <c r="O42" s="4"/>
      <c r="P42" s="4"/>
      <c r="Q42" s="4"/>
      <c r="R42" s="4"/>
      <c r="S42" s="4"/>
    </row>
    <row r="43" spans="2:19" x14ac:dyDescent="0.2">
      <c r="B43" s="174"/>
      <c r="C43" s="184"/>
      <c r="D43" s="188"/>
      <c r="E43" s="473"/>
      <c r="F43" s="143"/>
      <c r="G43" s="143"/>
      <c r="H43" s="143"/>
      <c r="I43" s="143"/>
      <c r="J43" s="143"/>
      <c r="K43" s="143"/>
      <c r="L43" s="143"/>
    </row>
    <row r="44" spans="2:19" x14ac:dyDescent="0.2">
      <c r="B44" s="174"/>
      <c r="C44" s="184"/>
      <c r="D44" s="187" t="s">
        <v>877</v>
      </c>
      <c r="E44" s="473">
        <v>65</v>
      </c>
      <c r="F44" s="143">
        <v>51</v>
      </c>
      <c r="G44" s="143">
        <v>42</v>
      </c>
      <c r="H44" s="143">
        <v>38</v>
      </c>
      <c r="I44" s="143">
        <v>1</v>
      </c>
      <c r="J44" s="143">
        <v>12</v>
      </c>
      <c r="K44" s="143">
        <v>7</v>
      </c>
      <c r="L44" s="143">
        <v>10</v>
      </c>
      <c r="N44" s="5"/>
      <c r="O44" s="3"/>
      <c r="P44" s="3"/>
      <c r="Q44" s="3"/>
      <c r="R44" s="3"/>
      <c r="S44" s="3"/>
    </row>
    <row r="45" spans="2:19" x14ac:dyDescent="0.2">
      <c r="B45" s="174"/>
      <c r="C45" s="184"/>
      <c r="D45" s="184" t="s">
        <v>32</v>
      </c>
      <c r="E45" s="181">
        <v>50</v>
      </c>
      <c r="F45" s="143">
        <v>39</v>
      </c>
      <c r="G45" s="143">
        <v>12</v>
      </c>
      <c r="H45" s="143">
        <v>27</v>
      </c>
      <c r="I45" s="143">
        <v>1</v>
      </c>
      <c r="J45" s="143">
        <v>10</v>
      </c>
      <c r="K45" s="143">
        <v>7</v>
      </c>
      <c r="L45" s="143">
        <v>10</v>
      </c>
      <c r="N45" s="6"/>
      <c r="O45" s="4"/>
      <c r="P45" s="4"/>
      <c r="Q45" s="4"/>
      <c r="R45" s="4"/>
      <c r="S45" s="4"/>
    </row>
    <row r="46" spans="2:19" x14ac:dyDescent="0.2">
      <c r="B46" s="174"/>
      <c r="C46" s="184"/>
      <c r="D46" s="184" t="s">
        <v>873</v>
      </c>
      <c r="E46" s="473">
        <v>15</v>
      </c>
      <c r="F46" s="143">
        <v>12</v>
      </c>
      <c r="G46" s="143">
        <v>30</v>
      </c>
      <c r="H46" s="143">
        <v>11</v>
      </c>
      <c r="I46" s="474">
        <v>0</v>
      </c>
      <c r="J46" s="143">
        <v>2</v>
      </c>
      <c r="K46" s="474">
        <v>0</v>
      </c>
      <c r="L46" s="474">
        <v>0</v>
      </c>
      <c r="N46" s="6"/>
      <c r="O46" s="4"/>
      <c r="P46" s="4"/>
      <c r="Q46" s="4"/>
      <c r="R46" s="4"/>
      <c r="S46" s="4"/>
    </row>
    <row r="47" spans="2:19" x14ac:dyDescent="0.2">
      <c r="B47" s="174"/>
      <c r="C47" s="184"/>
      <c r="D47" s="188"/>
      <c r="E47" s="473"/>
      <c r="F47" s="143"/>
      <c r="G47" s="143"/>
      <c r="H47" s="143"/>
      <c r="I47" s="143"/>
      <c r="J47" s="143"/>
      <c r="K47" s="143"/>
      <c r="L47" s="143"/>
    </row>
    <row r="48" spans="2:19" x14ac:dyDescent="0.2">
      <c r="B48" s="174"/>
      <c r="C48" s="185" t="s">
        <v>880</v>
      </c>
      <c r="D48" s="190"/>
      <c r="E48" s="181">
        <v>18777</v>
      </c>
      <c r="F48" s="143">
        <v>16534</v>
      </c>
      <c r="G48" s="143">
        <v>2508</v>
      </c>
      <c r="H48" s="143">
        <v>4717</v>
      </c>
      <c r="I48" s="143">
        <v>1067</v>
      </c>
      <c r="J48" s="143">
        <v>874</v>
      </c>
      <c r="K48" s="143">
        <v>3137</v>
      </c>
      <c r="L48" s="143">
        <v>1840</v>
      </c>
      <c r="N48" s="5"/>
      <c r="O48" s="3"/>
      <c r="P48" s="3"/>
      <c r="Q48" s="3"/>
      <c r="R48" s="3"/>
      <c r="S48" s="3"/>
    </row>
    <row r="49" spans="2:19" x14ac:dyDescent="0.2">
      <c r="B49" s="174"/>
      <c r="C49" s="184"/>
      <c r="D49" s="176" t="s">
        <v>32</v>
      </c>
      <c r="E49" s="473">
        <v>18760</v>
      </c>
      <c r="F49" s="143">
        <v>16476</v>
      </c>
      <c r="G49" s="143">
        <v>2498</v>
      </c>
      <c r="H49" s="143">
        <v>4700</v>
      </c>
      <c r="I49" s="143">
        <v>1062</v>
      </c>
      <c r="J49" s="143">
        <v>856</v>
      </c>
      <c r="K49" s="143">
        <v>3137</v>
      </c>
      <c r="L49" s="143">
        <v>1840</v>
      </c>
      <c r="N49" s="5"/>
      <c r="O49" s="3"/>
      <c r="P49" s="3"/>
      <c r="Q49" s="3"/>
      <c r="R49" s="3"/>
      <c r="S49" s="3"/>
    </row>
    <row r="50" spans="2:19" x14ac:dyDescent="0.2">
      <c r="B50" s="174"/>
      <c r="C50" s="184"/>
      <c r="D50" s="176" t="s">
        <v>873</v>
      </c>
      <c r="E50" s="473">
        <v>17</v>
      </c>
      <c r="F50" s="143">
        <v>58</v>
      </c>
      <c r="G50" s="143">
        <v>10</v>
      </c>
      <c r="H50" s="143">
        <v>17</v>
      </c>
      <c r="I50" s="143">
        <v>5</v>
      </c>
      <c r="J50" s="143">
        <v>18</v>
      </c>
      <c r="K50" s="474">
        <v>0</v>
      </c>
      <c r="L50" s="474">
        <v>0</v>
      </c>
      <c r="N50" s="5"/>
      <c r="O50" s="3"/>
      <c r="P50" s="3"/>
      <c r="Q50" s="3"/>
      <c r="R50" s="3"/>
      <c r="S50" s="3"/>
    </row>
    <row r="51" spans="2:19" x14ac:dyDescent="0.2">
      <c r="B51" s="174"/>
      <c r="C51" s="184"/>
      <c r="D51" s="174"/>
      <c r="E51" s="181"/>
      <c r="F51" s="143"/>
      <c r="G51" s="143"/>
      <c r="H51" s="143"/>
      <c r="I51" s="143"/>
      <c r="J51" s="143"/>
      <c r="K51" s="143"/>
      <c r="L51" s="143"/>
    </row>
    <row r="52" spans="2:19" x14ac:dyDescent="0.2">
      <c r="B52" s="174"/>
      <c r="C52" s="184"/>
      <c r="D52" s="187" t="s">
        <v>876</v>
      </c>
      <c r="E52" s="473">
        <v>9808</v>
      </c>
      <c r="F52" s="143">
        <v>8763</v>
      </c>
      <c r="G52" s="143">
        <v>1194</v>
      </c>
      <c r="H52" s="143">
        <v>2264</v>
      </c>
      <c r="I52" s="143">
        <v>501</v>
      </c>
      <c r="J52" s="143">
        <v>450</v>
      </c>
      <c r="K52" s="143">
        <v>1598</v>
      </c>
      <c r="L52" s="143">
        <v>969</v>
      </c>
      <c r="N52" s="5"/>
      <c r="O52" s="3"/>
      <c r="P52" s="3"/>
      <c r="Q52" s="3"/>
      <c r="R52" s="3"/>
      <c r="S52" s="3"/>
    </row>
    <row r="53" spans="2:19" x14ac:dyDescent="0.2">
      <c r="B53" s="174"/>
      <c r="C53" s="184"/>
      <c r="D53" s="184" t="s">
        <v>32</v>
      </c>
      <c r="E53" s="473">
        <v>9807</v>
      </c>
      <c r="F53" s="143">
        <v>8763</v>
      </c>
      <c r="G53" s="143">
        <v>1191</v>
      </c>
      <c r="H53" s="143">
        <v>2262</v>
      </c>
      <c r="I53" s="143">
        <v>500</v>
      </c>
      <c r="J53" s="143">
        <v>433</v>
      </c>
      <c r="K53" s="143">
        <v>1598</v>
      </c>
      <c r="L53" s="143">
        <v>969</v>
      </c>
      <c r="N53" s="6"/>
      <c r="O53" s="4"/>
      <c r="P53" s="4"/>
      <c r="Q53" s="4"/>
      <c r="R53" s="4"/>
      <c r="S53" s="4"/>
    </row>
    <row r="54" spans="2:19" x14ac:dyDescent="0.2">
      <c r="B54" s="174"/>
      <c r="C54" s="184"/>
      <c r="D54" s="184" t="s">
        <v>873</v>
      </c>
      <c r="E54" s="477">
        <v>1</v>
      </c>
      <c r="F54" s="474">
        <v>0</v>
      </c>
      <c r="G54" s="143">
        <v>3</v>
      </c>
      <c r="H54" s="143">
        <v>2</v>
      </c>
      <c r="I54" s="474">
        <v>1</v>
      </c>
      <c r="J54" s="143">
        <v>17</v>
      </c>
      <c r="K54" s="474">
        <v>0</v>
      </c>
      <c r="L54" s="474">
        <v>0</v>
      </c>
      <c r="N54" s="6"/>
      <c r="O54" s="4"/>
      <c r="P54" s="4"/>
      <c r="Q54" s="4"/>
      <c r="R54" s="4"/>
      <c r="S54" s="4"/>
    </row>
    <row r="55" spans="2:19" x14ac:dyDescent="0.2">
      <c r="B55" s="174"/>
      <c r="C55" s="184"/>
      <c r="D55" s="188"/>
      <c r="E55" s="473"/>
      <c r="F55" s="143"/>
      <c r="G55" s="143"/>
      <c r="H55" s="143"/>
      <c r="I55" s="143"/>
      <c r="J55" s="143"/>
      <c r="K55" s="143"/>
      <c r="L55" s="143"/>
    </row>
    <row r="56" spans="2:19" x14ac:dyDescent="0.2">
      <c r="B56" s="174"/>
      <c r="C56" s="184"/>
      <c r="D56" s="187" t="s">
        <v>877</v>
      </c>
      <c r="E56" s="473">
        <v>8969</v>
      </c>
      <c r="F56" s="143">
        <v>7771</v>
      </c>
      <c r="G56" s="143">
        <v>1314</v>
      </c>
      <c r="H56" s="143">
        <v>2453</v>
      </c>
      <c r="I56" s="143">
        <v>566</v>
      </c>
      <c r="J56" s="143">
        <v>424</v>
      </c>
      <c r="K56" s="143">
        <v>1539</v>
      </c>
      <c r="L56" s="143">
        <v>871</v>
      </c>
      <c r="N56" s="5"/>
      <c r="O56" s="3"/>
      <c r="P56" s="3"/>
      <c r="Q56" s="3"/>
      <c r="R56" s="3"/>
      <c r="S56" s="3"/>
    </row>
    <row r="57" spans="2:19" x14ac:dyDescent="0.2">
      <c r="B57" s="174"/>
      <c r="C57" s="184"/>
      <c r="D57" s="184" t="s">
        <v>32</v>
      </c>
      <c r="E57" s="181">
        <v>8953</v>
      </c>
      <c r="F57" s="143">
        <v>7713</v>
      </c>
      <c r="G57" s="143">
        <v>1307</v>
      </c>
      <c r="H57" s="143">
        <v>2438</v>
      </c>
      <c r="I57" s="143">
        <v>562</v>
      </c>
      <c r="J57" s="143">
        <v>423</v>
      </c>
      <c r="K57" s="143">
        <v>1539</v>
      </c>
      <c r="L57" s="143">
        <v>871</v>
      </c>
      <c r="N57" s="6"/>
      <c r="O57" s="4"/>
      <c r="P57" s="4"/>
      <c r="Q57" s="4"/>
      <c r="R57" s="4"/>
      <c r="S57" s="4"/>
    </row>
    <row r="58" spans="2:19" x14ac:dyDescent="0.2">
      <c r="B58" s="174"/>
      <c r="C58" s="184"/>
      <c r="D58" s="184" t="s">
        <v>873</v>
      </c>
      <c r="E58" s="473">
        <v>16</v>
      </c>
      <c r="F58" s="143">
        <v>58</v>
      </c>
      <c r="G58" s="143">
        <v>7</v>
      </c>
      <c r="H58" s="143">
        <v>15</v>
      </c>
      <c r="I58" s="143">
        <v>4</v>
      </c>
      <c r="J58" s="143">
        <v>1</v>
      </c>
      <c r="K58" s="474">
        <v>0</v>
      </c>
      <c r="L58" s="474">
        <v>0</v>
      </c>
      <c r="N58" s="6"/>
      <c r="O58" s="4"/>
      <c r="P58" s="4"/>
      <c r="Q58" s="4"/>
      <c r="R58" s="4"/>
      <c r="S58" s="4"/>
    </row>
    <row r="59" spans="2:19" x14ac:dyDescent="0.2">
      <c r="B59" s="174"/>
      <c r="C59" s="184"/>
      <c r="D59" s="188"/>
      <c r="E59" s="473"/>
      <c r="F59" s="143"/>
      <c r="G59" s="143"/>
      <c r="H59" s="143"/>
      <c r="I59" s="143"/>
      <c r="J59" s="143"/>
      <c r="K59" s="143"/>
      <c r="L59" s="143"/>
    </row>
    <row r="60" spans="2:19" x14ac:dyDescent="0.2">
      <c r="B60" s="176"/>
      <c r="C60" s="185" t="s">
        <v>881</v>
      </c>
      <c r="D60" s="190"/>
      <c r="E60" s="181">
        <v>673</v>
      </c>
      <c r="F60" s="143">
        <v>422</v>
      </c>
      <c r="G60" s="143">
        <v>103</v>
      </c>
      <c r="H60" s="143">
        <v>296</v>
      </c>
      <c r="I60" s="143">
        <v>20</v>
      </c>
      <c r="J60" s="143">
        <v>36</v>
      </c>
      <c r="K60" s="143">
        <v>183</v>
      </c>
      <c r="L60" s="143">
        <v>115</v>
      </c>
      <c r="N60" s="5"/>
      <c r="O60" s="3"/>
      <c r="P60" s="3"/>
      <c r="Q60" s="3"/>
      <c r="R60" s="3"/>
      <c r="S60" s="3"/>
    </row>
    <row r="61" spans="2:19" x14ac:dyDescent="0.2">
      <c r="B61" s="174"/>
      <c r="C61" s="184"/>
      <c r="D61" s="176" t="s">
        <v>32</v>
      </c>
      <c r="E61" s="473">
        <v>483</v>
      </c>
      <c r="F61" s="143">
        <v>350</v>
      </c>
      <c r="G61" s="143">
        <v>93</v>
      </c>
      <c r="H61" s="143">
        <v>205</v>
      </c>
      <c r="I61" s="143">
        <v>20</v>
      </c>
      <c r="J61" s="143">
        <v>32</v>
      </c>
      <c r="K61" s="143">
        <v>134</v>
      </c>
      <c r="L61" s="143">
        <v>90</v>
      </c>
      <c r="N61" s="6"/>
      <c r="O61" s="4"/>
      <c r="P61" s="4"/>
      <c r="Q61" s="4"/>
      <c r="R61" s="4"/>
      <c r="S61" s="4"/>
    </row>
    <row r="62" spans="2:19" x14ac:dyDescent="0.2">
      <c r="B62" s="174"/>
      <c r="C62" s="184"/>
      <c r="D62" s="176" t="s">
        <v>873</v>
      </c>
      <c r="E62" s="473">
        <v>190</v>
      </c>
      <c r="F62" s="143">
        <v>72</v>
      </c>
      <c r="G62" s="143">
        <v>10</v>
      </c>
      <c r="H62" s="143">
        <v>91</v>
      </c>
      <c r="I62" s="474">
        <v>0</v>
      </c>
      <c r="J62" s="143">
        <v>4</v>
      </c>
      <c r="K62" s="143">
        <v>49</v>
      </c>
      <c r="L62" s="143">
        <v>25</v>
      </c>
      <c r="N62" s="6"/>
      <c r="O62" s="4"/>
      <c r="P62" s="4"/>
      <c r="Q62" s="4"/>
      <c r="R62" s="4"/>
      <c r="S62" s="4"/>
    </row>
    <row r="63" spans="2:19" x14ac:dyDescent="0.2">
      <c r="B63" s="174"/>
      <c r="C63" s="184"/>
      <c r="D63" s="174"/>
      <c r="E63" s="181"/>
      <c r="F63" s="143"/>
      <c r="G63" s="143"/>
      <c r="H63" s="143"/>
      <c r="I63" s="143"/>
      <c r="J63" s="143"/>
      <c r="K63" s="143"/>
      <c r="L63" s="143"/>
    </row>
    <row r="64" spans="2:19" x14ac:dyDescent="0.2">
      <c r="B64" s="176"/>
      <c r="C64" s="185" t="s">
        <v>882</v>
      </c>
      <c r="D64" s="190"/>
      <c r="E64" s="473">
        <v>83</v>
      </c>
      <c r="F64" s="143">
        <v>27</v>
      </c>
      <c r="G64" s="143">
        <v>16</v>
      </c>
      <c r="H64" s="143">
        <v>31</v>
      </c>
      <c r="I64" s="143">
        <v>13</v>
      </c>
      <c r="J64" s="143">
        <v>22</v>
      </c>
      <c r="K64" s="143">
        <v>50</v>
      </c>
      <c r="L64" s="143">
        <v>33</v>
      </c>
      <c r="N64" s="5"/>
      <c r="O64" s="3"/>
      <c r="P64" s="3"/>
      <c r="Q64" s="3"/>
      <c r="R64" s="3"/>
      <c r="S64" s="3"/>
    </row>
    <row r="65" spans="1:12" x14ac:dyDescent="0.2">
      <c r="B65" s="176"/>
      <c r="C65" s="175"/>
      <c r="D65" s="176" t="s">
        <v>32</v>
      </c>
      <c r="E65" s="473">
        <v>83</v>
      </c>
      <c r="F65" s="143">
        <v>26</v>
      </c>
      <c r="G65" s="143">
        <v>16</v>
      </c>
      <c r="H65" s="143">
        <v>31</v>
      </c>
      <c r="I65" s="143">
        <v>13</v>
      </c>
      <c r="J65" s="143">
        <v>22</v>
      </c>
      <c r="K65" s="143">
        <v>50</v>
      </c>
      <c r="L65" s="143">
        <v>33</v>
      </c>
    </row>
    <row r="66" spans="1:12" x14ac:dyDescent="0.2">
      <c r="B66" s="176"/>
      <c r="C66" s="175"/>
      <c r="D66" s="176" t="s">
        <v>873</v>
      </c>
      <c r="E66" s="181">
        <v>0</v>
      </c>
      <c r="F66" s="474">
        <v>1</v>
      </c>
      <c r="G66" s="474">
        <v>0</v>
      </c>
      <c r="H66" s="474">
        <v>0</v>
      </c>
      <c r="I66" s="474">
        <v>0</v>
      </c>
      <c r="J66" s="474">
        <v>0</v>
      </c>
      <c r="K66" s="474">
        <v>0</v>
      </c>
      <c r="L66" s="474">
        <v>0</v>
      </c>
    </row>
    <row r="67" spans="1:12" x14ac:dyDescent="0.2">
      <c r="B67" s="182"/>
      <c r="C67" s="188"/>
      <c r="D67" s="191"/>
      <c r="E67" s="473"/>
      <c r="F67" s="143"/>
      <c r="G67" s="143"/>
      <c r="H67" s="143"/>
      <c r="I67" s="143"/>
      <c r="J67" s="143"/>
      <c r="K67" s="143"/>
      <c r="L67" s="143"/>
    </row>
    <row r="68" spans="1:12" x14ac:dyDescent="0.15">
      <c r="B68" s="174"/>
      <c r="C68" s="174"/>
      <c r="D68" s="174"/>
      <c r="E68" s="475"/>
      <c r="F68" s="476"/>
      <c r="G68" s="476"/>
      <c r="H68" s="476"/>
      <c r="I68" s="476"/>
      <c r="J68" s="476"/>
      <c r="K68" s="476"/>
      <c r="L68" s="476"/>
    </row>
    <row r="69" spans="1:12" x14ac:dyDescent="0.2">
      <c r="B69" s="176" t="s">
        <v>39</v>
      </c>
      <c r="C69" s="174"/>
      <c r="D69" s="174"/>
      <c r="E69" s="181">
        <v>949</v>
      </c>
      <c r="F69" s="143">
        <v>873</v>
      </c>
      <c r="G69" s="143">
        <v>140</v>
      </c>
      <c r="H69" s="143">
        <v>240</v>
      </c>
      <c r="I69" s="143">
        <v>66</v>
      </c>
      <c r="J69" s="143">
        <v>38</v>
      </c>
      <c r="K69" s="143">
        <v>165</v>
      </c>
      <c r="L69" s="143">
        <v>86</v>
      </c>
    </row>
    <row r="70" spans="1:12" ht="18" thickBot="1" x14ac:dyDescent="0.2">
      <c r="B70" s="163"/>
      <c r="C70" s="163"/>
      <c r="D70" s="163"/>
      <c r="E70" s="192"/>
      <c r="F70" s="193"/>
      <c r="G70" s="193"/>
      <c r="H70" s="193"/>
      <c r="I70" s="193"/>
      <c r="J70" s="193"/>
      <c r="K70" s="193"/>
      <c r="L70" s="193"/>
    </row>
    <row r="71" spans="1:12" x14ac:dyDescent="0.2">
      <c r="B71" s="162"/>
      <c r="C71" s="162"/>
      <c r="D71" s="162"/>
      <c r="E71" s="194" t="s">
        <v>40</v>
      </c>
      <c r="F71" s="162"/>
      <c r="G71" s="162"/>
      <c r="H71" s="162"/>
      <c r="I71" s="162"/>
      <c r="J71" s="162"/>
      <c r="K71" s="162"/>
      <c r="L71" s="162"/>
    </row>
    <row r="72" spans="1:12" x14ac:dyDescent="0.2">
      <c r="A72" s="27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>
      <selection activeCell="P11" sqref="P11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2.125" style="11" customWidth="1"/>
    <col min="14" max="14" width="10.875" style="11"/>
    <col min="15" max="16384" width="10.875" style="2"/>
  </cols>
  <sheetData>
    <row r="1" spans="1:18" x14ac:dyDescent="0.2">
      <c r="A1" s="27"/>
    </row>
    <row r="6" spans="1:18" x14ac:dyDescent="0.2">
      <c r="B6" s="533" t="s">
        <v>41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8" ht="18" thickBot="1" x14ac:dyDescent="0.25">
      <c r="B7" s="163"/>
      <c r="C7" s="163"/>
      <c r="D7" s="163"/>
      <c r="E7" s="163"/>
      <c r="F7" s="163"/>
      <c r="G7" s="534" t="s">
        <v>429</v>
      </c>
      <c r="H7" s="534"/>
      <c r="I7" s="163"/>
      <c r="J7" s="163"/>
      <c r="K7" s="163"/>
      <c r="L7" s="165" t="s">
        <v>506</v>
      </c>
    </row>
    <row r="8" spans="1:18" x14ac:dyDescent="0.15">
      <c r="B8" s="162"/>
      <c r="C8" s="162"/>
      <c r="D8" s="195"/>
      <c r="E8" s="162"/>
      <c r="F8" s="167"/>
      <c r="G8" s="167"/>
      <c r="H8" s="196"/>
      <c r="I8" s="162"/>
      <c r="J8" s="168"/>
      <c r="K8" s="196"/>
      <c r="L8" s="162"/>
    </row>
    <row r="9" spans="1:18" s="22" customFormat="1" x14ac:dyDescent="0.2">
      <c r="A9" s="60"/>
      <c r="B9" s="169"/>
      <c r="C9" s="170" t="s">
        <v>30</v>
      </c>
      <c r="D9" s="197"/>
      <c r="E9" s="198" t="s">
        <v>282</v>
      </c>
      <c r="F9" s="171" t="s">
        <v>269</v>
      </c>
      <c r="G9" s="171" t="s">
        <v>270</v>
      </c>
      <c r="H9" s="199" t="s">
        <v>271</v>
      </c>
      <c r="I9" s="198" t="s">
        <v>944</v>
      </c>
      <c r="J9" s="171" t="s">
        <v>945</v>
      </c>
      <c r="K9" s="199" t="s">
        <v>283</v>
      </c>
      <c r="L9" s="198" t="s">
        <v>272</v>
      </c>
      <c r="M9" s="60"/>
      <c r="N9" s="60"/>
    </row>
    <row r="10" spans="1:18" x14ac:dyDescent="0.15">
      <c r="B10" s="172"/>
      <c r="C10" s="172"/>
      <c r="D10" s="200"/>
      <c r="E10" s="172"/>
      <c r="F10" s="173"/>
      <c r="G10" s="173"/>
      <c r="H10" s="201"/>
      <c r="I10" s="172"/>
      <c r="J10" s="173"/>
      <c r="K10" s="201"/>
      <c r="L10" s="172"/>
      <c r="M10" s="61"/>
    </row>
    <row r="11" spans="1:18" x14ac:dyDescent="0.15">
      <c r="B11" s="174"/>
      <c r="C11" s="174"/>
      <c r="D11" s="202"/>
      <c r="E11" s="190"/>
      <c r="F11" s="174"/>
      <c r="G11" s="174"/>
      <c r="H11" s="174"/>
      <c r="I11" s="174"/>
      <c r="J11" s="190"/>
      <c r="K11" s="174"/>
      <c r="L11" s="174"/>
    </row>
    <row r="12" spans="1:18" x14ac:dyDescent="0.2">
      <c r="B12" s="176" t="s">
        <v>874</v>
      </c>
      <c r="C12" s="177"/>
      <c r="D12" s="203"/>
      <c r="E12" s="180">
        <v>10594</v>
      </c>
      <c r="F12" s="180">
        <v>2090</v>
      </c>
      <c r="G12" s="180">
        <v>2427</v>
      </c>
      <c r="H12" s="180">
        <v>1798</v>
      </c>
      <c r="I12" s="180">
        <v>2564</v>
      </c>
      <c r="J12" s="180">
        <v>4784</v>
      </c>
      <c r="K12" s="180">
        <v>3569</v>
      </c>
      <c r="L12" s="180">
        <v>6508</v>
      </c>
      <c r="N12" s="5"/>
      <c r="O12" s="3"/>
      <c r="P12" s="3"/>
      <c r="Q12" s="3"/>
      <c r="R12" s="3"/>
    </row>
    <row r="13" spans="1:18" x14ac:dyDescent="0.2">
      <c r="B13" s="176" t="s">
        <v>31</v>
      </c>
      <c r="C13" s="174"/>
      <c r="D13" s="204" t="s">
        <v>32</v>
      </c>
      <c r="E13" s="205">
        <v>10091</v>
      </c>
      <c r="F13" s="205">
        <v>2067</v>
      </c>
      <c r="G13" s="205">
        <v>2371</v>
      </c>
      <c r="H13" s="205">
        <v>1728</v>
      </c>
      <c r="I13" s="205">
        <v>2495</v>
      </c>
      <c r="J13" s="205">
        <v>4633</v>
      </c>
      <c r="K13" s="205">
        <v>3464</v>
      </c>
      <c r="L13" s="205">
        <v>6308</v>
      </c>
      <c r="N13" s="5"/>
      <c r="O13" s="3"/>
      <c r="P13" s="3"/>
      <c r="Q13" s="3"/>
      <c r="R13" s="3"/>
    </row>
    <row r="14" spans="1:18" x14ac:dyDescent="0.2">
      <c r="B14" s="174"/>
      <c r="C14" s="176" t="s">
        <v>33</v>
      </c>
      <c r="D14" s="204" t="s">
        <v>873</v>
      </c>
      <c r="E14" s="205">
        <v>503</v>
      </c>
      <c r="F14" s="205">
        <v>23</v>
      </c>
      <c r="G14" s="205">
        <v>56</v>
      </c>
      <c r="H14" s="205">
        <v>70</v>
      </c>
      <c r="I14" s="205">
        <v>69</v>
      </c>
      <c r="J14" s="205">
        <v>151</v>
      </c>
      <c r="K14" s="205">
        <v>105</v>
      </c>
      <c r="L14" s="205">
        <v>200</v>
      </c>
      <c r="N14" s="5"/>
      <c r="O14" s="3"/>
      <c r="P14" s="3"/>
      <c r="Q14" s="3"/>
      <c r="R14" s="3"/>
    </row>
    <row r="15" spans="1:18" x14ac:dyDescent="0.15">
      <c r="B15" s="174"/>
      <c r="C15" s="174"/>
      <c r="D15" s="206"/>
      <c r="E15" s="143"/>
      <c r="F15" s="207"/>
      <c r="G15" s="207"/>
      <c r="H15" s="207"/>
      <c r="I15" s="207"/>
      <c r="J15" s="207"/>
      <c r="K15" s="207"/>
      <c r="L15" s="208"/>
      <c r="N15" s="5"/>
      <c r="O15" s="3"/>
      <c r="P15" s="3"/>
      <c r="Q15" s="3"/>
      <c r="R15" s="3"/>
    </row>
    <row r="16" spans="1:18" x14ac:dyDescent="0.2">
      <c r="B16" s="176" t="s">
        <v>942</v>
      </c>
      <c r="C16" s="177"/>
      <c r="D16" s="178"/>
      <c r="E16" s="473">
        <v>10542</v>
      </c>
      <c r="F16" s="143">
        <v>2056</v>
      </c>
      <c r="G16" s="143">
        <v>2457</v>
      </c>
      <c r="H16" s="143">
        <v>1767</v>
      </c>
      <c r="I16" s="143">
        <v>2555</v>
      </c>
      <c r="J16" s="143">
        <v>4762</v>
      </c>
      <c r="K16" s="143">
        <v>3571</v>
      </c>
      <c r="L16" s="143">
        <v>6453</v>
      </c>
      <c r="N16" s="5"/>
      <c r="O16" s="3"/>
      <c r="P16" s="3"/>
      <c r="Q16" s="3"/>
      <c r="R16" s="3"/>
    </row>
    <row r="17" spans="2:18" x14ac:dyDescent="0.2">
      <c r="B17" s="176" t="s">
        <v>31</v>
      </c>
      <c r="C17" s="174"/>
      <c r="D17" s="176" t="s">
        <v>32</v>
      </c>
      <c r="E17" s="473">
        <v>10018</v>
      </c>
      <c r="F17" s="143">
        <v>2040</v>
      </c>
      <c r="G17" s="143">
        <v>2405</v>
      </c>
      <c r="H17" s="143">
        <v>1698</v>
      </c>
      <c r="I17" s="143">
        <v>2486</v>
      </c>
      <c r="J17" s="143">
        <v>4608</v>
      </c>
      <c r="K17" s="143">
        <v>3463</v>
      </c>
      <c r="L17" s="143">
        <v>6267</v>
      </c>
      <c r="N17" s="5"/>
      <c r="O17" s="3"/>
      <c r="P17" s="3"/>
      <c r="Q17" s="3"/>
      <c r="R17" s="3"/>
    </row>
    <row r="18" spans="2:18" x14ac:dyDescent="0.2">
      <c r="B18" s="174"/>
      <c r="C18" s="176" t="s">
        <v>33</v>
      </c>
      <c r="D18" s="176" t="s">
        <v>873</v>
      </c>
      <c r="E18" s="181">
        <v>524</v>
      </c>
      <c r="F18" s="143">
        <v>16</v>
      </c>
      <c r="G18" s="143">
        <v>52</v>
      </c>
      <c r="H18" s="143">
        <v>69</v>
      </c>
      <c r="I18" s="143">
        <v>69</v>
      </c>
      <c r="J18" s="143">
        <v>154</v>
      </c>
      <c r="K18" s="143">
        <v>108</v>
      </c>
      <c r="L18" s="143">
        <v>186</v>
      </c>
      <c r="N18" s="5"/>
      <c r="O18" s="3"/>
      <c r="P18" s="3"/>
      <c r="Q18" s="3"/>
      <c r="R18" s="3"/>
    </row>
    <row r="19" spans="2:18" x14ac:dyDescent="0.2">
      <c r="B19" s="174"/>
      <c r="C19" s="182"/>
      <c r="D19" s="183"/>
      <c r="E19" s="473"/>
      <c r="F19" s="143"/>
      <c r="G19" s="143"/>
      <c r="H19" s="143"/>
      <c r="I19" s="143"/>
      <c r="J19" s="143"/>
      <c r="K19" s="143"/>
      <c r="L19" s="143"/>
    </row>
    <row r="20" spans="2:18" x14ac:dyDescent="0.2">
      <c r="B20" s="174"/>
      <c r="C20" s="184" t="s">
        <v>875</v>
      </c>
      <c r="D20" s="174"/>
      <c r="E20" s="473">
        <v>2218</v>
      </c>
      <c r="F20" s="143">
        <v>157</v>
      </c>
      <c r="G20" s="143">
        <v>253</v>
      </c>
      <c r="H20" s="143">
        <v>188</v>
      </c>
      <c r="I20" s="143">
        <v>377</v>
      </c>
      <c r="J20" s="143">
        <v>1162</v>
      </c>
      <c r="K20" s="143">
        <v>619</v>
      </c>
      <c r="L20" s="143">
        <v>639</v>
      </c>
      <c r="N20" s="5"/>
      <c r="O20" s="3"/>
      <c r="P20" s="3"/>
      <c r="Q20" s="3"/>
      <c r="R20" s="3"/>
    </row>
    <row r="21" spans="2:18" x14ac:dyDescent="0.2">
      <c r="B21" s="174"/>
      <c r="C21" s="184"/>
      <c r="D21" s="176" t="s">
        <v>32</v>
      </c>
      <c r="E21" s="181">
        <v>1886</v>
      </c>
      <c r="F21" s="143">
        <v>155</v>
      </c>
      <c r="G21" s="143">
        <v>213</v>
      </c>
      <c r="H21" s="143">
        <v>156</v>
      </c>
      <c r="I21" s="143">
        <v>340</v>
      </c>
      <c r="J21" s="143">
        <v>1046</v>
      </c>
      <c r="K21" s="143">
        <v>532</v>
      </c>
      <c r="L21" s="143">
        <v>613</v>
      </c>
      <c r="N21" s="5"/>
      <c r="O21" s="3"/>
      <c r="P21" s="3"/>
      <c r="Q21" s="3"/>
      <c r="R21" s="3"/>
    </row>
    <row r="22" spans="2:18" x14ac:dyDescent="0.2">
      <c r="B22" s="174"/>
      <c r="C22" s="184"/>
      <c r="D22" s="176" t="s">
        <v>873</v>
      </c>
      <c r="E22" s="473">
        <v>332</v>
      </c>
      <c r="F22" s="143">
        <v>2</v>
      </c>
      <c r="G22" s="143">
        <v>40</v>
      </c>
      <c r="H22" s="143">
        <v>32</v>
      </c>
      <c r="I22" s="143">
        <v>37</v>
      </c>
      <c r="J22" s="143">
        <v>116</v>
      </c>
      <c r="K22" s="143">
        <v>87</v>
      </c>
      <c r="L22" s="143">
        <v>26</v>
      </c>
      <c r="N22" s="5"/>
      <c r="O22" s="3"/>
      <c r="P22" s="3"/>
      <c r="Q22" s="3"/>
      <c r="R22" s="3"/>
    </row>
    <row r="23" spans="2:18" x14ac:dyDescent="0.2">
      <c r="B23" s="174"/>
      <c r="C23" s="184"/>
      <c r="D23" s="174"/>
      <c r="E23" s="473"/>
      <c r="F23" s="143"/>
      <c r="G23" s="143"/>
      <c r="H23" s="143"/>
      <c r="I23" s="143"/>
      <c r="J23" s="143"/>
      <c r="K23" s="143"/>
      <c r="L23" s="143"/>
    </row>
    <row r="24" spans="2:18" x14ac:dyDescent="0.2">
      <c r="B24" s="174"/>
      <c r="C24" s="184"/>
      <c r="D24" s="185" t="s">
        <v>876</v>
      </c>
      <c r="E24" s="181">
        <v>657</v>
      </c>
      <c r="F24" s="143">
        <v>52</v>
      </c>
      <c r="G24" s="143">
        <v>124</v>
      </c>
      <c r="H24" s="143">
        <v>79</v>
      </c>
      <c r="I24" s="143">
        <v>137</v>
      </c>
      <c r="J24" s="143">
        <v>334</v>
      </c>
      <c r="K24" s="143">
        <v>272</v>
      </c>
      <c r="L24" s="143">
        <v>205</v>
      </c>
      <c r="N24" s="5"/>
      <c r="O24" s="3"/>
      <c r="P24" s="3"/>
      <c r="Q24" s="3"/>
      <c r="R24" s="3"/>
    </row>
    <row r="25" spans="2:18" x14ac:dyDescent="0.2">
      <c r="B25" s="174"/>
      <c r="C25" s="184"/>
      <c r="D25" s="184" t="s">
        <v>32</v>
      </c>
      <c r="E25" s="473">
        <v>420</v>
      </c>
      <c r="F25" s="143">
        <v>52</v>
      </c>
      <c r="G25" s="143">
        <v>87</v>
      </c>
      <c r="H25" s="143">
        <v>57</v>
      </c>
      <c r="I25" s="143">
        <v>101</v>
      </c>
      <c r="J25" s="143">
        <v>231</v>
      </c>
      <c r="K25" s="143">
        <v>197</v>
      </c>
      <c r="L25" s="143">
        <v>186</v>
      </c>
      <c r="N25" s="6"/>
      <c r="O25" s="4"/>
      <c r="P25" s="4"/>
      <c r="Q25" s="4"/>
      <c r="R25" s="4"/>
    </row>
    <row r="26" spans="2:18" x14ac:dyDescent="0.2">
      <c r="B26" s="174"/>
      <c r="C26" s="186"/>
      <c r="D26" s="176" t="s">
        <v>873</v>
      </c>
      <c r="E26" s="473">
        <v>237</v>
      </c>
      <c r="F26" s="474">
        <v>0</v>
      </c>
      <c r="G26" s="143">
        <v>37</v>
      </c>
      <c r="H26" s="143">
        <v>22</v>
      </c>
      <c r="I26" s="143">
        <v>36</v>
      </c>
      <c r="J26" s="143">
        <v>103</v>
      </c>
      <c r="K26" s="143">
        <v>75</v>
      </c>
      <c r="L26" s="143">
        <v>19</v>
      </c>
      <c r="N26" s="6"/>
      <c r="O26" s="4"/>
      <c r="P26" s="4"/>
      <c r="Q26" s="4"/>
      <c r="R26" s="4"/>
    </row>
    <row r="27" spans="2:18" x14ac:dyDescent="0.2">
      <c r="B27" s="174"/>
      <c r="C27" s="184"/>
      <c r="D27" s="184"/>
      <c r="E27" s="181"/>
      <c r="F27" s="143"/>
      <c r="G27" s="143"/>
      <c r="H27" s="143"/>
      <c r="I27" s="143"/>
      <c r="J27" s="143"/>
      <c r="K27" s="143"/>
      <c r="L27" s="143"/>
      <c r="N27" s="6"/>
      <c r="O27" s="4"/>
      <c r="P27" s="4"/>
      <c r="Q27" s="4"/>
      <c r="R27" s="4"/>
    </row>
    <row r="28" spans="2:18" x14ac:dyDescent="0.2">
      <c r="B28" s="174"/>
      <c r="C28" s="184"/>
      <c r="D28" s="187" t="s">
        <v>877</v>
      </c>
      <c r="E28" s="473">
        <v>1504</v>
      </c>
      <c r="F28" s="143">
        <v>104</v>
      </c>
      <c r="G28" s="143">
        <v>125</v>
      </c>
      <c r="H28" s="143">
        <v>102</v>
      </c>
      <c r="I28" s="143">
        <v>240</v>
      </c>
      <c r="J28" s="143">
        <v>825</v>
      </c>
      <c r="K28" s="143">
        <v>343</v>
      </c>
      <c r="L28" s="143">
        <v>430</v>
      </c>
      <c r="N28" s="5"/>
      <c r="O28" s="3"/>
      <c r="P28" s="3"/>
      <c r="Q28" s="3"/>
      <c r="R28" s="3"/>
    </row>
    <row r="29" spans="2:18" x14ac:dyDescent="0.2">
      <c r="B29" s="174"/>
      <c r="C29" s="184"/>
      <c r="D29" s="184" t="s">
        <v>32</v>
      </c>
      <c r="E29" s="473">
        <v>1463</v>
      </c>
      <c r="F29" s="143">
        <v>103</v>
      </c>
      <c r="G29" s="143">
        <v>125</v>
      </c>
      <c r="H29" s="143">
        <v>99</v>
      </c>
      <c r="I29" s="143">
        <v>239</v>
      </c>
      <c r="J29" s="143">
        <v>813</v>
      </c>
      <c r="K29" s="143">
        <v>334</v>
      </c>
      <c r="L29" s="143">
        <v>423</v>
      </c>
      <c r="N29" s="6"/>
      <c r="O29" s="4"/>
      <c r="P29" s="4"/>
      <c r="Q29" s="4"/>
      <c r="R29" s="4"/>
    </row>
    <row r="30" spans="2:18" x14ac:dyDescent="0.2">
      <c r="B30" s="174"/>
      <c r="C30" s="184"/>
      <c r="D30" s="184" t="s">
        <v>873</v>
      </c>
      <c r="E30" s="181">
        <v>41</v>
      </c>
      <c r="F30" s="143">
        <v>1</v>
      </c>
      <c r="G30" s="474">
        <v>0</v>
      </c>
      <c r="H30" s="143">
        <v>3</v>
      </c>
      <c r="I30" s="143">
        <v>1</v>
      </c>
      <c r="J30" s="143">
        <v>12</v>
      </c>
      <c r="K30" s="143">
        <v>9</v>
      </c>
      <c r="L30" s="143">
        <v>7</v>
      </c>
      <c r="N30" s="6"/>
      <c r="O30" s="4"/>
      <c r="P30" s="4"/>
      <c r="Q30" s="4"/>
      <c r="R30" s="4"/>
    </row>
    <row r="31" spans="2:18" x14ac:dyDescent="0.2">
      <c r="B31" s="174"/>
      <c r="C31" s="184"/>
      <c r="D31" s="188"/>
      <c r="E31" s="473"/>
      <c r="F31" s="143"/>
      <c r="G31" s="143"/>
      <c r="H31" s="143"/>
      <c r="I31" s="143"/>
      <c r="J31" s="143"/>
      <c r="K31" s="143"/>
      <c r="L31" s="143"/>
    </row>
    <row r="32" spans="2:18" x14ac:dyDescent="0.2">
      <c r="B32" s="174"/>
      <c r="C32" s="184"/>
      <c r="D32" s="187" t="s">
        <v>878</v>
      </c>
      <c r="E32" s="473">
        <v>57</v>
      </c>
      <c r="F32" s="143">
        <v>1</v>
      </c>
      <c r="G32" s="143">
        <v>4</v>
      </c>
      <c r="H32" s="143">
        <v>7</v>
      </c>
      <c r="I32" s="143">
        <v>0</v>
      </c>
      <c r="J32" s="474">
        <v>3</v>
      </c>
      <c r="K32" s="143">
        <v>4</v>
      </c>
      <c r="L32" s="143">
        <v>4</v>
      </c>
      <c r="N32" s="5"/>
      <c r="O32" s="3"/>
      <c r="P32" s="3"/>
      <c r="Q32" s="3"/>
      <c r="R32" s="3"/>
    </row>
    <row r="33" spans="2:18" x14ac:dyDescent="0.2">
      <c r="B33" s="174"/>
      <c r="C33" s="184"/>
      <c r="D33" s="184" t="s">
        <v>32</v>
      </c>
      <c r="E33" s="181">
        <v>3</v>
      </c>
      <c r="F33" s="474">
        <v>0</v>
      </c>
      <c r="G33" s="474">
        <v>1</v>
      </c>
      <c r="H33" s="474">
        <v>0</v>
      </c>
      <c r="I33" s="143">
        <v>0</v>
      </c>
      <c r="J33" s="474">
        <v>2</v>
      </c>
      <c r="K33" s="143">
        <v>1</v>
      </c>
      <c r="L33" s="143">
        <v>4</v>
      </c>
      <c r="N33" s="6"/>
      <c r="O33" s="4"/>
      <c r="P33" s="4"/>
      <c r="Q33" s="4"/>
      <c r="R33" s="4"/>
    </row>
    <row r="34" spans="2:18" x14ac:dyDescent="0.2">
      <c r="B34" s="174"/>
      <c r="C34" s="184"/>
      <c r="D34" s="184" t="s">
        <v>873</v>
      </c>
      <c r="E34" s="473">
        <v>54</v>
      </c>
      <c r="F34" s="143">
        <v>1</v>
      </c>
      <c r="G34" s="143">
        <v>3</v>
      </c>
      <c r="H34" s="143">
        <v>7</v>
      </c>
      <c r="I34" s="143">
        <v>0</v>
      </c>
      <c r="J34" s="474">
        <v>1</v>
      </c>
      <c r="K34" s="143">
        <v>3</v>
      </c>
      <c r="L34" s="474">
        <v>0</v>
      </c>
      <c r="N34" s="6"/>
      <c r="O34" s="4"/>
      <c r="P34" s="4"/>
      <c r="Q34" s="4"/>
      <c r="R34" s="4"/>
    </row>
    <row r="35" spans="2:18" x14ac:dyDescent="0.2">
      <c r="B35" s="174"/>
      <c r="C35" s="184"/>
      <c r="D35" s="188"/>
      <c r="E35" s="473"/>
      <c r="F35" s="143"/>
      <c r="G35" s="143"/>
      <c r="H35" s="143"/>
      <c r="I35" s="143"/>
      <c r="J35" s="143"/>
      <c r="K35" s="143"/>
      <c r="L35" s="143"/>
    </row>
    <row r="36" spans="2:18" x14ac:dyDescent="0.2">
      <c r="B36" s="174"/>
      <c r="C36" s="185" t="s">
        <v>879</v>
      </c>
      <c r="D36" s="189" t="s">
        <v>34</v>
      </c>
      <c r="E36" s="181">
        <v>52</v>
      </c>
      <c r="F36" s="143">
        <v>6</v>
      </c>
      <c r="G36" s="143">
        <v>7</v>
      </c>
      <c r="H36" s="143">
        <v>23</v>
      </c>
      <c r="I36" s="143">
        <v>16</v>
      </c>
      <c r="J36" s="143">
        <v>18</v>
      </c>
      <c r="K36" s="143">
        <v>18</v>
      </c>
      <c r="L36" s="143">
        <v>87</v>
      </c>
      <c r="N36" s="5"/>
      <c r="O36" s="3"/>
      <c r="P36" s="3"/>
      <c r="Q36" s="3"/>
      <c r="R36" s="3"/>
    </row>
    <row r="37" spans="2:18" x14ac:dyDescent="0.2">
      <c r="B37" s="176" t="s">
        <v>35</v>
      </c>
      <c r="C37" s="184"/>
      <c r="D37" s="176" t="s">
        <v>32</v>
      </c>
      <c r="E37" s="473">
        <v>23</v>
      </c>
      <c r="F37" s="143">
        <v>6</v>
      </c>
      <c r="G37" s="143">
        <v>7</v>
      </c>
      <c r="H37" s="474">
        <v>0</v>
      </c>
      <c r="I37" s="143">
        <v>13</v>
      </c>
      <c r="J37" s="143">
        <v>18</v>
      </c>
      <c r="K37" s="143">
        <v>13</v>
      </c>
      <c r="L37" s="143">
        <v>22</v>
      </c>
      <c r="N37" s="5"/>
      <c r="O37" s="3"/>
      <c r="P37" s="3"/>
      <c r="Q37" s="3"/>
      <c r="R37" s="3"/>
    </row>
    <row r="38" spans="2:18" x14ac:dyDescent="0.2">
      <c r="B38" s="176" t="s">
        <v>36</v>
      </c>
      <c r="C38" s="184"/>
      <c r="D38" s="176" t="s">
        <v>873</v>
      </c>
      <c r="E38" s="473">
        <v>29</v>
      </c>
      <c r="F38" s="474">
        <v>0</v>
      </c>
      <c r="G38" s="474">
        <v>0</v>
      </c>
      <c r="H38" s="143">
        <v>23</v>
      </c>
      <c r="I38" s="143">
        <v>3</v>
      </c>
      <c r="J38" s="143">
        <v>0</v>
      </c>
      <c r="K38" s="474">
        <v>5</v>
      </c>
      <c r="L38" s="143">
        <v>65</v>
      </c>
      <c r="N38" s="5"/>
      <c r="O38" s="3"/>
      <c r="P38" s="3"/>
      <c r="Q38" s="3"/>
      <c r="R38" s="3"/>
    </row>
    <row r="39" spans="2:18" x14ac:dyDescent="0.2">
      <c r="B39" s="176" t="s">
        <v>37</v>
      </c>
      <c r="C39" s="184"/>
      <c r="D39" s="174"/>
      <c r="E39" s="181"/>
      <c r="F39" s="143"/>
      <c r="G39" s="143"/>
      <c r="H39" s="143"/>
      <c r="I39" s="143"/>
      <c r="J39" s="143"/>
      <c r="K39" s="143"/>
      <c r="L39" s="143"/>
    </row>
    <row r="40" spans="2:18" x14ac:dyDescent="0.2">
      <c r="B40" s="176" t="s">
        <v>38</v>
      </c>
      <c r="C40" s="184"/>
      <c r="D40" s="187" t="s">
        <v>876</v>
      </c>
      <c r="E40" s="473">
        <v>10</v>
      </c>
      <c r="F40" s="143">
        <v>1</v>
      </c>
      <c r="G40" s="143">
        <v>5</v>
      </c>
      <c r="H40" s="143">
        <v>15</v>
      </c>
      <c r="I40" s="143">
        <v>0</v>
      </c>
      <c r="J40" s="474">
        <v>3</v>
      </c>
      <c r="K40" s="143">
        <v>4</v>
      </c>
      <c r="L40" s="143">
        <v>52</v>
      </c>
      <c r="N40" s="5"/>
      <c r="O40" s="3"/>
      <c r="P40" s="3"/>
      <c r="Q40" s="3"/>
      <c r="R40" s="3"/>
    </row>
    <row r="41" spans="2:18" x14ac:dyDescent="0.2">
      <c r="B41" s="174"/>
      <c r="C41" s="184"/>
      <c r="D41" s="184" t="s">
        <v>32</v>
      </c>
      <c r="E41" s="477">
        <v>0</v>
      </c>
      <c r="F41" s="143">
        <v>1</v>
      </c>
      <c r="G41" s="143">
        <v>5</v>
      </c>
      <c r="H41" s="474">
        <v>0</v>
      </c>
      <c r="I41" s="143">
        <v>0</v>
      </c>
      <c r="J41" s="474">
        <v>3</v>
      </c>
      <c r="K41" s="143">
        <v>2</v>
      </c>
      <c r="L41" s="143">
        <v>5</v>
      </c>
      <c r="N41" s="6"/>
      <c r="O41" s="4"/>
      <c r="P41" s="4"/>
      <c r="Q41" s="4"/>
      <c r="R41" s="4"/>
    </row>
    <row r="42" spans="2:18" x14ac:dyDescent="0.2">
      <c r="B42" s="174"/>
      <c r="C42" s="184"/>
      <c r="D42" s="184" t="s">
        <v>873</v>
      </c>
      <c r="E42" s="181">
        <v>10</v>
      </c>
      <c r="F42" s="474">
        <v>0</v>
      </c>
      <c r="G42" s="474">
        <v>0</v>
      </c>
      <c r="H42" s="143">
        <v>15</v>
      </c>
      <c r="I42" s="143">
        <v>0</v>
      </c>
      <c r="J42" s="474">
        <v>0</v>
      </c>
      <c r="K42" s="474">
        <v>2</v>
      </c>
      <c r="L42" s="143">
        <v>47</v>
      </c>
      <c r="N42" s="6"/>
      <c r="O42" s="4"/>
      <c r="P42" s="4"/>
      <c r="Q42" s="4"/>
      <c r="R42" s="4"/>
    </row>
    <row r="43" spans="2:18" x14ac:dyDescent="0.2">
      <c r="B43" s="174"/>
      <c r="C43" s="184"/>
      <c r="D43" s="188"/>
      <c r="E43" s="473"/>
      <c r="F43" s="143"/>
      <c r="G43" s="143"/>
      <c r="H43" s="143"/>
      <c r="I43" s="143"/>
      <c r="J43" s="143"/>
      <c r="K43" s="143"/>
      <c r="L43" s="143"/>
    </row>
    <row r="44" spans="2:18" x14ac:dyDescent="0.2">
      <c r="B44" s="174"/>
      <c r="C44" s="184"/>
      <c r="D44" s="187" t="s">
        <v>877</v>
      </c>
      <c r="E44" s="473">
        <v>42</v>
      </c>
      <c r="F44" s="143">
        <v>5</v>
      </c>
      <c r="G44" s="143">
        <v>2</v>
      </c>
      <c r="H44" s="143">
        <v>8</v>
      </c>
      <c r="I44" s="143">
        <v>16</v>
      </c>
      <c r="J44" s="143">
        <v>15</v>
      </c>
      <c r="K44" s="143">
        <v>14</v>
      </c>
      <c r="L44" s="143">
        <v>35</v>
      </c>
      <c r="N44" s="5"/>
      <c r="O44" s="3"/>
      <c r="P44" s="3"/>
      <c r="Q44" s="3"/>
      <c r="R44" s="3"/>
    </row>
    <row r="45" spans="2:18" x14ac:dyDescent="0.2">
      <c r="B45" s="174"/>
      <c r="C45" s="184"/>
      <c r="D45" s="184" t="s">
        <v>32</v>
      </c>
      <c r="E45" s="181">
        <v>23</v>
      </c>
      <c r="F45" s="143">
        <v>5</v>
      </c>
      <c r="G45" s="143">
        <v>2</v>
      </c>
      <c r="H45" s="474">
        <v>0</v>
      </c>
      <c r="I45" s="143">
        <v>13</v>
      </c>
      <c r="J45" s="143">
        <v>15</v>
      </c>
      <c r="K45" s="143">
        <v>11</v>
      </c>
      <c r="L45" s="143">
        <v>17</v>
      </c>
      <c r="N45" s="6"/>
      <c r="O45" s="4"/>
      <c r="P45" s="4"/>
      <c r="Q45" s="4"/>
      <c r="R45" s="4"/>
    </row>
    <row r="46" spans="2:18" x14ac:dyDescent="0.2">
      <c r="B46" s="174"/>
      <c r="C46" s="184"/>
      <c r="D46" s="184" t="s">
        <v>873</v>
      </c>
      <c r="E46" s="473">
        <v>19</v>
      </c>
      <c r="F46" s="474">
        <v>0</v>
      </c>
      <c r="G46" s="474">
        <v>0</v>
      </c>
      <c r="H46" s="143">
        <v>8</v>
      </c>
      <c r="I46" s="143">
        <v>3</v>
      </c>
      <c r="J46" s="143">
        <v>0</v>
      </c>
      <c r="K46" s="474">
        <v>3</v>
      </c>
      <c r="L46" s="143">
        <v>18</v>
      </c>
      <c r="N46" s="6"/>
      <c r="O46" s="4"/>
      <c r="P46" s="4"/>
      <c r="Q46" s="4"/>
      <c r="R46" s="4"/>
    </row>
    <row r="47" spans="2:18" x14ac:dyDescent="0.2">
      <c r="B47" s="174"/>
      <c r="C47" s="184"/>
      <c r="D47" s="188"/>
      <c r="E47" s="473"/>
      <c r="F47" s="143"/>
      <c r="G47" s="143"/>
      <c r="H47" s="143"/>
      <c r="I47" s="143"/>
      <c r="J47" s="143"/>
      <c r="K47" s="143"/>
      <c r="L47" s="143"/>
    </row>
    <row r="48" spans="2:18" x14ac:dyDescent="0.2">
      <c r="B48" s="174"/>
      <c r="C48" s="185" t="s">
        <v>880</v>
      </c>
      <c r="D48" s="190"/>
      <c r="E48" s="181">
        <v>7815</v>
      </c>
      <c r="F48" s="143">
        <v>1768</v>
      </c>
      <c r="G48" s="143">
        <v>2125</v>
      </c>
      <c r="H48" s="143">
        <v>1511</v>
      </c>
      <c r="I48" s="143">
        <v>2066</v>
      </c>
      <c r="J48" s="143">
        <v>3366</v>
      </c>
      <c r="K48" s="143">
        <v>2729</v>
      </c>
      <c r="L48" s="143">
        <v>5383</v>
      </c>
      <c r="N48" s="5"/>
      <c r="O48" s="3"/>
      <c r="P48" s="3"/>
      <c r="Q48" s="3"/>
      <c r="R48" s="3"/>
    </row>
    <row r="49" spans="2:18" x14ac:dyDescent="0.2">
      <c r="B49" s="174"/>
      <c r="C49" s="184"/>
      <c r="D49" s="176" t="s">
        <v>32</v>
      </c>
      <c r="E49" s="473">
        <v>7776</v>
      </c>
      <c r="F49" s="143">
        <v>1757</v>
      </c>
      <c r="G49" s="143">
        <v>2125</v>
      </c>
      <c r="H49" s="143">
        <v>1498</v>
      </c>
      <c r="I49" s="143">
        <v>2059</v>
      </c>
      <c r="J49" s="143">
        <v>3357</v>
      </c>
      <c r="K49" s="143">
        <v>2723</v>
      </c>
      <c r="L49" s="143">
        <v>5314</v>
      </c>
      <c r="N49" s="5"/>
      <c r="O49" s="3"/>
      <c r="P49" s="3"/>
      <c r="Q49" s="3"/>
      <c r="R49" s="3"/>
    </row>
    <row r="50" spans="2:18" x14ac:dyDescent="0.2">
      <c r="B50" s="174"/>
      <c r="C50" s="184"/>
      <c r="D50" s="176" t="s">
        <v>873</v>
      </c>
      <c r="E50" s="473">
        <v>39</v>
      </c>
      <c r="F50" s="143">
        <v>11</v>
      </c>
      <c r="G50" s="143">
        <v>0</v>
      </c>
      <c r="H50" s="143">
        <v>13</v>
      </c>
      <c r="I50" s="143">
        <v>7</v>
      </c>
      <c r="J50" s="143">
        <v>9</v>
      </c>
      <c r="K50" s="143">
        <v>6</v>
      </c>
      <c r="L50" s="143">
        <v>69</v>
      </c>
      <c r="N50" s="5"/>
      <c r="O50" s="3"/>
      <c r="P50" s="3"/>
      <c r="Q50" s="3"/>
      <c r="R50" s="3"/>
    </row>
    <row r="51" spans="2:18" x14ac:dyDescent="0.2">
      <c r="B51" s="174"/>
      <c r="C51" s="184"/>
      <c r="D51" s="174"/>
      <c r="E51" s="181"/>
      <c r="F51" s="143"/>
      <c r="G51" s="143"/>
      <c r="H51" s="143"/>
      <c r="I51" s="143"/>
      <c r="J51" s="143"/>
      <c r="K51" s="143"/>
      <c r="L51" s="143"/>
    </row>
    <row r="52" spans="2:18" x14ac:dyDescent="0.2">
      <c r="B52" s="174"/>
      <c r="C52" s="184"/>
      <c r="D52" s="187" t="s">
        <v>876</v>
      </c>
      <c r="E52" s="473">
        <v>4098</v>
      </c>
      <c r="F52" s="143">
        <v>842</v>
      </c>
      <c r="G52" s="143">
        <v>1044</v>
      </c>
      <c r="H52" s="143">
        <v>765</v>
      </c>
      <c r="I52" s="143">
        <v>1042</v>
      </c>
      <c r="J52" s="143">
        <v>1722</v>
      </c>
      <c r="K52" s="143">
        <v>1294</v>
      </c>
      <c r="L52" s="143">
        <v>2565</v>
      </c>
      <c r="N52" s="5"/>
      <c r="O52" s="3"/>
      <c r="P52" s="3"/>
      <c r="Q52" s="3"/>
      <c r="R52" s="3"/>
    </row>
    <row r="53" spans="2:18" x14ac:dyDescent="0.2">
      <c r="B53" s="174"/>
      <c r="C53" s="184"/>
      <c r="D53" s="184" t="s">
        <v>32</v>
      </c>
      <c r="E53" s="473">
        <v>4083</v>
      </c>
      <c r="F53" s="143">
        <v>840</v>
      </c>
      <c r="G53" s="143">
        <v>1044</v>
      </c>
      <c r="H53" s="143">
        <v>761</v>
      </c>
      <c r="I53" s="143">
        <v>1037</v>
      </c>
      <c r="J53" s="143">
        <v>1719</v>
      </c>
      <c r="K53" s="143">
        <v>1294</v>
      </c>
      <c r="L53" s="143">
        <v>2549</v>
      </c>
      <c r="N53" s="6"/>
      <c r="O53" s="4"/>
      <c r="P53" s="4"/>
      <c r="Q53" s="4"/>
      <c r="R53" s="4"/>
    </row>
    <row r="54" spans="2:18" x14ac:dyDescent="0.2">
      <c r="B54" s="174"/>
      <c r="C54" s="184"/>
      <c r="D54" s="184" t="s">
        <v>873</v>
      </c>
      <c r="E54" s="181">
        <v>15</v>
      </c>
      <c r="F54" s="143">
        <v>2</v>
      </c>
      <c r="G54" s="474">
        <v>0</v>
      </c>
      <c r="H54" s="143">
        <v>4</v>
      </c>
      <c r="I54" s="474">
        <v>5</v>
      </c>
      <c r="J54" s="143">
        <v>3</v>
      </c>
      <c r="K54" s="143">
        <v>0</v>
      </c>
      <c r="L54" s="143">
        <v>16</v>
      </c>
      <c r="N54" s="6"/>
      <c r="O54" s="4"/>
      <c r="P54" s="4"/>
      <c r="Q54" s="4"/>
      <c r="R54" s="4"/>
    </row>
    <row r="55" spans="2:18" x14ac:dyDescent="0.2">
      <c r="B55" s="174"/>
      <c r="C55" s="184"/>
      <c r="D55" s="188"/>
      <c r="E55" s="473"/>
      <c r="F55" s="143"/>
      <c r="G55" s="143"/>
      <c r="H55" s="143"/>
      <c r="I55" s="143"/>
      <c r="J55" s="143"/>
      <c r="K55" s="143"/>
      <c r="L55" s="143"/>
    </row>
    <row r="56" spans="2:18" x14ac:dyDescent="0.2">
      <c r="B56" s="174"/>
      <c r="C56" s="184"/>
      <c r="D56" s="187" t="s">
        <v>877</v>
      </c>
      <c r="E56" s="473">
        <v>3717</v>
      </c>
      <c r="F56" s="143">
        <v>926</v>
      </c>
      <c r="G56" s="143">
        <v>1081</v>
      </c>
      <c r="H56" s="143">
        <v>746</v>
      </c>
      <c r="I56" s="143">
        <v>1024</v>
      </c>
      <c r="J56" s="143">
        <v>1644</v>
      </c>
      <c r="K56" s="143">
        <v>1435</v>
      </c>
      <c r="L56" s="143">
        <v>2818</v>
      </c>
      <c r="N56" s="5"/>
      <c r="O56" s="3"/>
      <c r="P56" s="3"/>
      <c r="Q56" s="3"/>
      <c r="R56" s="3"/>
    </row>
    <row r="57" spans="2:18" x14ac:dyDescent="0.2">
      <c r="B57" s="174"/>
      <c r="C57" s="184"/>
      <c r="D57" s="184" t="s">
        <v>32</v>
      </c>
      <c r="E57" s="181">
        <v>3693</v>
      </c>
      <c r="F57" s="143">
        <v>917</v>
      </c>
      <c r="G57" s="143">
        <v>1081</v>
      </c>
      <c r="H57" s="143">
        <v>737</v>
      </c>
      <c r="I57" s="143">
        <v>1022</v>
      </c>
      <c r="J57" s="143">
        <v>1638</v>
      </c>
      <c r="K57" s="143">
        <v>1429</v>
      </c>
      <c r="L57" s="143">
        <v>2765</v>
      </c>
      <c r="N57" s="6"/>
      <c r="O57" s="4"/>
      <c r="P57" s="4"/>
      <c r="Q57" s="4"/>
      <c r="R57" s="4"/>
    </row>
    <row r="58" spans="2:18" x14ac:dyDescent="0.2">
      <c r="B58" s="174"/>
      <c r="C58" s="184"/>
      <c r="D58" s="184" t="s">
        <v>873</v>
      </c>
      <c r="E58" s="473">
        <v>24</v>
      </c>
      <c r="F58" s="143">
        <v>9</v>
      </c>
      <c r="G58" s="143">
        <v>0</v>
      </c>
      <c r="H58" s="143">
        <v>9</v>
      </c>
      <c r="I58" s="143">
        <v>2</v>
      </c>
      <c r="J58" s="143">
        <v>6</v>
      </c>
      <c r="K58" s="143">
        <v>6</v>
      </c>
      <c r="L58" s="143">
        <v>53</v>
      </c>
      <c r="N58" s="6"/>
      <c r="O58" s="4"/>
      <c r="P58" s="4"/>
      <c r="Q58" s="4"/>
      <c r="R58" s="4"/>
    </row>
    <row r="59" spans="2:18" x14ac:dyDescent="0.2">
      <c r="B59" s="174"/>
      <c r="C59" s="184"/>
      <c r="D59" s="188"/>
      <c r="E59" s="473"/>
      <c r="F59" s="143"/>
      <c r="G59" s="143"/>
      <c r="H59" s="143"/>
      <c r="I59" s="143"/>
      <c r="J59" s="143"/>
      <c r="K59" s="143"/>
      <c r="L59" s="143"/>
    </row>
    <row r="60" spans="2:18" x14ac:dyDescent="0.2">
      <c r="B60" s="176"/>
      <c r="C60" s="185" t="s">
        <v>881</v>
      </c>
      <c r="D60" s="190"/>
      <c r="E60" s="181">
        <v>413</v>
      </c>
      <c r="F60" s="143">
        <v>74</v>
      </c>
      <c r="G60" s="143">
        <v>67</v>
      </c>
      <c r="H60" s="143">
        <v>31</v>
      </c>
      <c r="I60" s="143">
        <v>93</v>
      </c>
      <c r="J60" s="143">
        <v>186</v>
      </c>
      <c r="K60" s="143">
        <v>140</v>
      </c>
      <c r="L60" s="143">
        <v>276</v>
      </c>
      <c r="N60" s="5"/>
      <c r="O60" s="3"/>
      <c r="P60" s="3"/>
      <c r="Q60" s="3"/>
      <c r="R60" s="3"/>
    </row>
    <row r="61" spans="2:18" x14ac:dyDescent="0.2">
      <c r="B61" s="174"/>
      <c r="C61" s="184"/>
      <c r="D61" s="176" t="s">
        <v>32</v>
      </c>
      <c r="E61" s="473">
        <v>289</v>
      </c>
      <c r="F61" s="143">
        <v>71</v>
      </c>
      <c r="G61" s="143">
        <v>55</v>
      </c>
      <c r="H61" s="143">
        <v>30</v>
      </c>
      <c r="I61" s="143">
        <v>71</v>
      </c>
      <c r="J61" s="143">
        <v>157</v>
      </c>
      <c r="K61" s="143">
        <v>130</v>
      </c>
      <c r="L61" s="143">
        <v>250</v>
      </c>
      <c r="N61" s="6"/>
      <c r="O61" s="4"/>
      <c r="P61" s="4"/>
      <c r="Q61" s="4"/>
      <c r="R61" s="4"/>
    </row>
    <row r="62" spans="2:18" x14ac:dyDescent="0.2">
      <c r="B62" s="174"/>
      <c r="C62" s="184"/>
      <c r="D62" s="176" t="s">
        <v>873</v>
      </c>
      <c r="E62" s="473">
        <v>124</v>
      </c>
      <c r="F62" s="143">
        <v>3</v>
      </c>
      <c r="G62" s="143">
        <v>12</v>
      </c>
      <c r="H62" s="143">
        <v>1</v>
      </c>
      <c r="I62" s="143">
        <v>22</v>
      </c>
      <c r="J62" s="143">
        <v>29</v>
      </c>
      <c r="K62" s="143">
        <v>10</v>
      </c>
      <c r="L62" s="143">
        <v>26</v>
      </c>
      <c r="N62" s="6"/>
      <c r="O62" s="4"/>
      <c r="P62" s="4"/>
      <c r="Q62" s="4"/>
      <c r="R62" s="4"/>
    </row>
    <row r="63" spans="2:18" x14ac:dyDescent="0.2">
      <c r="B63" s="174"/>
      <c r="C63" s="184"/>
      <c r="D63" s="174"/>
      <c r="E63" s="181"/>
      <c r="F63" s="143"/>
      <c r="G63" s="143"/>
      <c r="H63" s="143"/>
      <c r="I63" s="143"/>
      <c r="J63" s="143"/>
      <c r="K63" s="143"/>
      <c r="L63" s="143"/>
    </row>
    <row r="64" spans="2:18" x14ac:dyDescent="0.2">
      <c r="B64" s="176"/>
      <c r="C64" s="185" t="s">
        <v>882</v>
      </c>
      <c r="D64" s="190"/>
      <c r="E64" s="473">
        <v>44</v>
      </c>
      <c r="F64" s="143">
        <v>51</v>
      </c>
      <c r="G64" s="143">
        <v>5</v>
      </c>
      <c r="H64" s="143">
        <v>14</v>
      </c>
      <c r="I64" s="143">
        <v>3</v>
      </c>
      <c r="J64" s="143">
        <v>30</v>
      </c>
      <c r="K64" s="143">
        <v>65</v>
      </c>
      <c r="L64" s="143">
        <v>68</v>
      </c>
      <c r="N64" s="5"/>
      <c r="O64" s="3"/>
      <c r="P64" s="3"/>
      <c r="Q64" s="3"/>
      <c r="R64" s="3"/>
    </row>
    <row r="65" spans="1:12" x14ac:dyDescent="0.2">
      <c r="B65" s="176"/>
      <c r="C65" s="175"/>
      <c r="D65" s="176" t="s">
        <v>32</v>
      </c>
      <c r="E65" s="473">
        <v>44</v>
      </c>
      <c r="F65" s="143">
        <v>51</v>
      </c>
      <c r="G65" s="143">
        <v>5</v>
      </c>
      <c r="H65" s="143">
        <v>14</v>
      </c>
      <c r="I65" s="143">
        <v>3</v>
      </c>
      <c r="J65" s="143">
        <v>30</v>
      </c>
      <c r="K65" s="143">
        <v>65</v>
      </c>
      <c r="L65" s="143">
        <v>68</v>
      </c>
    </row>
    <row r="66" spans="1:12" x14ac:dyDescent="0.2">
      <c r="B66" s="176"/>
      <c r="C66" s="175"/>
      <c r="D66" s="176" t="s">
        <v>873</v>
      </c>
      <c r="E66" s="478">
        <v>0</v>
      </c>
      <c r="F66" s="474">
        <v>0</v>
      </c>
      <c r="G66" s="474">
        <v>0</v>
      </c>
      <c r="H66" s="474">
        <v>0</v>
      </c>
      <c r="I66" s="474">
        <v>0</v>
      </c>
      <c r="J66" s="474">
        <v>0</v>
      </c>
      <c r="K66" s="474">
        <v>0</v>
      </c>
      <c r="L66" s="474">
        <v>0</v>
      </c>
    </row>
    <row r="67" spans="1:12" x14ac:dyDescent="0.2">
      <c r="B67" s="182"/>
      <c r="C67" s="188"/>
      <c r="D67" s="191"/>
      <c r="E67" s="473"/>
      <c r="F67" s="143"/>
      <c r="G67" s="143"/>
      <c r="H67" s="143"/>
      <c r="I67" s="143"/>
      <c r="J67" s="143"/>
      <c r="K67" s="143"/>
      <c r="L67" s="143"/>
    </row>
    <row r="68" spans="1:12" x14ac:dyDescent="0.15">
      <c r="B68" s="174"/>
      <c r="C68" s="174"/>
      <c r="D68" s="174"/>
      <c r="E68" s="475"/>
      <c r="F68" s="476"/>
      <c r="G68" s="476"/>
      <c r="H68" s="476"/>
      <c r="I68" s="476"/>
      <c r="J68" s="476"/>
      <c r="K68" s="476"/>
      <c r="L68" s="476"/>
    </row>
    <row r="69" spans="1:12" x14ac:dyDescent="0.2">
      <c r="B69" s="176" t="s">
        <v>39</v>
      </c>
      <c r="C69" s="174"/>
      <c r="D69" s="174"/>
      <c r="E69" s="181">
        <v>407</v>
      </c>
      <c r="F69" s="143">
        <v>86</v>
      </c>
      <c r="G69" s="143">
        <v>91</v>
      </c>
      <c r="H69" s="143">
        <v>46</v>
      </c>
      <c r="I69" s="143">
        <v>81</v>
      </c>
      <c r="J69" s="143">
        <v>206</v>
      </c>
      <c r="K69" s="143">
        <v>112</v>
      </c>
      <c r="L69" s="143">
        <v>236</v>
      </c>
    </row>
    <row r="70" spans="1:12" ht="18" thickBot="1" x14ac:dyDescent="0.2">
      <c r="B70" s="163"/>
      <c r="C70" s="163"/>
      <c r="D70" s="163"/>
      <c r="E70" s="192"/>
      <c r="F70" s="193"/>
      <c r="G70" s="193"/>
      <c r="H70" s="193"/>
      <c r="I70" s="193"/>
      <c r="J70" s="193"/>
      <c r="K70" s="193"/>
      <c r="L70" s="193"/>
    </row>
    <row r="71" spans="1:12" x14ac:dyDescent="0.2">
      <c r="B71" s="162"/>
      <c r="C71" s="162"/>
      <c r="D71" s="162"/>
      <c r="E71" s="194" t="s">
        <v>40</v>
      </c>
      <c r="F71" s="162"/>
      <c r="G71" s="162"/>
      <c r="H71" s="162"/>
      <c r="I71" s="162"/>
      <c r="J71" s="162"/>
      <c r="K71" s="162"/>
      <c r="L71" s="162"/>
    </row>
    <row r="72" spans="1:12" x14ac:dyDescent="0.2">
      <c r="A72" s="27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N9" sqref="N9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6" width="13" style="59" customWidth="1"/>
    <col min="7" max="12" width="13" style="11" customWidth="1"/>
    <col min="13" max="14" width="12.125" style="11" customWidth="1"/>
    <col min="15" max="15" width="12.125" style="2" customWidth="1"/>
    <col min="16" max="16384" width="10.875" style="2"/>
  </cols>
  <sheetData>
    <row r="1" spans="1:14" x14ac:dyDescent="0.2">
      <c r="A1" s="27"/>
    </row>
    <row r="6" spans="1:14" x14ac:dyDescent="0.2">
      <c r="B6" s="533" t="s">
        <v>41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4" ht="18" thickBot="1" x14ac:dyDescent="0.25">
      <c r="B7" s="163"/>
      <c r="C7" s="163"/>
      <c r="D7" s="163"/>
      <c r="E7" s="163"/>
      <c r="F7" s="163"/>
      <c r="G7" s="534" t="s">
        <v>429</v>
      </c>
      <c r="H7" s="534"/>
      <c r="I7" s="163"/>
      <c r="J7" s="163"/>
      <c r="K7" s="163"/>
      <c r="L7" s="165" t="s">
        <v>700</v>
      </c>
    </row>
    <row r="8" spans="1:14" x14ac:dyDescent="0.15">
      <c r="B8" s="162"/>
      <c r="C8" s="162"/>
      <c r="D8" s="162"/>
      <c r="E8" s="209"/>
      <c r="F8" s="210"/>
      <c r="G8" s="167"/>
      <c r="H8" s="167"/>
      <c r="I8" s="167"/>
      <c r="J8" s="196"/>
      <c r="K8" s="162"/>
      <c r="L8" s="167"/>
    </row>
    <row r="9" spans="1:14" s="22" customFormat="1" x14ac:dyDescent="0.2">
      <c r="A9" s="60"/>
      <c r="B9" s="169"/>
      <c r="C9" s="170" t="s">
        <v>30</v>
      </c>
      <c r="D9" s="169"/>
      <c r="E9" s="171" t="s">
        <v>273</v>
      </c>
      <c r="F9" s="171" t="s">
        <v>274</v>
      </c>
      <c r="G9" s="171" t="s">
        <v>701</v>
      </c>
      <c r="H9" s="171" t="s">
        <v>702</v>
      </c>
      <c r="I9" s="171" t="s">
        <v>276</v>
      </c>
      <c r="J9" s="199" t="s">
        <v>277</v>
      </c>
      <c r="K9" s="211" t="s">
        <v>275</v>
      </c>
      <c r="L9" s="171" t="s">
        <v>278</v>
      </c>
      <c r="M9" s="60"/>
      <c r="N9" s="60"/>
    </row>
    <row r="10" spans="1:14" x14ac:dyDescent="0.15">
      <c r="B10" s="172"/>
      <c r="C10" s="172"/>
      <c r="D10" s="172"/>
      <c r="E10" s="212"/>
      <c r="F10" s="212"/>
      <c r="G10" s="173"/>
      <c r="H10" s="173"/>
      <c r="I10" s="173"/>
      <c r="J10" s="201"/>
      <c r="K10" s="172"/>
      <c r="L10" s="173"/>
      <c r="M10" s="61"/>
    </row>
    <row r="11" spans="1:14" x14ac:dyDescent="0.15">
      <c r="B11" s="174"/>
      <c r="C11" s="174"/>
      <c r="D11" s="202"/>
      <c r="E11" s="213"/>
      <c r="F11" s="213"/>
      <c r="G11" s="190"/>
      <c r="H11" s="174"/>
      <c r="I11" s="174"/>
      <c r="J11" s="174"/>
      <c r="K11" s="190"/>
      <c r="L11" s="174"/>
    </row>
    <row r="12" spans="1:14" x14ac:dyDescent="0.2">
      <c r="B12" s="176" t="s">
        <v>874</v>
      </c>
      <c r="C12" s="177"/>
      <c r="D12" s="203"/>
      <c r="E12" s="214">
        <v>5285</v>
      </c>
      <c r="F12" s="214">
        <v>1266</v>
      </c>
      <c r="G12" s="205">
        <v>4571</v>
      </c>
      <c r="H12" s="180">
        <v>796</v>
      </c>
      <c r="I12" s="180">
        <v>803</v>
      </c>
      <c r="J12" s="180">
        <v>210</v>
      </c>
      <c r="K12" s="180">
        <v>4451</v>
      </c>
      <c r="L12" s="180">
        <v>20</v>
      </c>
    </row>
    <row r="13" spans="1:14" x14ac:dyDescent="0.2">
      <c r="B13" s="176" t="s">
        <v>31</v>
      </c>
      <c r="C13" s="174"/>
      <c r="D13" s="204" t="s">
        <v>32</v>
      </c>
      <c r="E13" s="215">
        <v>4969</v>
      </c>
      <c r="F13" s="215">
        <v>1249</v>
      </c>
      <c r="G13" s="205">
        <v>4406</v>
      </c>
      <c r="H13" s="205">
        <v>795</v>
      </c>
      <c r="I13" s="205">
        <v>801</v>
      </c>
      <c r="J13" s="205">
        <v>210</v>
      </c>
      <c r="K13" s="215">
        <v>4360</v>
      </c>
      <c r="L13" s="205">
        <v>20</v>
      </c>
    </row>
    <row r="14" spans="1:14" x14ac:dyDescent="0.2">
      <c r="B14" s="174"/>
      <c r="C14" s="176" t="s">
        <v>33</v>
      </c>
      <c r="D14" s="204" t="s">
        <v>873</v>
      </c>
      <c r="E14" s="215">
        <v>316</v>
      </c>
      <c r="F14" s="215">
        <v>17</v>
      </c>
      <c r="G14" s="205">
        <v>165</v>
      </c>
      <c r="H14" s="205">
        <v>1</v>
      </c>
      <c r="I14" s="205">
        <v>2</v>
      </c>
      <c r="J14" s="216" t="s">
        <v>460</v>
      </c>
      <c r="K14" s="215">
        <v>91</v>
      </c>
      <c r="L14" s="216" t="s">
        <v>460</v>
      </c>
    </row>
    <row r="15" spans="1:14" x14ac:dyDescent="0.15">
      <c r="B15" s="174"/>
      <c r="C15" s="174"/>
      <c r="D15" s="206"/>
      <c r="E15" s="143"/>
      <c r="F15" s="207"/>
      <c r="G15" s="207"/>
      <c r="H15" s="207"/>
      <c r="I15" s="207"/>
      <c r="J15" s="207"/>
      <c r="K15" s="207"/>
      <c r="L15" s="208"/>
    </row>
    <row r="16" spans="1:14" x14ac:dyDescent="0.2">
      <c r="B16" s="176" t="s">
        <v>942</v>
      </c>
      <c r="C16" s="177"/>
      <c r="D16" s="178"/>
      <c r="E16" s="473">
        <v>5326</v>
      </c>
      <c r="F16" s="143">
        <v>1260</v>
      </c>
      <c r="G16" s="143">
        <v>4511</v>
      </c>
      <c r="H16" s="143">
        <v>806</v>
      </c>
      <c r="I16" s="143">
        <v>779</v>
      </c>
      <c r="J16" s="143">
        <v>209</v>
      </c>
      <c r="K16" s="143">
        <v>4396</v>
      </c>
      <c r="L16" s="143">
        <v>20</v>
      </c>
    </row>
    <row r="17" spans="2:12" x14ac:dyDescent="0.2">
      <c r="B17" s="176" t="s">
        <v>31</v>
      </c>
      <c r="C17" s="174"/>
      <c r="D17" s="176" t="s">
        <v>32</v>
      </c>
      <c r="E17" s="473">
        <v>5015</v>
      </c>
      <c r="F17" s="143">
        <v>1242</v>
      </c>
      <c r="G17" s="143">
        <v>4355</v>
      </c>
      <c r="H17" s="143">
        <v>805</v>
      </c>
      <c r="I17" s="143">
        <v>777</v>
      </c>
      <c r="J17" s="143">
        <v>209</v>
      </c>
      <c r="K17" s="143">
        <v>4300</v>
      </c>
      <c r="L17" s="143">
        <v>20</v>
      </c>
    </row>
    <row r="18" spans="2:12" x14ac:dyDescent="0.2">
      <c r="B18" s="174"/>
      <c r="C18" s="176" t="s">
        <v>33</v>
      </c>
      <c r="D18" s="176" t="s">
        <v>873</v>
      </c>
      <c r="E18" s="181">
        <v>311</v>
      </c>
      <c r="F18" s="143">
        <v>18</v>
      </c>
      <c r="G18" s="143">
        <v>156</v>
      </c>
      <c r="H18" s="143">
        <v>1</v>
      </c>
      <c r="I18" s="143">
        <v>2</v>
      </c>
      <c r="J18" s="474">
        <v>0</v>
      </c>
      <c r="K18" s="143">
        <v>96</v>
      </c>
      <c r="L18" s="474">
        <v>0</v>
      </c>
    </row>
    <row r="19" spans="2:12" x14ac:dyDescent="0.2">
      <c r="B19" s="174"/>
      <c r="C19" s="182"/>
      <c r="D19" s="183"/>
      <c r="E19" s="473"/>
      <c r="F19" s="143"/>
      <c r="G19" s="143"/>
      <c r="H19" s="143"/>
      <c r="I19" s="143"/>
      <c r="J19" s="143"/>
      <c r="K19" s="143"/>
      <c r="L19" s="474"/>
    </row>
    <row r="20" spans="2:12" x14ac:dyDescent="0.2">
      <c r="B20" s="174"/>
      <c r="C20" s="184" t="s">
        <v>875</v>
      </c>
      <c r="D20" s="174"/>
      <c r="E20" s="473">
        <v>949</v>
      </c>
      <c r="F20" s="143">
        <v>190</v>
      </c>
      <c r="G20" s="143">
        <v>422</v>
      </c>
      <c r="H20" s="143">
        <v>35</v>
      </c>
      <c r="I20" s="143">
        <v>82</v>
      </c>
      <c r="J20" s="143">
        <v>28</v>
      </c>
      <c r="K20" s="143">
        <v>394</v>
      </c>
      <c r="L20" s="474">
        <v>0</v>
      </c>
    </row>
    <row r="21" spans="2:12" x14ac:dyDescent="0.2">
      <c r="B21" s="174"/>
      <c r="C21" s="184"/>
      <c r="D21" s="176" t="s">
        <v>32</v>
      </c>
      <c r="E21" s="181">
        <v>696</v>
      </c>
      <c r="F21" s="143">
        <v>178</v>
      </c>
      <c r="G21" s="143">
        <v>359</v>
      </c>
      <c r="H21" s="143">
        <v>35</v>
      </c>
      <c r="I21" s="143">
        <v>82</v>
      </c>
      <c r="J21" s="143">
        <v>28</v>
      </c>
      <c r="K21" s="143">
        <v>340</v>
      </c>
      <c r="L21" s="474">
        <v>0</v>
      </c>
    </row>
    <row r="22" spans="2:12" x14ac:dyDescent="0.2">
      <c r="B22" s="174"/>
      <c r="C22" s="184"/>
      <c r="D22" s="176" t="s">
        <v>873</v>
      </c>
      <c r="E22" s="473">
        <v>253</v>
      </c>
      <c r="F22" s="143">
        <v>12</v>
      </c>
      <c r="G22" s="143">
        <v>63</v>
      </c>
      <c r="H22" s="474">
        <v>0</v>
      </c>
      <c r="I22" s="474">
        <v>0</v>
      </c>
      <c r="J22" s="474">
        <v>0</v>
      </c>
      <c r="K22" s="143">
        <v>54</v>
      </c>
      <c r="L22" s="474">
        <v>0</v>
      </c>
    </row>
    <row r="23" spans="2:12" x14ac:dyDescent="0.2">
      <c r="B23" s="174"/>
      <c r="C23" s="184"/>
      <c r="D23" s="174"/>
      <c r="E23" s="473"/>
      <c r="F23" s="143"/>
      <c r="G23" s="143"/>
      <c r="H23" s="143"/>
      <c r="I23" s="143"/>
      <c r="J23" s="143"/>
      <c r="K23" s="143"/>
      <c r="L23" s="474"/>
    </row>
    <row r="24" spans="2:12" x14ac:dyDescent="0.2">
      <c r="B24" s="174"/>
      <c r="C24" s="184"/>
      <c r="D24" s="185" t="s">
        <v>876</v>
      </c>
      <c r="E24" s="181">
        <v>482</v>
      </c>
      <c r="F24" s="143">
        <v>91</v>
      </c>
      <c r="G24" s="143">
        <v>178</v>
      </c>
      <c r="H24" s="143">
        <v>7</v>
      </c>
      <c r="I24" s="143">
        <v>36</v>
      </c>
      <c r="J24" s="143">
        <v>16</v>
      </c>
      <c r="K24" s="143">
        <v>163</v>
      </c>
      <c r="L24" s="474">
        <v>0</v>
      </c>
    </row>
    <row r="25" spans="2:12" x14ac:dyDescent="0.2">
      <c r="B25" s="174"/>
      <c r="C25" s="184"/>
      <c r="D25" s="184" t="s">
        <v>32</v>
      </c>
      <c r="E25" s="473">
        <v>267</v>
      </c>
      <c r="F25" s="143">
        <v>79</v>
      </c>
      <c r="G25" s="143">
        <v>118</v>
      </c>
      <c r="H25" s="143">
        <v>7</v>
      </c>
      <c r="I25" s="143">
        <v>36</v>
      </c>
      <c r="J25" s="143">
        <v>16</v>
      </c>
      <c r="K25" s="143">
        <v>118</v>
      </c>
      <c r="L25" s="474">
        <v>0</v>
      </c>
    </row>
    <row r="26" spans="2:12" x14ac:dyDescent="0.2">
      <c r="B26" s="174"/>
      <c r="C26" s="186"/>
      <c r="D26" s="176" t="s">
        <v>873</v>
      </c>
      <c r="E26" s="473">
        <v>215</v>
      </c>
      <c r="F26" s="143">
        <v>12</v>
      </c>
      <c r="G26" s="143">
        <v>60</v>
      </c>
      <c r="H26" s="474">
        <v>0</v>
      </c>
      <c r="I26" s="474">
        <v>0</v>
      </c>
      <c r="J26" s="474">
        <v>0</v>
      </c>
      <c r="K26" s="143">
        <v>45</v>
      </c>
      <c r="L26" s="474">
        <v>0</v>
      </c>
    </row>
    <row r="27" spans="2:12" x14ac:dyDescent="0.2">
      <c r="B27" s="174"/>
      <c r="C27" s="184"/>
      <c r="D27" s="184"/>
      <c r="E27" s="181"/>
      <c r="F27" s="143"/>
      <c r="G27" s="143"/>
      <c r="H27" s="143"/>
      <c r="I27" s="143"/>
      <c r="J27" s="143"/>
      <c r="K27" s="143"/>
      <c r="L27" s="474"/>
    </row>
    <row r="28" spans="2:12" x14ac:dyDescent="0.2">
      <c r="B28" s="174"/>
      <c r="C28" s="184"/>
      <c r="D28" s="187" t="s">
        <v>877</v>
      </c>
      <c r="E28" s="473">
        <v>448</v>
      </c>
      <c r="F28" s="143">
        <v>99</v>
      </c>
      <c r="G28" s="143">
        <v>244</v>
      </c>
      <c r="H28" s="143">
        <v>28</v>
      </c>
      <c r="I28" s="143">
        <v>46</v>
      </c>
      <c r="J28" s="143">
        <v>12</v>
      </c>
      <c r="K28" s="143">
        <v>226</v>
      </c>
      <c r="L28" s="474">
        <v>0</v>
      </c>
    </row>
    <row r="29" spans="2:12" x14ac:dyDescent="0.2">
      <c r="B29" s="174"/>
      <c r="C29" s="184"/>
      <c r="D29" s="184" t="s">
        <v>32</v>
      </c>
      <c r="E29" s="473">
        <v>429</v>
      </c>
      <c r="F29" s="143">
        <v>99</v>
      </c>
      <c r="G29" s="143">
        <v>241</v>
      </c>
      <c r="H29" s="143">
        <v>28</v>
      </c>
      <c r="I29" s="143">
        <v>46</v>
      </c>
      <c r="J29" s="143">
        <v>12</v>
      </c>
      <c r="K29" s="143">
        <v>222</v>
      </c>
      <c r="L29" s="474">
        <v>0</v>
      </c>
    </row>
    <row r="30" spans="2:12" x14ac:dyDescent="0.2">
      <c r="B30" s="174"/>
      <c r="C30" s="184"/>
      <c r="D30" s="184" t="s">
        <v>873</v>
      </c>
      <c r="E30" s="181">
        <v>19</v>
      </c>
      <c r="F30" s="474">
        <v>0</v>
      </c>
      <c r="G30" s="143">
        <v>3</v>
      </c>
      <c r="H30" s="474">
        <v>0</v>
      </c>
      <c r="I30" s="474">
        <v>0</v>
      </c>
      <c r="J30" s="474">
        <v>0</v>
      </c>
      <c r="K30" s="143">
        <v>4</v>
      </c>
      <c r="L30" s="474">
        <v>0</v>
      </c>
    </row>
    <row r="31" spans="2:12" x14ac:dyDescent="0.2">
      <c r="B31" s="174"/>
      <c r="C31" s="184"/>
      <c r="D31" s="188"/>
      <c r="E31" s="473"/>
      <c r="F31" s="474"/>
      <c r="G31" s="143"/>
      <c r="H31" s="143"/>
      <c r="I31" s="143"/>
      <c r="J31" s="143"/>
      <c r="K31" s="143"/>
      <c r="L31" s="474"/>
    </row>
    <row r="32" spans="2:12" x14ac:dyDescent="0.2">
      <c r="B32" s="174"/>
      <c r="C32" s="184"/>
      <c r="D32" s="187" t="s">
        <v>878</v>
      </c>
      <c r="E32" s="473">
        <v>19</v>
      </c>
      <c r="F32" s="474">
        <v>0</v>
      </c>
      <c r="G32" s="474">
        <v>0</v>
      </c>
      <c r="H32" s="474">
        <v>0</v>
      </c>
      <c r="I32" s="474">
        <v>0</v>
      </c>
      <c r="J32" s="474">
        <v>0</v>
      </c>
      <c r="K32" s="143">
        <v>5</v>
      </c>
      <c r="L32" s="474">
        <v>0</v>
      </c>
    </row>
    <row r="33" spans="2:12" x14ac:dyDescent="0.2">
      <c r="B33" s="174"/>
      <c r="C33" s="184"/>
      <c r="D33" s="184" t="s">
        <v>32</v>
      </c>
      <c r="E33" s="421">
        <v>0</v>
      </c>
      <c r="F33" s="474">
        <v>0</v>
      </c>
      <c r="G33" s="474">
        <v>0</v>
      </c>
      <c r="H33" s="474">
        <v>0</v>
      </c>
      <c r="I33" s="474">
        <v>0</v>
      </c>
      <c r="J33" s="474">
        <v>0</v>
      </c>
      <c r="K33" s="474">
        <v>0</v>
      </c>
      <c r="L33" s="474">
        <v>0</v>
      </c>
    </row>
    <row r="34" spans="2:12" x14ac:dyDescent="0.2">
      <c r="B34" s="174"/>
      <c r="C34" s="184"/>
      <c r="D34" s="184" t="s">
        <v>873</v>
      </c>
      <c r="E34" s="473">
        <v>19</v>
      </c>
      <c r="F34" s="474">
        <v>0</v>
      </c>
      <c r="G34" s="474">
        <v>0</v>
      </c>
      <c r="H34" s="474">
        <v>0</v>
      </c>
      <c r="I34" s="474">
        <v>0</v>
      </c>
      <c r="J34" s="474">
        <v>0</v>
      </c>
      <c r="K34" s="143">
        <v>5</v>
      </c>
      <c r="L34" s="474">
        <v>0</v>
      </c>
    </row>
    <row r="35" spans="2:12" x14ac:dyDescent="0.2">
      <c r="B35" s="174"/>
      <c r="C35" s="184"/>
      <c r="D35" s="188"/>
      <c r="E35" s="473"/>
      <c r="F35" s="143"/>
      <c r="G35" s="143"/>
      <c r="H35" s="143"/>
      <c r="I35" s="143"/>
      <c r="J35" s="143"/>
      <c r="K35" s="143"/>
      <c r="L35" s="474"/>
    </row>
    <row r="36" spans="2:12" x14ac:dyDescent="0.2">
      <c r="B36" s="174"/>
      <c r="C36" s="185" t="s">
        <v>879</v>
      </c>
      <c r="D36" s="189" t="s">
        <v>34</v>
      </c>
      <c r="E36" s="181">
        <v>16</v>
      </c>
      <c r="F36" s="143">
        <v>11</v>
      </c>
      <c r="G36" s="143">
        <v>57</v>
      </c>
      <c r="H36" s="143">
        <v>8</v>
      </c>
      <c r="I36" s="143">
        <v>14</v>
      </c>
      <c r="J36" s="143">
        <v>7</v>
      </c>
      <c r="K36" s="143">
        <v>39</v>
      </c>
      <c r="L36" s="474">
        <v>0</v>
      </c>
    </row>
    <row r="37" spans="2:12" x14ac:dyDescent="0.2">
      <c r="B37" s="176" t="s">
        <v>35</v>
      </c>
      <c r="C37" s="184"/>
      <c r="D37" s="176" t="s">
        <v>32</v>
      </c>
      <c r="E37" s="473">
        <v>16</v>
      </c>
      <c r="F37" s="143">
        <v>8</v>
      </c>
      <c r="G37" s="143">
        <v>19</v>
      </c>
      <c r="H37" s="143">
        <v>8</v>
      </c>
      <c r="I37" s="143">
        <v>14</v>
      </c>
      <c r="J37" s="143">
        <v>7</v>
      </c>
      <c r="K37" s="143">
        <v>31</v>
      </c>
      <c r="L37" s="474">
        <v>0</v>
      </c>
    </row>
    <row r="38" spans="2:12" x14ac:dyDescent="0.2">
      <c r="B38" s="176" t="s">
        <v>36</v>
      </c>
      <c r="C38" s="184"/>
      <c r="D38" s="176" t="s">
        <v>873</v>
      </c>
      <c r="E38" s="421">
        <v>0</v>
      </c>
      <c r="F38" s="143">
        <v>3</v>
      </c>
      <c r="G38" s="143">
        <v>38</v>
      </c>
      <c r="H38" s="474">
        <v>0</v>
      </c>
      <c r="I38" s="474">
        <v>0</v>
      </c>
      <c r="J38" s="474">
        <v>0</v>
      </c>
      <c r="K38" s="143">
        <v>8</v>
      </c>
      <c r="L38" s="474">
        <v>0</v>
      </c>
    </row>
    <row r="39" spans="2:12" x14ac:dyDescent="0.2">
      <c r="B39" s="176" t="s">
        <v>37</v>
      </c>
      <c r="C39" s="184"/>
      <c r="D39" s="174"/>
      <c r="E39" s="181"/>
      <c r="F39" s="143"/>
      <c r="G39" s="143"/>
      <c r="H39" s="143"/>
      <c r="I39" s="474"/>
      <c r="J39" s="143"/>
      <c r="K39" s="143"/>
      <c r="L39" s="474"/>
    </row>
    <row r="40" spans="2:12" x14ac:dyDescent="0.2">
      <c r="B40" s="176" t="s">
        <v>38</v>
      </c>
      <c r="C40" s="184"/>
      <c r="D40" s="187" t="s">
        <v>876</v>
      </c>
      <c r="E40" s="473">
        <v>3</v>
      </c>
      <c r="F40" s="474">
        <v>0</v>
      </c>
      <c r="G40" s="143">
        <v>33</v>
      </c>
      <c r="H40" s="143">
        <v>2</v>
      </c>
      <c r="I40" s="474">
        <v>0</v>
      </c>
      <c r="J40" s="143">
        <v>2</v>
      </c>
      <c r="K40" s="474">
        <v>2</v>
      </c>
      <c r="L40" s="474">
        <v>0</v>
      </c>
    </row>
    <row r="41" spans="2:12" x14ac:dyDescent="0.2">
      <c r="B41" s="174"/>
      <c r="C41" s="184"/>
      <c r="D41" s="184" t="s">
        <v>32</v>
      </c>
      <c r="E41" s="473">
        <v>3</v>
      </c>
      <c r="F41" s="474">
        <v>0</v>
      </c>
      <c r="G41" s="474">
        <v>0</v>
      </c>
      <c r="H41" s="143">
        <v>2</v>
      </c>
      <c r="I41" s="474">
        <v>0</v>
      </c>
      <c r="J41" s="143">
        <v>2</v>
      </c>
      <c r="K41" s="474">
        <v>0</v>
      </c>
      <c r="L41" s="474">
        <v>0</v>
      </c>
    </row>
    <row r="42" spans="2:12" x14ac:dyDescent="0.2">
      <c r="B42" s="174"/>
      <c r="C42" s="184"/>
      <c r="D42" s="184" t="s">
        <v>873</v>
      </c>
      <c r="E42" s="421">
        <v>0</v>
      </c>
      <c r="F42" s="474">
        <v>0</v>
      </c>
      <c r="G42" s="143">
        <v>33</v>
      </c>
      <c r="H42" s="474">
        <v>0</v>
      </c>
      <c r="I42" s="474">
        <v>0</v>
      </c>
      <c r="J42" s="474">
        <v>0</v>
      </c>
      <c r="K42" s="474">
        <v>2</v>
      </c>
      <c r="L42" s="474">
        <v>0</v>
      </c>
    </row>
    <row r="43" spans="2:12" x14ac:dyDescent="0.2">
      <c r="B43" s="174"/>
      <c r="C43" s="184"/>
      <c r="D43" s="188"/>
      <c r="E43" s="473"/>
      <c r="F43" s="143"/>
      <c r="G43" s="143"/>
      <c r="H43" s="143"/>
      <c r="I43" s="143"/>
      <c r="J43" s="143"/>
      <c r="K43" s="143"/>
      <c r="L43" s="474"/>
    </row>
    <row r="44" spans="2:12" x14ac:dyDescent="0.2">
      <c r="B44" s="174"/>
      <c r="C44" s="184"/>
      <c r="D44" s="187" t="s">
        <v>877</v>
      </c>
      <c r="E44" s="473">
        <v>13</v>
      </c>
      <c r="F44" s="143">
        <v>11</v>
      </c>
      <c r="G44" s="143">
        <v>24</v>
      </c>
      <c r="H44" s="143">
        <v>6</v>
      </c>
      <c r="I44" s="143">
        <v>14</v>
      </c>
      <c r="J44" s="143">
        <v>5</v>
      </c>
      <c r="K44" s="143">
        <v>37</v>
      </c>
      <c r="L44" s="474">
        <v>0</v>
      </c>
    </row>
    <row r="45" spans="2:12" x14ac:dyDescent="0.2">
      <c r="B45" s="174"/>
      <c r="C45" s="184"/>
      <c r="D45" s="184" t="s">
        <v>32</v>
      </c>
      <c r="E45" s="181">
        <v>13</v>
      </c>
      <c r="F45" s="143">
        <v>8</v>
      </c>
      <c r="G45" s="143">
        <v>19</v>
      </c>
      <c r="H45" s="143">
        <v>6</v>
      </c>
      <c r="I45" s="143">
        <v>14</v>
      </c>
      <c r="J45" s="143">
        <v>5</v>
      </c>
      <c r="K45" s="143">
        <v>31</v>
      </c>
      <c r="L45" s="474">
        <v>0</v>
      </c>
    </row>
    <row r="46" spans="2:12" x14ac:dyDescent="0.2">
      <c r="B46" s="174"/>
      <c r="C46" s="184"/>
      <c r="D46" s="184" t="s">
        <v>873</v>
      </c>
      <c r="E46" s="477">
        <v>0</v>
      </c>
      <c r="F46" s="143">
        <v>3</v>
      </c>
      <c r="G46" s="143">
        <v>5</v>
      </c>
      <c r="H46" s="474">
        <v>0</v>
      </c>
      <c r="I46" s="474">
        <v>0</v>
      </c>
      <c r="J46" s="474">
        <v>0</v>
      </c>
      <c r="K46" s="143">
        <v>6</v>
      </c>
      <c r="L46" s="474">
        <v>0</v>
      </c>
    </row>
    <row r="47" spans="2:12" x14ac:dyDescent="0.2">
      <c r="B47" s="174"/>
      <c r="C47" s="184"/>
      <c r="D47" s="188"/>
      <c r="E47" s="473"/>
      <c r="F47" s="143"/>
      <c r="G47" s="143"/>
      <c r="H47" s="143"/>
      <c r="I47" s="143"/>
      <c r="J47" s="143"/>
      <c r="K47" s="143"/>
      <c r="L47" s="143"/>
    </row>
    <row r="48" spans="2:12" x14ac:dyDescent="0.2">
      <c r="B48" s="174"/>
      <c r="C48" s="185" t="s">
        <v>880</v>
      </c>
      <c r="D48" s="190"/>
      <c r="E48" s="181">
        <v>4033</v>
      </c>
      <c r="F48" s="143">
        <v>960</v>
      </c>
      <c r="G48" s="143">
        <v>3825</v>
      </c>
      <c r="H48" s="143">
        <v>727</v>
      </c>
      <c r="I48" s="143">
        <v>607</v>
      </c>
      <c r="J48" s="143">
        <v>161</v>
      </c>
      <c r="K48" s="143">
        <v>3694</v>
      </c>
      <c r="L48" s="143">
        <v>3</v>
      </c>
    </row>
    <row r="49" spans="2:12" x14ac:dyDescent="0.2">
      <c r="B49" s="174"/>
      <c r="C49" s="184"/>
      <c r="D49" s="176" t="s">
        <v>32</v>
      </c>
      <c r="E49" s="473">
        <v>4031</v>
      </c>
      <c r="F49" s="143">
        <v>957</v>
      </c>
      <c r="G49" s="143">
        <v>3800</v>
      </c>
      <c r="H49" s="143">
        <v>727</v>
      </c>
      <c r="I49" s="143">
        <v>607</v>
      </c>
      <c r="J49" s="143">
        <v>161</v>
      </c>
      <c r="K49" s="143">
        <v>3670</v>
      </c>
      <c r="L49" s="143">
        <v>3</v>
      </c>
    </row>
    <row r="50" spans="2:12" x14ac:dyDescent="0.2">
      <c r="B50" s="174"/>
      <c r="C50" s="184"/>
      <c r="D50" s="176" t="s">
        <v>873</v>
      </c>
      <c r="E50" s="473">
        <v>2</v>
      </c>
      <c r="F50" s="143">
        <v>3</v>
      </c>
      <c r="G50" s="143">
        <v>25</v>
      </c>
      <c r="H50" s="474">
        <v>0</v>
      </c>
      <c r="I50" s="474">
        <v>0</v>
      </c>
      <c r="J50" s="474">
        <v>0</v>
      </c>
      <c r="K50" s="143">
        <v>24</v>
      </c>
      <c r="L50" s="474">
        <v>0</v>
      </c>
    </row>
    <row r="51" spans="2:12" x14ac:dyDescent="0.2">
      <c r="B51" s="174"/>
      <c r="C51" s="184"/>
      <c r="D51" s="174"/>
      <c r="E51" s="181"/>
      <c r="F51" s="143"/>
      <c r="G51" s="143"/>
      <c r="H51" s="143"/>
      <c r="I51" s="143"/>
      <c r="J51" s="143"/>
      <c r="K51" s="143"/>
      <c r="L51" s="143"/>
    </row>
    <row r="52" spans="2:12" x14ac:dyDescent="0.2">
      <c r="B52" s="174"/>
      <c r="C52" s="184"/>
      <c r="D52" s="187" t="s">
        <v>876</v>
      </c>
      <c r="E52" s="473">
        <v>1999</v>
      </c>
      <c r="F52" s="143">
        <v>428</v>
      </c>
      <c r="G52" s="143">
        <v>1730</v>
      </c>
      <c r="H52" s="143">
        <v>326</v>
      </c>
      <c r="I52" s="143">
        <v>248</v>
      </c>
      <c r="J52" s="143">
        <v>82</v>
      </c>
      <c r="K52" s="143">
        <v>1594</v>
      </c>
      <c r="L52" s="143">
        <v>2</v>
      </c>
    </row>
    <row r="53" spans="2:12" x14ac:dyDescent="0.2">
      <c r="B53" s="174"/>
      <c r="C53" s="184"/>
      <c r="D53" s="184" t="s">
        <v>32</v>
      </c>
      <c r="E53" s="473">
        <v>1999</v>
      </c>
      <c r="F53" s="143">
        <v>426</v>
      </c>
      <c r="G53" s="143">
        <v>1725</v>
      </c>
      <c r="H53" s="143">
        <v>326</v>
      </c>
      <c r="I53" s="143">
        <v>248</v>
      </c>
      <c r="J53" s="143">
        <v>82</v>
      </c>
      <c r="K53" s="143">
        <v>1584</v>
      </c>
      <c r="L53" s="143">
        <v>2</v>
      </c>
    </row>
    <row r="54" spans="2:12" x14ac:dyDescent="0.2">
      <c r="B54" s="174"/>
      <c r="C54" s="184"/>
      <c r="D54" s="184" t="s">
        <v>873</v>
      </c>
      <c r="E54" s="477">
        <v>0</v>
      </c>
      <c r="F54" s="143">
        <v>2</v>
      </c>
      <c r="G54" s="143">
        <v>5</v>
      </c>
      <c r="H54" s="474">
        <v>0</v>
      </c>
      <c r="I54" s="474">
        <v>0</v>
      </c>
      <c r="J54" s="474">
        <v>0</v>
      </c>
      <c r="K54" s="143">
        <v>10</v>
      </c>
      <c r="L54" s="474">
        <v>0</v>
      </c>
    </row>
    <row r="55" spans="2:12" x14ac:dyDescent="0.2">
      <c r="B55" s="174"/>
      <c r="C55" s="184"/>
      <c r="D55" s="188"/>
      <c r="E55" s="473"/>
      <c r="F55" s="143"/>
      <c r="G55" s="143"/>
      <c r="H55" s="143"/>
      <c r="I55" s="143"/>
      <c r="J55" s="143"/>
      <c r="K55" s="143"/>
      <c r="L55" s="143"/>
    </row>
    <row r="56" spans="2:12" x14ac:dyDescent="0.2">
      <c r="B56" s="174"/>
      <c r="C56" s="184"/>
      <c r="D56" s="187" t="s">
        <v>877</v>
      </c>
      <c r="E56" s="473">
        <v>2034</v>
      </c>
      <c r="F56" s="143">
        <v>532</v>
      </c>
      <c r="G56" s="143">
        <v>2095</v>
      </c>
      <c r="H56" s="143">
        <v>401</v>
      </c>
      <c r="I56" s="143">
        <v>359</v>
      </c>
      <c r="J56" s="143">
        <v>79</v>
      </c>
      <c r="K56" s="143">
        <v>2100</v>
      </c>
      <c r="L56" s="143">
        <v>1</v>
      </c>
    </row>
    <row r="57" spans="2:12" x14ac:dyDescent="0.2">
      <c r="B57" s="174"/>
      <c r="C57" s="184"/>
      <c r="D57" s="184" t="s">
        <v>32</v>
      </c>
      <c r="E57" s="181">
        <v>2032</v>
      </c>
      <c r="F57" s="143">
        <v>531</v>
      </c>
      <c r="G57" s="143">
        <v>2075</v>
      </c>
      <c r="H57" s="143">
        <v>401</v>
      </c>
      <c r="I57" s="143">
        <v>359</v>
      </c>
      <c r="J57" s="143">
        <v>79</v>
      </c>
      <c r="K57" s="143">
        <v>2086</v>
      </c>
      <c r="L57" s="143">
        <v>1</v>
      </c>
    </row>
    <row r="58" spans="2:12" x14ac:dyDescent="0.2">
      <c r="B58" s="174"/>
      <c r="C58" s="184"/>
      <c r="D58" s="184" t="s">
        <v>873</v>
      </c>
      <c r="E58" s="473">
        <v>2</v>
      </c>
      <c r="F58" s="143">
        <v>1</v>
      </c>
      <c r="G58" s="143">
        <v>20</v>
      </c>
      <c r="H58" s="474">
        <v>0</v>
      </c>
      <c r="I58" s="474">
        <v>0</v>
      </c>
      <c r="J58" s="474">
        <v>0</v>
      </c>
      <c r="K58" s="143">
        <v>14</v>
      </c>
      <c r="L58" s="474">
        <v>0</v>
      </c>
    </row>
    <row r="59" spans="2:12" x14ac:dyDescent="0.2">
      <c r="B59" s="174"/>
      <c r="C59" s="184"/>
      <c r="D59" s="188"/>
      <c r="E59" s="473"/>
      <c r="F59" s="143"/>
      <c r="G59" s="143"/>
      <c r="H59" s="143"/>
      <c r="I59" s="143"/>
      <c r="J59" s="143"/>
      <c r="K59" s="143"/>
      <c r="L59" s="474"/>
    </row>
    <row r="60" spans="2:12" x14ac:dyDescent="0.2">
      <c r="B60" s="176"/>
      <c r="C60" s="185" t="s">
        <v>881</v>
      </c>
      <c r="D60" s="190"/>
      <c r="E60" s="181">
        <v>271</v>
      </c>
      <c r="F60" s="143">
        <v>71</v>
      </c>
      <c r="G60" s="143">
        <v>160</v>
      </c>
      <c r="H60" s="143">
        <v>27</v>
      </c>
      <c r="I60" s="143">
        <v>53</v>
      </c>
      <c r="J60" s="143">
        <v>8</v>
      </c>
      <c r="K60" s="143">
        <v>206</v>
      </c>
      <c r="L60" s="474">
        <v>0</v>
      </c>
    </row>
    <row r="61" spans="2:12" x14ac:dyDescent="0.2">
      <c r="B61" s="174"/>
      <c r="C61" s="184"/>
      <c r="D61" s="176" t="s">
        <v>32</v>
      </c>
      <c r="E61" s="473">
        <v>215</v>
      </c>
      <c r="F61" s="143">
        <v>71</v>
      </c>
      <c r="G61" s="143">
        <v>130</v>
      </c>
      <c r="H61" s="143">
        <v>26</v>
      </c>
      <c r="I61" s="143">
        <v>51</v>
      </c>
      <c r="J61" s="143">
        <v>8</v>
      </c>
      <c r="K61" s="143">
        <v>196</v>
      </c>
      <c r="L61" s="474">
        <v>0</v>
      </c>
    </row>
    <row r="62" spans="2:12" x14ac:dyDescent="0.2">
      <c r="B62" s="174"/>
      <c r="C62" s="184"/>
      <c r="D62" s="176" t="s">
        <v>873</v>
      </c>
      <c r="E62" s="473">
        <v>56</v>
      </c>
      <c r="F62" s="474">
        <v>0</v>
      </c>
      <c r="G62" s="143">
        <v>30</v>
      </c>
      <c r="H62" s="143">
        <v>1</v>
      </c>
      <c r="I62" s="143">
        <v>2</v>
      </c>
      <c r="J62" s="474">
        <v>0</v>
      </c>
      <c r="K62" s="143">
        <v>10</v>
      </c>
      <c r="L62" s="474">
        <v>0</v>
      </c>
    </row>
    <row r="63" spans="2:12" x14ac:dyDescent="0.2">
      <c r="B63" s="174"/>
      <c r="C63" s="184"/>
      <c r="D63" s="174"/>
      <c r="E63" s="181"/>
      <c r="F63" s="143"/>
      <c r="G63" s="143"/>
      <c r="H63" s="143"/>
      <c r="I63" s="143"/>
      <c r="J63" s="143"/>
      <c r="K63" s="143"/>
      <c r="L63" s="143"/>
    </row>
    <row r="64" spans="2:12" x14ac:dyDescent="0.2">
      <c r="B64" s="176"/>
      <c r="C64" s="185" t="s">
        <v>882</v>
      </c>
      <c r="D64" s="190"/>
      <c r="E64" s="473">
        <v>57</v>
      </c>
      <c r="F64" s="143">
        <v>28</v>
      </c>
      <c r="G64" s="143">
        <v>47</v>
      </c>
      <c r="H64" s="143">
        <v>9</v>
      </c>
      <c r="I64" s="143">
        <v>23</v>
      </c>
      <c r="J64" s="143">
        <v>5</v>
      </c>
      <c r="K64" s="143">
        <v>63</v>
      </c>
      <c r="L64" s="143">
        <v>17</v>
      </c>
    </row>
    <row r="65" spans="1:12" x14ac:dyDescent="0.2">
      <c r="B65" s="176"/>
      <c r="C65" s="175"/>
      <c r="D65" s="176" t="s">
        <v>32</v>
      </c>
      <c r="E65" s="473">
        <v>57</v>
      </c>
      <c r="F65" s="143">
        <v>28</v>
      </c>
      <c r="G65" s="143">
        <v>47</v>
      </c>
      <c r="H65" s="143">
        <v>9</v>
      </c>
      <c r="I65" s="143">
        <v>23</v>
      </c>
      <c r="J65" s="143">
        <v>5</v>
      </c>
      <c r="K65" s="143">
        <v>63</v>
      </c>
      <c r="L65" s="143">
        <v>17</v>
      </c>
    </row>
    <row r="66" spans="1:12" x14ac:dyDescent="0.2">
      <c r="B66" s="176"/>
      <c r="C66" s="175"/>
      <c r="D66" s="176" t="s">
        <v>873</v>
      </c>
      <c r="E66" s="477">
        <v>0</v>
      </c>
      <c r="F66" s="474">
        <v>0</v>
      </c>
      <c r="G66" s="474">
        <v>0</v>
      </c>
      <c r="H66" s="474">
        <v>0</v>
      </c>
      <c r="I66" s="474">
        <v>0</v>
      </c>
      <c r="J66" s="474">
        <v>0</v>
      </c>
      <c r="K66" s="474">
        <v>0</v>
      </c>
      <c r="L66" s="474">
        <v>0</v>
      </c>
    </row>
    <row r="67" spans="1:12" x14ac:dyDescent="0.2">
      <c r="B67" s="182"/>
      <c r="C67" s="188"/>
      <c r="D67" s="191"/>
      <c r="E67" s="473"/>
      <c r="F67" s="143"/>
      <c r="G67" s="143"/>
      <c r="H67" s="143"/>
      <c r="I67" s="143"/>
      <c r="J67" s="143"/>
      <c r="K67" s="143"/>
      <c r="L67" s="143"/>
    </row>
    <row r="68" spans="1:12" x14ac:dyDescent="0.15">
      <c r="B68" s="174"/>
      <c r="C68" s="174"/>
      <c r="D68" s="174"/>
      <c r="E68" s="475"/>
      <c r="F68" s="476"/>
      <c r="G68" s="476"/>
      <c r="H68" s="476"/>
      <c r="I68" s="476"/>
      <c r="J68" s="476"/>
      <c r="K68" s="476"/>
      <c r="L68" s="476"/>
    </row>
    <row r="69" spans="1:12" x14ac:dyDescent="0.2">
      <c r="B69" s="176" t="s">
        <v>39</v>
      </c>
      <c r="C69" s="174"/>
      <c r="D69" s="174"/>
      <c r="E69" s="181">
        <v>185</v>
      </c>
      <c r="F69" s="143">
        <v>33</v>
      </c>
      <c r="G69" s="143">
        <v>186</v>
      </c>
      <c r="H69" s="143">
        <v>33</v>
      </c>
      <c r="I69" s="143">
        <v>28</v>
      </c>
      <c r="J69" s="143">
        <v>4</v>
      </c>
      <c r="K69" s="143">
        <v>172</v>
      </c>
      <c r="L69" s="143">
        <v>6</v>
      </c>
    </row>
    <row r="70" spans="1:12" ht="18" thickBot="1" x14ac:dyDescent="0.2">
      <c r="B70" s="163"/>
      <c r="C70" s="163"/>
      <c r="D70" s="163"/>
      <c r="E70" s="192"/>
      <c r="F70" s="193"/>
      <c r="G70" s="193"/>
      <c r="H70" s="193"/>
      <c r="I70" s="193"/>
      <c r="J70" s="193"/>
      <c r="K70" s="193"/>
      <c r="L70" s="193"/>
    </row>
    <row r="71" spans="1:12" x14ac:dyDescent="0.2">
      <c r="B71" s="162"/>
      <c r="C71" s="162"/>
      <c r="D71" s="162"/>
      <c r="E71" s="194" t="s">
        <v>40</v>
      </c>
      <c r="F71" s="217"/>
      <c r="G71" s="162"/>
      <c r="H71" s="162"/>
      <c r="I71" s="162"/>
      <c r="J71" s="162"/>
      <c r="K71" s="218"/>
      <c r="L71" s="162"/>
    </row>
    <row r="72" spans="1:12" x14ac:dyDescent="0.2">
      <c r="A72" s="27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6"/>
  <sheetViews>
    <sheetView view="pageBreakPreview" zoomScale="75" zoomScaleNormal="75" workbookViewId="0">
      <selection activeCell="K23" sqref="K23"/>
    </sheetView>
  </sheetViews>
  <sheetFormatPr defaultColWidth="14.625" defaultRowHeight="17.25" x14ac:dyDescent="0.15"/>
  <cols>
    <col min="1" max="1" width="13.375" style="12" customWidth="1"/>
    <col min="2" max="2" width="26" style="12" customWidth="1"/>
    <col min="3" max="9" width="15.5" style="12" customWidth="1"/>
    <col min="10" max="10" width="15.5" style="58" customWidth="1"/>
    <col min="11" max="14" width="14.625" style="12"/>
    <col min="15" max="16384" width="14.625" style="25"/>
  </cols>
  <sheetData>
    <row r="1" spans="1:10" x14ac:dyDescent="0.2">
      <c r="A1" s="14"/>
    </row>
    <row r="6" spans="1:10" x14ac:dyDescent="0.2">
      <c r="B6" s="535" t="s">
        <v>453</v>
      </c>
      <c r="C6" s="535"/>
      <c r="D6" s="535"/>
      <c r="E6" s="535"/>
      <c r="F6" s="535"/>
      <c r="G6" s="535"/>
      <c r="H6" s="535"/>
      <c r="I6" s="535"/>
      <c r="J6" s="535"/>
    </row>
    <row r="7" spans="1:10" ht="18" thickBot="1" x14ac:dyDescent="0.25">
      <c r="B7" s="163"/>
      <c r="C7" s="163"/>
      <c r="D7" s="163"/>
      <c r="E7" s="536" t="s">
        <v>430</v>
      </c>
      <c r="F7" s="536"/>
      <c r="G7" s="163"/>
      <c r="H7" s="163"/>
      <c r="I7" s="164"/>
      <c r="J7" s="165" t="s">
        <v>66</v>
      </c>
    </row>
    <row r="8" spans="1:10" x14ac:dyDescent="0.15">
      <c r="B8" s="154"/>
      <c r="C8" s="167"/>
      <c r="D8" s="172"/>
      <c r="E8" s="172"/>
      <c r="F8" s="172"/>
      <c r="G8" s="172"/>
      <c r="H8" s="172"/>
      <c r="I8" s="172"/>
      <c r="J8" s="219"/>
    </row>
    <row r="9" spans="1:10" x14ac:dyDescent="0.2">
      <c r="B9" s="154"/>
      <c r="C9" s="220" t="s">
        <v>45</v>
      </c>
      <c r="D9" s="537" t="s">
        <v>330</v>
      </c>
      <c r="E9" s="172"/>
      <c r="F9" s="172"/>
      <c r="G9" s="172"/>
      <c r="H9" s="539" t="s">
        <v>334</v>
      </c>
      <c r="I9" s="539" t="s">
        <v>690</v>
      </c>
      <c r="J9" s="537" t="s">
        <v>278</v>
      </c>
    </row>
    <row r="10" spans="1:10" x14ac:dyDescent="0.2">
      <c r="B10" s="172"/>
      <c r="C10" s="472" t="s">
        <v>329</v>
      </c>
      <c r="D10" s="538"/>
      <c r="E10" s="472" t="s">
        <v>331</v>
      </c>
      <c r="F10" s="472" t="s">
        <v>332</v>
      </c>
      <c r="G10" s="472" t="s">
        <v>333</v>
      </c>
      <c r="H10" s="540"/>
      <c r="I10" s="540"/>
      <c r="J10" s="538"/>
    </row>
    <row r="11" spans="1:10" x14ac:dyDescent="0.15">
      <c r="B11" s="222"/>
      <c r="C11" s="162"/>
      <c r="D11" s="154"/>
      <c r="E11" s="154"/>
      <c r="F11" s="154"/>
      <c r="G11" s="154"/>
      <c r="H11" s="154"/>
      <c r="I11" s="154"/>
      <c r="J11" s="223"/>
    </row>
    <row r="12" spans="1:10" ht="21" customHeight="1" x14ac:dyDescent="0.2">
      <c r="B12" s="224" t="s">
        <v>703</v>
      </c>
      <c r="C12" s="223">
        <v>390636</v>
      </c>
      <c r="D12" s="223">
        <v>116747</v>
      </c>
      <c r="E12" s="223">
        <v>73320</v>
      </c>
      <c r="F12" s="223">
        <v>43401</v>
      </c>
      <c r="G12" s="223">
        <v>26</v>
      </c>
      <c r="H12" s="223">
        <v>271301</v>
      </c>
      <c r="I12" s="223">
        <v>2559</v>
      </c>
      <c r="J12" s="223">
        <v>29</v>
      </c>
    </row>
    <row r="13" spans="1:10" ht="21" customHeight="1" x14ac:dyDescent="0.2">
      <c r="B13" s="224" t="s">
        <v>868</v>
      </c>
      <c r="C13" s="223">
        <v>392136</v>
      </c>
      <c r="D13" s="223">
        <v>116664</v>
      </c>
      <c r="E13" s="223">
        <v>73475</v>
      </c>
      <c r="F13" s="223">
        <v>43165</v>
      </c>
      <c r="G13" s="223">
        <v>24</v>
      </c>
      <c r="H13" s="223">
        <v>272877</v>
      </c>
      <c r="I13" s="223">
        <v>2566</v>
      </c>
      <c r="J13" s="223">
        <v>29</v>
      </c>
    </row>
    <row r="14" spans="1:10" ht="21" customHeight="1" x14ac:dyDescent="0.2">
      <c r="B14" s="224" t="s">
        <v>927</v>
      </c>
      <c r="C14" s="223">
        <f>SUM(C16:C53)</f>
        <v>393089</v>
      </c>
      <c r="D14" s="223">
        <f t="shared" ref="D14:J14" si="0">SUM(D16:D53)</f>
        <v>116672</v>
      </c>
      <c r="E14" s="223">
        <f t="shared" si="0"/>
        <v>73451</v>
      </c>
      <c r="F14" s="223">
        <f t="shared" si="0"/>
        <v>43199</v>
      </c>
      <c r="G14" s="223">
        <f t="shared" si="0"/>
        <v>22</v>
      </c>
      <c r="H14" s="223">
        <f t="shared" si="0"/>
        <v>273835</v>
      </c>
      <c r="I14" s="223">
        <f t="shared" si="0"/>
        <v>2549</v>
      </c>
      <c r="J14" s="223">
        <f t="shared" si="0"/>
        <v>33</v>
      </c>
    </row>
    <row r="15" spans="1:10" x14ac:dyDescent="0.2">
      <c r="B15" s="225"/>
      <c r="C15" s="479"/>
      <c r="D15" s="480"/>
      <c r="E15" s="480"/>
      <c r="F15" s="480"/>
      <c r="G15" s="480"/>
      <c r="H15" s="480"/>
      <c r="I15" s="480"/>
      <c r="J15" s="480"/>
    </row>
    <row r="16" spans="1:10" ht="21" customHeight="1" x14ac:dyDescent="0.2">
      <c r="B16" s="469" t="s">
        <v>655</v>
      </c>
      <c r="C16" s="226">
        <f>D16+H16+I16+J16</f>
        <v>117868</v>
      </c>
      <c r="D16" s="215">
        <f>E16+F16+G16</f>
        <v>25669</v>
      </c>
      <c r="E16" s="227">
        <v>12718</v>
      </c>
      <c r="F16" s="227">
        <v>12946</v>
      </c>
      <c r="G16" s="481">
        <v>5</v>
      </c>
      <c r="H16" s="180">
        <v>91494</v>
      </c>
      <c r="I16" s="227">
        <v>693</v>
      </c>
      <c r="J16" s="227">
        <v>12</v>
      </c>
    </row>
    <row r="17" spans="2:10" ht="21" customHeight="1" x14ac:dyDescent="0.2">
      <c r="B17" s="469" t="s">
        <v>46</v>
      </c>
      <c r="C17" s="226">
        <f t="shared" ref="C17:C53" si="1">D17+H17+I17+J17</f>
        <v>20286</v>
      </c>
      <c r="D17" s="215">
        <f t="shared" ref="D17:D53" si="2">E17+F17+G17</f>
        <v>5787</v>
      </c>
      <c r="E17" s="227">
        <v>3656</v>
      </c>
      <c r="F17" s="227">
        <v>2126</v>
      </c>
      <c r="G17" s="481">
        <v>5</v>
      </c>
      <c r="H17" s="227">
        <v>14391</v>
      </c>
      <c r="I17" s="227">
        <v>108</v>
      </c>
      <c r="J17" s="140">
        <v>0</v>
      </c>
    </row>
    <row r="18" spans="2:10" ht="21" customHeight="1" x14ac:dyDescent="0.2">
      <c r="B18" s="469" t="s">
        <v>47</v>
      </c>
      <c r="C18" s="226">
        <f t="shared" si="1"/>
        <v>23625</v>
      </c>
      <c r="D18" s="215">
        <f t="shared" si="2"/>
        <v>6076</v>
      </c>
      <c r="E18" s="227">
        <v>3773</v>
      </c>
      <c r="F18" s="227">
        <v>2300</v>
      </c>
      <c r="G18" s="481">
        <v>3</v>
      </c>
      <c r="H18" s="227">
        <v>17406</v>
      </c>
      <c r="I18" s="227">
        <v>141</v>
      </c>
      <c r="J18" s="227">
        <v>2</v>
      </c>
    </row>
    <row r="19" spans="2:10" ht="21" customHeight="1" x14ac:dyDescent="0.2">
      <c r="B19" s="469" t="s">
        <v>48</v>
      </c>
      <c r="C19" s="226">
        <f t="shared" si="1"/>
        <v>12316</v>
      </c>
      <c r="D19" s="215">
        <f t="shared" si="2"/>
        <v>4112</v>
      </c>
      <c r="E19" s="227">
        <v>2845</v>
      </c>
      <c r="F19" s="227">
        <v>1267</v>
      </c>
      <c r="G19" s="140">
        <v>0</v>
      </c>
      <c r="H19" s="227">
        <v>8147</v>
      </c>
      <c r="I19" s="227">
        <v>55</v>
      </c>
      <c r="J19" s="227">
        <v>2</v>
      </c>
    </row>
    <row r="20" spans="2:10" ht="21" customHeight="1" x14ac:dyDescent="0.2">
      <c r="B20" s="469" t="s">
        <v>49</v>
      </c>
      <c r="C20" s="226">
        <f t="shared" si="1"/>
        <v>11934</v>
      </c>
      <c r="D20" s="215">
        <f t="shared" si="2"/>
        <v>3956</v>
      </c>
      <c r="E20" s="227">
        <v>2354</v>
      </c>
      <c r="F20" s="227">
        <v>1601</v>
      </c>
      <c r="G20" s="481">
        <v>1</v>
      </c>
      <c r="H20" s="227">
        <v>7892</v>
      </c>
      <c r="I20" s="227">
        <v>85</v>
      </c>
      <c r="J20" s="227">
        <v>1</v>
      </c>
    </row>
    <row r="21" spans="2:10" ht="21" customHeight="1" x14ac:dyDescent="0.2">
      <c r="B21" s="469" t="s">
        <v>50</v>
      </c>
      <c r="C21" s="226">
        <f t="shared" si="1"/>
        <v>36799</v>
      </c>
      <c r="D21" s="215">
        <f t="shared" si="2"/>
        <v>12374</v>
      </c>
      <c r="E21" s="227">
        <v>7774</v>
      </c>
      <c r="F21" s="227">
        <v>4598</v>
      </c>
      <c r="G21" s="481">
        <v>2</v>
      </c>
      <c r="H21" s="227">
        <v>24173</v>
      </c>
      <c r="I21" s="227">
        <v>247</v>
      </c>
      <c r="J21" s="227">
        <v>5</v>
      </c>
    </row>
    <row r="22" spans="2:10" ht="21" customHeight="1" x14ac:dyDescent="0.2">
      <c r="B22" s="469" t="s">
        <v>51</v>
      </c>
      <c r="C22" s="226">
        <f t="shared" si="1"/>
        <v>11736</v>
      </c>
      <c r="D22" s="215">
        <f t="shared" si="2"/>
        <v>3380</v>
      </c>
      <c r="E22" s="227">
        <v>1768</v>
      </c>
      <c r="F22" s="227">
        <v>1612</v>
      </c>
      <c r="G22" s="140">
        <v>0</v>
      </c>
      <c r="H22" s="227">
        <v>8250</v>
      </c>
      <c r="I22" s="227">
        <v>106</v>
      </c>
      <c r="J22" s="140">
        <v>0</v>
      </c>
    </row>
    <row r="23" spans="2:10" ht="21" customHeight="1" x14ac:dyDescent="0.2">
      <c r="B23" s="469" t="s">
        <v>316</v>
      </c>
      <c r="C23" s="226">
        <f t="shared" si="1"/>
        <v>31252</v>
      </c>
      <c r="D23" s="215">
        <f t="shared" si="2"/>
        <v>11176</v>
      </c>
      <c r="E23" s="227">
        <v>8068</v>
      </c>
      <c r="F23" s="227">
        <v>3106</v>
      </c>
      <c r="G23" s="481">
        <v>2</v>
      </c>
      <c r="H23" s="227">
        <v>19865</v>
      </c>
      <c r="I23" s="227">
        <v>210</v>
      </c>
      <c r="J23" s="227">
        <v>1</v>
      </c>
    </row>
    <row r="24" spans="2:10" ht="21" customHeight="1" x14ac:dyDescent="0.2">
      <c r="B24" s="469" t="s">
        <v>326</v>
      </c>
      <c r="C24" s="226">
        <f t="shared" si="1"/>
        <v>21881</v>
      </c>
      <c r="D24" s="215">
        <f t="shared" si="2"/>
        <v>3855</v>
      </c>
      <c r="E24" s="227">
        <v>2100</v>
      </c>
      <c r="F24" s="227">
        <v>1755</v>
      </c>
      <c r="G24" s="140">
        <v>0</v>
      </c>
      <c r="H24" s="227">
        <v>17940</v>
      </c>
      <c r="I24" s="227">
        <v>81</v>
      </c>
      <c r="J24" s="227">
        <v>5</v>
      </c>
    </row>
    <row r="25" spans="2:10" ht="21" customHeight="1" x14ac:dyDescent="0.2">
      <c r="B25" s="224"/>
      <c r="C25" s="226"/>
      <c r="D25" s="215"/>
      <c r="E25" s="227"/>
      <c r="F25" s="227"/>
      <c r="G25" s="481"/>
      <c r="H25" s="227"/>
      <c r="I25" s="227"/>
      <c r="J25" s="227"/>
    </row>
    <row r="26" spans="2:10" ht="21" customHeight="1" x14ac:dyDescent="0.2">
      <c r="B26" s="224" t="s">
        <v>281</v>
      </c>
      <c r="C26" s="226">
        <f t="shared" si="1"/>
        <v>4593</v>
      </c>
      <c r="D26" s="215">
        <f t="shared" si="2"/>
        <v>1770</v>
      </c>
      <c r="E26" s="227">
        <v>1292</v>
      </c>
      <c r="F26" s="227">
        <v>478</v>
      </c>
      <c r="G26" s="140">
        <v>0</v>
      </c>
      <c r="H26" s="227">
        <v>2784</v>
      </c>
      <c r="I26" s="227">
        <v>39</v>
      </c>
      <c r="J26" s="140">
        <v>0</v>
      </c>
    </row>
    <row r="27" spans="2:10" ht="21" customHeight="1" x14ac:dyDescent="0.2">
      <c r="B27" s="224"/>
      <c r="C27" s="226"/>
      <c r="D27" s="215"/>
      <c r="E27" s="227"/>
      <c r="F27" s="227"/>
      <c r="G27" s="140"/>
      <c r="H27" s="227"/>
      <c r="I27" s="227"/>
      <c r="J27" s="227"/>
    </row>
    <row r="28" spans="2:10" ht="21" customHeight="1" x14ac:dyDescent="0.2">
      <c r="B28" s="224" t="s">
        <v>52</v>
      </c>
      <c r="C28" s="226">
        <f t="shared" si="1"/>
        <v>9132</v>
      </c>
      <c r="D28" s="215">
        <f t="shared" si="2"/>
        <v>3791</v>
      </c>
      <c r="E28" s="227">
        <v>2730</v>
      </c>
      <c r="F28" s="227">
        <v>1061</v>
      </c>
      <c r="G28" s="140">
        <v>0</v>
      </c>
      <c r="H28" s="227">
        <v>5259</v>
      </c>
      <c r="I28" s="227">
        <v>81</v>
      </c>
      <c r="J28" s="140">
        <v>1</v>
      </c>
    </row>
    <row r="29" spans="2:10" ht="21" customHeight="1" x14ac:dyDescent="0.2">
      <c r="B29" s="224" t="s">
        <v>42</v>
      </c>
      <c r="C29" s="226">
        <f t="shared" si="1"/>
        <v>2298</v>
      </c>
      <c r="D29" s="215">
        <f t="shared" si="2"/>
        <v>970</v>
      </c>
      <c r="E29" s="227">
        <v>699</v>
      </c>
      <c r="F29" s="227">
        <v>271</v>
      </c>
      <c r="G29" s="140">
        <v>0</v>
      </c>
      <c r="H29" s="227">
        <v>1305</v>
      </c>
      <c r="I29" s="227">
        <v>23</v>
      </c>
      <c r="J29" s="140">
        <v>0</v>
      </c>
    </row>
    <row r="30" spans="2:10" ht="21" customHeight="1" x14ac:dyDescent="0.2">
      <c r="B30" s="224" t="s">
        <v>53</v>
      </c>
      <c r="C30" s="226">
        <f t="shared" si="1"/>
        <v>1445</v>
      </c>
      <c r="D30" s="215">
        <f t="shared" si="2"/>
        <v>619</v>
      </c>
      <c r="E30" s="227">
        <v>389</v>
      </c>
      <c r="F30" s="227">
        <v>230</v>
      </c>
      <c r="G30" s="140">
        <v>0</v>
      </c>
      <c r="H30" s="227">
        <v>807</v>
      </c>
      <c r="I30" s="227">
        <v>18</v>
      </c>
      <c r="J30" s="140">
        <v>1</v>
      </c>
    </row>
    <row r="31" spans="2:10" ht="21" customHeight="1" x14ac:dyDescent="0.2">
      <c r="B31" s="224"/>
      <c r="C31" s="226"/>
      <c r="D31" s="215"/>
      <c r="E31" s="227"/>
      <c r="F31" s="227"/>
      <c r="G31" s="140"/>
      <c r="H31" s="227"/>
      <c r="I31" s="227"/>
      <c r="J31" s="227"/>
    </row>
    <row r="32" spans="2:10" ht="21" customHeight="1" x14ac:dyDescent="0.2">
      <c r="B32" s="224" t="s">
        <v>54</v>
      </c>
      <c r="C32" s="226">
        <f t="shared" si="1"/>
        <v>5329</v>
      </c>
      <c r="D32" s="215">
        <f t="shared" si="2"/>
        <v>1832</v>
      </c>
      <c r="E32" s="227">
        <v>1270</v>
      </c>
      <c r="F32" s="227">
        <v>562</v>
      </c>
      <c r="G32" s="140">
        <v>0</v>
      </c>
      <c r="H32" s="227">
        <v>3460</v>
      </c>
      <c r="I32" s="227">
        <v>37</v>
      </c>
      <c r="J32" s="140">
        <v>0</v>
      </c>
    </row>
    <row r="33" spans="2:10" ht="21" customHeight="1" x14ac:dyDescent="0.2">
      <c r="B33" s="224" t="s">
        <v>55</v>
      </c>
      <c r="C33" s="226">
        <f t="shared" si="1"/>
        <v>3433</v>
      </c>
      <c r="D33" s="215">
        <f t="shared" si="2"/>
        <v>1351</v>
      </c>
      <c r="E33" s="227">
        <v>1083</v>
      </c>
      <c r="F33" s="227">
        <v>267</v>
      </c>
      <c r="G33" s="481">
        <v>1</v>
      </c>
      <c r="H33" s="227">
        <v>2057</v>
      </c>
      <c r="I33" s="227">
        <v>25</v>
      </c>
      <c r="J33" s="140">
        <v>0</v>
      </c>
    </row>
    <row r="34" spans="2:10" ht="21" customHeight="1" x14ac:dyDescent="0.2">
      <c r="B34" s="224" t="s">
        <v>317</v>
      </c>
      <c r="C34" s="226">
        <f t="shared" si="1"/>
        <v>14616</v>
      </c>
      <c r="D34" s="215">
        <f t="shared" si="2"/>
        <v>6293</v>
      </c>
      <c r="E34" s="228">
        <v>4911</v>
      </c>
      <c r="F34" s="228">
        <v>1382</v>
      </c>
      <c r="G34" s="140">
        <v>0</v>
      </c>
      <c r="H34" s="228">
        <v>8188</v>
      </c>
      <c r="I34" s="228">
        <v>135</v>
      </c>
      <c r="J34" s="140">
        <v>0</v>
      </c>
    </row>
    <row r="35" spans="2:10" ht="21" customHeight="1" x14ac:dyDescent="0.2">
      <c r="B35" s="224"/>
      <c r="C35" s="226"/>
      <c r="D35" s="215"/>
      <c r="E35" s="228"/>
      <c r="F35" s="228"/>
      <c r="G35" s="229"/>
      <c r="H35" s="228"/>
      <c r="I35" s="228"/>
      <c r="J35" s="228"/>
    </row>
    <row r="36" spans="2:10" ht="21" customHeight="1" x14ac:dyDescent="0.2">
      <c r="B36" s="224" t="s">
        <v>56</v>
      </c>
      <c r="C36" s="226">
        <f t="shared" si="1"/>
        <v>3038</v>
      </c>
      <c r="D36" s="215">
        <f t="shared" si="2"/>
        <v>759</v>
      </c>
      <c r="E36" s="227">
        <v>437</v>
      </c>
      <c r="F36" s="227">
        <v>322</v>
      </c>
      <c r="G36" s="140">
        <v>0</v>
      </c>
      <c r="H36" s="227">
        <v>2271</v>
      </c>
      <c r="I36" s="227">
        <v>8</v>
      </c>
      <c r="J36" s="140">
        <v>0</v>
      </c>
    </row>
    <row r="37" spans="2:10" ht="21" customHeight="1" x14ac:dyDescent="0.2">
      <c r="B37" s="224" t="s">
        <v>57</v>
      </c>
      <c r="C37" s="226">
        <f t="shared" si="1"/>
        <v>3632</v>
      </c>
      <c r="D37" s="215">
        <f t="shared" si="2"/>
        <v>1180</v>
      </c>
      <c r="E37" s="227">
        <v>841</v>
      </c>
      <c r="F37" s="227">
        <v>339</v>
      </c>
      <c r="G37" s="140">
        <v>0</v>
      </c>
      <c r="H37" s="227">
        <v>2426</v>
      </c>
      <c r="I37" s="227">
        <v>26</v>
      </c>
      <c r="J37" s="140">
        <v>0</v>
      </c>
    </row>
    <row r="38" spans="2:10" ht="21" customHeight="1" x14ac:dyDescent="0.2">
      <c r="B38" s="224" t="s">
        <v>58</v>
      </c>
      <c r="C38" s="226">
        <f t="shared" si="1"/>
        <v>2671</v>
      </c>
      <c r="D38" s="215">
        <f t="shared" si="2"/>
        <v>940</v>
      </c>
      <c r="E38" s="227">
        <v>671</v>
      </c>
      <c r="F38" s="227">
        <v>269</v>
      </c>
      <c r="G38" s="140">
        <v>0</v>
      </c>
      <c r="H38" s="227">
        <v>1704</v>
      </c>
      <c r="I38" s="227">
        <v>27</v>
      </c>
      <c r="J38" s="140">
        <v>0</v>
      </c>
    </row>
    <row r="39" spans="2:10" ht="21" customHeight="1" x14ac:dyDescent="0.2">
      <c r="B39" s="224" t="s">
        <v>59</v>
      </c>
      <c r="C39" s="226">
        <f t="shared" si="1"/>
        <v>5005</v>
      </c>
      <c r="D39" s="215">
        <f t="shared" si="2"/>
        <v>2432</v>
      </c>
      <c r="E39" s="227">
        <v>1702</v>
      </c>
      <c r="F39" s="227">
        <v>730</v>
      </c>
      <c r="G39" s="140">
        <v>0</v>
      </c>
      <c r="H39" s="227">
        <v>2523</v>
      </c>
      <c r="I39" s="227">
        <v>50</v>
      </c>
      <c r="J39" s="140">
        <v>0</v>
      </c>
    </row>
    <row r="40" spans="2:10" ht="21" customHeight="1" x14ac:dyDescent="0.2">
      <c r="B40" s="224" t="s">
        <v>67</v>
      </c>
      <c r="C40" s="226">
        <f t="shared" si="1"/>
        <v>7708</v>
      </c>
      <c r="D40" s="215">
        <f t="shared" si="2"/>
        <v>3896</v>
      </c>
      <c r="E40" s="227">
        <v>2915</v>
      </c>
      <c r="F40" s="227">
        <v>981</v>
      </c>
      <c r="G40" s="140">
        <v>0</v>
      </c>
      <c r="H40" s="227">
        <v>3765</v>
      </c>
      <c r="I40" s="227">
        <v>46</v>
      </c>
      <c r="J40" s="227">
        <v>1</v>
      </c>
    </row>
    <row r="41" spans="2:10" ht="21" customHeight="1" x14ac:dyDescent="0.2">
      <c r="B41" s="224" t="s">
        <v>318</v>
      </c>
      <c r="C41" s="226">
        <f t="shared" si="1"/>
        <v>5662</v>
      </c>
      <c r="D41" s="215">
        <f t="shared" si="2"/>
        <v>2677</v>
      </c>
      <c r="E41" s="227">
        <v>1954</v>
      </c>
      <c r="F41" s="227">
        <v>723</v>
      </c>
      <c r="G41" s="140">
        <v>0</v>
      </c>
      <c r="H41" s="227">
        <v>2949</v>
      </c>
      <c r="I41" s="227">
        <v>36</v>
      </c>
      <c r="J41" s="140">
        <v>0</v>
      </c>
    </row>
    <row r="42" spans="2:10" ht="21" customHeight="1" x14ac:dyDescent="0.2">
      <c r="B42" s="224"/>
      <c r="C42" s="226"/>
      <c r="D42" s="215"/>
      <c r="E42" s="227"/>
      <c r="F42" s="227"/>
      <c r="G42" s="140"/>
      <c r="H42" s="227"/>
      <c r="I42" s="227"/>
      <c r="J42" s="227"/>
    </row>
    <row r="43" spans="2:10" ht="21" customHeight="1" x14ac:dyDescent="0.2">
      <c r="B43" s="224" t="s">
        <v>60</v>
      </c>
      <c r="C43" s="226">
        <f t="shared" si="1"/>
        <v>10062</v>
      </c>
      <c r="D43" s="215">
        <f t="shared" si="2"/>
        <v>2975</v>
      </c>
      <c r="E43" s="227">
        <v>1836</v>
      </c>
      <c r="F43" s="227">
        <v>1138</v>
      </c>
      <c r="G43" s="140">
        <v>1</v>
      </c>
      <c r="H43" s="227">
        <v>7009</v>
      </c>
      <c r="I43" s="227">
        <v>78</v>
      </c>
      <c r="J43" s="140">
        <v>0</v>
      </c>
    </row>
    <row r="44" spans="2:10" ht="21" customHeight="1" x14ac:dyDescent="0.2">
      <c r="B44" s="224" t="s">
        <v>43</v>
      </c>
      <c r="C44" s="226">
        <f t="shared" si="1"/>
        <v>7970</v>
      </c>
      <c r="D44" s="215">
        <f t="shared" si="2"/>
        <v>2312</v>
      </c>
      <c r="E44" s="227">
        <v>1416</v>
      </c>
      <c r="F44" s="227">
        <v>896</v>
      </c>
      <c r="G44" s="140">
        <v>0</v>
      </c>
      <c r="H44" s="227">
        <v>5613</v>
      </c>
      <c r="I44" s="227">
        <v>44</v>
      </c>
      <c r="J44" s="140">
        <v>1</v>
      </c>
    </row>
    <row r="45" spans="2:10" ht="21" customHeight="1" x14ac:dyDescent="0.2">
      <c r="B45" s="224" t="s">
        <v>61</v>
      </c>
      <c r="C45" s="226">
        <f t="shared" si="1"/>
        <v>1894</v>
      </c>
      <c r="D45" s="215">
        <f t="shared" si="2"/>
        <v>794</v>
      </c>
      <c r="E45" s="227">
        <v>545</v>
      </c>
      <c r="F45" s="227">
        <v>249</v>
      </c>
      <c r="G45" s="140">
        <v>0</v>
      </c>
      <c r="H45" s="227">
        <v>1087</v>
      </c>
      <c r="I45" s="227">
        <v>13</v>
      </c>
      <c r="J45" s="140">
        <v>0</v>
      </c>
    </row>
    <row r="46" spans="2:10" ht="21" customHeight="1" x14ac:dyDescent="0.2">
      <c r="B46" s="224"/>
      <c r="C46" s="226"/>
      <c r="D46" s="215"/>
      <c r="E46" s="227"/>
      <c r="F46" s="227"/>
      <c r="G46" s="140"/>
      <c r="H46" s="227"/>
      <c r="I46" s="227"/>
      <c r="J46" s="227"/>
    </row>
    <row r="47" spans="2:10" ht="21" customHeight="1" x14ac:dyDescent="0.2">
      <c r="B47" s="224" t="s">
        <v>511</v>
      </c>
      <c r="C47" s="226">
        <f t="shared" si="1"/>
        <v>6782</v>
      </c>
      <c r="D47" s="215">
        <f t="shared" si="2"/>
        <v>2219</v>
      </c>
      <c r="E47" s="227">
        <v>1351</v>
      </c>
      <c r="F47" s="227">
        <v>867</v>
      </c>
      <c r="G47" s="140">
        <v>1</v>
      </c>
      <c r="H47" s="227">
        <v>4518</v>
      </c>
      <c r="I47" s="227">
        <v>44</v>
      </c>
      <c r="J47" s="227">
        <v>1</v>
      </c>
    </row>
    <row r="48" spans="2:10" ht="21" customHeight="1" x14ac:dyDescent="0.2">
      <c r="B48" s="224" t="s">
        <v>512</v>
      </c>
      <c r="C48" s="226">
        <f t="shared" si="1"/>
        <v>1245</v>
      </c>
      <c r="D48" s="215">
        <f t="shared" si="2"/>
        <v>341</v>
      </c>
      <c r="E48" s="227">
        <v>223</v>
      </c>
      <c r="F48" s="227">
        <v>118</v>
      </c>
      <c r="G48" s="140">
        <v>0</v>
      </c>
      <c r="H48" s="227">
        <v>897</v>
      </c>
      <c r="I48" s="227">
        <v>7</v>
      </c>
      <c r="J48" s="140">
        <v>0</v>
      </c>
    </row>
    <row r="49" spans="1:10" ht="21" customHeight="1" x14ac:dyDescent="0.2">
      <c r="B49" s="224" t="s">
        <v>44</v>
      </c>
      <c r="C49" s="226">
        <f t="shared" si="1"/>
        <v>1435</v>
      </c>
      <c r="D49" s="215">
        <f t="shared" si="2"/>
        <v>630</v>
      </c>
      <c r="E49" s="227">
        <v>472</v>
      </c>
      <c r="F49" s="227">
        <v>158</v>
      </c>
      <c r="G49" s="140">
        <v>0</v>
      </c>
      <c r="H49" s="227">
        <v>791</v>
      </c>
      <c r="I49" s="227">
        <v>14</v>
      </c>
      <c r="J49" s="140">
        <v>0</v>
      </c>
    </row>
    <row r="50" spans="1:10" ht="21" customHeight="1" x14ac:dyDescent="0.2">
      <c r="B50" s="224" t="s">
        <v>65</v>
      </c>
      <c r="C50" s="226">
        <f t="shared" si="1"/>
        <v>208</v>
      </c>
      <c r="D50" s="215">
        <f t="shared" si="2"/>
        <v>104</v>
      </c>
      <c r="E50" s="227">
        <v>68</v>
      </c>
      <c r="F50" s="227">
        <v>36</v>
      </c>
      <c r="G50" s="140">
        <v>0</v>
      </c>
      <c r="H50" s="227">
        <v>102</v>
      </c>
      <c r="I50" s="227">
        <v>2</v>
      </c>
      <c r="J50" s="140">
        <v>0</v>
      </c>
    </row>
    <row r="51" spans="1:10" ht="21" customHeight="1" x14ac:dyDescent="0.2">
      <c r="B51" s="224" t="s">
        <v>62</v>
      </c>
      <c r="C51" s="226">
        <f t="shared" si="1"/>
        <v>7180</v>
      </c>
      <c r="D51" s="215">
        <f t="shared" si="2"/>
        <v>2364</v>
      </c>
      <c r="E51" s="227">
        <v>1570</v>
      </c>
      <c r="F51" s="227">
        <v>794</v>
      </c>
      <c r="G51" s="140">
        <v>0</v>
      </c>
      <c r="H51" s="227">
        <v>4748</v>
      </c>
      <c r="I51" s="140">
        <v>68</v>
      </c>
      <c r="J51" s="140">
        <v>0</v>
      </c>
    </row>
    <row r="52" spans="1:10" ht="21" customHeight="1" x14ac:dyDescent="0.2">
      <c r="B52" s="224"/>
      <c r="C52" s="226"/>
      <c r="D52" s="215"/>
      <c r="E52" s="227"/>
      <c r="F52" s="227"/>
      <c r="G52" s="140"/>
      <c r="H52" s="227"/>
      <c r="I52" s="140"/>
      <c r="J52" s="140"/>
    </row>
    <row r="53" spans="1:10" ht="21" customHeight="1" x14ac:dyDescent="0.2">
      <c r="B53" s="224" t="s">
        <v>315</v>
      </c>
      <c r="C53" s="226">
        <f t="shared" si="1"/>
        <v>54</v>
      </c>
      <c r="D53" s="215">
        <f t="shared" si="2"/>
        <v>38</v>
      </c>
      <c r="E53" s="227">
        <v>20</v>
      </c>
      <c r="F53" s="227">
        <v>17</v>
      </c>
      <c r="G53" s="140">
        <v>1</v>
      </c>
      <c r="H53" s="227">
        <v>14</v>
      </c>
      <c r="I53" s="140">
        <v>2</v>
      </c>
      <c r="J53" s="140">
        <v>0</v>
      </c>
    </row>
    <row r="54" spans="1:10" ht="18" thickBot="1" x14ac:dyDescent="0.2">
      <c r="B54" s="230"/>
      <c r="C54" s="163"/>
      <c r="D54" s="163"/>
      <c r="E54" s="163"/>
      <c r="F54" s="163"/>
      <c r="G54" s="163"/>
      <c r="H54" s="163"/>
      <c r="I54" s="163"/>
      <c r="J54" s="231"/>
    </row>
    <row r="55" spans="1:10" x14ac:dyDescent="0.15">
      <c r="C55" s="12" t="s">
        <v>456</v>
      </c>
    </row>
    <row r="56" spans="1:10" x14ac:dyDescent="0.2">
      <c r="A56" s="14"/>
      <c r="C56" s="14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5"/>
  <sheetViews>
    <sheetView view="pageBreakPreview" zoomScale="75" zoomScaleNormal="85" workbookViewId="0">
      <selection activeCell="G27" sqref="G27"/>
    </sheetView>
  </sheetViews>
  <sheetFormatPr defaultColWidth="13.375" defaultRowHeight="17.25" x14ac:dyDescent="0.15"/>
  <cols>
    <col min="1" max="1" width="13.375" style="41" customWidth="1"/>
    <col min="2" max="2" width="21.625" style="48" customWidth="1"/>
    <col min="3" max="4" width="16.125" style="48" customWidth="1"/>
    <col min="5" max="10" width="14.25" style="48" customWidth="1"/>
    <col min="11" max="11" width="13.375" style="41"/>
    <col min="12" max="14" width="13.375" style="48"/>
    <col min="15" max="16384" width="13.375" style="29"/>
  </cols>
  <sheetData>
    <row r="1" spans="1:10" x14ac:dyDescent="0.2">
      <c r="A1" s="47"/>
    </row>
    <row r="6" spans="1:10" x14ac:dyDescent="0.2">
      <c r="B6" s="541" t="s">
        <v>710</v>
      </c>
      <c r="C6" s="541"/>
      <c r="D6" s="541"/>
      <c r="E6" s="541"/>
      <c r="F6" s="541"/>
      <c r="G6" s="541"/>
      <c r="H6" s="541"/>
      <c r="I6" s="541"/>
      <c r="J6" s="541"/>
    </row>
    <row r="7" spans="1:10" ht="18" thickBot="1" x14ac:dyDescent="0.25">
      <c r="B7" s="232"/>
      <c r="C7" s="232"/>
      <c r="D7" s="232"/>
      <c r="E7" s="542" t="s">
        <v>68</v>
      </c>
      <c r="F7" s="542"/>
      <c r="G7" s="232"/>
      <c r="H7" s="232"/>
      <c r="I7" s="233"/>
      <c r="J7" s="234" t="s">
        <v>464</v>
      </c>
    </row>
    <row r="8" spans="1:10" x14ac:dyDescent="0.2">
      <c r="B8" s="235"/>
      <c r="C8" s="236"/>
      <c r="D8" s="237"/>
      <c r="E8" s="237"/>
      <c r="F8" s="237"/>
      <c r="G8" s="237"/>
      <c r="H8" s="237"/>
      <c r="I8" s="543" t="s">
        <v>711</v>
      </c>
      <c r="J8" s="544"/>
    </row>
    <row r="9" spans="1:10" x14ac:dyDescent="0.2">
      <c r="B9" s="174"/>
      <c r="C9" s="238" t="s">
        <v>712</v>
      </c>
      <c r="D9" s="545" t="s">
        <v>69</v>
      </c>
      <c r="E9" s="239"/>
      <c r="F9" s="239"/>
      <c r="G9" s="239"/>
      <c r="H9" s="547" t="s">
        <v>713</v>
      </c>
      <c r="I9" s="547" t="s">
        <v>319</v>
      </c>
      <c r="J9" s="545" t="s">
        <v>656</v>
      </c>
    </row>
    <row r="10" spans="1:10" x14ac:dyDescent="0.2">
      <c r="B10" s="191"/>
      <c r="C10" s="240"/>
      <c r="D10" s="546"/>
      <c r="E10" s="241" t="s">
        <v>657</v>
      </c>
      <c r="F10" s="241" t="s">
        <v>658</v>
      </c>
      <c r="G10" s="241" t="s">
        <v>659</v>
      </c>
      <c r="H10" s="548"/>
      <c r="I10" s="548"/>
      <c r="J10" s="546"/>
    </row>
    <row r="11" spans="1:10" x14ac:dyDescent="0.15">
      <c r="B11" s="174"/>
      <c r="C11" s="187"/>
      <c r="D11" s="190"/>
      <c r="E11" s="190"/>
      <c r="F11" s="190"/>
      <c r="G11" s="190"/>
      <c r="H11" s="190"/>
      <c r="I11" s="190"/>
      <c r="J11" s="190"/>
    </row>
    <row r="12" spans="1:10" x14ac:dyDescent="0.2">
      <c r="B12" s="242" t="s">
        <v>946</v>
      </c>
      <c r="C12" s="175">
        <v>170348</v>
      </c>
      <c r="D12" s="174">
        <v>51980</v>
      </c>
      <c r="E12" s="174">
        <v>11063</v>
      </c>
      <c r="F12" s="174">
        <v>12225</v>
      </c>
      <c r="G12" s="174">
        <v>28692</v>
      </c>
      <c r="H12" s="174">
        <v>118368</v>
      </c>
      <c r="I12" s="174">
        <v>8636</v>
      </c>
      <c r="J12" s="174">
        <v>1077</v>
      </c>
    </row>
    <row r="13" spans="1:10" x14ac:dyDescent="0.2">
      <c r="B13" s="242" t="s">
        <v>867</v>
      </c>
      <c r="C13" s="175">
        <v>165386</v>
      </c>
      <c r="D13" s="174">
        <v>51880</v>
      </c>
      <c r="E13" s="174">
        <v>11212</v>
      </c>
      <c r="F13" s="174">
        <v>12347</v>
      </c>
      <c r="G13" s="174">
        <v>28321</v>
      </c>
      <c r="H13" s="174">
        <v>113506</v>
      </c>
      <c r="I13" s="174">
        <v>8809</v>
      </c>
      <c r="J13" s="174">
        <v>1100</v>
      </c>
    </row>
    <row r="14" spans="1:10" x14ac:dyDescent="0.2">
      <c r="B14" s="242" t="s">
        <v>910</v>
      </c>
      <c r="C14" s="175">
        <v>161960</v>
      </c>
      <c r="D14" s="174">
        <v>52694</v>
      </c>
      <c r="E14" s="174">
        <v>11596</v>
      </c>
      <c r="F14" s="174">
        <v>12700</v>
      </c>
      <c r="G14" s="174">
        <v>28398</v>
      </c>
      <c r="H14" s="174">
        <v>109266</v>
      </c>
      <c r="I14" s="174">
        <v>9002</v>
      </c>
      <c r="J14" s="174">
        <v>1117</v>
      </c>
    </row>
    <row r="15" spans="1:10" x14ac:dyDescent="0.2">
      <c r="B15" s="243"/>
      <c r="C15" s="175"/>
      <c r="D15" s="174"/>
      <c r="E15" s="482"/>
      <c r="F15" s="482"/>
      <c r="G15" s="482"/>
      <c r="H15" s="482"/>
      <c r="I15" s="482"/>
      <c r="J15" s="482"/>
    </row>
    <row r="16" spans="1:10" x14ac:dyDescent="0.2">
      <c r="B16" s="242" t="s">
        <v>609</v>
      </c>
      <c r="C16" s="175">
        <v>66775</v>
      </c>
      <c r="D16" s="174">
        <v>21870</v>
      </c>
      <c r="E16" s="244">
        <v>4507</v>
      </c>
      <c r="F16" s="244">
        <v>5004</v>
      </c>
      <c r="G16" s="244">
        <v>12359</v>
      </c>
      <c r="H16" s="244">
        <v>44905</v>
      </c>
      <c r="I16" s="244">
        <v>1264</v>
      </c>
      <c r="J16" s="244">
        <v>310</v>
      </c>
    </row>
    <row r="17" spans="2:10" x14ac:dyDescent="0.2">
      <c r="B17" s="242" t="s">
        <v>46</v>
      </c>
      <c r="C17" s="175">
        <v>8804</v>
      </c>
      <c r="D17" s="174">
        <v>2917</v>
      </c>
      <c r="E17" s="244">
        <v>576</v>
      </c>
      <c r="F17" s="244">
        <v>661</v>
      </c>
      <c r="G17" s="244">
        <v>1680</v>
      </c>
      <c r="H17" s="244">
        <v>5887</v>
      </c>
      <c r="I17" s="244">
        <v>196</v>
      </c>
      <c r="J17" s="244">
        <v>32</v>
      </c>
    </row>
    <row r="18" spans="2:10" x14ac:dyDescent="0.2">
      <c r="B18" s="242" t="s">
        <v>47</v>
      </c>
      <c r="C18" s="175">
        <v>8585</v>
      </c>
      <c r="D18" s="174">
        <v>3162</v>
      </c>
      <c r="E18" s="244">
        <v>814</v>
      </c>
      <c r="F18" s="244">
        <v>909</v>
      </c>
      <c r="G18" s="244">
        <v>1439</v>
      </c>
      <c r="H18" s="244">
        <v>5423</v>
      </c>
      <c r="I18" s="244">
        <v>279</v>
      </c>
      <c r="J18" s="244">
        <v>52</v>
      </c>
    </row>
    <row r="19" spans="2:10" x14ac:dyDescent="0.2">
      <c r="B19" s="242" t="s">
        <v>48</v>
      </c>
      <c r="C19" s="175">
        <v>6196</v>
      </c>
      <c r="D19" s="174">
        <v>1699</v>
      </c>
      <c r="E19" s="244">
        <v>251</v>
      </c>
      <c r="F19" s="244">
        <v>294</v>
      </c>
      <c r="G19" s="244">
        <v>1154</v>
      </c>
      <c r="H19" s="244">
        <v>4497</v>
      </c>
      <c r="I19" s="244">
        <v>147</v>
      </c>
      <c r="J19" s="244">
        <v>33</v>
      </c>
    </row>
    <row r="20" spans="2:10" x14ac:dyDescent="0.2">
      <c r="B20" s="242" t="s">
        <v>49</v>
      </c>
      <c r="C20" s="175">
        <v>3293</v>
      </c>
      <c r="D20" s="174">
        <v>1046</v>
      </c>
      <c r="E20" s="244">
        <v>271</v>
      </c>
      <c r="F20" s="244">
        <v>276</v>
      </c>
      <c r="G20" s="244">
        <v>499</v>
      </c>
      <c r="H20" s="244">
        <v>2247</v>
      </c>
      <c r="I20" s="244">
        <v>1021</v>
      </c>
      <c r="J20" s="244">
        <v>49</v>
      </c>
    </row>
    <row r="21" spans="2:10" x14ac:dyDescent="0.2">
      <c r="B21" s="242" t="s">
        <v>50</v>
      </c>
      <c r="C21" s="175">
        <v>15704</v>
      </c>
      <c r="D21" s="174">
        <v>4424</v>
      </c>
      <c r="E21" s="244">
        <v>761</v>
      </c>
      <c r="F21" s="244">
        <v>982</v>
      </c>
      <c r="G21" s="244">
        <v>2681</v>
      </c>
      <c r="H21" s="244">
        <v>11280</v>
      </c>
      <c r="I21" s="244">
        <v>530</v>
      </c>
      <c r="J21" s="244">
        <v>126</v>
      </c>
    </row>
    <row r="22" spans="2:10" x14ac:dyDescent="0.2">
      <c r="B22" s="242" t="s">
        <v>51</v>
      </c>
      <c r="C22" s="175">
        <v>2810</v>
      </c>
      <c r="D22" s="174">
        <v>920</v>
      </c>
      <c r="E22" s="244">
        <v>268</v>
      </c>
      <c r="F22" s="244">
        <v>321</v>
      </c>
      <c r="G22" s="244">
        <v>331</v>
      </c>
      <c r="H22" s="244">
        <v>1890</v>
      </c>
      <c r="I22" s="244">
        <v>142</v>
      </c>
      <c r="J22" s="244">
        <v>41</v>
      </c>
    </row>
    <row r="23" spans="2:10" x14ac:dyDescent="0.2">
      <c r="B23" s="242" t="s">
        <v>316</v>
      </c>
      <c r="C23" s="175">
        <v>9394</v>
      </c>
      <c r="D23" s="174">
        <v>3398</v>
      </c>
      <c r="E23" s="244">
        <v>915</v>
      </c>
      <c r="F23" s="244">
        <v>873</v>
      </c>
      <c r="G23" s="244">
        <v>1610</v>
      </c>
      <c r="H23" s="244">
        <v>5996</v>
      </c>
      <c r="I23" s="244">
        <v>1216</v>
      </c>
      <c r="J23" s="244">
        <v>72</v>
      </c>
    </row>
    <row r="24" spans="2:10" x14ac:dyDescent="0.2">
      <c r="B24" s="242" t="s">
        <v>328</v>
      </c>
      <c r="C24" s="175">
        <v>6871</v>
      </c>
      <c r="D24" s="174">
        <v>2747</v>
      </c>
      <c r="E24" s="244">
        <v>785</v>
      </c>
      <c r="F24" s="244">
        <v>748</v>
      </c>
      <c r="G24" s="244">
        <v>1214</v>
      </c>
      <c r="H24" s="244">
        <v>4124</v>
      </c>
      <c r="I24" s="244">
        <v>596</v>
      </c>
      <c r="J24" s="244">
        <v>27</v>
      </c>
    </row>
    <row r="25" spans="2:10" x14ac:dyDescent="0.2">
      <c r="B25" s="176"/>
      <c r="C25" s="175"/>
      <c r="D25" s="174"/>
      <c r="E25" s="174"/>
      <c r="F25" s="174"/>
      <c r="G25" s="174"/>
      <c r="H25" s="174"/>
      <c r="I25" s="174"/>
      <c r="J25" s="174"/>
    </row>
    <row r="26" spans="2:10" x14ac:dyDescent="0.2">
      <c r="B26" s="242" t="s">
        <v>281</v>
      </c>
      <c r="C26" s="175">
        <v>1596</v>
      </c>
      <c r="D26" s="174">
        <v>537</v>
      </c>
      <c r="E26" s="483">
        <v>136</v>
      </c>
      <c r="F26" s="483">
        <v>133</v>
      </c>
      <c r="G26" s="483">
        <v>268</v>
      </c>
      <c r="H26" s="483">
        <v>1059</v>
      </c>
      <c r="I26" s="483">
        <v>41</v>
      </c>
      <c r="J26" s="483">
        <v>7</v>
      </c>
    </row>
    <row r="27" spans="2:10" x14ac:dyDescent="0.2">
      <c r="B27" s="176"/>
      <c r="C27" s="175"/>
      <c r="D27" s="174"/>
      <c r="E27" s="174"/>
      <c r="F27" s="174"/>
      <c r="G27" s="174"/>
      <c r="H27" s="174"/>
      <c r="I27" s="174"/>
      <c r="J27" s="174"/>
    </row>
    <row r="28" spans="2:10" x14ac:dyDescent="0.2">
      <c r="B28" s="242" t="s">
        <v>52</v>
      </c>
      <c r="C28" s="175">
        <v>2360</v>
      </c>
      <c r="D28" s="174">
        <v>963</v>
      </c>
      <c r="E28" s="174">
        <v>227</v>
      </c>
      <c r="F28" s="174">
        <v>240</v>
      </c>
      <c r="G28" s="174">
        <v>496</v>
      </c>
      <c r="H28" s="174">
        <v>1397</v>
      </c>
      <c r="I28" s="174">
        <v>212</v>
      </c>
      <c r="J28" s="174">
        <v>22</v>
      </c>
    </row>
    <row r="29" spans="2:10" x14ac:dyDescent="0.2">
      <c r="B29" s="242" t="s">
        <v>42</v>
      </c>
      <c r="C29" s="175">
        <v>1000</v>
      </c>
      <c r="D29" s="174">
        <v>393</v>
      </c>
      <c r="E29" s="244">
        <v>58</v>
      </c>
      <c r="F29" s="244">
        <v>71</v>
      </c>
      <c r="G29" s="174">
        <v>264</v>
      </c>
      <c r="H29" s="244">
        <v>607</v>
      </c>
      <c r="I29" s="244">
        <v>75</v>
      </c>
      <c r="J29" s="244">
        <v>13</v>
      </c>
    </row>
    <row r="30" spans="2:10" x14ac:dyDescent="0.2">
      <c r="B30" s="242" t="s">
        <v>53</v>
      </c>
      <c r="C30" s="175">
        <v>427</v>
      </c>
      <c r="D30" s="174">
        <v>162</v>
      </c>
      <c r="E30" s="483">
        <v>39</v>
      </c>
      <c r="F30" s="483">
        <v>42</v>
      </c>
      <c r="G30" s="174">
        <v>81</v>
      </c>
      <c r="H30" s="483">
        <v>265</v>
      </c>
      <c r="I30" s="483">
        <v>19</v>
      </c>
      <c r="J30" s="483">
        <v>4</v>
      </c>
    </row>
    <row r="31" spans="2:10" x14ac:dyDescent="0.2">
      <c r="B31" s="176"/>
      <c r="C31" s="175"/>
      <c r="D31" s="174"/>
      <c r="E31" s="174"/>
      <c r="F31" s="174"/>
      <c r="G31" s="174"/>
      <c r="H31" s="174"/>
      <c r="I31" s="174"/>
      <c r="J31" s="174"/>
    </row>
    <row r="32" spans="2:10" x14ac:dyDescent="0.2">
      <c r="B32" s="242" t="s">
        <v>54</v>
      </c>
      <c r="C32" s="175">
        <v>2761</v>
      </c>
      <c r="D32" s="174">
        <v>745</v>
      </c>
      <c r="E32" s="244">
        <v>157</v>
      </c>
      <c r="F32" s="244">
        <v>151</v>
      </c>
      <c r="G32" s="244">
        <v>437</v>
      </c>
      <c r="H32" s="244">
        <v>2016</v>
      </c>
      <c r="I32" s="244">
        <v>82</v>
      </c>
      <c r="J32" s="245">
        <v>18</v>
      </c>
    </row>
    <row r="33" spans="2:10" x14ac:dyDescent="0.2">
      <c r="B33" s="242" t="s">
        <v>55</v>
      </c>
      <c r="C33" s="175">
        <v>1492</v>
      </c>
      <c r="D33" s="174">
        <v>324</v>
      </c>
      <c r="E33" s="174">
        <v>77</v>
      </c>
      <c r="F33" s="174">
        <v>58</v>
      </c>
      <c r="G33" s="483">
        <v>189</v>
      </c>
      <c r="H33" s="174">
        <v>1168</v>
      </c>
      <c r="I33" s="174">
        <v>70</v>
      </c>
      <c r="J33" s="174">
        <v>12</v>
      </c>
    </row>
    <row r="34" spans="2:10" x14ac:dyDescent="0.2">
      <c r="B34" s="242" t="s">
        <v>317</v>
      </c>
      <c r="C34" s="175">
        <v>5152</v>
      </c>
      <c r="D34" s="174">
        <v>1559</v>
      </c>
      <c r="E34" s="244">
        <v>378</v>
      </c>
      <c r="F34" s="244">
        <v>332</v>
      </c>
      <c r="G34" s="244">
        <v>849</v>
      </c>
      <c r="H34" s="244">
        <v>3593</v>
      </c>
      <c r="I34" s="244">
        <v>264</v>
      </c>
      <c r="J34" s="244">
        <v>30</v>
      </c>
    </row>
    <row r="35" spans="2:10" x14ac:dyDescent="0.2">
      <c r="B35" s="176"/>
      <c r="C35" s="175"/>
      <c r="D35" s="174"/>
      <c r="E35" s="174"/>
      <c r="F35" s="174"/>
      <c r="G35" s="174"/>
      <c r="H35" s="174"/>
      <c r="I35" s="174"/>
      <c r="J35" s="174"/>
    </row>
    <row r="36" spans="2:10" x14ac:dyDescent="0.2">
      <c r="B36" s="242" t="s">
        <v>56</v>
      </c>
      <c r="C36" s="175">
        <v>1124</v>
      </c>
      <c r="D36" s="174">
        <v>361</v>
      </c>
      <c r="E36" s="244">
        <v>73</v>
      </c>
      <c r="F36" s="244">
        <v>101</v>
      </c>
      <c r="G36" s="174">
        <v>187</v>
      </c>
      <c r="H36" s="244">
        <v>763</v>
      </c>
      <c r="I36" s="244">
        <v>185</v>
      </c>
      <c r="J36" s="246">
        <v>12</v>
      </c>
    </row>
    <row r="37" spans="2:10" x14ac:dyDescent="0.2">
      <c r="B37" s="242" t="s">
        <v>57</v>
      </c>
      <c r="C37" s="175">
        <v>1076</v>
      </c>
      <c r="D37" s="174">
        <v>384</v>
      </c>
      <c r="E37" s="483">
        <v>80</v>
      </c>
      <c r="F37" s="483">
        <v>90</v>
      </c>
      <c r="G37" s="244">
        <v>214</v>
      </c>
      <c r="H37" s="483">
        <v>692</v>
      </c>
      <c r="I37" s="483">
        <v>84</v>
      </c>
      <c r="J37" s="483">
        <v>8</v>
      </c>
    </row>
    <row r="38" spans="2:10" x14ac:dyDescent="0.2">
      <c r="B38" s="242" t="s">
        <v>58</v>
      </c>
      <c r="C38" s="175">
        <v>752</v>
      </c>
      <c r="D38" s="174">
        <v>205</v>
      </c>
      <c r="E38" s="174">
        <v>39</v>
      </c>
      <c r="F38" s="174">
        <v>55</v>
      </c>
      <c r="G38" s="174">
        <v>111</v>
      </c>
      <c r="H38" s="174">
        <v>547</v>
      </c>
      <c r="I38" s="174">
        <v>158</v>
      </c>
      <c r="J38" s="174">
        <v>7</v>
      </c>
    </row>
    <row r="39" spans="2:10" x14ac:dyDescent="0.2">
      <c r="B39" s="242" t="s">
        <v>59</v>
      </c>
      <c r="C39" s="175">
        <v>1204</v>
      </c>
      <c r="D39" s="174">
        <v>321</v>
      </c>
      <c r="E39" s="244">
        <v>70</v>
      </c>
      <c r="F39" s="244">
        <v>86</v>
      </c>
      <c r="G39" s="244">
        <v>165</v>
      </c>
      <c r="H39" s="244">
        <v>883</v>
      </c>
      <c r="I39" s="244">
        <v>116</v>
      </c>
      <c r="J39" s="246">
        <v>11</v>
      </c>
    </row>
    <row r="40" spans="2:10" x14ac:dyDescent="0.2">
      <c r="B40" s="242" t="s">
        <v>67</v>
      </c>
      <c r="C40" s="175">
        <v>2301</v>
      </c>
      <c r="D40" s="174">
        <v>669</v>
      </c>
      <c r="E40" s="244">
        <v>194</v>
      </c>
      <c r="F40" s="244">
        <v>187</v>
      </c>
      <c r="G40" s="174">
        <v>288</v>
      </c>
      <c r="H40" s="244">
        <v>1632</v>
      </c>
      <c r="I40" s="244">
        <v>1009</v>
      </c>
      <c r="J40" s="246">
        <v>40</v>
      </c>
    </row>
    <row r="41" spans="2:10" x14ac:dyDescent="0.2">
      <c r="B41" s="242" t="s">
        <v>318</v>
      </c>
      <c r="C41" s="175">
        <v>1423</v>
      </c>
      <c r="D41" s="174">
        <v>420</v>
      </c>
      <c r="E41" s="244">
        <v>101</v>
      </c>
      <c r="F41" s="244">
        <v>109</v>
      </c>
      <c r="G41" s="483">
        <v>210</v>
      </c>
      <c r="H41" s="244">
        <v>1003</v>
      </c>
      <c r="I41" s="244">
        <v>502</v>
      </c>
      <c r="J41" s="246">
        <v>23</v>
      </c>
    </row>
    <row r="42" spans="2:10" x14ac:dyDescent="0.2">
      <c r="B42" s="242"/>
      <c r="C42" s="175"/>
      <c r="D42" s="174"/>
      <c r="E42" s="174"/>
      <c r="F42" s="174"/>
      <c r="G42" s="174"/>
      <c r="H42" s="174"/>
      <c r="I42" s="174"/>
      <c r="J42" s="174"/>
    </row>
    <row r="43" spans="2:10" x14ac:dyDescent="0.2">
      <c r="B43" s="242" t="s">
        <v>60</v>
      </c>
      <c r="C43" s="175">
        <v>3231</v>
      </c>
      <c r="D43" s="174">
        <v>914</v>
      </c>
      <c r="E43" s="483">
        <v>222</v>
      </c>
      <c r="F43" s="483">
        <v>251</v>
      </c>
      <c r="G43" s="174">
        <v>441</v>
      </c>
      <c r="H43" s="483">
        <v>2317</v>
      </c>
      <c r="I43" s="483">
        <v>218</v>
      </c>
      <c r="J43" s="483">
        <v>85</v>
      </c>
    </row>
    <row r="44" spans="2:10" x14ac:dyDescent="0.2">
      <c r="B44" s="242" t="s">
        <v>43</v>
      </c>
      <c r="C44" s="175">
        <v>2026</v>
      </c>
      <c r="D44" s="174">
        <v>730</v>
      </c>
      <c r="E44" s="244">
        <v>177</v>
      </c>
      <c r="F44" s="244">
        <v>204</v>
      </c>
      <c r="G44" s="244">
        <v>349</v>
      </c>
      <c r="H44" s="244">
        <v>1296</v>
      </c>
      <c r="I44" s="244">
        <v>129</v>
      </c>
      <c r="J44" s="244">
        <v>20</v>
      </c>
    </row>
    <row r="45" spans="2:10" x14ac:dyDescent="0.2">
      <c r="B45" s="242" t="s">
        <v>61</v>
      </c>
      <c r="C45" s="175">
        <v>659</v>
      </c>
      <c r="D45" s="174">
        <v>154</v>
      </c>
      <c r="E45" s="244">
        <v>30</v>
      </c>
      <c r="F45" s="244">
        <v>43</v>
      </c>
      <c r="G45" s="244">
        <v>81</v>
      </c>
      <c r="H45" s="244">
        <v>505</v>
      </c>
      <c r="I45" s="244">
        <v>81</v>
      </c>
      <c r="J45" s="245">
        <v>14</v>
      </c>
    </row>
    <row r="46" spans="2:10" x14ac:dyDescent="0.2">
      <c r="B46" s="176"/>
      <c r="C46" s="175"/>
      <c r="D46" s="247"/>
      <c r="E46" s="174"/>
      <c r="F46" s="174"/>
      <c r="G46" s="174"/>
      <c r="H46" s="174"/>
      <c r="I46" s="174"/>
      <c r="J46" s="174"/>
    </row>
    <row r="47" spans="2:10" x14ac:dyDescent="0.2">
      <c r="B47" s="242" t="s">
        <v>63</v>
      </c>
      <c r="C47" s="175">
        <v>1424</v>
      </c>
      <c r="D47" s="174">
        <v>621</v>
      </c>
      <c r="E47" s="174">
        <v>175</v>
      </c>
      <c r="F47" s="174">
        <v>201</v>
      </c>
      <c r="G47" s="174">
        <v>245</v>
      </c>
      <c r="H47" s="174">
        <v>803</v>
      </c>
      <c r="I47" s="174">
        <v>124</v>
      </c>
      <c r="J47" s="174">
        <v>7</v>
      </c>
    </row>
    <row r="48" spans="2:10" x14ac:dyDescent="0.2">
      <c r="B48" s="242" t="s">
        <v>64</v>
      </c>
      <c r="C48" s="175">
        <v>509</v>
      </c>
      <c r="D48" s="174">
        <v>145</v>
      </c>
      <c r="E48" s="244">
        <v>36</v>
      </c>
      <c r="F48" s="244">
        <v>56</v>
      </c>
      <c r="G48" s="244">
        <v>53</v>
      </c>
      <c r="H48" s="244">
        <v>364</v>
      </c>
      <c r="I48" s="244">
        <v>12</v>
      </c>
      <c r="J48" s="246">
        <v>8</v>
      </c>
    </row>
    <row r="49" spans="1:10" x14ac:dyDescent="0.2">
      <c r="B49" s="242" t="s">
        <v>44</v>
      </c>
      <c r="C49" s="175">
        <v>309</v>
      </c>
      <c r="D49" s="174">
        <v>120</v>
      </c>
      <c r="E49" s="244">
        <v>27</v>
      </c>
      <c r="F49" s="244">
        <v>31</v>
      </c>
      <c r="G49" s="483">
        <v>62</v>
      </c>
      <c r="H49" s="244">
        <v>189</v>
      </c>
      <c r="I49" s="244">
        <v>120</v>
      </c>
      <c r="J49" s="246">
        <v>4</v>
      </c>
    </row>
    <row r="50" spans="1:10" x14ac:dyDescent="0.2">
      <c r="B50" s="242" t="s">
        <v>65</v>
      </c>
      <c r="C50" s="175">
        <v>37</v>
      </c>
      <c r="D50" s="174">
        <v>8</v>
      </c>
      <c r="E50" s="244">
        <v>2</v>
      </c>
      <c r="F50" s="484">
        <v>1</v>
      </c>
      <c r="G50" s="174">
        <v>5</v>
      </c>
      <c r="H50" s="244">
        <v>29</v>
      </c>
      <c r="I50" s="244">
        <v>4</v>
      </c>
      <c r="J50" s="484">
        <v>0</v>
      </c>
    </row>
    <row r="51" spans="1:10" x14ac:dyDescent="0.2">
      <c r="B51" s="242" t="s">
        <v>62</v>
      </c>
      <c r="C51" s="175">
        <v>2665</v>
      </c>
      <c r="D51" s="174">
        <v>776</v>
      </c>
      <c r="E51" s="247">
        <v>150</v>
      </c>
      <c r="F51" s="247">
        <v>190</v>
      </c>
      <c r="G51" s="174">
        <v>436</v>
      </c>
      <c r="H51" s="247">
        <v>1889</v>
      </c>
      <c r="I51" s="247">
        <v>106</v>
      </c>
      <c r="J51" s="247">
        <v>30</v>
      </c>
    </row>
    <row r="52" spans="1:10" x14ac:dyDescent="0.2">
      <c r="B52" s="242"/>
      <c r="C52" s="248"/>
      <c r="D52" s="247"/>
      <c r="E52" s="244"/>
      <c r="F52" s="244"/>
      <c r="G52" s="244"/>
      <c r="H52" s="244"/>
      <c r="I52" s="244"/>
      <c r="J52" s="246"/>
    </row>
    <row r="53" spans="1:10" ht="18" thickBot="1" x14ac:dyDescent="0.2">
      <c r="B53" s="232"/>
      <c r="C53" s="485"/>
      <c r="D53" s="232"/>
      <c r="E53" s="232"/>
      <c r="F53" s="232"/>
      <c r="G53" s="232"/>
      <c r="H53" s="232"/>
      <c r="I53" s="232"/>
      <c r="J53" s="232"/>
    </row>
    <row r="54" spans="1:10" x14ac:dyDescent="0.2">
      <c r="C54" s="49" t="s">
        <v>452</v>
      </c>
    </row>
    <row r="55" spans="1:10" x14ac:dyDescent="0.2">
      <c r="A55" s="47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8"/>
  <sheetViews>
    <sheetView view="pageBreakPreview" zoomScale="75" zoomScaleNormal="75" workbookViewId="0">
      <selection activeCell="K33" sqref="K33"/>
    </sheetView>
  </sheetViews>
  <sheetFormatPr defaultColWidth="13.375" defaultRowHeight="17.25" x14ac:dyDescent="0.15"/>
  <cols>
    <col min="1" max="1" width="13.375" style="12" customWidth="1"/>
    <col min="2" max="2" width="26.125" style="12" customWidth="1"/>
    <col min="3" max="3" width="16.25" style="51" customWidth="1"/>
    <col min="4" max="4" width="1.75" style="12" customWidth="1"/>
    <col min="5" max="5" width="12.125" style="12" customWidth="1"/>
    <col min="6" max="6" width="29" style="12" customWidth="1"/>
    <col min="7" max="9" width="15.875" style="12" customWidth="1"/>
    <col min="10" max="14" width="13.375" style="12"/>
    <col min="15" max="16384" width="13.375" style="25"/>
  </cols>
  <sheetData>
    <row r="1" spans="1:9" x14ac:dyDescent="0.2">
      <c r="A1" s="14"/>
    </row>
    <row r="6" spans="1:9" x14ac:dyDescent="0.2">
      <c r="B6" s="535" t="s">
        <v>704</v>
      </c>
      <c r="C6" s="535"/>
      <c r="D6" s="535"/>
      <c r="E6" s="535"/>
      <c r="F6" s="535"/>
      <c r="G6" s="535"/>
      <c r="H6" s="535"/>
      <c r="I6" s="535"/>
    </row>
    <row r="7" spans="1:9" ht="18" thickBot="1" x14ac:dyDescent="0.2">
      <c r="B7" s="163"/>
      <c r="C7" s="455"/>
      <c r="D7" s="163"/>
      <c r="E7" s="163"/>
      <c r="F7" s="163"/>
      <c r="G7" s="163"/>
      <c r="H7" s="163"/>
      <c r="I7" s="231" t="s">
        <v>442</v>
      </c>
    </row>
    <row r="8" spans="1:9" x14ac:dyDescent="0.15">
      <c r="A8" s="11"/>
      <c r="B8" s="195"/>
      <c r="C8" s="549" t="s">
        <v>660</v>
      </c>
      <c r="D8" s="552" t="s">
        <v>72</v>
      </c>
      <c r="E8" s="553"/>
      <c r="F8" s="554"/>
      <c r="G8" s="196"/>
      <c r="H8" s="249"/>
      <c r="I8" s="249"/>
    </row>
    <row r="9" spans="1:9" x14ac:dyDescent="0.2">
      <c r="A9" s="11"/>
      <c r="B9" s="250"/>
      <c r="C9" s="550"/>
      <c r="D9" s="555"/>
      <c r="E9" s="556"/>
      <c r="F9" s="550"/>
      <c r="G9" s="251" t="s">
        <v>70</v>
      </c>
      <c r="H9" s="252" t="s">
        <v>1</v>
      </c>
      <c r="I9" s="456" t="s">
        <v>71</v>
      </c>
    </row>
    <row r="10" spans="1:9" x14ac:dyDescent="0.2">
      <c r="A10" s="11"/>
      <c r="B10" s="224"/>
      <c r="C10" s="550"/>
      <c r="D10" s="555"/>
      <c r="E10" s="556"/>
      <c r="F10" s="550"/>
      <c r="G10" s="251" t="s">
        <v>73</v>
      </c>
      <c r="H10" s="253" t="s">
        <v>74</v>
      </c>
      <c r="I10" s="254" t="s">
        <v>75</v>
      </c>
    </row>
    <row r="11" spans="1:9" x14ac:dyDescent="0.2">
      <c r="A11" s="11"/>
      <c r="B11" s="250"/>
      <c r="C11" s="551"/>
      <c r="D11" s="538"/>
      <c r="E11" s="557"/>
      <c r="F11" s="551"/>
      <c r="G11" s="201"/>
      <c r="H11" s="470" t="s">
        <v>76</v>
      </c>
      <c r="I11" s="472" t="s">
        <v>77</v>
      </c>
    </row>
    <row r="12" spans="1:9" x14ac:dyDescent="0.15">
      <c r="B12" s="222"/>
      <c r="C12" s="256"/>
      <c r="D12" s="162"/>
      <c r="E12" s="162"/>
      <c r="F12" s="250"/>
      <c r="G12" s="257"/>
      <c r="H12" s="258"/>
      <c r="I12" s="263"/>
    </row>
    <row r="13" spans="1:9" x14ac:dyDescent="0.2">
      <c r="B13" s="259" t="s">
        <v>643</v>
      </c>
      <c r="C13" s="251" t="s">
        <v>469</v>
      </c>
      <c r="D13" s="162"/>
      <c r="E13" s="194" t="s">
        <v>78</v>
      </c>
      <c r="F13" s="259" t="s">
        <v>79</v>
      </c>
      <c r="G13" s="260">
        <v>10313</v>
      </c>
      <c r="H13" s="258">
        <v>8034</v>
      </c>
      <c r="I13" s="263">
        <v>2279</v>
      </c>
    </row>
    <row r="14" spans="1:9" x14ac:dyDescent="0.2">
      <c r="B14" s="194" t="s">
        <v>705</v>
      </c>
      <c r="C14" s="261"/>
      <c r="D14" s="162"/>
      <c r="E14" s="262" t="s">
        <v>83</v>
      </c>
      <c r="F14" s="250"/>
      <c r="G14" s="257">
        <v>7520</v>
      </c>
      <c r="H14" s="258">
        <v>5986</v>
      </c>
      <c r="I14" s="263">
        <v>1534</v>
      </c>
    </row>
    <row r="15" spans="1:9" x14ac:dyDescent="0.2">
      <c r="B15" s="259" t="s">
        <v>870</v>
      </c>
      <c r="C15" s="261"/>
      <c r="D15" s="162"/>
      <c r="E15" s="262" t="s">
        <v>83</v>
      </c>
      <c r="F15" s="162"/>
      <c r="G15" s="257">
        <v>7063</v>
      </c>
      <c r="H15" s="263">
        <v>5714</v>
      </c>
      <c r="I15" s="167">
        <v>1349</v>
      </c>
    </row>
    <row r="16" spans="1:9" x14ac:dyDescent="0.2">
      <c r="B16" s="487" t="s">
        <v>924</v>
      </c>
      <c r="C16" s="201"/>
      <c r="D16" s="172"/>
      <c r="E16" s="486" t="s">
        <v>83</v>
      </c>
      <c r="F16" s="172"/>
      <c r="G16" s="201">
        <v>6932</v>
      </c>
      <c r="H16" s="488">
        <v>5561</v>
      </c>
      <c r="I16" s="173">
        <v>1371</v>
      </c>
    </row>
    <row r="17" spans="2:9" x14ac:dyDescent="0.2">
      <c r="B17" s="259" t="s">
        <v>643</v>
      </c>
      <c r="C17" s="251" t="s">
        <v>469</v>
      </c>
      <c r="D17" s="162"/>
      <c r="E17" s="194" t="s">
        <v>661</v>
      </c>
      <c r="F17" s="259" t="s">
        <v>662</v>
      </c>
      <c r="G17" s="260">
        <v>31263</v>
      </c>
      <c r="H17" s="258">
        <v>24291</v>
      </c>
      <c r="I17" s="263">
        <v>6972</v>
      </c>
    </row>
    <row r="18" spans="2:9" x14ac:dyDescent="0.2">
      <c r="B18" s="194" t="s">
        <v>705</v>
      </c>
      <c r="C18" s="261"/>
      <c r="D18" s="162"/>
      <c r="E18" s="262" t="s">
        <v>83</v>
      </c>
      <c r="F18" s="250"/>
      <c r="G18" s="257">
        <v>30362</v>
      </c>
      <c r="H18" s="258">
        <v>23652</v>
      </c>
      <c r="I18" s="263">
        <v>6710</v>
      </c>
    </row>
    <row r="19" spans="2:9" x14ac:dyDescent="0.2">
      <c r="B19" s="259" t="s">
        <v>870</v>
      </c>
      <c r="C19" s="261"/>
      <c r="D19" s="162"/>
      <c r="E19" s="262" t="s">
        <v>83</v>
      </c>
      <c r="F19" s="162"/>
      <c r="G19" s="257">
        <v>28745</v>
      </c>
      <c r="H19" s="263">
        <v>22881</v>
      </c>
      <c r="I19" s="167">
        <v>5864</v>
      </c>
    </row>
    <row r="20" spans="2:9" x14ac:dyDescent="0.2">
      <c r="B20" s="487" t="s">
        <v>924</v>
      </c>
      <c r="C20" s="201"/>
      <c r="D20" s="172"/>
      <c r="E20" s="486" t="s">
        <v>83</v>
      </c>
      <c r="F20" s="172"/>
      <c r="G20" s="201">
        <v>28894</v>
      </c>
      <c r="H20" s="488">
        <v>22797</v>
      </c>
      <c r="I20" s="173">
        <v>6097</v>
      </c>
    </row>
    <row r="21" spans="2:9" x14ac:dyDescent="0.2">
      <c r="B21" s="259" t="s">
        <v>643</v>
      </c>
      <c r="C21" s="264" t="s">
        <v>469</v>
      </c>
      <c r="D21" s="265"/>
      <c r="E21" s="266" t="s">
        <v>663</v>
      </c>
      <c r="F21" s="267" t="s">
        <v>664</v>
      </c>
      <c r="G21" s="260">
        <v>38064</v>
      </c>
      <c r="H21" s="258">
        <v>28510</v>
      </c>
      <c r="I21" s="263">
        <v>9554</v>
      </c>
    </row>
    <row r="22" spans="2:9" x14ac:dyDescent="0.2">
      <c r="B22" s="194" t="s">
        <v>705</v>
      </c>
      <c r="C22" s="261"/>
      <c r="D22" s="162"/>
      <c r="E22" s="262" t="s">
        <v>83</v>
      </c>
      <c r="F22" s="250"/>
      <c r="G22" s="257">
        <v>36985</v>
      </c>
      <c r="H22" s="258">
        <v>28072</v>
      </c>
      <c r="I22" s="263">
        <v>8913</v>
      </c>
    </row>
    <row r="23" spans="2:9" x14ac:dyDescent="0.2">
      <c r="B23" s="259" t="s">
        <v>870</v>
      </c>
      <c r="C23" s="261"/>
      <c r="D23" s="162"/>
      <c r="E23" s="262" t="s">
        <v>83</v>
      </c>
      <c r="F23" s="162"/>
      <c r="G23" s="257">
        <v>34490</v>
      </c>
      <c r="H23" s="263">
        <v>26488</v>
      </c>
      <c r="I23" s="167">
        <v>8002</v>
      </c>
    </row>
    <row r="24" spans="2:9" x14ac:dyDescent="0.2">
      <c r="B24" s="487" t="s">
        <v>924</v>
      </c>
      <c r="C24" s="201"/>
      <c r="D24" s="172"/>
      <c r="E24" s="486" t="s">
        <v>83</v>
      </c>
      <c r="F24" s="172"/>
      <c r="G24" s="201">
        <v>36017</v>
      </c>
      <c r="H24" s="488">
        <v>27949</v>
      </c>
      <c r="I24" s="173">
        <v>8068</v>
      </c>
    </row>
    <row r="25" spans="2:9" x14ac:dyDescent="0.2">
      <c r="B25" s="259" t="s">
        <v>643</v>
      </c>
      <c r="C25" s="268" t="s">
        <v>706</v>
      </c>
      <c r="D25" s="265"/>
      <c r="E25" s="265" t="s">
        <v>665</v>
      </c>
      <c r="F25" s="222"/>
      <c r="G25" s="260">
        <v>17059</v>
      </c>
      <c r="H25" s="258">
        <v>13221</v>
      </c>
      <c r="I25" s="263">
        <v>3838</v>
      </c>
    </row>
    <row r="26" spans="2:9" x14ac:dyDescent="0.2">
      <c r="B26" s="194" t="s">
        <v>705</v>
      </c>
      <c r="C26" s="261" t="s">
        <v>707</v>
      </c>
      <c r="D26" s="162"/>
      <c r="E26" s="262" t="s">
        <v>83</v>
      </c>
      <c r="F26" s="250"/>
      <c r="G26" s="257">
        <v>16267</v>
      </c>
      <c r="H26" s="258">
        <v>12461</v>
      </c>
      <c r="I26" s="263">
        <v>3806</v>
      </c>
    </row>
    <row r="27" spans="2:9" x14ac:dyDescent="0.2">
      <c r="B27" s="259" t="s">
        <v>870</v>
      </c>
      <c r="C27" s="261"/>
      <c r="D27" s="162"/>
      <c r="E27" s="262" t="s">
        <v>83</v>
      </c>
      <c r="F27" s="162"/>
      <c r="G27" s="257">
        <v>15866</v>
      </c>
      <c r="H27" s="263">
        <v>12550</v>
      </c>
      <c r="I27" s="167">
        <v>3316</v>
      </c>
    </row>
    <row r="28" spans="2:9" x14ac:dyDescent="0.2">
      <c r="B28" s="487" t="s">
        <v>924</v>
      </c>
      <c r="C28" s="201"/>
      <c r="D28" s="172"/>
      <c r="E28" s="486" t="s">
        <v>83</v>
      </c>
      <c r="F28" s="172"/>
      <c r="G28" s="201">
        <v>16998</v>
      </c>
      <c r="H28" s="488">
        <v>13377</v>
      </c>
      <c r="I28" s="173">
        <v>3621</v>
      </c>
    </row>
    <row r="29" spans="2:9" x14ac:dyDescent="0.2">
      <c r="B29" s="259" t="s">
        <v>643</v>
      </c>
      <c r="C29" s="268" t="s">
        <v>706</v>
      </c>
      <c r="D29" s="265"/>
      <c r="E29" s="266" t="s">
        <v>663</v>
      </c>
      <c r="F29" s="267" t="s">
        <v>666</v>
      </c>
      <c r="G29" s="260">
        <v>42108</v>
      </c>
      <c r="H29" s="258">
        <v>32802</v>
      </c>
      <c r="I29" s="263">
        <v>9306</v>
      </c>
    </row>
    <row r="30" spans="2:9" x14ac:dyDescent="0.2">
      <c r="B30" s="194" t="s">
        <v>705</v>
      </c>
      <c r="C30" s="261" t="s">
        <v>707</v>
      </c>
      <c r="D30" s="162"/>
      <c r="E30" s="262" t="s">
        <v>83</v>
      </c>
      <c r="F30" s="250"/>
      <c r="G30" s="257">
        <v>43775</v>
      </c>
      <c r="H30" s="258">
        <v>34495</v>
      </c>
      <c r="I30" s="263">
        <v>9280</v>
      </c>
    </row>
    <row r="31" spans="2:9" x14ac:dyDescent="0.2">
      <c r="B31" s="259" t="s">
        <v>870</v>
      </c>
      <c r="C31" s="261"/>
      <c r="D31" s="162"/>
      <c r="E31" s="262" t="s">
        <v>83</v>
      </c>
      <c r="F31" s="162"/>
      <c r="G31" s="257">
        <v>40143</v>
      </c>
      <c r="H31" s="263">
        <v>31673</v>
      </c>
      <c r="I31" s="167">
        <v>8470</v>
      </c>
    </row>
    <row r="32" spans="2:9" x14ac:dyDescent="0.2">
      <c r="B32" s="487" t="s">
        <v>924</v>
      </c>
      <c r="C32" s="201"/>
      <c r="D32" s="172"/>
      <c r="E32" s="486" t="s">
        <v>83</v>
      </c>
      <c r="F32" s="172"/>
      <c r="G32" s="201">
        <v>40310</v>
      </c>
      <c r="H32" s="488">
        <v>31885</v>
      </c>
      <c r="I32" s="173">
        <v>8425</v>
      </c>
    </row>
    <row r="33" spans="2:9" x14ac:dyDescent="0.2">
      <c r="B33" s="259" t="s">
        <v>643</v>
      </c>
      <c r="C33" s="264" t="s">
        <v>470</v>
      </c>
      <c r="D33" s="265"/>
      <c r="E33" s="266" t="s">
        <v>663</v>
      </c>
      <c r="F33" s="267" t="s">
        <v>667</v>
      </c>
      <c r="G33" s="260">
        <v>29187</v>
      </c>
      <c r="H33" s="258">
        <v>22649</v>
      </c>
      <c r="I33" s="263">
        <v>6538</v>
      </c>
    </row>
    <row r="34" spans="2:9" x14ac:dyDescent="0.2">
      <c r="B34" s="194" t="s">
        <v>705</v>
      </c>
      <c r="C34" s="261"/>
      <c r="D34" s="162"/>
      <c r="E34" s="262" t="s">
        <v>83</v>
      </c>
      <c r="F34" s="250"/>
      <c r="G34" s="257">
        <v>28772</v>
      </c>
      <c r="H34" s="258">
        <v>22385</v>
      </c>
      <c r="I34" s="263">
        <v>6387</v>
      </c>
    </row>
    <row r="35" spans="2:9" x14ac:dyDescent="0.2">
      <c r="B35" s="259" t="s">
        <v>870</v>
      </c>
      <c r="C35" s="261"/>
      <c r="D35" s="162"/>
      <c r="E35" s="262" t="s">
        <v>83</v>
      </c>
      <c r="F35" s="162"/>
      <c r="G35" s="257">
        <v>26723</v>
      </c>
      <c r="H35" s="263">
        <v>21058</v>
      </c>
      <c r="I35" s="167">
        <v>5665</v>
      </c>
    </row>
    <row r="36" spans="2:9" x14ac:dyDescent="0.2">
      <c r="B36" s="487" t="s">
        <v>924</v>
      </c>
      <c r="C36" s="201"/>
      <c r="D36" s="172"/>
      <c r="E36" s="486" t="s">
        <v>83</v>
      </c>
      <c r="F36" s="172"/>
      <c r="G36" s="201">
        <v>26616</v>
      </c>
      <c r="H36" s="488">
        <v>21293</v>
      </c>
      <c r="I36" s="173">
        <v>5323</v>
      </c>
    </row>
    <row r="37" spans="2:9" x14ac:dyDescent="0.2">
      <c r="B37" s="259" t="s">
        <v>643</v>
      </c>
      <c r="C37" s="264" t="s">
        <v>470</v>
      </c>
      <c r="D37" s="265"/>
      <c r="E37" s="266" t="s">
        <v>663</v>
      </c>
      <c r="F37" s="267" t="s">
        <v>668</v>
      </c>
      <c r="G37" s="260">
        <v>44392</v>
      </c>
      <c r="H37" s="258">
        <v>33871</v>
      </c>
      <c r="I37" s="263">
        <v>10521</v>
      </c>
    </row>
    <row r="38" spans="2:9" x14ac:dyDescent="0.2">
      <c r="B38" s="194" t="s">
        <v>705</v>
      </c>
      <c r="C38" s="261"/>
      <c r="D38" s="162"/>
      <c r="E38" s="262" t="s">
        <v>83</v>
      </c>
      <c r="F38" s="250"/>
      <c r="G38" s="257">
        <v>42793</v>
      </c>
      <c r="H38" s="258">
        <v>33678</v>
      </c>
      <c r="I38" s="263">
        <v>9115</v>
      </c>
    </row>
    <row r="39" spans="2:9" x14ac:dyDescent="0.2">
      <c r="B39" s="259" t="s">
        <v>870</v>
      </c>
      <c r="C39" s="261"/>
      <c r="D39" s="162"/>
      <c r="E39" s="262" t="s">
        <v>83</v>
      </c>
      <c r="F39" s="162"/>
      <c r="G39" s="257">
        <v>41012</v>
      </c>
      <c r="H39" s="263">
        <v>33343</v>
      </c>
      <c r="I39" s="167">
        <v>7669</v>
      </c>
    </row>
    <row r="40" spans="2:9" x14ac:dyDescent="0.2">
      <c r="B40" s="487" t="s">
        <v>924</v>
      </c>
      <c r="C40" s="201"/>
      <c r="D40" s="172"/>
      <c r="E40" s="486" t="s">
        <v>83</v>
      </c>
      <c r="F40" s="172"/>
      <c r="G40" s="201">
        <v>36513</v>
      </c>
      <c r="H40" s="488">
        <v>28809</v>
      </c>
      <c r="I40" s="173">
        <v>7704</v>
      </c>
    </row>
    <row r="41" spans="2:9" x14ac:dyDescent="0.2">
      <c r="B41" s="259" t="s">
        <v>643</v>
      </c>
      <c r="C41" s="264" t="s">
        <v>470</v>
      </c>
      <c r="D41" s="265"/>
      <c r="E41" s="265" t="s">
        <v>84</v>
      </c>
      <c r="F41" s="222"/>
      <c r="G41" s="260">
        <v>11859</v>
      </c>
      <c r="H41" s="258">
        <v>9630</v>
      </c>
      <c r="I41" s="263">
        <v>2229</v>
      </c>
    </row>
    <row r="42" spans="2:9" x14ac:dyDescent="0.2">
      <c r="B42" s="194" t="s">
        <v>705</v>
      </c>
      <c r="C42" s="261"/>
      <c r="D42" s="162"/>
      <c r="E42" s="262" t="s">
        <v>83</v>
      </c>
      <c r="F42" s="250"/>
      <c r="G42" s="257">
        <v>11815</v>
      </c>
      <c r="H42" s="258">
        <v>9676</v>
      </c>
      <c r="I42" s="263">
        <v>2139</v>
      </c>
    </row>
    <row r="43" spans="2:9" x14ac:dyDescent="0.2">
      <c r="B43" s="259" t="s">
        <v>870</v>
      </c>
      <c r="C43" s="261"/>
      <c r="D43" s="162"/>
      <c r="E43" s="262" t="s">
        <v>83</v>
      </c>
      <c r="F43" s="162"/>
      <c r="G43" s="257">
        <v>11524</v>
      </c>
      <c r="H43" s="263">
        <v>9519</v>
      </c>
      <c r="I43" s="167">
        <v>2005</v>
      </c>
    </row>
    <row r="44" spans="2:9" x14ac:dyDescent="0.2">
      <c r="B44" s="487" t="s">
        <v>924</v>
      </c>
      <c r="C44" s="201"/>
      <c r="D44" s="172"/>
      <c r="E44" s="486" t="s">
        <v>83</v>
      </c>
      <c r="F44" s="172"/>
      <c r="G44" s="201">
        <v>11635</v>
      </c>
      <c r="H44" s="488">
        <v>9611</v>
      </c>
      <c r="I44" s="173">
        <v>2024</v>
      </c>
    </row>
    <row r="45" spans="2:9" x14ac:dyDescent="0.2">
      <c r="B45" s="259" t="s">
        <v>643</v>
      </c>
      <c r="C45" s="264" t="s">
        <v>470</v>
      </c>
      <c r="D45" s="265"/>
      <c r="E45" s="266" t="s">
        <v>80</v>
      </c>
      <c r="F45" s="267" t="s">
        <v>81</v>
      </c>
      <c r="G45" s="260">
        <v>14475</v>
      </c>
      <c r="H45" s="258">
        <v>11406</v>
      </c>
      <c r="I45" s="263">
        <v>3069</v>
      </c>
    </row>
    <row r="46" spans="2:9" x14ac:dyDescent="0.2">
      <c r="B46" s="194" t="s">
        <v>705</v>
      </c>
      <c r="C46" s="261"/>
      <c r="D46" s="162"/>
      <c r="E46" s="262" t="s">
        <v>83</v>
      </c>
      <c r="F46" s="250"/>
      <c r="G46" s="257">
        <v>14937</v>
      </c>
      <c r="H46" s="258">
        <v>11935</v>
      </c>
      <c r="I46" s="263">
        <v>3002</v>
      </c>
    </row>
    <row r="47" spans="2:9" x14ac:dyDescent="0.2">
      <c r="B47" s="259" t="s">
        <v>870</v>
      </c>
      <c r="C47" s="261"/>
      <c r="D47" s="162"/>
      <c r="E47" s="262" t="s">
        <v>83</v>
      </c>
      <c r="F47" s="162"/>
      <c r="G47" s="257">
        <v>14248</v>
      </c>
      <c r="H47" s="263">
        <v>11584</v>
      </c>
      <c r="I47" s="167">
        <v>2664</v>
      </c>
    </row>
    <row r="48" spans="2:9" x14ac:dyDescent="0.2">
      <c r="B48" s="487" t="s">
        <v>924</v>
      </c>
      <c r="C48" s="201"/>
      <c r="D48" s="172"/>
      <c r="E48" s="486" t="s">
        <v>83</v>
      </c>
      <c r="F48" s="172"/>
      <c r="G48" s="201">
        <v>13780</v>
      </c>
      <c r="H48" s="488">
        <v>11107</v>
      </c>
      <c r="I48" s="173">
        <v>2673</v>
      </c>
    </row>
    <row r="49" spans="1:10" x14ac:dyDescent="0.2">
      <c r="B49" s="259" t="s">
        <v>643</v>
      </c>
      <c r="C49" s="264" t="s">
        <v>470</v>
      </c>
      <c r="D49" s="265"/>
      <c r="E49" s="265" t="s">
        <v>454</v>
      </c>
      <c r="F49" s="222" t="s">
        <v>455</v>
      </c>
      <c r="G49" s="260">
        <v>21866</v>
      </c>
      <c r="H49" s="258">
        <v>16914</v>
      </c>
      <c r="I49" s="263">
        <v>4952</v>
      </c>
    </row>
    <row r="50" spans="1:10" x14ac:dyDescent="0.2">
      <c r="B50" s="194" t="s">
        <v>705</v>
      </c>
      <c r="C50" s="261"/>
      <c r="D50" s="162"/>
      <c r="E50" s="262" t="s">
        <v>83</v>
      </c>
      <c r="F50" s="250"/>
      <c r="G50" s="257">
        <v>21571</v>
      </c>
      <c r="H50" s="258">
        <v>18335</v>
      </c>
      <c r="I50" s="263">
        <v>3236</v>
      </c>
    </row>
    <row r="51" spans="1:10" x14ac:dyDescent="0.2">
      <c r="B51" s="259" t="s">
        <v>870</v>
      </c>
      <c r="C51" s="261"/>
      <c r="D51" s="162"/>
      <c r="E51" s="262" t="s">
        <v>83</v>
      </c>
      <c r="F51" s="162"/>
      <c r="G51" s="257">
        <v>20105</v>
      </c>
      <c r="H51" s="263">
        <v>17290</v>
      </c>
      <c r="I51" s="167">
        <v>2815</v>
      </c>
    </row>
    <row r="52" spans="1:10" x14ac:dyDescent="0.2">
      <c r="B52" s="487" t="s">
        <v>924</v>
      </c>
      <c r="C52" s="201"/>
      <c r="D52" s="172"/>
      <c r="E52" s="486" t="s">
        <v>83</v>
      </c>
      <c r="F52" s="172"/>
      <c r="G52" s="201">
        <v>19897</v>
      </c>
      <c r="H52" s="488">
        <v>17012</v>
      </c>
      <c r="I52" s="173">
        <v>2885</v>
      </c>
    </row>
    <row r="53" spans="1:10" x14ac:dyDescent="0.2">
      <c r="B53" s="259" t="s">
        <v>643</v>
      </c>
      <c r="C53" s="264" t="s">
        <v>470</v>
      </c>
      <c r="D53" s="265"/>
      <c r="E53" s="265" t="s">
        <v>708</v>
      </c>
      <c r="F53" s="222" t="s">
        <v>709</v>
      </c>
      <c r="G53" s="260">
        <v>16588</v>
      </c>
      <c r="H53" s="258">
        <v>13184</v>
      </c>
      <c r="I53" s="263">
        <v>3404</v>
      </c>
    </row>
    <row r="54" spans="1:10" x14ac:dyDescent="0.2">
      <c r="B54" s="194" t="s">
        <v>705</v>
      </c>
      <c r="C54" s="261"/>
      <c r="D54" s="162"/>
      <c r="E54" s="262" t="s">
        <v>83</v>
      </c>
      <c r="F54" s="250"/>
      <c r="G54" s="257">
        <v>15577</v>
      </c>
      <c r="H54" s="258">
        <v>12435</v>
      </c>
      <c r="I54" s="263">
        <v>3142</v>
      </c>
    </row>
    <row r="55" spans="1:10" x14ac:dyDescent="0.2">
      <c r="B55" s="259" t="s">
        <v>870</v>
      </c>
      <c r="C55" s="261"/>
      <c r="D55" s="162"/>
      <c r="E55" s="262" t="s">
        <v>83</v>
      </c>
      <c r="F55" s="162"/>
      <c r="G55" s="257">
        <v>14561</v>
      </c>
      <c r="H55" s="263">
        <v>11772</v>
      </c>
      <c r="I55" s="167">
        <v>2789</v>
      </c>
    </row>
    <row r="56" spans="1:10" ht="18" thickBot="1" x14ac:dyDescent="0.25">
      <c r="A56" s="11"/>
      <c r="B56" s="468" t="s">
        <v>924</v>
      </c>
      <c r="C56" s="489"/>
      <c r="D56" s="163"/>
      <c r="E56" s="490" t="s">
        <v>83</v>
      </c>
      <c r="F56" s="163"/>
      <c r="G56" s="269">
        <v>16900</v>
      </c>
      <c r="H56" s="491">
        <v>13769</v>
      </c>
      <c r="I56" s="269">
        <v>3131</v>
      </c>
      <c r="J56" s="11"/>
    </row>
    <row r="57" spans="1:10" x14ac:dyDescent="0.2">
      <c r="B57" s="154"/>
      <c r="C57" s="270" t="s">
        <v>669</v>
      </c>
      <c r="D57" s="154"/>
      <c r="E57" s="154"/>
      <c r="F57" s="154"/>
      <c r="G57" s="154"/>
      <c r="H57" s="162"/>
      <c r="I57" s="154"/>
    </row>
    <row r="58" spans="1:10" x14ac:dyDescent="0.2">
      <c r="A58" s="14"/>
      <c r="H58" s="11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3"/>
  <sheetViews>
    <sheetView view="pageBreakPreview" zoomScale="80" zoomScaleNormal="75" zoomScaleSheetLayoutView="80" workbookViewId="0">
      <selection activeCell="M19" sqref="M19"/>
    </sheetView>
  </sheetViews>
  <sheetFormatPr defaultColWidth="12.125" defaultRowHeight="17.25" x14ac:dyDescent="0.15"/>
  <cols>
    <col min="1" max="1" width="13.375" style="34" customWidth="1"/>
    <col min="2" max="2" width="15.875" style="34" customWidth="1"/>
    <col min="3" max="11" width="13.75" style="34" customWidth="1"/>
    <col min="12" max="14" width="12.125" style="34"/>
    <col min="15" max="16384" width="12.125" style="9"/>
  </cols>
  <sheetData>
    <row r="1" spans="1:14" x14ac:dyDescent="0.2">
      <c r="A1" s="44"/>
    </row>
    <row r="6" spans="1:14" x14ac:dyDescent="0.2">
      <c r="B6" s="569" t="s">
        <v>85</v>
      </c>
      <c r="C6" s="569"/>
      <c r="D6" s="569"/>
      <c r="E6" s="569"/>
      <c r="F6" s="569"/>
      <c r="G6" s="569"/>
      <c r="H6" s="569"/>
      <c r="I6" s="569"/>
      <c r="J6" s="569"/>
      <c r="K6" s="569"/>
    </row>
    <row r="7" spans="1:14" ht="18" thickBot="1" x14ac:dyDescent="0.25">
      <c r="B7" s="271"/>
      <c r="C7" s="272" t="s">
        <v>86</v>
      </c>
      <c r="D7" s="271"/>
      <c r="E7" s="271"/>
      <c r="F7" s="271"/>
      <c r="G7" s="271"/>
      <c r="H7" s="271"/>
      <c r="I7" s="271"/>
      <c r="J7" s="271"/>
      <c r="K7" s="273"/>
    </row>
    <row r="8" spans="1:14" x14ac:dyDescent="0.2">
      <c r="B8" s="274"/>
      <c r="C8" s="275" t="s">
        <v>87</v>
      </c>
      <c r="D8" s="276"/>
      <c r="E8" s="559" t="s">
        <v>723</v>
      </c>
      <c r="F8" s="560"/>
      <c r="G8" s="561"/>
      <c r="H8" s="559" t="s">
        <v>724</v>
      </c>
      <c r="I8" s="560"/>
      <c r="J8" s="560"/>
      <c r="K8" s="274"/>
    </row>
    <row r="9" spans="1:14" x14ac:dyDescent="0.2">
      <c r="B9" s="277"/>
      <c r="C9" s="278" t="s">
        <v>516</v>
      </c>
      <c r="D9" s="279" t="s">
        <v>434</v>
      </c>
      <c r="E9" s="567" t="s">
        <v>514</v>
      </c>
      <c r="F9" s="567" t="s">
        <v>719</v>
      </c>
      <c r="G9" s="567" t="s">
        <v>720</v>
      </c>
      <c r="H9" s="567" t="s">
        <v>514</v>
      </c>
      <c r="I9" s="567" t="s">
        <v>719</v>
      </c>
      <c r="J9" s="562" t="s">
        <v>720</v>
      </c>
      <c r="K9" s="274"/>
    </row>
    <row r="10" spans="1:14" x14ac:dyDescent="0.2">
      <c r="B10" s="276"/>
      <c r="C10" s="280" t="s">
        <v>419</v>
      </c>
      <c r="D10" s="281" t="s">
        <v>725</v>
      </c>
      <c r="E10" s="568"/>
      <c r="F10" s="568"/>
      <c r="G10" s="568"/>
      <c r="H10" s="568"/>
      <c r="I10" s="568"/>
      <c r="J10" s="563"/>
      <c r="K10" s="274"/>
    </row>
    <row r="11" spans="1:14" x14ac:dyDescent="0.2">
      <c r="B11" s="274"/>
      <c r="C11" s="282"/>
      <c r="D11" s="283" t="s">
        <v>88</v>
      </c>
      <c r="E11" s="283" t="s">
        <v>89</v>
      </c>
      <c r="F11" s="283" t="s">
        <v>90</v>
      </c>
      <c r="G11" s="283" t="s">
        <v>91</v>
      </c>
      <c r="H11" s="283" t="s">
        <v>25</v>
      </c>
      <c r="I11" s="283" t="s">
        <v>92</v>
      </c>
      <c r="J11" s="283" t="s">
        <v>93</v>
      </c>
      <c r="K11" s="274"/>
    </row>
    <row r="12" spans="1:14" s="10" customFormat="1" x14ac:dyDescent="0.2">
      <c r="A12" s="33"/>
      <c r="B12" s="284" t="s">
        <v>586</v>
      </c>
      <c r="C12" s="285" t="s">
        <v>670</v>
      </c>
      <c r="D12" s="286">
        <v>396</v>
      </c>
      <c r="E12" s="287">
        <v>15890</v>
      </c>
      <c r="F12" s="287">
        <v>13055</v>
      </c>
      <c r="G12" s="287">
        <v>3295</v>
      </c>
      <c r="H12" s="288">
        <v>170.2</v>
      </c>
      <c r="I12" s="288">
        <v>139.80000000000001</v>
      </c>
      <c r="J12" s="287">
        <v>35296</v>
      </c>
      <c r="K12" s="289"/>
      <c r="L12" s="34"/>
      <c r="M12" s="33"/>
      <c r="N12" s="33"/>
    </row>
    <row r="13" spans="1:14" s="10" customFormat="1" x14ac:dyDescent="0.2">
      <c r="A13" s="33"/>
      <c r="B13" s="284" t="s">
        <v>685</v>
      </c>
      <c r="C13" s="285" t="s">
        <v>688</v>
      </c>
      <c r="D13" s="286">
        <v>433</v>
      </c>
      <c r="E13" s="287">
        <v>14635</v>
      </c>
      <c r="F13" s="287">
        <v>12995</v>
      </c>
      <c r="G13" s="287">
        <v>3337</v>
      </c>
      <c r="H13" s="288">
        <v>159.69999999999999</v>
      </c>
      <c r="I13" s="288">
        <v>141.80000000000001</v>
      </c>
      <c r="J13" s="287">
        <v>36420</v>
      </c>
      <c r="K13" s="289"/>
      <c r="L13" s="34"/>
      <c r="M13" s="33"/>
      <c r="N13" s="33"/>
    </row>
    <row r="14" spans="1:14" s="10" customFormat="1" x14ac:dyDescent="0.2">
      <c r="A14" s="33"/>
      <c r="B14" s="284" t="s">
        <v>714</v>
      </c>
      <c r="C14" s="285" t="s">
        <v>715</v>
      </c>
      <c r="D14" s="286">
        <v>439</v>
      </c>
      <c r="E14" s="287">
        <v>14486</v>
      </c>
      <c r="F14" s="287">
        <v>13505</v>
      </c>
      <c r="G14" s="287">
        <v>3296</v>
      </c>
      <c r="H14" s="288">
        <v>163.30000000000001</v>
      </c>
      <c r="I14" s="288">
        <v>152.30000000000001</v>
      </c>
      <c r="J14" s="287">
        <v>37164</v>
      </c>
      <c r="K14" s="289"/>
      <c r="L14" s="34"/>
      <c r="M14" s="33"/>
      <c r="N14" s="33"/>
    </row>
    <row r="15" spans="1:14" s="10" customFormat="1" x14ac:dyDescent="0.2">
      <c r="A15" s="33"/>
      <c r="B15" s="284" t="s">
        <v>884</v>
      </c>
      <c r="C15" s="285" t="s">
        <v>883</v>
      </c>
      <c r="D15" s="286">
        <v>439</v>
      </c>
      <c r="E15" s="287">
        <v>14257</v>
      </c>
      <c r="F15" s="287">
        <v>12575</v>
      </c>
      <c r="G15" s="287">
        <v>3173</v>
      </c>
      <c r="H15" s="288">
        <v>156.1</v>
      </c>
      <c r="I15" s="288">
        <v>137.69999999999999</v>
      </c>
      <c r="J15" s="287">
        <v>34745</v>
      </c>
      <c r="K15" s="289"/>
      <c r="L15" s="34"/>
      <c r="M15" s="33"/>
      <c r="N15" s="33"/>
    </row>
    <row r="16" spans="1:14" ht="18" thickBot="1" x14ac:dyDescent="0.2">
      <c r="B16" s="271" t="s">
        <v>928</v>
      </c>
      <c r="C16" s="492" t="s">
        <v>929</v>
      </c>
      <c r="D16" s="271">
        <v>383</v>
      </c>
      <c r="E16" s="271">
        <v>12423</v>
      </c>
      <c r="F16" s="271">
        <v>7511</v>
      </c>
      <c r="G16" s="271">
        <v>2854</v>
      </c>
      <c r="H16" s="493">
        <v>151.5</v>
      </c>
      <c r="I16" s="493">
        <v>91.6</v>
      </c>
      <c r="J16" s="494">
        <v>34798</v>
      </c>
      <c r="K16" s="274"/>
    </row>
    <row r="17" spans="1:14" x14ac:dyDescent="0.2">
      <c r="B17" s="274"/>
      <c r="C17" s="284" t="s">
        <v>437</v>
      </c>
      <c r="D17" s="274"/>
      <c r="E17" s="274"/>
      <c r="F17" s="274"/>
      <c r="G17" s="284"/>
      <c r="H17" s="274"/>
      <c r="I17" s="274"/>
      <c r="J17" s="274"/>
      <c r="K17" s="274"/>
    </row>
    <row r="18" spans="1:14" x14ac:dyDescent="0.2">
      <c r="B18" s="274"/>
      <c r="C18" s="291" t="s">
        <v>94</v>
      </c>
      <c r="D18" s="274"/>
      <c r="E18" s="274"/>
      <c r="F18" s="274"/>
      <c r="G18" s="274"/>
      <c r="H18" s="274"/>
      <c r="I18" s="274"/>
      <c r="J18" s="274"/>
      <c r="K18" s="274"/>
    </row>
    <row r="19" spans="1:14" x14ac:dyDescent="0.2">
      <c r="B19" s="274"/>
      <c r="C19" s="291"/>
      <c r="D19" s="274"/>
      <c r="E19" s="274"/>
      <c r="F19" s="274"/>
      <c r="G19" s="274"/>
      <c r="H19" s="274"/>
      <c r="I19" s="274"/>
      <c r="J19" s="274"/>
      <c r="K19" s="274"/>
    </row>
    <row r="20" spans="1:14" x14ac:dyDescent="0.2">
      <c r="B20" s="274"/>
      <c r="C20" s="291"/>
      <c r="D20" s="274"/>
      <c r="E20" s="274"/>
      <c r="F20" s="274"/>
      <c r="G20" s="274"/>
      <c r="H20" s="274"/>
      <c r="I20" s="274"/>
      <c r="J20" s="274"/>
      <c r="K20" s="274"/>
    </row>
    <row r="21" spans="1:14" ht="18" thickBot="1" x14ac:dyDescent="0.25">
      <c r="B21" s="271"/>
      <c r="C21" s="272" t="s">
        <v>95</v>
      </c>
      <c r="D21" s="271"/>
      <c r="E21" s="271"/>
      <c r="F21" s="271"/>
      <c r="G21" s="271"/>
      <c r="H21" s="271"/>
      <c r="I21" s="271"/>
      <c r="J21" s="271"/>
      <c r="K21" s="271"/>
    </row>
    <row r="22" spans="1:14" x14ac:dyDescent="0.2">
      <c r="B22" s="274"/>
      <c r="C22" s="275" t="s">
        <v>87</v>
      </c>
      <c r="D22" s="282" t="s">
        <v>436</v>
      </c>
      <c r="E22" s="276"/>
      <c r="F22" s="276"/>
      <c r="G22" s="276"/>
      <c r="H22" s="559"/>
      <c r="I22" s="560"/>
      <c r="J22" s="560"/>
      <c r="K22" s="560"/>
    </row>
    <row r="23" spans="1:14" x14ac:dyDescent="0.2">
      <c r="B23" s="274"/>
      <c r="C23" s="292" t="s">
        <v>516</v>
      </c>
      <c r="D23" s="292" t="s">
        <v>435</v>
      </c>
      <c r="E23" s="567" t="s">
        <v>671</v>
      </c>
      <c r="F23" s="567" t="s">
        <v>374</v>
      </c>
      <c r="G23" s="567" t="s">
        <v>672</v>
      </c>
      <c r="H23" s="567" t="s">
        <v>673</v>
      </c>
      <c r="I23" s="567" t="s">
        <v>674</v>
      </c>
      <c r="J23" s="567" t="s">
        <v>675</v>
      </c>
      <c r="K23" s="562" t="s">
        <v>676</v>
      </c>
    </row>
    <row r="24" spans="1:14" x14ac:dyDescent="0.15">
      <c r="B24" s="276"/>
      <c r="C24" s="280" t="s">
        <v>419</v>
      </c>
      <c r="D24" s="293"/>
      <c r="E24" s="568"/>
      <c r="F24" s="568"/>
      <c r="G24" s="568"/>
      <c r="H24" s="568"/>
      <c r="I24" s="568"/>
      <c r="J24" s="568"/>
      <c r="K24" s="563"/>
    </row>
    <row r="25" spans="1:14" x14ac:dyDescent="0.2">
      <c r="B25" s="274"/>
      <c r="C25" s="282"/>
      <c r="D25" s="283" t="s">
        <v>88</v>
      </c>
      <c r="E25" s="283" t="s">
        <v>677</v>
      </c>
      <c r="F25" s="283" t="s">
        <v>677</v>
      </c>
      <c r="G25" s="283" t="s">
        <v>677</v>
      </c>
      <c r="H25" s="283" t="s">
        <v>89</v>
      </c>
      <c r="I25" s="283" t="s">
        <v>90</v>
      </c>
      <c r="J25" s="283" t="s">
        <v>678</v>
      </c>
      <c r="K25" s="283" t="s">
        <v>91</v>
      </c>
    </row>
    <row r="26" spans="1:14" s="10" customFormat="1" x14ac:dyDescent="0.2">
      <c r="A26" s="33"/>
      <c r="B26" s="294" t="s">
        <v>586</v>
      </c>
      <c r="C26" s="295" t="s">
        <v>726</v>
      </c>
      <c r="D26" s="296">
        <v>368</v>
      </c>
      <c r="E26" s="297">
        <v>194</v>
      </c>
      <c r="F26" s="244">
        <v>76</v>
      </c>
      <c r="G26" s="244">
        <v>98</v>
      </c>
      <c r="H26" s="244">
        <v>12329</v>
      </c>
      <c r="I26" s="244">
        <v>1496</v>
      </c>
      <c r="J26" s="244">
        <v>56179</v>
      </c>
      <c r="K26" s="244">
        <v>4343</v>
      </c>
      <c r="L26" s="34"/>
      <c r="M26" s="33"/>
      <c r="N26" s="33"/>
    </row>
    <row r="27" spans="1:14" s="33" customFormat="1" x14ac:dyDescent="0.2">
      <c r="B27" s="294" t="s">
        <v>685</v>
      </c>
      <c r="C27" s="295" t="s">
        <v>687</v>
      </c>
      <c r="D27" s="296">
        <v>370</v>
      </c>
      <c r="E27" s="297">
        <v>197</v>
      </c>
      <c r="F27" s="244">
        <v>79</v>
      </c>
      <c r="G27" s="244">
        <v>94</v>
      </c>
      <c r="H27" s="244">
        <v>12833</v>
      </c>
      <c r="I27" s="244">
        <v>1608</v>
      </c>
      <c r="J27" s="244">
        <v>60004</v>
      </c>
      <c r="K27" s="244">
        <v>4837</v>
      </c>
      <c r="L27" s="34"/>
    </row>
    <row r="28" spans="1:14" s="33" customFormat="1" x14ac:dyDescent="0.2">
      <c r="B28" s="294" t="s">
        <v>714</v>
      </c>
      <c r="C28" s="295" t="s">
        <v>716</v>
      </c>
      <c r="D28" s="296">
        <v>357</v>
      </c>
      <c r="E28" s="297">
        <v>198</v>
      </c>
      <c r="F28" s="244">
        <v>73</v>
      </c>
      <c r="G28" s="244">
        <v>86</v>
      </c>
      <c r="H28" s="244">
        <v>12739</v>
      </c>
      <c r="I28" s="244">
        <v>1567</v>
      </c>
      <c r="J28" s="244">
        <v>58247</v>
      </c>
      <c r="K28" s="244">
        <v>4666</v>
      </c>
      <c r="L28" s="34"/>
    </row>
    <row r="29" spans="1:14" s="33" customFormat="1" x14ac:dyDescent="0.2">
      <c r="B29" s="294" t="s">
        <v>884</v>
      </c>
      <c r="C29" s="295" t="s">
        <v>930</v>
      </c>
      <c r="D29" s="296">
        <v>362</v>
      </c>
      <c r="E29" s="297">
        <v>200</v>
      </c>
      <c r="F29" s="244">
        <v>79</v>
      </c>
      <c r="G29" s="244">
        <v>83</v>
      </c>
      <c r="H29" s="244">
        <v>10896</v>
      </c>
      <c r="I29" s="244">
        <v>1054</v>
      </c>
      <c r="J29" s="244">
        <v>39353</v>
      </c>
      <c r="K29" s="244">
        <v>3692</v>
      </c>
      <c r="L29" s="34"/>
    </row>
    <row r="30" spans="1:14" ht="18" thickBot="1" x14ac:dyDescent="0.2">
      <c r="B30" s="271" t="s">
        <v>928</v>
      </c>
      <c r="C30" s="492" t="s">
        <v>930</v>
      </c>
      <c r="D30" s="271">
        <v>365</v>
      </c>
      <c r="E30" s="271">
        <v>191</v>
      </c>
      <c r="F30" s="271">
        <v>84</v>
      </c>
      <c r="G30" s="271">
        <v>90</v>
      </c>
      <c r="H30" s="271">
        <v>2772</v>
      </c>
      <c r="I30" s="271">
        <v>440</v>
      </c>
      <c r="J30" s="271">
        <v>22576</v>
      </c>
      <c r="K30" s="271">
        <v>1446</v>
      </c>
    </row>
    <row r="31" spans="1:14" x14ac:dyDescent="0.2">
      <c r="B31" s="274"/>
      <c r="C31" s="284" t="s">
        <v>437</v>
      </c>
      <c r="D31" s="274"/>
      <c r="E31" s="274"/>
      <c r="F31" s="274"/>
      <c r="G31" s="274"/>
      <c r="H31" s="274"/>
      <c r="I31" s="286"/>
      <c r="J31" s="286"/>
      <c r="K31" s="286"/>
    </row>
    <row r="32" spans="1:14" x14ac:dyDescent="0.2">
      <c r="B32" s="274"/>
      <c r="C32" s="284" t="s">
        <v>94</v>
      </c>
      <c r="D32" s="274"/>
      <c r="E32" s="274"/>
      <c r="F32" s="274"/>
      <c r="G32" s="274"/>
      <c r="H32" s="274"/>
      <c r="I32" s="274"/>
      <c r="J32" s="274"/>
      <c r="K32" s="274"/>
    </row>
    <row r="33" spans="1:14" x14ac:dyDescent="0.2">
      <c r="B33" s="274"/>
      <c r="C33" s="284"/>
      <c r="D33" s="274"/>
      <c r="E33" s="274"/>
      <c r="F33" s="274"/>
      <c r="G33" s="274"/>
      <c r="H33" s="274"/>
      <c r="I33" s="274"/>
      <c r="J33" s="274"/>
      <c r="K33" s="274"/>
    </row>
    <row r="34" spans="1:14" x14ac:dyDescent="0.15">
      <c r="B34" s="274"/>
      <c r="C34" s="274"/>
      <c r="D34" s="274"/>
      <c r="E34" s="274"/>
      <c r="F34" s="274"/>
      <c r="G34" s="274"/>
      <c r="H34" s="274"/>
      <c r="I34" s="274"/>
      <c r="J34" s="274"/>
      <c r="K34" s="274"/>
    </row>
    <row r="35" spans="1:14" s="25" customFormat="1" x14ac:dyDescent="0.2">
      <c r="A35" s="12"/>
      <c r="B35" s="564" t="s">
        <v>717</v>
      </c>
      <c r="C35" s="564"/>
      <c r="D35" s="564"/>
      <c r="E35" s="564"/>
      <c r="F35" s="564"/>
      <c r="G35" s="564"/>
      <c r="H35" s="564"/>
      <c r="I35" s="564"/>
      <c r="J35" s="564"/>
      <c r="K35" s="564"/>
      <c r="L35" s="12"/>
      <c r="M35" s="12"/>
      <c r="N35" s="12"/>
    </row>
    <row r="36" spans="1:14" s="25" customFormat="1" ht="18" thickBot="1" x14ac:dyDescent="0.2">
      <c r="A36" s="1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2"/>
      <c r="M36" s="12"/>
      <c r="N36" s="12"/>
    </row>
    <row r="37" spans="1:14" s="25" customFormat="1" x14ac:dyDescent="0.2">
      <c r="A37" s="12"/>
      <c r="B37" s="154"/>
      <c r="C37" s="166" t="s">
        <v>87</v>
      </c>
      <c r="D37" s="172"/>
      <c r="E37" s="172"/>
      <c r="F37" s="166" t="s">
        <v>87</v>
      </c>
      <c r="G37" s="172"/>
      <c r="H37" s="172"/>
      <c r="I37" s="565" t="s">
        <v>625</v>
      </c>
      <c r="J37" s="566"/>
      <c r="K37" s="566"/>
      <c r="L37" s="12"/>
      <c r="M37" s="12"/>
      <c r="N37" s="12"/>
    </row>
    <row r="38" spans="1:14" s="25" customFormat="1" x14ac:dyDescent="0.2">
      <c r="A38" s="12"/>
      <c r="B38" s="154"/>
      <c r="C38" s="220" t="s">
        <v>407</v>
      </c>
      <c r="D38" s="539" t="s">
        <v>718</v>
      </c>
      <c r="E38" s="539" t="s">
        <v>727</v>
      </c>
      <c r="F38" s="220" t="s">
        <v>728</v>
      </c>
      <c r="G38" s="539" t="s">
        <v>718</v>
      </c>
      <c r="H38" s="539" t="s">
        <v>727</v>
      </c>
      <c r="I38" s="539" t="s">
        <v>514</v>
      </c>
      <c r="J38" s="539" t="s">
        <v>719</v>
      </c>
      <c r="K38" s="537" t="s">
        <v>720</v>
      </c>
      <c r="L38" s="12"/>
      <c r="M38" s="12"/>
      <c r="N38" s="12"/>
    </row>
    <row r="39" spans="1:14" s="25" customFormat="1" x14ac:dyDescent="0.2">
      <c r="A39" s="12"/>
      <c r="B39" s="172"/>
      <c r="C39" s="298" t="s">
        <v>406</v>
      </c>
      <c r="D39" s="540"/>
      <c r="E39" s="540"/>
      <c r="F39" s="472" t="s">
        <v>517</v>
      </c>
      <c r="G39" s="540"/>
      <c r="H39" s="540"/>
      <c r="I39" s="540"/>
      <c r="J39" s="540"/>
      <c r="K39" s="538"/>
      <c r="L39" s="12"/>
      <c r="M39" s="12"/>
      <c r="N39" s="12"/>
    </row>
    <row r="40" spans="1:14" s="25" customFormat="1" x14ac:dyDescent="0.2">
      <c r="A40" s="12"/>
      <c r="B40" s="154"/>
      <c r="C40" s="299"/>
      <c r="D40" s="154"/>
      <c r="E40" s="154"/>
      <c r="F40" s="253" t="s">
        <v>88</v>
      </c>
      <c r="G40" s="300" t="s">
        <v>88</v>
      </c>
      <c r="H40" s="300" t="s">
        <v>88</v>
      </c>
      <c r="I40" s="300" t="s">
        <v>89</v>
      </c>
      <c r="J40" s="300" t="s">
        <v>90</v>
      </c>
      <c r="K40" s="300" t="s">
        <v>91</v>
      </c>
      <c r="L40" s="12"/>
      <c r="M40" s="12"/>
      <c r="N40" s="12"/>
    </row>
    <row r="41" spans="1:14" s="10" customFormat="1" x14ac:dyDescent="0.2">
      <c r="A41" s="33"/>
      <c r="B41" s="294" t="s">
        <v>586</v>
      </c>
      <c r="C41" s="302" t="s">
        <v>459</v>
      </c>
      <c r="D41" s="303" t="s">
        <v>518</v>
      </c>
      <c r="E41" s="304">
        <v>66</v>
      </c>
      <c r="F41" s="177">
        <v>1778</v>
      </c>
      <c r="G41" s="304">
        <v>1712</v>
      </c>
      <c r="H41" s="304">
        <v>66</v>
      </c>
      <c r="I41" s="304">
        <v>39103</v>
      </c>
      <c r="J41" s="304">
        <v>5953</v>
      </c>
      <c r="K41" s="304">
        <v>5504</v>
      </c>
      <c r="L41" s="34"/>
      <c r="M41" s="33"/>
      <c r="N41" s="33"/>
    </row>
    <row r="42" spans="1:14" s="10" customFormat="1" x14ac:dyDescent="0.2">
      <c r="A42" s="33"/>
      <c r="B42" s="294" t="s">
        <v>685</v>
      </c>
      <c r="C42" s="302" t="s">
        <v>686</v>
      </c>
      <c r="D42" s="303" t="s">
        <v>450</v>
      </c>
      <c r="E42" s="304">
        <v>57</v>
      </c>
      <c r="F42" s="177">
        <v>1741</v>
      </c>
      <c r="G42" s="304">
        <v>1684</v>
      </c>
      <c r="H42" s="304">
        <v>57</v>
      </c>
      <c r="I42" s="304">
        <v>39020</v>
      </c>
      <c r="J42" s="304">
        <v>6021</v>
      </c>
      <c r="K42" s="304">
        <v>5607</v>
      </c>
      <c r="L42" s="34"/>
      <c r="M42" s="33"/>
      <c r="N42" s="33"/>
    </row>
    <row r="43" spans="1:14" s="10" customFormat="1" x14ac:dyDescent="0.2">
      <c r="A43" s="33"/>
      <c r="B43" s="294" t="s">
        <v>714</v>
      </c>
      <c r="C43" s="302" t="s">
        <v>729</v>
      </c>
      <c r="D43" s="303" t="s">
        <v>721</v>
      </c>
      <c r="E43" s="304">
        <v>55</v>
      </c>
      <c r="F43" s="177">
        <v>1721</v>
      </c>
      <c r="G43" s="304">
        <v>1666</v>
      </c>
      <c r="H43" s="304">
        <v>55</v>
      </c>
      <c r="I43" s="304">
        <v>37417</v>
      </c>
      <c r="J43" s="304">
        <v>5784</v>
      </c>
      <c r="K43" s="304">
        <v>5449</v>
      </c>
      <c r="L43" s="34"/>
      <c r="M43" s="33"/>
      <c r="N43" s="33"/>
    </row>
    <row r="44" spans="1:14" s="10" customFormat="1" x14ac:dyDescent="0.2">
      <c r="A44" s="33"/>
      <c r="B44" s="294" t="s">
        <v>884</v>
      </c>
      <c r="C44" s="302" t="s">
        <v>885</v>
      </c>
      <c r="D44" s="303" t="s">
        <v>886</v>
      </c>
      <c r="E44" s="304">
        <v>51</v>
      </c>
      <c r="F44" s="177">
        <v>1651</v>
      </c>
      <c r="G44" s="304">
        <v>1600</v>
      </c>
      <c r="H44" s="304">
        <v>51</v>
      </c>
      <c r="I44" s="304">
        <v>35114</v>
      </c>
      <c r="J44" s="304">
        <v>5360</v>
      </c>
      <c r="K44" s="304">
        <v>5085</v>
      </c>
      <c r="L44" s="34"/>
      <c r="M44" s="33"/>
      <c r="N44" s="33"/>
    </row>
    <row r="45" spans="1:14" s="25" customFormat="1" ht="18" thickBot="1" x14ac:dyDescent="0.2">
      <c r="A45" s="12"/>
      <c r="B45" s="163" t="s">
        <v>928</v>
      </c>
      <c r="C45" s="495" t="s">
        <v>931</v>
      </c>
      <c r="D45" s="471" t="s">
        <v>932</v>
      </c>
      <c r="E45" s="163">
        <v>51</v>
      </c>
      <c r="F45" s="163">
        <v>1593</v>
      </c>
      <c r="G45" s="163">
        <v>1542</v>
      </c>
      <c r="H45" s="163">
        <v>51</v>
      </c>
      <c r="I45" s="163">
        <v>23903</v>
      </c>
      <c r="J45" s="163">
        <v>3474</v>
      </c>
      <c r="K45" s="163">
        <v>3476</v>
      </c>
      <c r="L45" s="12"/>
      <c r="M45" s="12"/>
      <c r="N45" s="12"/>
    </row>
    <row r="46" spans="1:14" s="25" customFormat="1" x14ac:dyDescent="0.2">
      <c r="A46" s="12"/>
      <c r="B46" s="154"/>
      <c r="C46" s="284" t="s">
        <v>408</v>
      </c>
      <c r="D46" s="154"/>
      <c r="E46" s="154"/>
      <c r="F46" s="154"/>
      <c r="G46" s="154"/>
      <c r="H46" s="154"/>
      <c r="I46" s="154"/>
      <c r="J46" s="154"/>
      <c r="K46" s="154"/>
      <c r="L46" s="12"/>
      <c r="M46" s="12"/>
      <c r="N46" s="12"/>
    </row>
    <row r="47" spans="1:14" s="12" customFormat="1" x14ac:dyDescent="0.2">
      <c r="B47" s="154"/>
      <c r="C47" s="154" t="s">
        <v>418</v>
      </c>
      <c r="D47" s="154"/>
      <c r="E47" s="154"/>
      <c r="F47" s="154"/>
      <c r="G47" s="270"/>
      <c r="H47" s="154"/>
      <c r="I47" s="154"/>
      <c r="J47" s="154"/>
      <c r="K47" s="154"/>
    </row>
    <row r="48" spans="1:14" s="25" customFormat="1" x14ac:dyDescent="0.2">
      <c r="A48" s="12"/>
      <c r="B48" s="154"/>
      <c r="C48" s="270" t="s">
        <v>730</v>
      </c>
      <c r="D48" s="154"/>
      <c r="E48" s="154"/>
      <c r="F48" s="154"/>
      <c r="G48" s="270"/>
      <c r="H48" s="154"/>
      <c r="I48" s="154"/>
      <c r="J48" s="154"/>
      <c r="K48" s="154"/>
      <c r="L48" s="12"/>
      <c r="M48" s="12"/>
      <c r="N48" s="12"/>
    </row>
    <row r="49" spans="1:14" s="25" customFormat="1" x14ac:dyDescent="0.2">
      <c r="A49" s="12"/>
      <c r="B49" s="154"/>
      <c r="C49" s="270"/>
      <c r="D49" s="154"/>
      <c r="E49" s="154"/>
      <c r="F49" s="154"/>
      <c r="G49" s="270"/>
      <c r="H49" s="154"/>
      <c r="I49" s="154"/>
      <c r="J49" s="154"/>
      <c r="K49" s="154"/>
      <c r="L49" s="12"/>
      <c r="M49" s="12"/>
      <c r="N49" s="12"/>
    </row>
    <row r="50" spans="1:14" x14ac:dyDescent="0.15">
      <c r="B50" s="274"/>
      <c r="C50" s="274"/>
      <c r="D50" s="274"/>
      <c r="E50" s="274"/>
      <c r="F50" s="274"/>
      <c r="G50" s="274"/>
      <c r="H50" s="274"/>
      <c r="I50" s="274"/>
      <c r="J50" s="274"/>
      <c r="K50" s="274"/>
    </row>
    <row r="51" spans="1:14" x14ac:dyDescent="0.2">
      <c r="B51" s="558" t="s">
        <v>97</v>
      </c>
      <c r="C51" s="558"/>
      <c r="D51" s="558"/>
      <c r="E51" s="558"/>
      <c r="F51" s="558"/>
      <c r="G51" s="558"/>
      <c r="H51" s="558"/>
      <c r="I51" s="558"/>
      <c r="J51" s="558"/>
      <c r="K51" s="558"/>
    </row>
    <row r="52" spans="1:14" ht="18" thickBot="1" x14ac:dyDescent="0.2">
      <c r="B52" s="271"/>
      <c r="C52" s="271"/>
      <c r="D52" s="271"/>
      <c r="E52" s="271"/>
      <c r="F52" s="271"/>
      <c r="G52" s="271"/>
      <c r="H52" s="271"/>
      <c r="I52" s="271"/>
      <c r="J52" s="271"/>
      <c r="K52" s="271"/>
    </row>
    <row r="53" spans="1:14" x14ac:dyDescent="0.2">
      <c r="B53" s="274"/>
      <c r="C53" s="559" t="s">
        <v>731</v>
      </c>
      <c r="D53" s="560"/>
      <c r="E53" s="560"/>
      <c r="F53" s="560"/>
      <c r="G53" s="560"/>
      <c r="H53" s="561"/>
      <c r="I53" s="559" t="s">
        <v>732</v>
      </c>
      <c r="J53" s="560"/>
      <c r="K53" s="560"/>
    </row>
    <row r="54" spans="1:14" x14ac:dyDescent="0.2">
      <c r="B54" s="274"/>
      <c r="C54" s="292" t="s">
        <v>722</v>
      </c>
      <c r="D54" s="276"/>
      <c r="E54" s="276"/>
      <c r="F54" s="562" t="s">
        <v>100</v>
      </c>
      <c r="G54" s="276"/>
      <c r="H54" s="276"/>
      <c r="I54" s="562" t="s">
        <v>733</v>
      </c>
      <c r="J54" s="276"/>
      <c r="K54" s="276"/>
    </row>
    <row r="55" spans="1:14" x14ac:dyDescent="0.2">
      <c r="B55" s="276"/>
      <c r="C55" s="305" t="s">
        <v>517</v>
      </c>
      <c r="D55" s="306" t="s">
        <v>98</v>
      </c>
      <c r="E55" s="306" t="s">
        <v>99</v>
      </c>
      <c r="F55" s="563"/>
      <c r="G55" s="306" t="s">
        <v>98</v>
      </c>
      <c r="H55" s="306" t="s">
        <v>99</v>
      </c>
      <c r="I55" s="563"/>
      <c r="J55" s="305" t="s">
        <v>101</v>
      </c>
      <c r="K55" s="305" t="s">
        <v>102</v>
      </c>
    </row>
    <row r="56" spans="1:14" x14ac:dyDescent="0.2">
      <c r="B56" s="274"/>
      <c r="C56" s="282"/>
      <c r="D56" s="274"/>
      <c r="E56" s="274"/>
      <c r="F56" s="283" t="s">
        <v>88</v>
      </c>
      <c r="G56" s="283" t="s">
        <v>88</v>
      </c>
      <c r="H56" s="283" t="s">
        <v>88</v>
      </c>
      <c r="I56" s="283" t="s">
        <v>734</v>
      </c>
      <c r="J56" s="283" t="s">
        <v>734</v>
      </c>
      <c r="K56" s="283" t="s">
        <v>734</v>
      </c>
    </row>
    <row r="57" spans="1:14" s="10" customFormat="1" x14ac:dyDescent="0.2">
      <c r="A57" s="33"/>
      <c r="B57" s="294" t="s">
        <v>586</v>
      </c>
      <c r="C57" s="308">
        <v>616</v>
      </c>
      <c r="D57" s="296">
        <v>559</v>
      </c>
      <c r="E57" s="297">
        <v>57</v>
      </c>
      <c r="F57" s="245">
        <v>8782</v>
      </c>
      <c r="G57" s="244">
        <v>8109</v>
      </c>
      <c r="H57" s="244">
        <v>673</v>
      </c>
      <c r="I57" s="309">
        <v>31911</v>
      </c>
      <c r="J57" s="309">
        <v>22111</v>
      </c>
      <c r="K57" s="309">
        <v>9800</v>
      </c>
      <c r="L57" s="34"/>
      <c r="M57" s="33"/>
      <c r="N57" s="33"/>
    </row>
    <row r="58" spans="1:14" s="10" customFormat="1" x14ac:dyDescent="0.2">
      <c r="A58" s="33"/>
      <c r="B58" s="294" t="s">
        <v>685</v>
      </c>
      <c r="C58" s="308">
        <v>620</v>
      </c>
      <c r="D58" s="296">
        <v>561</v>
      </c>
      <c r="E58" s="297">
        <v>59</v>
      </c>
      <c r="F58" s="245">
        <v>8832</v>
      </c>
      <c r="G58" s="244">
        <v>8171</v>
      </c>
      <c r="H58" s="244">
        <v>661</v>
      </c>
      <c r="I58" s="309">
        <v>28354</v>
      </c>
      <c r="J58" s="309">
        <v>21404</v>
      </c>
      <c r="K58" s="309">
        <v>6950</v>
      </c>
      <c r="L58" s="34"/>
      <c r="M58" s="33"/>
      <c r="N58" s="33"/>
    </row>
    <row r="59" spans="1:14" s="10" customFormat="1" x14ac:dyDescent="0.2">
      <c r="A59" s="33"/>
      <c r="B59" s="294" t="s">
        <v>714</v>
      </c>
      <c r="C59" s="308">
        <v>691</v>
      </c>
      <c r="D59" s="296">
        <v>616</v>
      </c>
      <c r="E59" s="297">
        <v>75</v>
      </c>
      <c r="F59" s="245">
        <v>10215</v>
      </c>
      <c r="G59" s="244">
        <v>8410</v>
      </c>
      <c r="H59" s="244">
        <v>1805</v>
      </c>
      <c r="I59" s="309">
        <v>31653</v>
      </c>
      <c r="J59" s="309">
        <v>21994</v>
      </c>
      <c r="K59" s="309">
        <v>9659</v>
      </c>
      <c r="L59" s="34"/>
      <c r="M59" s="33"/>
      <c r="N59" s="33"/>
    </row>
    <row r="60" spans="1:14" s="10" customFormat="1" x14ac:dyDescent="0.2">
      <c r="A60" s="33"/>
      <c r="B60" s="294" t="s">
        <v>884</v>
      </c>
      <c r="C60" s="308">
        <v>710</v>
      </c>
      <c r="D60" s="296">
        <v>631</v>
      </c>
      <c r="E60" s="297">
        <v>79</v>
      </c>
      <c r="F60" s="245">
        <v>10512</v>
      </c>
      <c r="G60" s="244">
        <v>8498</v>
      </c>
      <c r="H60" s="244">
        <v>2014</v>
      </c>
      <c r="I60" s="309" t="s">
        <v>519</v>
      </c>
      <c r="J60" s="309" t="s">
        <v>682</v>
      </c>
      <c r="K60" s="309" t="s">
        <v>682</v>
      </c>
      <c r="L60" s="34"/>
      <c r="M60" s="33"/>
      <c r="N60" s="33"/>
    </row>
    <row r="61" spans="1:14" ht="18" thickBot="1" x14ac:dyDescent="0.2">
      <c r="B61" s="271" t="s">
        <v>933</v>
      </c>
      <c r="C61" s="290">
        <v>713</v>
      </c>
      <c r="D61" s="271">
        <v>633</v>
      </c>
      <c r="E61" s="271">
        <v>80</v>
      </c>
      <c r="F61" s="271">
        <v>10674</v>
      </c>
      <c r="G61" s="271">
        <v>8661</v>
      </c>
      <c r="H61" s="271">
        <v>2013</v>
      </c>
      <c r="I61" s="496" t="s">
        <v>519</v>
      </c>
      <c r="J61" s="496" t="s">
        <v>682</v>
      </c>
      <c r="K61" s="496" t="s">
        <v>682</v>
      </c>
    </row>
    <row r="62" spans="1:14" x14ac:dyDescent="0.2">
      <c r="B62" s="274"/>
      <c r="C62" s="284" t="s">
        <v>438</v>
      </c>
      <c r="D62" s="274"/>
      <c r="E62" s="274"/>
      <c r="F62" s="274"/>
      <c r="G62" s="274"/>
      <c r="H62" s="274"/>
      <c r="I62" s="274"/>
      <c r="J62" s="274"/>
      <c r="K62" s="274"/>
    </row>
    <row r="63" spans="1:14" x14ac:dyDescent="0.2">
      <c r="A63" s="44"/>
      <c r="B63" s="274"/>
      <c r="C63" s="270" t="s">
        <v>520</v>
      </c>
      <c r="D63" s="274"/>
      <c r="E63" s="274"/>
      <c r="F63" s="274"/>
      <c r="G63" s="274"/>
      <c r="H63" s="274"/>
      <c r="I63" s="274"/>
      <c r="J63" s="274"/>
      <c r="K63" s="274"/>
    </row>
  </sheetData>
  <mergeCells count="31">
    <mergeCell ref="B6:K6"/>
    <mergeCell ref="E8:G8"/>
    <mergeCell ref="H8:J8"/>
    <mergeCell ref="E9:E10"/>
    <mergeCell ref="F9:F10"/>
    <mergeCell ref="G9:G10"/>
    <mergeCell ref="H9:H10"/>
    <mergeCell ref="I9:I10"/>
    <mergeCell ref="J9:J10"/>
    <mergeCell ref="H22:K22"/>
    <mergeCell ref="E23:E24"/>
    <mergeCell ref="F23:F24"/>
    <mergeCell ref="G23:G24"/>
    <mergeCell ref="H23:H24"/>
    <mergeCell ref="I23:I24"/>
    <mergeCell ref="J23:J24"/>
    <mergeCell ref="K23:K24"/>
    <mergeCell ref="B35:K35"/>
    <mergeCell ref="I37:K37"/>
    <mergeCell ref="D38:D39"/>
    <mergeCell ref="E38:E39"/>
    <mergeCell ref="G38:G39"/>
    <mergeCell ref="H38:H39"/>
    <mergeCell ref="I38:I39"/>
    <mergeCell ref="J38:J39"/>
    <mergeCell ref="K38:K39"/>
    <mergeCell ref="B51:K51"/>
    <mergeCell ref="C53:H53"/>
    <mergeCell ref="I53:K53"/>
    <mergeCell ref="F54:F55"/>
    <mergeCell ref="I54:I55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</vt:lpstr>
      <vt:lpstr>L12AB</vt:lpstr>
      <vt:lpstr>L13-L14AB</vt:lpstr>
      <vt:lpstr>L14C</vt:lpstr>
      <vt:lpstr>L15A</vt:lpstr>
      <vt:lpstr>L15B </vt:lpstr>
      <vt:lpstr>L15B 続き </vt:lpstr>
      <vt:lpstr>L15C </vt:lpstr>
      <vt:lpstr>L16-L17 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L11B!Print_Area</vt:lpstr>
      <vt:lpstr>L12AB!Print_Area</vt:lpstr>
      <vt:lpstr>'L13-L14AB'!Print_Area</vt:lpstr>
      <vt:lpstr>L14C!Print_Area</vt:lpstr>
      <vt:lpstr>L15A!Print_Area</vt:lpstr>
      <vt:lpstr>'L15B '!Print_Area</vt:lpstr>
      <vt:lpstr>'L15B 続き '!Print_Area</vt:lpstr>
      <vt:lpstr>'L15C '!Print_Area</vt:lpstr>
      <vt:lpstr>'L16-L17 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2023-01-20T10:16:41Z</cp:lastPrinted>
  <dcterms:created xsi:type="dcterms:W3CDTF">2006-04-24T05:17:06Z</dcterms:created>
  <dcterms:modified xsi:type="dcterms:W3CDTF">2023-03-27T03:34:06Z</dcterms:modified>
</cp:coreProperties>
</file>