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2250" yWindow="195" windowWidth="14880" windowHeight="8775" tabRatio="936"/>
  </bookViews>
  <sheets>
    <sheet name="L01" sheetId="130" r:id="rId1"/>
    <sheet name="L02" sheetId="140" r:id="rId2"/>
    <sheet name="L02続き" sheetId="141" r:id="rId3"/>
    <sheet name="L02続き(2)" sheetId="142" r:id="rId4"/>
    <sheet name="L02続き(3)" sheetId="143" r:id="rId5"/>
    <sheet name="L03" sheetId="144" r:id="rId6"/>
    <sheet name="L04" sheetId="171" r:id="rId7"/>
    <sheet name="L05" sheetId="172" r:id="rId8"/>
    <sheet name="L06AB-L08" sheetId="147" r:id="rId9"/>
    <sheet name="L09" sheetId="148" r:id="rId10"/>
    <sheet name="L10AB" sheetId="168" r:id="rId11"/>
    <sheet name="L11A" sheetId="150" r:id="rId12"/>
    <sheet name="L11B " sheetId="166" r:id="rId13"/>
    <sheet name="L12AB" sheetId="170" r:id="rId14"/>
    <sheet name="L13-L14AB" sheetId="153" r:id="rId15"/>
    <sheet name="L14C" sheetId="154" r:id="rId16"/>
    <sheet name="L15A" sheetId="155" r:id="rId17"/>
    <sheet name="L15B " sheetId="162" r:id="rId18"/>
    <sheet name="L15B 続き " sheetId="163" r:id="rId19"/>
    <sheet name="L15C " sheetId="164" r:id="rId20"/>
    <sheet name="L16-L17 " sheetId="165" r:id="rId21"/>
    <sheet name="L18AB" sheetId="160" r:id="rId22"/>
    <sheet name="L19" sheetId="161" r:id="rId23"/>
  </sheets>
  <definedNames>
    <definedName name="_xlnm.Print_Area" localSheetId="0">'L01'!$B$6:$J$67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'L03'!$B$6:$J$56</definedName>
    <definedName name="_xlnm.Print_Area" localSheetId="6">'L04'!$B$6:$J$53</definedName>
    <definedName name="_xlnm.Print_Area" localSheetId="7">'L05'!$B$6:$I$57</definedName>
    <definedName name="_xlnm.Print_Area" localSheetId="8">'L06AB-L08'!$B$6:$K$71</definedName>
    <definedName name="_xlnm.Print_Area" localSheetId="9">'L09'!$B$6:$F$69</definedName>
    <definedName name="_xlnm.Print_Area" localSheetId="10">L10AB!$B$6:$N$86</definedName>
    <definedName name="_xlnm.Print_Area" localSheetId="11">L11A!$B$6:$J$53</definedName>
    <definedName name="_xlnm.Print_Area" localSheetId="12">'L11B '!$B$6:$M$73</definedName>
    <definedName name="_xlnm.Print_Area" localSheetId="13">L12AB!$B$6:$G$70</definedName>
    <definedName name="_xlnm.Print_Area" localSheetId="14">'L13-L14AB'!$B$6:$I$76</definedName>
    <definedName name="_xlnm.Print_Area" localSheetId="15">L14C!$B$6:$J$73</definedName>
    <definedName name="_xlnm.Print_Area" localSheetId="16">L15A!$B$6:$K$63</definedName>
    <definedName name="_xlnm.Print_Area" localSheetId="17">'L15B '!$B$6:$H$81</definedName>
    <definedName name="_xlnm.Print_Area" localSheetId="18">'L15B 続き '!$B$6:$H$81</definedName>
    <definedName name="_xlnm.Print_Area" localSheetId="19">'L15C '!$B$6:$L$76</definedName>
    <definedName name="_xlnm.Print_Area" localSheetId="20">'L16-L17 '!$B$6:$J$62</definedName>
    <definedName name="_xlnm.Print_Area" localSheetId="21">L18AB!$B$6:$K$84</definedName>
    <definedName name="_xlnm.Print_Area" localSheetId="22">'L19'!$B$6:$K$83</definedName>
    <definedName name="物件Ｈ１０_５月__List" localSheetId="0">#REF!</definedName>
    <definedName name="物件Ｈ１０_５月__List" localSheetId="1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2">#REF!</definedName>
    <definedName name="物件Ｈ１０_５月__List" localSheetId="13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 localSheetId="22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K66" i="166" l="1"/>
  <c r="K65" i="166"/>
  <c r="K64" i="166"/>
  <c r="K63" i="166"/>
  <c r="K61" i="166"/>
  <c r="K60" i="166"/>
  <c r="K59" i="166"/>
  <c r="K58" i="166"/>
  <c r="K56" i="166"/>
  <c r="K55" i="166"/>
  <c r="K54" i="166"/>
  <c r="K53" i="166"/>
  <c r="K51" i="166"/>
  <c r="K50" i="166"/>
  <c r="K49" i="166"/>
  <c r="K48" i="166"/>
  <c r="K46" i="166"/>
  <c r="K45" i="166"/>
  <c r="K44" i="166"/>
  <c r="K43" i="166"/>
  <c r="K41" i="166"/>
  <c r="K40" i="166"/>
  <c r="K39" i="166"/>
  <c r="K38" i="166"/>
  <c r="K36" i="166"/>
  <c r="K35" i="166"/>
  <c r="K34" i="166"/>
  <c r="K33" i="166"/>
  <c r="K31" i="166"/>
  <c r="K30" i="166"/>
  <c r="K29" i="166"/>
  <c r="K28" i="166"/>
  <c r="K26" i="166"/>
  <c r="K25" i="166"/>
  <c r="K24" i="166"/>
  <c r="K23" i="166"/>
  <c r="K20" i="166"/>
  <c r="K19" i="166"/>
  <c r="K18" i="166"/>
  <c r="K17" i="166"/>
  <c r="E50" i="166" s="1"/>
  <c r="E69" i="166"/>
  <c r="E68" i="166"/>
  <c r="E67" i="166"/>
  <c r="E66" i="166"/>
  <c r="E64" i="166"/>
  <c r="E63" i="166"/>
  <c r="E62" i="166"/>
  <c r="E61" i="166"/>
  <c r="E59" i="166"/>
  <c r="E58" i="166"/>
  <c r="E57" i="166"/>
  <c r="E56" i="166"/>
  <c r="E55" i="166"/>
  <c r="E53" i="166"/>
  <c r="E52" i="166"/>
  <c r="E51" i="166"/>
  <c r="G50" i="166"/>
  <c r="F50" i="166"/>
  <c r="E48" i="166"/>
  <c r="E47" i="166"/>
  <c r="E46" i="166"/>
  <c r="E21" i="166" s="1"/>
  <c r="E44" i="166"/>
  <c r="E43" i="166"/>
  <c r="E42" i="166"/>
  <c r="E40" i="166"/>
  <c r="E39" i="166"/>
  <c r="E38" i="166"/>
  <c r="E37" i="166"/>
  <c r="E35" i="166"/>
  <c r="E34" i="166"/>
  <c r="E33" i="166"/>
  <c r="E32" i="166"/>
  <c r="E30" i="166"/>
  <c r="E29" i="166"/>
  <c r="E28" i="166"/>
  <c r="E27" i="166"/>
  <c r="E25" i="166"/>
  <c r="E24" i="166"/>
  <c r="E23" i="166"/>
  <c r="E22" i="166"/>
  <c r="G21" i="166"/>
  <c r="F21" i="166"/>
  <c r="E19" i="166"/>
  <c r="E18" i="166"/>
  <c r="E17" i="166"/>
  <c r="G16" i="166"/>
  <c r="F16" i="166"/>
  <c r="E16" i="166"/>
  <c r="N66" i="168" l="1"/>
  <c r="M66" i="168"/>
  <c r="L66" i="168"/>
  <c r="K66" i="168"/>
  <c r="J66" i="168"/>
  <c r="I66" i="168"/>
  <c r="H66" i="168"/>
  <c r="G66" i="168"/>
  <c r="F66" i="168"/>
  <c r="E66" i="168"/>
  <c r="D66" i="168"/>
  <c r="C66" i="168"/>
  <c r="N41" i="168"/>
  <c r="M41" i="168"/>
  <c r="L41" i="168"/>
  <c r="K41" i="168"/>
  <c r="J41" i="168"/>
  <c r="I41" i="168"/>
  <c r="H41" i="168"/>
  <c r="G41" i="168"/>
  <c r="F41" i="168"/>
  <c r="E41" i="168"/>
  <c r="D41" i="168"/>
  <c r="C41" i="168"/>
  <c r="H55" i="172"/>
  <c r="H54" i="172"/>
  <c r="H51" i="172"/>
  <c r="H50" i="172"/>
  <c r="H47" i="172"/>
  <c r="H46" i="172"/>
  <c r="H43" i="172"/>
  <c r="H42" i="172"/>
  <c r="H39" i="172"/>
  <c r="H38" i="172"/>
  <c r="H35" i="172"/>
  <c r="H34" i="172"/>
  <c r="H31" i="172"/>
  <c r="H30" i="172"/>
  <c r="H27" i="172"/>
  <c r="H26" i="172"/>
  <c r="H23" i="172"/>
  <c r="H22" i="172"/>
  <c r="H19" i="172"/>
  <c r="H18" i="172"/>
  <c r="H15" i="172"/>
  <c r="H14" i="172"/>
  <c r="H45" i="161" l="1"/>
  <c r="H46" i="161"/>
  <c r="H47" i="161"/>
  <c r="H48" i="161"/>
  <c r="H49" i="161"/>
  <c r="H50" i="161"/>
  <c r="H51" i="161"/>
  <c r="H52" i="161"/>
  <c r="H54" i="161"/>
  <c r="H56" i="161"/>
  <c r="H57" i="161"/>
  <c r="H58" i="161"/>
  <c r="H60" i="161"/>
  <c r="H61" i="161"/>
  <c r="H62" i="161"/>
  <c r="H64" i="161"/>
  <c r="H65" i="161"/>
  <c r="H66" i="161"/>
  <c r="H67" i="161"/>
  <c r="H68" i="161"/>
  <c r="H69" i="161"/>
  <c r="H71" i="161"/>
  <c r="H72" i="161"/>
  <c r="H73" i="161"/>
  <c r="H75" i="161"/>
  <c r="H76" i="161"/>
  <c r="H77" i="161"/>
  <c r="H78" i="161"/>
  <c r="H79" i="161"/>
  <c r="H44" i="161"/>
  <c r="D14" i="144" l="1"/>
  <c r="E14" i="144"/>
  <c r="F14" i="144"/>
  <c r="G14" i="144"/>
  <c r="H14" i="144"/>
  <c r="I14" i="144"/>
  <c r="J14" i="144"/>
  <c r="C14" i="144"/>
  <c r="D17" i="144"/>
  <c r="C17" i="144" s="1"/>
  <c r="D18" i="144"/>
  <c r="C18" i="144" s="1"/>
  <c r="D19" i="144"/>
  <c r="C19" i="144" s="1"/>
  <c r="D20" i="144"/>
  <c r="C20" i="144" s="1"/>
  <c r="D21" i="144"/>
  <c r="C21" i="144" s="1"/>
  <c r="D22" i="144"/>
  <c r="C22" i="144" s="1"/>
  <c r="D23" i="144"/>
  <c r="C23" i="144" s="1"/>
  <c r="D24" i="144"/>
  <c r="C24" i="144" s="1"/>
  <c r="D26" i="144"/>
  <c r="C26" i="144" s="1"/>
  <c r="D28" i="144"/>
  <c r="C28" i="144" s="1"/>
  <c r="D29" i="144"/>
  <c r="C29" i="144" s="1"/>
  <c r="D30" i="144"/>
  <c r="C30" i="144" s="1"/>
  <c r="D32" i="144"/>
  <c r="C32" i="144" s="1"/>
  <c r="D33" i="144"/>
  <c r="C33" i="144" s="1"/>
  <c r="D34" i="144"/>
  <c r="C34" i="144" s="1"/>
  <c r="D36" i="144"/>
  <c r="C36" i="144" s="1"/>
  <c r="D37" i="144"/>
  <c r="C37" i="144" s="1"/>
  <c r="D38" i="144"/>
  <c r="C38" i="144" s="1"/>
  <c r="D39" i="144"/>
  <c r="C39" i="144" s="1"/>
  <c r="D40" i="144"/>
  <c r="C40" i="144" s="1"/>
  <c r="D41" i="144"/>
  <c r="C41" i="144" s="1"/>
  <c r="D43" i="144"/>
  <c r="C43" i="144" s="1"/>
  <c r="D44" i="144"/>
  <c r="C44" i="144" s="1"/>
  <c r="D45" i="144"/>
  <c r="C45" i="144" s="1"/>
  <c r="D47" i="144"/>
  <c r="C47" i="144" s="1"/>
  <c r="D48" i="144"/>
  <c r="C48" i="144" s="1"/>
  <c r="D49" i="144"/>
  <c r="C49" i="144" s="1"/>
  <c r="D50" i="144"/>
  <c r="C50" i="144" s="1"/>
  <c r="D51" i="144"/>
  <c r="C51" i="144" s="1"/>
  <c r="D53" i="144"/>
  <c r="C53" i="144" s="1"/>
  <c r="C16" i="144"/>
  <c r="D16" i="144"/>
  <c r="D50" i="171" l="1"/>
  <c r="C50" i="171" s="1"/>
  <c r="D49" i="171"/>
  <c r="C49" i="171"/>
  <c r="D48" i="171"/>
  <c r="C48" i="171"/>
  <c r="D47" i="171"/>
  <c r="C47" i="171" s="1"/>
  <c r="D46" i="171"/>
  <c r="C46" i="171"/>
  <c r="D44" i="171"/>
  <c r="C44" i="171"/>
  <c r="D43" i="171"/>
  <c r="C43" i="171" s="1"/>
  <c r="D42" i="171"/>
  <c r="C42" i="171"/>
  <c r="D40" i="171"/>
  <c r="C40" i="171" s="1"/>
  <c r="D39" i="171"/>
  <c r="C39" i="171" s="1"/>
  <c r="D38" i="171"/>
  <c r="C38" i="171"/>
  <c r="D37" i="171"/>
  <c r="C37" i="171" s="1"/>
  <c r="D36" i="171"/>
  <c r="C36" i="171" s="1"/>
  <c r="D35" i="171"/>
  <c r="C35" i="171"/>
  <c r="D33" i="171"/>
  <c r="C33" i="171"/>
  <c r="D32" i="171"/>
  <c r="C32" i="171"/>
  <c r="D31" i="171"/>
  <c r="C31" i="171"/>
  <c r="D29" i="171"/>
  <c r="C29" i="171"/>
  <c r="D28" i="171"/>
  <c r="C28" i="171"/>
  <c r="D27" i="171"/>
  <c r="C27" i="171" s="1"/>
  <c r="D25" i="171"/>
  <c r="C25" i="171" s="1"/>
  <c r="D23" i="171"/>
  <c r="C23" i="171"/>
  <c r="D22" i="171"/>
  <c r="C22" i="171" s="1"/>
  <c r="D21" i="171"/>
  <c r="C21" i="171" s="1"/>
  <c r="D20" i="171"/>
  <c r="C20" i="171"/>
  <c r="D19" i="171"/>
  <c r="C19" i="171"/>
  <c r="D18" i="171"/>
  <c r="C18" i="171"/>
  <c r="D17" i="171"/>
  <c r="C17" i="171"/>
  <c r="D16" i="171"/>
  <c r="C16" i="171"/>
  <c r="D15" i="171"/>
  <c r="C15" i="171"/>
  <c r="J13" i="171"/>
  <c r="I13" i="171"/>
  <c r="H13" i="171"/>
  <c r="G13" i="171"/>
  <c r="F13" i="171"/>
  <c r="E13" i="171"/>
  <c r="D13" i="171" s="1"/>
  <c r="C13" i="171" s="1"/>
  <c r="F13" i="164" l="1"/>
  <c r="D13" i="164"/>
  <c r="E74" i="153" l="1"/>
  <c r="D74" i="153"/>
  <c r="E73" i="153"/>
  <c r="D73" i="153"/>
  <c r="E72" i="153"/>
  <c r="D72" i="153"/>
  <c r="E71" i="153"/>
  <c r="D71" i="153"/>
  <c r="E69" i="153"/>
  <c r="D69" i="153"/>
  <c r="E68" i="153"/>
  <c r="D68" i="153"/>
  <c r="E67" i="153"/>
  <c r="D67" i="153"/>
  <c r="E66" i="153"/>
  <c r="D66" i="153"/>
  <c r="C68" i="170" l="1"/>
  <c r="C67" i="170"/>
  <c r="C66" i="170"/>
  <c r="C65" i="170"/>
  <c r="C64" i="170"/>
  <c r="C63" i="170"/>
  <c r="C61" i="170"/>
  <c r="C60" i="170"/>
  <c r="C59" i="170"/>
  <c r="C58" i="170"/>
  <c r="C57" i="170"/>
  <c r="C56" i="170"/>
  <c r="C54" i="170"/>
  <c r="C35" i="170"/>
  <c r="C34" i="170"/>
  <c r="C33" i="170"/>
  <c r="C32" i="170"/>
  <c r="C31" i="170"/>
  <c r="C30" i="170"/>
  <c r="C28" i="170"/>
  <c r="C27" i="170"/>
  <c r="C26" i="170"/>
  <c r="C25" i="170"/>
  <c r="C24" i="170"/>
  <c r="C23" i="170"/>
  <c r="C21" i="170"/>
  <c r="D55" i="160" l="1"/>
  <c r="F23" i="164" l="1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E18" i="164"/>
  <c r="F17" i="164"/>
  <c r="E17" i="164"/>
  <c r="D17" i="164"/>
  <c r="F16" i="164"/>
  <c r="E16" i="164"/>
  <c r="D16" i="164"/>
  <c r="F15" i="164"/>
  <c r="E15" i="164"/>
  <c r="D15" i="164"/>
  <c r="F12" i="164"/>
  <c r="E12" i="164"/>
  <c r="D12" i="164"/>
  <c r="F11" i="164"/>
  <c r="E11" i="164"/>
  <c r="D11" i="164"/>
  <c r="H83" i="163"/>
  <c r="G83" i="163"/>
  <c r="F83" i="163"/>
  <c r="E83" i="163"/>
  <c r="D83" i="163"/>
  <c r="C83" i="163"/>
  <c r="E11" i="162"/>
  <c r="D11" i="162"/>
  <c r="C11" i="162"/>
  <c r="G15" i="153" l="1"/>
  <c r="E15" i="153" s="1"/>
  <c r="F15" i="153"/>
  <c r="D15" i="153" s="1"/>
  <c r="G14" i="166" l="1"/>
  <c r="F14" i="166" l="1"/>
  <c r="E14" i="166"/>
  <c r="H26" i="168" l="1"/>
  <c r="E26" i="168"/>
  <c r="J13" i="150" l="1"/>
  <c r="J12" i="150"/>
  <c r="J11" i="150"/>
  <c r="X12" i="165" l="1"/>
  <c r="X11" i="165"/>
  <c r="H37" i="161" l="1"/>
</calcChain>
</file>

<file path=xl/comments1.xml><?xml version="1.0" encoding="utf-8"?>
<comments xmlns="http://schemas.openxmlformats.org/spreadsheetml/2006/main">
  <authors>
    <author>西日本高速道路株式会社</author>
  </authors>
  <commentList>
    <comment ref="E8" authorId="0" shape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<sst xmlns="http://schemas.openxmlformats.org/spreadsheetml/2006/main" count="2348" uniqueCount="982">
  <si>
    <t xml:space="preserve">  客　船</t>
    <rPh sb="2" eb="3">
      <t>キャク</t>
    </rPh>
    <rPh sb="4" eb="5">
      <t>セン</t>
    </rPh>
    <phoneticPr fontId="6"/>
  </si>
  <si>
    <t>昼間</t>
    <rPh sb="0" eb="1">
      <t>ヒル</t>
    </rPh>
    <phoneticPr fontId="2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</si>
  <si>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</si>
  <si>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</si>
  <si>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</si>
  <si>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平成14年度(2002年度)</t>
    <rPh sb="0" eb="2">
      <t>ヘイセイ</t>
    </rPh>
    <rPh sb="4" eb="6">
      <t>ネンド</t>
    </rPh>
    <rPh sb="11" eb="13">
      <t>ネンド</t>
    </rPh>
    <phoneticPr fontId="6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</si>
  <si>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</si>
  <si>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</si>
  <si>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</si>
  <si>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</si>
  <si>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</si>
  <si>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</si>
  <si>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</si>
  <si>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</si>
  <si>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</si>
  <si>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</si>
  <si>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</si>
  <si>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</si>
  <si>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</si>
  <si>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</si>
  <si>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</si>
  <si>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</si>
  <si>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</si>
  <si>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</si>
  <si>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</si>
  <si>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</si>
  <si>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</si>
  <si>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</si>
  <si>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</si>
  <si>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</si>
  <si>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</si>
  <si>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</si>
  <si>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</si>
  <si>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</si>
  <si>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</si>
  <si>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</si>
  <si>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</si>
  <si>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</si>
  <si>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</si>
  <si>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</si>
  <si>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</si>
  <si>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</si>
  <si>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</si>
  <si>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</si>
  <si>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</si>
  <si>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</si>
  <si>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</si>
  <si>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</si>
  <si>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</si>
  <si>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</si>
  <si>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</si>
  <si>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</si>
  <si>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</si>
  <si>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</si>
  <si>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</si>
  <si>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</si>
  <si>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</si>
  <si>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</si>
  <si>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</si>
  <si>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</si>
  <si>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</si>
  <si>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</si>
  <si>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</si>
  <si>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</si>
  <si>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</si>
  <si>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</si>
  <si>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</si>
  <si>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</si>
  <si>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</si>
  <si>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</si>
  <si>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</si>
  <si>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</si>
  <si>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</si>
  <si>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</si>
  <si>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</si>
  <si>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</si>
  <si>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</si>
  <si>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</si>
  <si>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</si>
  <si>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</si>
  <si>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</si>
  <si>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</si>
  <si>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</si>
  <si>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</si>
  <si>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田辺市</t>
  </si>
  <si>
    <t>芳養</t>
  </si>
  <si>
    <t>湯浅御坊道路</t>
  </si>
  <si>
    <t>〃</t>
  </si>
  <si>
    <t>御坊市　　北塩屋</t>
    <rPh sb="0" eb="3">
      <t>ゴボウシ</t>
    </rPh>
    <rPh sb="5" eb="6">
      <t>キタ</t>
    </rPh>
    <rPh sb="6" eb="8">
      <t>シオヤ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</si>
  <si>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</si>
  <si>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</si>
  <si>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</si>
  <si>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</si>
  <si>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</si>
  <si>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</si>
  <si>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</si>
  <si>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</si>
  <si>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</si>
  <si>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</si>
  <si>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</si>
  <si>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 xml:space="preserve">   総数</t>
  </si>
  <si>
    <t>Ｌ-08 自動車貨物輸送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</si>
  <si>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</si>
  <si>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</si>
  <si>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</si>
  <si>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</si>
  <si>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</si>
  <si>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河口大橋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</si>
  <si>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</si>
  <si>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</si>
  <si>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</si>
  <si>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</si>
  <si>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</si>
  <si>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</si>
  <si>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</si>
  <si>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</si>
  <si>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</si>
  <si>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</si>
  <si>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</si>
  <si>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</si>
  <si>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</si>
  <si>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</si>
  <si>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</si>
  <si>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</si>
  <si>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</si>
  <si>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</si>
  <si>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</si>
  <si>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</si>
  <si>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</si>
  <si>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</si>
  <si>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</si>
  <si>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</si>
  <si>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</si>
  <si>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</si>
  <si>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</si>
  <si>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</si>
  <si>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加 太 線</t>
  </si>
  <si>
    <t>旅客収入</t>
  </si>
  <si>
    <t xml:space="preserve"> 百万円</t>
  </si>
  <si>
    <t>紀州鉄道㈱</t>
  </si>
  <si>
    <t>　年度，線，駅</t>
  </si>
  <si>
    <t xml:space="preserve"> 乗車人員計</t>
  </si>
  <si>
    <t>資料：ＪＲ西日本 和歌山支社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</si>
  <si>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</si>
  <si>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</si>
  <si>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</si>
  <si>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阪和線　計</t>
    <rPh sb="0" eb="2">
      <t>ハンワ</t>
    </rPh>
    <rPh sb="2" eb="3">
      <t>セン</t>
    </rPh>
    <rPh sb="4" eb="5">
      <t>ケイ</t>
    </rPh>
    <phoneticPr fontId="3"/>
  </si>
  <si>
    <t>紀伊</t>
    <rPh sb="0" eb="2">
      <t>キイ</t>
    </rPh>
    <phoneticPr fontId="3"/>
  </si>
  <si>
    <t>紀伊由良</t>
    <rPh sb="0" eb="2">
      <t>キイ</t>
    </rPh>
    <rPh sb="2" eb="4">
      <t>ユラ</t>
    </rPh>
    <phoneticPr fontId="3"/>
  </si>
  <si>
    <t>六十谷</t>
    <rPh sb="0" eb="3">
      <t>ムソタ</t>
    </rPh>
    <phoneticPr fontId="3"/>
  </si>
  <si>
    <t>紀伊内原</t>
    <rPh sb="0" eb="2">
      <t>キイ</t>
    </rPh>
    <rPh sb="2" eb="4">
      <t>ウチハラ</t>
    </rPh>
    <phoneticPr fontId="3"/>
  </si>
  <si>
    <t>紀伊中ノ島</t>
    <rPh sb="0" eb="5">
      <t>キイナカノシマ</t>
    </rPh>
    <phoneticPr fontId="3"/>
  </si>
  <si>
    <t>御坊</t>
    <rPh sb="0" eb="2">
      <t>ゴボウ</t>
    </rPh>
    <phoneticPr fontId="3"/>
  </si>
  <si>
    <t>道成寺</t>
    <rPh sb="0" eb="3">
      <t>ドウジョウジ</t>
    </rPh>
    <phoneticPr fontId="3"/>
  </si>
  <si>
    <t>和歌山線　計</t>
    <rPh sb="0" eb="3">
      <t>ワカヤマ</t>
    </rPh>
    <rPh sb="3" eb="4">
      <t>セン</t>
    </rPh>
    <rPh sb="5" eb="6">
      <t>ケイ</t>
    </rPh>
    <phoneticPr fontId="3"/>
  </si>
  <si>
    <t>隅田</t>
    <rPh sb="0" eb="2">
      <t>スミダ</t>
    </rPh>
    <phoneticPr fontId="3"/>
  </si>
  <si>
    <t>和佐</t>
    <rPh sb="0" eb="2">
      <t>ワサ</t>
    </rPh>
    <phoneticPr fontId="3"/>
  </si>
  <si>
    <t>下兵庫</t>
    <rPh sb="0" eb="1">
      <t>シタ</t>
    </rPh>
    <rPh sb="1" eb="3">
      <t>ヒョウゴ</t>
    </rPh>
    <phoneticPr fontId="3"/>
  </si>
  <si>
    <t>稲原</t>
    <rPh sb="0" eb="2">
      <t>イナハラ</t>
    </rPh>
    <phoneticPr fontId="3"/>
  </si>
  <si>
    <t>橋本</t>
    <rPh sb="0" eb="2">
      <t>ハシモト</t>
    </rPh>
    <phoneticPr fontId="3"/>
  </si>
  <si>
    <t>印南</t>
    <rPh sb="0" eb="2">
      <t>イナミ</t>
    </rPh>
    <phoneticPr fontId="3"/>
  </si>
  <si>
    <t>切目</t>
    <rPh sb="0" eb="2">
      <t>キリメ</t>
    </rPh>
    <phoneticPr fontId="3"/>
  </si>
  <si>
    <t>紀伊山田</t>
    <rPh sb="0" eb="2">
      <t>キイ</t>
    </rPh>
    <rPh sb="2" eb="4">
      <t>ヤマダ</t>
    </rPh>
    <phoneticPr fontId="3"/>
  </si>
  <si>
    <t>高野口</t>
    <rPh sb="0" eb="3">
      <t>コウヤグチ</t>
    </rPh>
    <phoneticPr fontId="3"/>
  </si>
  <si>
    <t>岩代</t>
    <rPh sb="0" eb="1">
      <t>イワ</t>
    </rPh>
    <rPh sb="1" eb="2">
      <t>ヨ</t>
    </rPh>
    <phoneticPr fontId="3"/>
  </si>
  <si>
    <t>中飯降</t>
    <rPh sb="0" eb="1">
      <t>ナカ</t>
    </rPh>
    <rPh sb="1" eb="2">
      <t>メシ</t>
    </rPh>
    <rPh sb="2" eb="3">
      <t>フ</t>
    </rPh>
    <phoneticPr fontId="3"/>
  </si>
  <si>
    <t>南部</t>
    <rPh sb="0" eb="2">
      <t>ミナベ</t>
    </rPh>
    <phoneticPr fontId="3"/>
  </si>
  <si>
    <t>妙寺</t>
    <rPh sb="0" eb="2">
      <t>ミョウジ</t>
    </rPh>
    <phoneticPr fontId="3"/>
  </si>
  <si>
    <t>芳養</t>
    <rPh sb="0" eb="1">
      <t>ヨシ</t>
    </rPh>
    <rPh sb="1" eb="2">
      <t>ヨウ</t>
    </rPh>
    <phoneticPr fontId="3"/>
  </si>
  <si>
    <t>紀伊田辺</t>
    <rPh sb="0" eb="4">
      <t>キイタナベ</t>
    </rPh>
    <phoneticPr fontId="3"/>
  </si>
  <si>
    <t>大谷</t>
    <rPh sb="0" eb="2">
      <t>オオタニ</t>
    </rPh>
    <phoneticPr fontId="3"/>
  </si>
  <si>
    <t>笠田</t>
    <rPh sb="0" eb="2">
      <t>カセダ</t>
    </rPh>
    <phoneticPr fontId="3"/>
  </si>
  <si>
    <t>紀伊新庄</t>
    <rPh sb="0" eb="2">
      <t>キイ</t>
    </rPh>
    <rPh sb="2" eb="4">
      <t>シンジョウ</t>
    </rPh>
    <phoneticPr fontId="3"/>
  </si>
  <si>
    <t>西笠田</t>
    <rPh sb="0" eb="3">
      <t>ニシカセダ</t>
    </rPh>
    <phoneticPr fontId="3"/>
  </si>
  <si>
    <t>朝来</t>
    <rPh sb="0" eb="2">
      <t>アッソ</t>
    </rPh>
    <phoneticPr fontId="3"/>
  </si>
  <si>
    <t>名手</t>
    <rPh sb="0" eb="2">
      <t>ナテ</t>
    </rPh>
    <phoneticPr fontId="3"/>
  </si>
  <si>
    <t>白浜</t>
    <rPh sb="0" eb="2">
      <t>シラハマ</t>
    </rPh>
    <phoneticPr fontId="3"/>
  </si>
  <si>
    <t>紀伊富田</t>
    <rPh sb="0" eb="2">
      <t>キイ</t>
    </rPh>
    <rPh sb="2" eb="4">
      <t>トミタ</t>
    </rPh>
    <phoneticPr fontId="3"/>
  </si>
  <si>
    <t>粉河</t>
    <rPh sb="0" eb="2">
      <t>コカワ</t>
    </rPh>
    <phoneticPr fontId="3"/>
  </si>
  <si>
    <t>紀伊長田</t>
    <rPh sb="0" eb="4">
      <t>キイナガタ</t>
    </rPh>
    <phoneticPr fontId="3"/>
  </si>
  <si>
    <t>椿</t>
    <rPh sb="0" eb="1">
      <t>ツバキ</t>
    </rPh>
    <phoneticPr fontId="3"/>
  </si>
  <si>
    <t>打田</t>
    <rPh sb="0" eb="2">
      <t>ウチタ</t>
    </rPh>
    <phoneticPr fontId="3"/>
  </si>
  <si>
    <t>紀伊日置</t>
    <rPh sb="0" eb="2">
      <t>キイ</t>
    </rPh>
    <rPh sb="2" eb="4">
      <t>ヒキ</t>
    </rPh>
    <phoneticPr fontId="3"/>
  </si>
  <si>
    <t>下井阪</t>
    <rPh sb="0" eb="3">
      <t>シモイサカ</t>
    </rPh>
    <phoneticPr fontId="3"/>
  </si>
  <si>
    <t>周参見</t>
    <rPh sb="0" eb="3">
      <t>スサミ</t>
    </rPh>
    <phoneticPr fontId="3"/>
  </si>
  <si>
    <t>見老津</t>
    <rPh sb="0" eb="1">
      <t>ミ</t>
    </rPh>
    <rPh sb="1" eb="2">
      <t>ロウ</t>
    </rPh>
    <rPh sb="2" eb="3">
      <t>ツ</t>
    </rPh>
    <phoneticPr fontId="3"/>
  </si>
  <si>
    <t>岩出</t>
    <rPh sb="0" eb="2">
      <t>イワデ</t>
    </rPh>
    <phoneticPr fontId="3"/>
  </si>
  <si>
    <t>船戸</t>
    <rPh sb="0" eb="2">
      <t>フナド</t>
    </rPh>
    <phoneticPr fontId="3"/>
  </si>
  <si>
    <t>江住</t>
    <rPh sb="0" eb="2">
      <t>エスミ</t>
    </rPh>
    <phoneticPr fontId="3"/>
  </si>
  <si>
    <t>紀伊小倉</t>
    <rPh sb="0" eb="2">
      <t>キイ</t>
    </rPh>
    <rPh sb="2" eb="4">
      <t>オグラ</t>
    </rPh>
    <phoneticPr fontId="3"/>
  </si>
  <si>
    <t>和深</t>
    <rPh sb="0" eb="2">
      <t>ワブカ</t>
    </rPh>
    <phoneticPr fontId="3"/>
  </si>
  <si>
    <t>田子</t>
    <rPh sb="0" eb="1">
      <t>タ</t>
    </rPh>
    <rPh sb="1" eb="2">
      <t>コ</t>
    </rPh>
    <phoneticPr fontId="3"/>
  </si>
  <si>
    <t>布施屋</t>
    <rPh sb="0" eb="3">
      <t>フセヤ</t>
    </rPh>
    <phoneticPr fontId="3"/>
  </si>
  <si>
    <t>田並</t>
    <rPh sb="0" eb="2">
      <t>タナミ</t>
    </rPh>
    <phoneticPr fontId="3"/>
  </si>
  <si>
    <t>千旦</t>
    <rPh sb="0" eb="1">
      <t>チ</t>
    </rPh>
    <rPh sb="1" eb="2">
      <t>タン</t>
    </rPh>
    <phoneticPr fontId="3"/>
  </si>
  <si>
    <t>田井ノ瀬</t>
    <rPh sb="0" eb="4">
      <t>タイノセ</t>
    </rPh>
    <phoneticPr fontId="3"/>
  </si>
  <si>
    <t>紀伊有田</t>
    <rPh sb="0" eb="2">
      <t>キイ</t>
    </rPh>
    <rPh sb="2" eb="4">
      <t>アリダ</t>
    </rPh>
    <phoneticPr fontId="3"/>
  </si>
  <si>
    <t>串本</t>
    <rPh sb="0" eb="2">
      <t>クシモト</t>
    </rPh>
    <phoneticPr fontId="3"/>
  </si>
  <si>
    <t>紀勢本線　計</t>
    <rPh sb="0" eb="2">
      <t>キセイ</t>
    </rPh>
    <rPh sb="2" eb="4">
      <t>ホンセン</t>
    </rPh>
    <rPh sb="5" eb="6">
      <t>ケイ</t>
    </rPh>
    <phoneticPr fontId="3"/>
  </si>
  <si>
    <t>紀伊姫</t>
    <rPh sb="0" eb="2">
      <t>キイ</t>
    </rPh>
    <rPh sb="2" eb="3">
      <t>ヒメ</t>
    </rPh>
    <phoneticPr fontId="3"/>
  </si>
  <si>
    <t>和歌山市</t>
    <rPh sb="0" eb="4">
      <t>ワカヤマシ</t>
    </rPh>
    <phoneticPr fontId="3"/>
  </si>
  <si>
    <t>古座</t>
    <rPh sb="0" eb="2">
      <t>コザ</t>
    </rPh>
    <phoneticPr fontId="3"/>
  </si>
  <si>
    <t>紀和</t>
    <rPh sb="0" eb="2">
      <t>キワ</t>
    </rPh>
    <phoneticPr fontId="3"/>
  </si>
  <si>
    <t>和歌山</t>
    <rPh sb="0" eb="3">
      <t>ワカヤマ</t>
    </rPh>
    <phoneticPr fontId="3"/>
  </si>
  <si>
    <t>紀伊田原</t>
    <rPh sb="0" eb="2">
      <t>キイ</t>
    </rPh>
    <rPh sb="2" eb="4">
      <t>タハラ</t>
    </rPh>
    <phoneticPr fontId="3"/>
  </si>
  <si>
    <t>紀伊浦神</t>
    <rPh sb="0" eb="2">
      <t>キイ</t>
    </rPh>
    <rPh sb="2" eb="3">
      <t>ウラ</t>
    </rPh>
    <rPh sb="3" eb="4">
      <t>カミ</t>
    </rPh>
    <phoneticPr fontId="3"/>
  </si>
  <si>
    <t>宮前</t>
    <rPh sb="0" eb="2">
      <t>ミヤマエ</t>
    </rPh>
    <phoneticPr fontId="3"/>
  </si>
  <si>
    <t>下里</t>
    <rPh sb="0" eb="2">
      <t>シモサト</t>
    </rPh>
    <phoneticPr fontId="3"/>
  </si>
  <si>
    <t>紀三井寺</t>
    <rPh sb="0" eb="4">
      <t>キミイデラ</t>
    </rPh>
    <phoneticPr fontId="3"/>
  </si>
  <si>
    <t>太地</t>
    <rPh sb="0" eb="2">
      <t>タイジ</t>
    </rPh>
    <phoneticPr fontId="3"/>
  </si>
  <si>
    <t>黒江</t>
    <rPh sb="0" eb="2">
      <t>クロエ</t>
    </rPh>
    <phoneticPr fontId="3"/>
  </si>
  <si>
    <t>海南</t>
    <rPh sb="0" eb="2">
      <t>カイナン</t>
    </rPh>
    <phoneticPr fontId="3"/>
  </si>
  <si>
    <t>湯川</t>
    <rPh sb="0" eb="2">
      <t>ユカワ</t>
    </rPh>
    <phoneticPr fontId="3"/>
  </si>
  <si>
    <t>冷水浦</t>
    <rPh sb="0" eb="2">
      <t>レイスイ</t>
    </rPh>
    <rPh sb="2" eb="3">
      <t>ウラ</t>
    </rPh>
    <phoneticPr fontId="3"/>
  </si>
  <si>
    <t>紀伊勝浦</t>
    <rPh sb="0" eb="2">
      <t>キイ</t>
    </rPh>
    <rPh sb="2" eb="4">
      <t>カツウラ</t>
    </rPh>
    <phoneticPr fontId="3"/>
  </si>
  <si>
    <t>紀伊天満</t>
    <rPh sb="0" eb="2">
      <t>キイ</t>
    </rPh>
    <rPh sb="2" eb="4">
      <t>テンマ</t>
    </rPh>
    <phoneticPr fontId="3"/>
  </si>
  <si>
    <t>加茂郷</t>
    <rPh sb="0" eb="3">
      <t>カモゴウ</t>
    </rPh>
    <phoneticPr fontId="3"/>
  </si>
  <si>
    <t>那智</t>
    <rPh sb="0" eb="2">
      <t>ナチ</t>
    </rPh>
    <phoneticPr fontId="3"/>
  </si>
  <si>
    <t>下津</t>
    <rPh sb="0" eb="2">
      <t>シモツ</t>
    </rPh>
    <phoneticPr fontId="3"/>
  </si>
  <si>
    <t>初島</t>
    <rPh sb="0" eb="2">
      <t>ハツシマ</t>
    </rPh>
    <phoneticPr fontId="3"/>
  </si>
  <si>
    <t>宇久井</t>
    <rPh sb="0" eb="3">
      <t>ウクイ</t>
    </rPh>
    <phoneticPr fontId="3"/>
  </si>
  <si>
    <t>箕島</t>
    <rPh sb="0" eb="2">
      <t>ミノシマ</t>
    </rPh>
    <phoneticPr fontId="3"/>
  </si>
  <si>
    <t>紀伊佐野</t>
    <rPh sb="0" eb="2">
      <t>キイ</t>
    </rPh>
    <rPh sb="2" eb="4">
      <t>サノ</t>
    </rPh>
    <phoneticPr fontId="3"/>
  </si>
  <si>
    <t>三輪崎</t>
    <rPh sb="0" eb="2">
      <t>ミワ</t>
    </rPh>
    <rPh sb="2" eb="3">
      <t>ザキ</t>
    </rPh>
    <phoneticPr fontId="3"/>
  </si>
  <si>
    <t>紀伊宮原</t>
    <rPh sb="0" eb="2">
      <t>キイ</t>
    </rPh>
    <rPh sb="2" eb="4">
      <t>ミヤハラ</t>
    </rPh>
    <phoneticPr fontId="3"/>
  </si>
  <si>
    <t>新宮</t>
    <rPh sb="0" eb="2">
      <t>シングウ</t>
    </rPh>
    <phoneticPr fontId="3"/>
  </si>
  <si>
    <t>藤並</t>
    <rPh sb="0" eb="2">
      <t>フジナミ</t>
    </rPh>
    <phoneticPr fontId="3"/>
  </si>
  <si>
    <t>湯浅</t>
    <rPh sb="0" eb="2">
      <t>ユアサ</t>
    </rPh>
    <phoneticPr fontId="3"/>
  </si>
  <si>
    <t>広川ビーチ</t>
    <rPh sb="0" eb="2">
      <t>ヒロガワ</t>
    </rPh>
    <phoneticPr fontId="3"/>
  </si>
  <si>
    <t>Ａ．旅客輸送</t>
  </si>
  <si>
    <t>単位：人</t>
  </si>
  <si>
    <t>運休</t>
  </si>
  <si>
    <t>Ｂ．貨物輸送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</si>
  <si>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</si>
  <si>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</si>
  <si>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</si>
  <si>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</si>
  <si>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</si>
  <si>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</si>
  <si>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</si>
  <si>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</si>
  <si>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</si>
  <si>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</si>
  <si>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</si>
  <si>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</si>
  <si>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</si>
  <si>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</si>
  <si>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</si>
  <si>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</si>
  <si>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</si>
  <si>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</si>
  <si>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</si>
  <si>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</si>
  <si>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</si>
  <si>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</si>
  <si>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</si>
  <si>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</si>
  <si>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</si>
  <si>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</si>
  <si>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</si>
  <si>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</si>
  <si>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</si>
  <si>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</si>
  <si>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</si>
  <si>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</si>
  <si>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</si>
  <si>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</si>
  <si>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</si>
  <si>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</si>
  <si>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</si>
  <si>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</si>
  <si>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</si>
  <si>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</si>
  <si>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</si>
  <si>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</si>
  <si>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</si>
  <si>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</si>
  <si>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</si>
  <si>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印南町</t>
    <rPh sb="0" eb="3">
      <t>イナミチョウ</t>
    </rPh>
    <phoneticPr fontId="6"/>
  </si>
  <si>
    <t>みなべ町</t>
    <rPh sb="3" eb="4">
      <t>マチ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</si>
  <si>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</si>
  <si>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</si>
  <si>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</si>
  <si>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</si>
  <si>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</si>
  <si>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</si>
  <si>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</si>
  <si>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</si>
  <si>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</si>
  <si>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</si>
  <si>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</si>
  <si>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</si>
  <si>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</si>
  <si>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</si>
  <si>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</si>
  <si>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</si>
  <si>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</si>
  <si>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</si>
  <si>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</si>
  <si>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</si>
  <si>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</si>
  <si>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</si>
  <si>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</si>
  <si>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</si>
  <si>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</si>
  <si>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</si>
  <si>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</si>
  <si>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</si>
  <si>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</si>
  <si>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</si>
  <si>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</si>
  <si>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</si>
  <si>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</si>
  <si>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</si>
  <si>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</si>
  <si>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</si>
  <si>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</si>
  <si>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</si>
  <si>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</si>
  <si>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</si>
  <si>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</si>
  <si>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</si>
  <si>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</si>
  <si>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</si>
  <si>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</si>
  <si>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</si>
  <si>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</si>
  <si>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</si>
  <si>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</si>
  <si>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</si>
  <si>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</si>
  <si>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</si>
  <si>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</si>
  <si>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</si>
  <si>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岩 出 市</t>
    <rPh sb="5" eb="6">
      <t>シ</t>
    </rPh>
    <phoneticPr fontId="2"/>
  </si>
  <si>
    <t>一般県道</t>
    <rPh sb="0" eb="2">
      <t>イッパン</t>
    </rPh>
    <rPh sb="2" eb="4">
      <t>ケンドウ</t>
    </rPh>
    <phoneticPr fontId="3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</si>
  <si>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</si>
  <si>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</si>
  <si>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</si>
  <si>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</si>
  <si>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</si>
  <si>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</si>
  <si>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</si>
  <si>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</si>
  <si>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</si>
  <si>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</si>
  <si>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</si>
  <si>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</si>
  <si>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</si>
  <si>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</si>
  <si>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</si>
  <si>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</si>
  <si>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</si>
  <si>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</si>
  <si>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</si>
  <si>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</si>
  <si>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</si>
  <si>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</si>
  <si>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</si>
  <si>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</si>
  <si>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</si>
  <si>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</si>
  <si>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</si>
  <si>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</si>
  <si>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</si>
  <si>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</si>
  <si>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</si>
  <si>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</si>
  <si>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</si>
  <si>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</si>
  <si>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</si>
  <si>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</si>
  <si>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</si>
  <si>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</si>
  <si>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</si>
  <si>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</si>
  <si>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</si>
  <si>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</si>
  <si>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</si>
  <si>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</si>
  <si>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</si>
  <si>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</si>
  <si>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3"/>
  </si>
  <si>
    <t>中型</t>
    <rPh sb="0" eb="2">
      <t>チュウガタ</t>
    </rPh>
    <phoneticPr fontId="2"/>
  </si>
  <si>
    <t>普通</t>
    <rPh sb="0" eb="2">
      <t>フツウ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</si>
  <si>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3"/>
  </si>
  <si>
    <t>大和二見</t>
    <rPh sb="0" eb="2">
      <t>ダイワ</t>
    </rPh>
    <rPh sb="2" eb="4">
      <t>フタミ</t>
    </rPh>
    <phoneticPr fontId="2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</si>
  <si>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</si>
  <si>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</si>
  <si>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</si>
  <si>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</si>
  <si>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3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</si>
  <si>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</si>
  <si>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</si>
  <si>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</si>
  <si>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</si>
  <si>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2"/>
  </si>
  <si>
    <t>平成21年度</t>
    <rPh sb="4" eb="6">
      <t>ネンド</t>
    </rPh>
    <phoneticPr fontId="2"/>
  </si>
  <si>
    <t>(2009年度)</t>
    <rPh sb="5" eb="6">
      <t>ネン</t>
    </rPh>
    <rPh sb="6" eb="7">
      <t>ド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</si>
  <si>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</si>
  <si>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</si>
  <si>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</si>
  <si>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</si>
  <si>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</si>
  <si>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平成23年(2011年)</t>
    <rPh sb="4" eb="5">
      <t>ネン</t>
    </rPh>
    <rPh sb="10" eb="11">
      <t>ネン</t>
    </rPh>
    <phoneticPr fontId="2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</si>
  <si>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</si>
  <si>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</si>
  <si>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</si>
  <si>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</si>
  <si>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</si>
  <si>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</si>
  <si>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</si>
  <si>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</si>
  <si>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</si>
  <si>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</si>
  <si>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</si>
  <si>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</si>
  <si>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</si>
  <si>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</si>
  <si>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</si>
  <si>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</si>
  <si>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</si>
  <si>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</si>
  <si>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</si>
  <si>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</si>
  <si>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</si>
  <si>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</si>
  <si>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</si>
  <si>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</si>
  <si>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</si>
  <si>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住宅用</t>
    <rPh sb="0" eb="3">
      <t>ジュウタクヨウ</t>
    </rPh>
    <phoneticPr fontId="6"/>
  </si>
  <si>
    <t>昭和60年(1985年)</t>
    <rPh sb="10" eb="11">
      <t>ネン</t>
    </rPh>
    <phoneticPr fontId="2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</si>
  <si>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</si>
  <si>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</si>
  <si>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</si>
  <si>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注１）配達記録を含む。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</si>
  <si>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注２）ＥＸＰＡＣＫ５００・冊子小包を含む。</t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</si>
  <si>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</si>
  <si>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注）</t>
    <rPh sb="0" eb="1">
      <t>チュウ</t>
    </rPh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</si>
  <si>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</si>
  <si>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</si>
  <si>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</si>
  <si>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</si>
  <si>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</si>
  <si>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</si>
  <si>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</si>
  <si>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</si>
  <si>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</si>
  <si>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</si>
  <si>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</si>
  <si>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</si>
  <si>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</si>
  <si>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</si>
  <si>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</si>
  <si>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</si>
  <si>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</si>
  <si>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</si>
  <si>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</si>
  <si>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</si>
  <si>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</si>
  <si>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資料：日本郵便（株）和歌山中央郵便局</t>
    <rPh sb="3" eb="5">
      <t>ニホン</t>
    </rPh>
    <rPh sb="5" eb="7">
      <t>ユウビン</t>
    </rPh>
    <rPh sb="8" eb="9">
      <t>カブ</t>
    </rPh>
    <rPh sb="10" eb="13">
      <t>ワカヤマ</t>
    </rPh>
    <rPh sb="13" eb="15">
      <t>チュウオウ</t>
    </rPh>
    <rPh sb="15" eb="18">
      <t>ユウビンキョク</t>
    </rPh>
    <phoneticPr fontId="3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</si>
  <si>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</si>
  <si>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単位：台</t>
    <rPh sb="0" eb="2">
      <t>タンイ</t>
    </rPh>
    <rPh sb="3" eb="4">
      <t>ダイ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</si>
  <si>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</si>
  <si>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</si>
  <si>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</si>
  <si>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</si>
  <si>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</si>
  <si>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</si>
  <si>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</si>
  <si>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176(172)</t>
  </si>
  <si>
    <t>昭和55年(1980年)</t>
    <rPh sb="0" eb="2">
      <t>ショウワ</t>
    </rPh>
    <rPh sb="4" eb="5">
      <t>ネン</t>
    </rPh>
    <rPh sb="10" eb="11">
      <t>ネン</t>
    </rPh>
    <phoneticPr fontId="2"/>
  </si>
  <si>
    <t>資料：県市町村課</t>
    <rPh sb="4" eb="7">
      <t>シチョウソン</t>
    </rPh>
    <rPh sb="7" eb="8">
      <t>カ</t>
    </rPh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</si>
  <si>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</si>
  <si>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</si>
  <si>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</si>
  <si>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</si>
  <si>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</si>
  <si>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</si>
  <si>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244(240)</t>
  </si>
  <si>
    <t>-</t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</si>
  <si>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</si>
  <si>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</si>
  <si>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</si>
  <si>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 xml:space="preserve">           単位：台</t>
    <rPh sb="14" eb="15">
      <t>ダイ</t>
    </rPh>
    <phoneticPr fontId="28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</si>
  <si>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</si>
  <si>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</si>
  <si>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</si>
  <si>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</si>
  <si>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国道24号</t>
  </si>
  <si>
    <t xml:space="preserve"> 国道42号</t>
  </si>
  <si>
    <t>平成26年度</t>
    <rPh sb="4" eb="6">
      <t>ネンド</t>
    </rPh>
    <phoneticPr fontId="2"/>
  </si>
  <si>
    <t>(2014年度)</t>
    <rPh sb="5" eb="6">
      <t>ネン</t>
    </rPh>
    <rPh sb="6" eb="7">
      <t>ド</t>
    </rPh>
    <phoneticPr fontId="2"/>
  </si>
  <si>
    <t>Ｌ-01 道路の現況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</si>
  <si>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</si>
  <si>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</si>
  <si>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</si>
  <si>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</si>
  <si>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</si>
  <si>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13.0～19.5m</t>
    <phoneticPr fontId="2"/>
  </si>
  <si>
    <t>5.5～13.0m</t>
    <phoneticPr fontId="2"/>
  </si>
  <si>
    <t>5.5m未満</t>
    <phoneticPr fontId="2"/>
  </si>
  <si>
    <t>未改良計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</si>
  <si>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</si>
  <si>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</si>
  <si>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</si>
  <si>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</si>
  <si>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</si>
  <si>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</si>
  <si>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</si>
  <si>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</si>
  <si>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</si>
  <si>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</si>
  <si>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</si>
  <si>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</si>
  <si>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</si>
  <si>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</si>
  <si>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橋梁(注</t>
    <phoneticPr fontId="2"/>
  </si>
  <si>
    <t>ﾄﾝﾈﾙ(注</t>
    <phoneticPr fontId="2"/>
  </si>
  <si>
    <t>舗装道</t>
    <phoneticPr fontId="2"/>
  </si>
  <si>
    <t>簡易舗装道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</si>
  <si>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</si>
  <si>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</si>
  <si>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</si>
  <si>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</si>
  <si>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市町村道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</si>
  <si>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</si>
  <si>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</si>
  <si>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</si>
  <si>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</si>
  <si>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注）市町村不明を含む。</t>
    <phoneticPr fontId="2"/>
  </si>
  <si>
    <t xml:space="preserve">   那智勝浦町</t>
    <phoneticPr fontId="2"/>
  </si>
  <si>
    <t xml:space="preserve"> 太 地 町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</si>
  <si>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</si>
  <si>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走行キロ</t>
    <phoneticPr fontId="2"/>
  </si>
  <si>
    <t>平成27年度</t>
    <rPh sb="4" eb="6">
      <t>ネンド</t>
    </rPh>
    <phoneticPr fontId="2"/>
  </si>
  <si>
    <t>事業者数</t>
    <phoneticPr fontId="2"/>
  </si>
  <si>
    <t>総 数</t>
    <phoneticPr fontId="2"/>
  </si>
  <si>
    <t>178(174)</t>
  </si>
  <si>
    <t>…</t>
    <phoneticPr fontId="2"/>
  </si>
  <si>
    <t>　　　近畿運輸局「近畿運輸局業務要覧」</t>
  </si>
  <si>
    <t>Ｌ-09 有料道路の利用状況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</si>
  <si>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</si>
  <si>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</si>
  <si>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</si>
  <si>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</si>
  <si>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</si>
  <si>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</si>
  <si>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</si>
  <si>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</si>
  <si>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  <phoneticPr fontId="2"/>
  </si>
  <si>
    <t>2015年 8月</t>
  </si>
  <si>
    <t>2015年 9月</t>
  </si>
  <si>
    <t>2015年10月</t>
    <phoneticPr fontId="2"/>
  </si>
  <si>
    <t>2015年11月</t>
    <phoneticPr fontId="2"/>
  </si>
  <si>
    <t>2015年12月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</si>
  <si>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</si>
  <si>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</si>
  <si>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</si>
  <si>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</si>
  <si>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</si>
  <si>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</si>
  <si>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7月</t>
    <phoneticPr fontId="2"/>
  </si>
  <si>
    <t>2016年 8月</t>
  </si>
  <si>
    <t>2016年 9月</t>
  </si>
  <si>
    <t>2016年10月</t>
    <phoneticPr fontId="2"/>
  </si>
  <si>
    <t>2016年11月</t>
  </si>
  <si>
    <t>2016年12月</t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</si>
  <si>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</si>
  <si>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</si>
  <si>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注）免許人口は、年末現在の人口</t>
  </si>
  <si>
    <t>資料：県警察本部</t>
  </si>
  <si>
    <t>二 種</t>
  </si>
  <si>
    <t>一 種</t>
  </si>
  <si>
    <t>総 数</t>
  </si>
  <si>
    <t>大 型</t>
  </si>
  <si>
    <t>普 通</t>
  </si>
  <si>
    <t>二 輪</t>
  </si>
  <si>
    <t>原 付</t>
  </si>
  <si>
    <t>70～74歳</t>
  </si>
  <si>
    <t>75～79歳</t>
  </si>
  <si>
    <t>80歳以上</t>
  </si>
  <si>
    <t>平成27年度</t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</si>
  <si>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</si>
  <si>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</si>
  <si>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木船</t>
    <phoneticPr fontId="2"/>
  </si>
  <si>
    <t>隻  数</t>
    <phoneticPr fontId="2"/>
  </si>
  <si>
    <t>総トン数</t>
    <phoneticPr fontId="2"/>
  </si>
  <si>
    <t>Ｂ．和歌山下津港　入港船舶</t>
    <phoneticPr fontId="2"/>
  </si>
  <si>
    <t>加太港</t>
    <phoneticPr fontId="2"/>
  </si>
  <si>
    <t>勝浦港</t>
    <phoneticPr fontId="2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</si>
  <si>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</si>
  <si>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</si>
  <si>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>Ｂ．甲種港湾海上出入貨物－続き－</t>
  </si>
  <si>
    <t>　44．セメント</t>
    <phoneticPr fontId="2"/>
  </si>
  <si>
    <t>袋港</t>
    <phoneticPr fontId="2"/>
  </si>
  <si>
    <t>乗込人員</t>
    <phoneticPr fontId="2"/>
  </si>
  <si>
    <t>上陸人員</t>
    <phoneticPr fontId="2"/>
  </si>
  <si>
    <t>新宮港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</si>
  <si>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</si>
  <si>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</si>
  <si>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Ｌ-18 郵便施設，郵便物取扱数</t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</si>
  <si>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</si>
  <si>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郵便局数</t>
    <phoneticPr fontId="2"/>
  </si>
  <si>
    <t>普通局</t>
    <phoneticPr fontId="2"/>
  </si>
  <si>
    <t>特定局</t>
    <phoneticPr fontId="2"/>
  </si>
  <si>
    <t>簡易局</t>
    <phoneticPr fontId="2"/>
  </si>
  <si>
    <t>(2015年度)</t>
    <rPh sb="5" eb="6">
      <t>ネン</t>
    </rPh>
    <rPh sb="6" eb="7">
      <t>ド</t>
    </rPh>
    <phoneticPr fontId="2"/>
  </si>
  <si>
    <t>平成28年度</t>
    <rPh sb="4" eb="6">
      <t>ネンド</t>
    </rPh>
    <phoneticPr fontId="2"/>
  </si>
  <si>
    <t>(2016年度)</t>
    <rPh sb="5" eb="6">
      <t>ネン</t>
    </rPh>
    <rPh sb="6" eb="7">
      <t>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</si>
  <si>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</si>
  <si>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</si>
  <si>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</si>
  <si>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</si>
  <si>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</si>
  <si>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</si>
  <si>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</si>
  <si>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</si>
  <si>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>普通速達</t>
    <phoneticPr fontId="2"/>
  </si>
  <si>
    <t>電子郵便</t>
    <phoneticPr fontId="2"/>
  </si>
  <si>
    <t>普  通</t>
    <phoneticPr fontId="2"/>
  </si>
  <si>
    <t>書留一般</t>
    <phoneticPr fontId="2"/>
  </si>
  <si>
    <t>Ｌ-19 電話加入及び公衆電話数</t>
    <phoneticPr fontId="2"/>
  </si>
  <si>
    <t>(年度末現在)</t>
    <phoneticPr fontId="2"/>
  </si>
  <si>
    <t>ISDN</t>
    <phoneticPr fontId="6"/>
  </si>
  <si>
    <t>うち</t>
    <phoneticPr fontId="2"/>
  </si>
  <si>
    <t>アナログ</t>
    <phoneticPr fontId="6"/>
  </si>
  <si>
    <t>ﾃﾞｼﾞﾀﾙ</t>
    <phoneticPr fontId="6"/>
  </si>
  <si>
    <t>ICｶｰﾄﾞ</t>
    <phoneticPr fontId="6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</si>
  <si>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</si>
  <si>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平成28年度(2016年度)</t>
    <rPh sb="0" eb="2">
      <t>ヘイセイ</t>
    </rPh>
    <rPh sb="4" eb="6">
      <t>ネンド</t>
    </rPh>
    <rPh sb="11" eb="13">
      <t>ネンド</t>
    </rPh>
    <phoneticPr fontId="6"/>
  </si>
  <si>
    <t xml:space="preserve"> 和歌山市</t>
    <phoneticPr fontId="2"/>
  </si>
  <si>
    <t xml:space="preserve"> </t>
    <phoneticPr fontId="6"/>
  </si>
  <si>
    <t>路面別 実延長</t>
    <phoneticPr fontId="2"/>
  </si>
  <si>
    <t>種類別 実延長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</si>
  <si>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</si>
  <si>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</si>
  <si>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</si>
  <si>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</si>
  <si>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平成28年(2016年)</t>
    <rPh sb="10" eb="11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</si>
  <si>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</si>
  <si>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  平成29年(2017年)</t>
    <rPh sb="2" eb="4">
      <t>ヘイセイ</t>
    </rPh>
    <rPh sb="6" eb="7">
      <t>ネン</t>
    </rPh>
    <rPh sb="12" eb="13">
      <t>ネン</t>
    </rPh>
    <phoneticPr fontId="3"/>
  </si>
  <si>
    <t>平成29年(2017年)</t>
    <rPh sb="4" eb="5">
      <t>ネン</t>
    </rPh>
    <rPh sb="10" eb="11">
      <t>ネン</t>
    </rPh>
    <phoneticPr fontId="3"/>
  </si>
  <si>
    <t>準中型</t>
    <rPh sb="0" eb="1">
      <t>ジュン</t>
    </rPh>
    <rPh sb="1" eb="3">
      <t>チュウガタ</t>
    </rPh>
    <phoneticPr fontId="2"/>
  </si>
  <si>
    <t>平成29年度</t>
    <rPh sb="4" eb="6">
      <t>ネンド</t>
    </rPh>
    <phoneticPr fontId="2"/>
  </si>
  <si>
    <t>(2017年度)</t>
    <rPh sb="5" eb="6">
      <t>ネン</t>
    </rPh>
    <rPh sb="6" eb="7">
      <t>ド</t>
    </rPh>
    <phoneticPr fontId="2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</si>
  <si>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</si>
  <si>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</si>
  <si>
    <t>　　　紀州鉄道(株)</t>
  </si>
  <si>
    <t>注2）輸送実績　</t>
    <rPh sb="0" eb="1">
      <t>チュウ</t>
    </rPh>
    <rPh sb="3" eb="5">
      <t>ユソウ</t>
    </rPh>
    <rPh sb="5" eb="7">
      <t>ジッセキ</t>
    </rPh>
    <phoneticPr fontId="2"/>
  </si>
  <si>
    <t>平成29年(2017年)</t>
    <rPh sb="10" eb="11">
      <t>ネン</t>
    </rPh>
    <phoneticPr fontId="2"/>
  </si>
  <si>
    <t>平成29年(2017年)</t>
    <rPh sb="4" eb="5">
      <t>ネン</t>
    </rPh>
    <rPh sb="10" eb="11">
      <t>ネン</t>
    </rPh>
    <phoneticPr fontId="2"/>
  </si>
  <si>
    <t>和歌山下津港</t>
    <phoneticPr fontId="6"/>
  </si>
  <si>
    <t xml:space="preserve">  平成29年(2017年)</t>
    <rPh sb="12" eb="13">
      <t>ネン</t>
    </rPh>
    <phoneticPr fontId="6"/>
  </si>
  <si>
    <t xml:space="preserve"> 43.陶磁器</t>
    <rPh sb="4" eb="7">
      <t>トウジキ</t>
    </rPh>
    <phoneticPr fontId="2"/>
  </si>
  <si>
    <t xml:space="preserve"> 45.ガラス類</t>
    <rPh sb="7" eb="8">
      <t>ルイ</t>
    </rPh>
    <phoneticPr fontId="2"/>
  </si>
  <si>
    <t xml:space="preserve"> 43.陶磁器</t>
  </si>
  <si>
    <t xml:space="preserve"> 45.ガラス類</t>
  </si>
  <si>
    <t>加太港</t>
    <phoneticPr fontId="2"/>
  </si>
  <si>
    <t>計</t>
    <phoneticPr fontId="2"/>
  </si>
  <si>
    <t>Ｌ-16 船舶乗降人員</t>
    <phoneticPr fontId="2"/>
  </si>
  <si>
    <t xml:space="preserve">     単位：人</t>
    <phoneticPr fontId="6"/>
  </si>
  <si>
    <t xml:space="preserve">総 数 </t>
    <phoneticPr fontId="2"/>
  </si>
  <si>
    <t>和歌山</t>
    <phoneticPr fontId="2"/>
  </si>
  <si>
    <t>乗込人員</t>
    <phoneticPr fontId="2"/>
  </si>
  <si>
    <t>上陸人員</t>
    <phoneticPr fontId="2"/>
  </si>
  <si>
    <t>下津港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</si>
  <si>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</si>
  <si>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Ｌ-11 鉄道輸送</t>
    <phoneticPr fontId="2"/>
  </si>
  <si>
    <t>平成30年度</t>
  </si>
  <si>
    <t xml:space="preserve">  平成30年(2018年)</t>
    <rPh sb="2" eb="4">
      <t>ヘイセイ</t>
    </rPh>
    <rPh sb="6" eb="7">
      <t>ネン</t>
    </rPh>
    <rPh sb="12" eb="13">
      <t>ネン</t>
    </rPh>
    <phoneticPr fontId="3"/>
  </si>
  <si>
    <t>平成30年(2018年)</t>
    <rPh sb="4" eb="5">
      <t>ネン</t>
    </rPh>
    <rPh sb="10" eb="11">
      <t>ネン</t>
    </rPh>
    <phoneticPr fontId="3"/>
  </si>
  <si>
    <t>平成30年(2018年)</t>
    <rPh sb="10" eb="11">
      <t>ネン</t>
    </rPh>
    <phoneticPr fontId="2"/>
  </si>
  <si>
    <t>-</t>
    <phoneticPr fontId="2"/>
  </si>
  <si>
    <t>平成30年(2018年)</t>
    <rPh sb="0" eb="2">
      <t>ヘイセイ</t>
    </rPh>
    <rPh sb="4" eb="5">
      <t>ネン</t>
    </rPh>
    <rPh sb="10" eb="11">
      <t>ネン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</si>
  <si>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2"/>
  </si>
  <si>
    <t>平成30年度(2018年度)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</si>
  <si>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白浜～東京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</si>
  <si>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</si>
  <si>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資料：県港湾空港振興課</t>
    <rPh sb="3" eb="4">
      <t>ケン</t>
    </rPh>
    <rPh sb="4" eb="6">
      <t>コウワン</t>
    </rPh>
    <rPh sb="6" eb="8">
      <t>クウコウ</t>
    </rPh>
    <rPh sb="8" eb="11">
      <t>シンコウカ</t>
    </rPh>
    <phoneticPr fontId="2"/>
  </si>
  <si>
    <t>運休</t>
    <rPh sb="0" eb="2">
      <t>ウンキュウ</t>
    </rPh>
    <phoneticPr fontId="2"/>
  </si>
  <si>
    <t>平成31年</t>
    <rPh sb="0" eb="2">
      <t>ヘイセイ</t>
    </rPh>
    <rPh sb="4" eb="5">
      <t>ネン</t>
    </rPh>
    <phoneticPr fontId="3"/>
  </si>
  <si>
    <t>3月31日</t>
    <rPh sb="1" eb="2">
      <t>ガツ</t>
    </rPh>
    <rPh sb="4" eb="5">
      <t>ニチ</t>
    </rPh>
    <phoneticPr fontId="3"/>
  </si>
  <si>
    <t xml:space="preserve"> 和歌山市</t>
    <rPh sb="1" eb="4">
      <t>ワカヤマ</t>
    </rPh>
    <rPh sb="4" eb="5">
      <t>シ</t>
    </rPh>
    <phoneticPr fontId="2"/>
  </si>
  <si>
    <t>ﾐﾆｶ-等</t>
    <phoneticPr fontId="2"/>
  </si>
  <si>
    <t>小型二輪</t>
    <phoneticPr fontId="2"/>
  </si>
  <si>
    <t>軽二輪</t>
    <phoneticPr fontId="2"/>
  </si>
  <si>
    <t>原付二種</t>
    <phoneticPr fontId="2"/>
  </si>
  <si>
    <t>路 線</t>
    <phoneticPr fontId="2"/>
  </si>
  <si>
    <t>岩出市</t>
    <rPh sb="0" eb="3">
      <t>イワデシ</t>
    </rPh>
    <phoneticPr fontId="2"/>
  </si>
  <si>
    <t>那賀高校北</t>
  </si>
  <si>
    <t>和歌山市</t>
  </si>
  <si>
    <t>花山～インタ－南口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</si>
  <si>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</si>
  <si>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御膳松～紀ノ川大橋</t>
  </si>
  <si>
    <t>県庁前～堀止</t>
  </si>
  <si>
    <t>紀三井寺～布引</t>
  </si>
  <si>
    <t>資料：県警察本部</t>
    <phoneticPr fontId="2"/>
  </si>
  <si>
    <t>21(21)</t>
  </si>
  <si>
    <t>大型</t>
    <rPh sb="0" eb="2">
      <t>オオガタ</t>
    </rPh>
    <phoneticPr fontId="2"/>
  </si>
  <si>
    <t>小型</t>
    <rPh sb="0" eb="2">
      <t>コガタ</t>
    </rPh>
    <phoneticPr fontId="2"/>
  </si>
  <si>
    <t>走行キロ</t>
    <rPh sb="0" eb="2">
      <t>ソウコウ</t>
    </rPh>
    <phoneticPr fontId="2"/>
  </si>
  <si>
    <t>輸送人員</t>
    <rPh sb="0" eb="2">
      <t>ユソウ</t>
    </rPh>
    <rPh sb="2" eb="4">
      <t>ジンイン</t>
    </rPh>
    <phoneticPr fontId="2"/>
  </si>
  <si>
    <t>運送回数</t>
    <rPh sb="0" eb="2">
      <t>ウンソウ</t>
    </rPh>
    <rPh sb="2" eb="4">
      <t>カイスウ</t>
    </rPh>
    <phoneticPr fontId="2"/>
  </si>
  <si>
    <t>営業収入</t>
    <rPh sb="0" eb="2">
      <t>エイギョウ</t>
    </rPh>
    <rPh sb="2" eb="4">
      <t>シュウニュウ</t>
    </rPh>
    <phoneticPr fontId="2"/>
  </si>
  <si>
    <t>両</t>
    <rPh sb="0" eb="1">
      <t>リョウ</t>
    </rPh>
    <phoneticPr fontId="2"/>
  </si>
  <si>
    <t>回</t>
    <rPh sb="0" eb="1">
      <t>カイ</t>
    </rPh>
    <phoneticPr fontId="2"/>
  </si>
  <si>
    <t>普通倉庫</t>
    <rPh sb="0" eb="2">
      <t>フツウ</t>
    </rPh>
    <rPh sb="2" eb="4">
      <t>ソウコ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</si>
  <si>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6"/>
  </si>
  <si>
    <t>資料：ＮＴＴ西日本　関西事業本部</t>
    <rPh sb="0" eb="2">
      <t>シリョウ</t>
    </rPh>
    <rPh sb="6" eb="9">
      <t>ニシニホン</t>
    </rPh>
    <rPh sb="10" eb="12">
      <t>カンサイ</t>
    </rPh>
    <rPh sb="12" eb="14">
      <t>ジギョウ</t>
    </rPh>
    <rPh sb="14" eb="16">
      <t>ホンブ</t>
    </rPh>
    <phoneticPr fontId="2"/>
  </si>
  <si>
    <t>22(22)</t>
    <phoneticPr fontId="2"/>
  </si>
  <si>
    <t>…</t>
  </si>
  <si>
    <t>平成30年度</t>
    <rPh sb="4" eb="6">
      <t>ネンド</t>
    </rPh>
    <phoneticPr fontId="2"/>
  </si>
  <si>
    <t>(2018年度)</t>
    <rPh sb="5" eb="6">
      <t>ネン</t>
    </rPh>
    <rPh sb="6" eb="7">
      <t>ド</t>
    </rPh>
    <phoneticPr fontId="2"/>
  </si>
  <si>
    <t>平成29年度</t>
    <rPh sb="4" eb="6">
      <t>ネンド</t>
    </rPh>
    <phoneticPr fontId="3"/>
  </si>
  <si>
    <t>233(229)</t>
  </si>
  <si>
    <t>36(34)</t>
  </si>
  <si>
    <t>23(22)</t>
  </si>
  <si>
    <t>Ａ.私鉄（ＪＲは除く）</t>
    <rPh sb="2" eb="4">
      <t>シテツ</t>
    </rPh>
    <rPh sb="8" eb="9">
      <t>ノゾヒア</t>
    </rPh>
    <phoneticPr fontId="2"/>
  </si>
  <si>
    <t>特種車</t>
    <rPh sb="2" eb="3">
      <t>シャ</t>
    </rPh>
    <phoneticPr fontId="2"/>
  </si>
  <si>
    <t>　和歌山港線</t>
    <rPh sb="1" eb="4">
      <t>ワカヤマ</t>
    </rPh>
    <rPh sb="4" eb="5">
      <t>コウ</t>
    </rPh>
    <rPh sb="5" eb="6">
      <t>セン</t>
    </rPh>
    <phoneticPr fontId="2"/>
  </si>
  <si>
    <t>阪和自動車道</t>
    <rPh sb="0" eb="2">
      <t>ハンワ</t>
    </rPh>
    <rPh sb="2" eb="6">
      <t>ジドウシャドウ</t>
    </rPh>
    <phoneticPr fontId="2"/>
  </si>
  <si>
    <t>注1)単位：台</t>
    <rPh sb="0" eb="1">
      <t>チュウ</t>
    </rPh>
    <rPh sb="3" eb="5">
      <t>タンイ</t>
    </rPh>
    <phoneticPr fontId="2"/>
  </si>
  <si>
    <t>注2)和歌山北～有田</t>
    <rPh sb="0" eb="1">
      <t>チュウ</t>
    </rPh>
    <rPh sb="3" eb="6">
      <t>ワカヤマ</t>
    </rPh>
    <rPh sb="6" eb="7">
      <t>キタ</t>
    </rPh>
    <rPh sb="8" eb="10">
      <t>アリダ</t>
    </rPh>
    <phoneticPr fontId="3"/>
  </si>
  <si>
    <t>注2）阪和自動車道（和歌山北IC）は、平成22年3月に供用開始。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9">
      <t>キョウヨウ</t>
    </rPh>
    <rPh sb="29" eb="31">
      <t>カイシ</t>
    </rPh>
    <phoneticPr fontId="2"/>
  </si>
  <si>
    <t>　　 供用開始以前は和歌山～有田間のデータ</t>
    <phoneticPr fontId="2"/>
  </si>
  <si>
    <t>　種類となった。</t>
    <rPh sb="1" eb="3">
      <t>シュルイ</t>
    </rPh>
    <phoneticPr fontId="2"/>
  </si>
  <si>
    <t>注)普通局と特定局は平成19年10月に廃止され、郵便局(直営)と簡易局の２</t>
    <rPh sb="0" eb="1">
      <t>チュウ</t>
    </rPh>
    <rPh sb="2" eb="4">
      <t>フツウ</t>
    </rPh>
    <rPh sb="4" eb="5">
      <t>キョク</t>
    </rPh>
    <rPh sb="6" eb="9">
      <t>トクテイキョク</t>
    </rPh>
    <rPh sb="10" eb="12">
      <t>ヘイセイ</t>
    </rPh>
    <rPh sb="14" eb="15">
      <t>ネン</t>
    </rPh>
    <rPh sb="17" eb="18">
      <t>ツキ</t>
    </rPh>
    <rPh sb="19" eb="21">
      <t>ハイシ</t>
    </rPh>
    <rPh sb="24" eb="27">
      <t>ユウビンキョク</t>
    </rPh>
    <rPh sb="28" eb="30">
      <t>チョクエイ</t>
    </rPh>
    <rPh sb="32" eb="35">
      <t>カンイキョク</t>
    </rPh>
    <phoneticPr fontId="2"/>
  </si>
  <si>
    <t>注3)御坊南～南紀田辺</t>
    <rPh sb="0" eb="1">
      <t>チュウ</t>
    </rPh>
    <rPh sb="3" eb="5">
      <t>ゴボウ</t>
    </rPh>
    <rPh sb="5" eb="6">
      <t>ミナミ</t>
    </rPh>
    <rPh sb="7" eb="9">
      <t>ナンキ</t>
    </rPh>
    <rPh sb="9" eb="11">
      <t>タナベ</t>
    </rPh>
    <phoneticPr fontId="2"/>
  </si>
  <si>
    <t>注4)紀ノ川</t>
    <rPh sb="0" eb="1">
      <t>チュウ</t>
    </rPh>
    <rPh sb="3" eb="4">
      <t>キ</t>
    </rPh>
    <rPh sb="5" eb="6">
      <t>カワ</t>
    </rPh>
    <phoneticPr fontId="2"/>
  </si>
  <si>
    <t>注4) 紀ノ川河口大橋は平成22年8月から無料</t>
    <rPh sb="0" eb="1">
      <t>チュウ</t>
    </rPh>
    <rPh sb="4" eb="5">
      <t>キ</t>
    </rPh>
    <rPh sb="6" eb="7">
      <t>カワ</t>
    </rPh>
    <rPh sb="7" eb="9">
      <t>カコウ</t>
    </rPh>
    <rPh sb="9" eb="11">
      <t>オオハシ</t>
    </rPh>
    <rPh sb="12" eb="14">
      <t>ヘイセイ</t>
    </rPh>
    <rPh sb="16" eb="17">
      <t>ネン</t>
    </rPh>
    <rPh sb="18" eb="19">
      <t>ガツ</t>
    </rPh>
    <rPh sb="21" eb="23">
      <t>ムリョウ</t>
    </rPh>
    <phoneticPr fontId="2"/>
  </si>
  <si>
    <t>注3) 平成27年7月から南紀田辺本線料金所含む。</t>
    <rPh sb="0" eb="1">
      <t>チュウ</t>
    </rPh>
    <rPh sb="4" eb="6">
      <t>ヘイセイ</t>
    </rPh>
    <rPh sb="8" eb="9">
      <t>ネン</t>
    </rPh>
    <rPh sb="10" eb="11">
      <t>ガツ</t>
    </rPh>
    <rPh sb="13" eb="19">
      <t>ナンキタナベホンセン</t>
    </rPh>
    <rPh sb="19" eb="21">
      <t>リョウキン</t>
    </rPh>
    <rPh sb="21" eb="22">
      <t>ジョ</t>
    </rPh>
    <rPh sb="22" eb="23">
      <t>フク</t>
    </rPh>
    <phoneticPr fontId="2"/>
  </si>
  <si>
    <t xml:space="preserve">        単位：両</t>
    <phoneticPr fontId="6"/>
  </si>
  <si>
    <t xml:space="preserve">        単位：両</t>
    <phoneticPr fontId="6"/>
  </si>
  <si>
    <t>那智勝浦町</t>
    <phoneticPr fontId="2"/>
  </si>
  <si>
    <t>太地町</t>
    <phoneticPr fontId="2"/>
  </si>
  <si>
    <t>令和元年度(2019年度)</t>
    <rPh sb="0" eb="2">
      <t>レイワ</t>
    </rPh>
    <rPh sb="2" eb="4">
      <t>ガンネン</t>
    </rPh>
    <rPh sb="3" eb="4">
      <t>ネン</t>
    </rPh>
    <rPh sb="4" eb="5">
      <t>ド</t>
    </rPh>
    <rPh sb="10" eb="11">
      <t>ネン</t>
    </rPh>
    <rPh sb="11" eb="12">
      <t>ド</t>
    </rPh>
    <phoneticPr fontId="2"/>
  </si>
  <si>
    <t>Ｌ-05 道路別交通量の状況</t>
    <phoneticPr fontId="2"/>
  </si>
  <si>
    <t>　令和元年(2019年)</t>
    <rPh sb="1" eb="3">
      <t>レ</t>
    </rPh>
    <rPh sb="3" eb="5">
      <t>ガンネン</t>
    </rPh>
    <rPh sb="4" eb="5">
      <t>ネン</t>
    </rPh>
    <rPh sb="10" eb="11">
      <t>ネン</t>
    </rPh>
    <phoneticPr fontId="3"/>
  </si>
  <si>
    <t>県道和歌山阪南線</t>
    <rPh sb="0" eb="2">
      <t>ケンドウ</t>
    </rPh>
    <rPh sb="2" eb="5">
      <t>ワカヤマ</t>
    </rPh>
    <rPh sb="5" eb="7">
      <t>ハンナン</t>
    </rPh>
    <rPh sb="7" eb="8">
      <t>セン</t>
    </rPh>
    <phoneticPr fontId="2"/>
  </si>
  <si>
    <t>旧 国道26号</t>
    <rPh sb="0" eb="1">
      <t>キュウ</t>
    </rPh>
    <phoneticPr fontId="2"/>
  </si>
  <si>
    <t>新宮市　　</t>
    <rPh sb="0" eb="3">
      <t>シングウシ</t>
    </rPh>
    <phoneticPr fontId="3"/>
  </si>
  <si>
    <t>橋本</t>
    <phoneticPr fontId="2"/>
  </si>
  <si>
    <t>Ｌ-04 市町村別二輪車等保有台数</t>
    <phoneticPr fontId="2"/>
  </si>
  <si>
    <t>その他</t>
    <phoneticPr fontId="2"/>
  </si>
  <si>
    <t>二輪車総数</t>
    <phoneticPr fontId="2"/>
  </si>
  <si>
    <t>原付一種</t>
    <phoneticPr fontId="2"/>
  </si>
  <si>
    <t>走行キロ</t>
    <phoneticPr fontId="2"/>
  </si>
  <si>
    <t>平成30年度</t>
    <rPh sb="4" eb="6">
      <t>ネンド</t>
    </rPh>
    <phoneticPr fontId="3"/>
  </si>
  <si>
    <t>25(24)</t>
    <phoneticPr fontId="2"/>
  </si>
  <si>
    <t>37(36)</t>
    <phoneticPr fontId="2"/>
  </si>
  <si>
    <t>35(33)</t>
    <phoneticPr fontId="2"/>
  </si>
  <si>
    <t>Ｌ-07 ハイヤー・タクシー旅客輸送</t>
    <phoneticPr fontId="2"/>
  </si>
  <si>
    <t>法 人</t>
    <phoneticPr fontId="2"/>
  </si>
  <si>
    <t>法 人</t>
    <phoneticPr fontId="2"/>
  </si>
  <si>
    <t>輸送人員</t>
    <phoneticPr fontId="2"/>
  </si>
  <si>
    <t>運送収入</t>
    <phoneticPr fontId="2"/>
  </si>
  <si>
    <t>総 数</t>
    <phoneticPr fontId="2"/>
  </si>
  <si>
    <t>242(238)</t>
    <phoneticPr fontId="2"/>
  </si>
  <si>
    <t>174(170)</t>
    <phoneticPr fontId="2"/>
  </si>
  <si>
    <t>174(171)</t>
    <phoneticPr fontId="2"/>
  </si>
  <si>
    <t>事業者</t>
    <phoneticPr fontId="2"/>
  </si>
  <si>
    <t>輸送実績</t>
    <phoneticPr fontId="2"/>
  </si>
  <si>
    <t>実働１日１車当たり</t>
    <phoneticPr fontId="2"/>
  </si>
  <si>
    <t>事業者数</t>
    <phoneticPr fontId="2"/>
  </si>
  <si>
    <t>輸送人員</t>
    <phoneticPr fontId="2"/>
  </si>
  <si>
    <t>運送収入</t>
    <phoneticPr fontId="2"/>
  </si>
  <si>
    <t>走行キロ</t>
    <phoneticPr fontId="2"/>
  </si>
  <si>
    <t>輸送人員</t>
    <phoneticPr fontId="2"/>
  </si>
  <si>
    <t>運送収入</t>
    <phoneticPr fontId="2"/>
  </si>
  <si>
    <t>車両数</t>
    <phoneticPr fontId="2"/>
  </si>
  <si>
    <t>37(35)</t>
    <phoneticPr fontId="2"/>
  </si>
  <si>
    <t>37(35)</t>
    <phoneticPr fontId="29"/>
  </si>
  <si>
    <t>個 人</t>
    <phoneticPr fontId="2"/>
  </si>
  <si>
    <t>車 両</t>
    <phoneticPr fontId="2"/>
  </si>
  <si>
    <t>個 人</t>
    <phoneticPr fontId="2"/>
  </si>
  <si>
    <t>229(226)</t>
    <phoneticPr fontId="2"/>
  </si>
  <si>
    <t>資料：近畿運輸局「近畿運輸局業務要覧」</t>
    <phoneticPr fontId="2"/>
  </si>
  <si>
    <t>トラック事業者(年度末)</t>
    <phoneticPr fontId="2"/>
  </si>
  <si>
    <t>自動車貨物輸送トン数</t>
    <phoneticPr fontId="2"/>
  </si>
  <si>
    <t xml:space="preserve"> 総 数</t>
    <phoneticPr fontId="2"/>
  </si>
  <si>
    <t>千ﾄﾝ</t>
    <phoneticPr fontId="2"/>
  </si>
  <si>
    <t>千ﾄﾝ</t>
    <phoneticPr fontId="2"/>
  </si>
  <si>
    <t>千ﾄﾝ</t>
    <phoneticPr fontId="2"/>
  </si>
  <si>
    <t>男 子</t>
    <phoneticPr fontId="2"/>
  </si>
  <si>
    <t>女 子</t>
    <phoneticPr fontId="2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</si>
  <si>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3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</si>
  <si>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2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</si>
  <si>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</si>
  <si>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</si>
  <si>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6"/>
  </si>
  <si>
    <t>男 子</t>
    <phoneticPr fontId="2"/>
  </si>
  <si>
    <t>女 子</t>
    <phoneticPr fontId="2"/>
  </si>
  <si>
    <t>受験者数</t>
    <phoneticPr fontId="2"/>
  </si>
  <si>
    <t>合格者数</t>
    <phoneticPr fontId="2"/>
  </si>
  <si>
    <t>合格率</t>
    <phoneticPr fontId="2"/>
  </si>
  <si>
    <t>令和元年度</t>
    <rPh sb="0" eb="2">
      <t>レイワ</t>
    </rPh>
    <rPh sb="2" eb="3">
      <t>ガン</t>
    </rPh>
    <phoneticPr fontId="2"/>
  </si>
  <si>
    <t>Ｌ-11 鉄道輸送</t>
    <phoneticPr fontId="2"/>
  </si>
  <si>
    <t>Ｂ．ＪＲ西日本（１日当たり乗車人員）</t>
    <phoneticPr fontId="2"/>
  </si>
  <si>
    <t>駅</t>
    <phoneticPr fontId="2"/>
  </si>
  <si>
    <t xml:space="preserve"> １日当たり</t>
    <phoneticPr fontId="2"/>
  </si>
  <si>
    <t>令和元年度(2019年度)</t>
    <rPh sb="0" eb="1">
      <t>レイ</t>
    </rPh>
    <rPh sb="1" eb="2">
      <t>ワ</t>
    </rPh>
    <rPh sb="2" eb="3">
      <t>ゲン</t>
    </rPh>
    <rPh sb="3" eb="5">
      <t>ネンド</t>
    </rPh>
    <rPh sb="10" eb="12">
      <t>ネンド</t>
    </rPh>
    <phoneticPr fontId="2"/>
  </si>
  <si>
    <t>　</t>
    <phoneticPr fontId="2"/>
  </si>
  <si>
    <t>　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</si>
  <si>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</si>
  <si>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</si>
  <si>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</si>
  <si>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総 数</t>
    <phoneticPr fontId="2"/>
  </si>
  <si>
    <t>東京～白浜</t>
    <phoneticPr fontId="2"/>
  </si>
  <si>
    <t>東京～白浜</t>
    <phoneticPr fontId="2"/>
  </si>
  <si>
    <t>白浜～東京</t>
    <phoneticPr fontId="2"/>
  </si>
  <si>
    <t>福岡～白浜</t>
    <phoneticPr fontId="2"/>
  </si>
  <si>
    <t>福岡～白浜</t>
    <phoneticPr fontId="2"/>
  </si>
  <si>
    <t>白浜～福岡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</si>
  <si>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</si>
  <si>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単位：Kg</t>
    <phoneticPr fontId="2"/>
  </si>
  <si>
    <t>白浜～福岡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</si>
  <si>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</si>
  <si>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総数</t>
    <phoneticPr fontId="2"/>
  </si>
  <si>
    <t>鋼船</t>
    <phoneticPr fontId="2"/>
  </si>
  <si>
    <t>総トン数</t>
    <phoneticPr fontId="2"/>
  </si>
  <si>
    <t>隻  数</t>
    <phoneticPr fontId="2"/>
  </si>
  <si>
    <t>資料：近畿運輸局和歌山運輸支局、勝浦海事事務所</t>
    <rPh sb="12" eb="13">
      <t>ユ</t>
    </rPh>
    <rPh sb="19" eb="20">
      <t>ジ</t>
    </rPh>
    <rPh sb="20" eb="23">
      <t>ジムショ</t>
    </rPh>
    <phoneticPr fontId="3"/>
  </si>
  <si>
    <t>総トン数</t>
    <phoneticPr fontId="2"/>
  </si>
  <si>
    <t>隻  数</t>
    <phoneticPr fontId="2"/>
  </si>
  <si>
    <t>Ｃ．甲種及び乙種港湾　入港船舶内訳</t>
    <phoneticPr fontId="2"/>
  </si>
  <si>
    <t>甲種港湾計　</t>
    <phoneticPr fontId="2"/>
  </si>
  <si>
    <t xml:space="preserve">          甲種港湾</t>
    <phoneticPr fontId="2"/>
  </si>
  <si>
    <t>日高港</t>
    <phoneticPr fontId="2"/>
  </si>
  <si>
    <t>隻 数</t>
    <phoneticPr fontId="2"/>
  </si>
  <si>
    <t>隻 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</si>
  <si>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</si>
  <si>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</si>
  <si>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</si>
  <si>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</si>
  <si>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</si>
  <si>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>乙種港湾計</t>
    <phoneticPr fontId="2"/>
  </si>
  <si>
    <t xml:space="preserve">         乙種港湾</t>
    <phoneticPr fontId="2"/>
  </si>
  <si>
    <t>湯浅広港</t>
    <phoneticPr fontId="2"/>
  </si>
  <si>
    <t>由良港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</si>
  <si>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</si>
  <si>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</si>
  <si>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</si>
  <si>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</si>
  <si>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古座港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</si>
  <si>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</si>
  <si>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</si>
  <si>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</si>
  <si>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</si>
  <si>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</si>
  <si>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</si>
  <si>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</si>
  <si>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</si>
  <si>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</si>
  <si>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</si>
  <si>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</si>
  <si>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>　　単位：ﾄﾝ</t>
    <phoneticPr fontId="6"/>
  </si>
  <si>
    <t>甲種港湾計</t>
    <phoneticPr fontId="2"/>
  </si>
  <si>
    <t xml:space="preserve">  平成30年(2018年)</t>
    <rPh sb="2" eb="4">
      <t>ヘイセイ</t>
    </rPh>
    <rPh sb="6" eb="7">
      <t>ネン</t>
    </rPh>
    <rPh sb="12" eb="13">
      <t>ネン</t>
    </rPh>
    <phoneticPr fontId="2"/>
  </si>
  <si>
    <t xml:space="preserve"> 34.その他輸送用車両</t>
    <rPh sb="6" eb="7">
      <t>タ</t>
    </rPh>
    <rPh sb="7" eb="10">
      <t>ユソウヨウ</t>
    </rPh>
    <rPh sb="10" eb="12">
      <t>シャリョウ</t>
    </rPh>
    <phoneticPr fontId="2"/>
  </si>
  <si>
    <t xml:space="preserve"> 48.揮発油</t>
    <rPh sb="4" eb="7">
      <t>キハツユ</t>
    </rPh>
    <phoneticPr fontId="2"/>
  </si>
  <si>
    <t xml:space="preserve"> 49.その他の石油</t>
    <rPh sb="6" eb="7">
      <t>タ</t>
    </rPh>
    <rPh sb="8" eb="10">
      <t>セキユ</t>
    </rPh>
    <phoneticPr fontId="2"/>
  </si>
  <si>
    <t xml:space="preserve"> 64.水</t>
    <rPh sb="4" eb="5">
      <t>ミズ</t>
    </rPh>
    <phoneticPr fontId="2"/>
  </si>
  <si>
    <t xml:space="preserve"> 72.ゴム製品</t>
    <rPh sb="6" eb="8">
      <t>セイヒン</t>
    </rPh>
    <phoneticPr fontId="2"/>
  </si>
  <si>
    <t xml:space="preserve"> 81.取合せ品</t>
    <rPh sb="4" eb="6">
      <t>トリアワ</t>
    </rPh>
    <rPh sb="7" eb="8">
      <t>ヒン</t>
    </rPh>
    <phoneticPr fontId="2"/>
  </si>
  <si>
    <t xml:space="preserve"> 51.ＬＰＧ（液化石油ガス）</t>
    <rPh sb="8" eb="10">
      <t>エキカ</t>
    </rPh>
    <rPh sb="10" eb="12">
      <t>セキユ</t>
    </rPh>
    <phoneticPr fontId="2"/>
  </si>
  <si>
    <t xml:space="preserve"> 52.その他石油製品</t>
    <rPh sb="6" eb="7">
      <t>タ</t>
    </rPh>
    <rPh sb="7" eb="9">
      <t>セキユ</t>
    </rPh>
    <rPh sb="9" eb="11">
      <t>セイヒン</t>
    </rPh>
    <phoneticPr fontId="2"/>
  </si>
  <si>
    <t xml:space="preserve"> 53.コークス</t>
    <phoneticPr fontId="2"/>
  </si>
  <si>
    <t xml:space="preserve"> 55.化学薬品</t>
    <rPh sb="4" eb="6">
      <t>カガク</t>
    </rPh>
    <rPh sb="6" eb="7">
      <t>グスリ</t>
    </rPh>
    <rPh sb="7" eb="8">
      <t>シナ</t>
    </rPh>
    <phoneticPr fontId="2"/>
  </si>
  <si>
    <t xml:space="preserve"> 56.化学肥料</t>
    <rPh sb="4" eb="6">
      <t>カガク</t>
    </rPh>
    <rPh sb="6" eb="7">
      <t>コエ</t>
    </rPh>
    <rPh sb="7" eb="8">
      <t>リョウ</t>
    </rPh>
    <phoneticPr fontId="2"/>
  </si>
  <si>
    <t xml:space="preserve"> 57.染料・塗料・合成樹脂・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</si>
  <si>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 xml:space="preserve"> 58.紙・パルプ</t>
    <rPh sb="4" eb="5">
      <t>カミ</t>
    </rPh>
    <phoneticPr fontId="2"/>
  </si>
  <si>
    <t xml:space="preserve"> 60.その他繊維工業品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</si>
  <si>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62.製造食品</t>
    <rPh sb="4" eb="6">
      <t>セイゾウ</t>
    </rPh>
    <rPh sb="6" eb="8">
      <t>ショクヒン</t>
    </rPh>
    <phoneticPr fontId="2"/>
  </si>
  <si>
    <t xml:space="preserve"> 63.飲料</t>
    <rPh sb="4" eb="6">
      <t>インリョウ</t>
    </rPh>
    <phoneticPr fontId="2"/>
  </si>
  <si>
    <t xml:space="preserve"> 70.家具装備品</t>
    <rPh sb="4" eb="9">
      <t>カグソウビヒン</t>
    </rPh>
    <phoneticPr fontId="2"/>
  </si>
  <si>
    <t xml:space="preserve"> 71.その他日用品</t>
    <rPh sb="6" eb="7">
      <t>タ</t>
    </rPh>
    <rPh sb="7" eb="10">
      <t>ニチヨウヒン</t>
    </rPh>
    <phoneticPr fontId="2"/>
  </si>
  <si>
    <t xml:space="preserve"> 74.その他製造工業品</t>
    <rPh sb="6" eb="7">
      <t>タ</t>
    </rPh>
    <rPh sb="7" eb="9">
      <t>セイゾウ</t>
    </rPh>
    <rPh sb="9" eb="12">
      <t>コウギョウヒン</t>
    </rPh>
    <phoneticPr fontId="2"/>
  </si>
  <si>
    <t xml:space="preserve"> 75.金属くず</t>
    <rPh sb="4" eb="6">
      <t>キンゾク</t>
    </rPh>
    <phoneticPr fontId="2"/>
  </si>
  <si>
    <t xml:space="preserve"> 76.再利用資材</t>
    <rPh sb="4" eb="7">
      <t>サイリヨウ</t>
    </rPh>
    <rPh sb="7" eb="9">
      <t>シザイ</t>
    </rPh>
    <phoneticPr fontId="2"/>
  </si>
  <si>
    <t xml:space="preserve"> 78.廃棄物</t>
    <rPh sb="4" eb="7">
      <t>ハイキブツ</t>
    </rPh>
    <phoneticPr fontId="2"/>
  </si>
  <si>
    <t xml:space="preserve"> 79.廃土砂</t>
    <rPh sb="4" eb="5">
      <t>ハイ</t>
    </rPh>
    <rPh sb="5" eb="7">
      <t>ドシャ</t>
    </rPh>
    <phoneticPr fontId="2"/>
  </si>
  <si>
    <t xml:space="preserve"> 80.輸送用容器</t>
    <rPh sb="4" eb="7">
      <t>ユソウヨウ</t>
    </rPh>
    <rPh sb="7" eb="9">
      <t>ヨウキ</t>
    </rPh>
    <phoneticPr fontId="2"/>
  </si>
  <si>
    <t xml:space="preserve"> 82.分類不能のもの</t>
    <rPh sb="4" eb="6">
      <t>ブンルイ</t>
    </rPh>
    <rPh sb="6" eb="8">
      <t>フノウ</t>
    </rPh>
    <phoneticPr fontId="2"/>
  </si>
  <si>
    <t>注)貨物の品種分類は、港湾統計に用いる82品種分類(平成28年11月15日国総情第130号)による。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クニ</t>
    </rPh>
    <rPh sb="38" eb="40">
      <t>ソウジョウ</t>
    </rPh>
    <rPh sb="40" eb="41">
      <t>ダイ</t>
    </rPh>
    <rPh sb="44" eb="45">
      <t>ゴウ</t>
    </rPh>
    <phoneticPr fontId="6"/>
  </si>
  <si>
    <t>　　単位：ﾄﾝ</t>
    <phoneticPr fontId="6"/>
  </si>
  <si>
    <t>日高港</t>
    <phoneticPr fontId="2"/>
  </si>
  <si>
    <t>乙種港湾</t>
    <phoneticPr fontId="2"/>
  </si>
  <si>
    <t>加太港</t>
    <phoneticPr fontId="2"/>
  </si>
  <si>
    <t>湯浅広港</t>
    <phoneticPr fontId="2"/>
  </si>
  <si>
    <t>　44．セメント</t>
  </si>
  <si>
    <t>　48. 揮発油</t>
    <rPh sb="5" eb="8">
      <t>キハツユ</t>
    </rPh>
    <phoneticPr fontId="2"/>
  </si>
  <si>
    <t>　49. その他の石油</t>
    <rPh sb="7" eb="8">
      <t>タ</t>
    </rPh>
    <rPh sb="9" eb="11">
      <t>セキユ</t>
    </rPh>
    <phoneticPr fontId="2"/>
  </si>
  <si>
    <t>由良港</t>
    <phoneticPr fontId="2"/>
  </si>
  <si>
    <t>日置港</t>
    <phoneticPr fontId="2"/>
  </si>
  <si>
    <t>大島港</t>
    <phoneticPr fontId="2"/>
  </si>
  <si>
    <t>　79．廃土砂</t>
    <rPh sb="4" eb="7">
      <t>ハイドシャ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</si>
  <si>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5"/>
  </si>
  <si>
    <t>平成27年(2015年)</t>
    <rPh sb="0" eb="2">
      <t>ヘイセイ</t>
    </rPh>
    <rPh sb="4" eb="5">
      <t>ネン</t>
    </rPh>
    <rPh sb="10" eb="11">
      <t>ネン</t>
    </rPh>
    <phoneticPr fontId="5"/>
  </si>
  <si>
    <t>平成28年(2016年)</t>
    <rPh sb="0" eb="2">
      <t>ヘイセイ</t>
    </rPh>
    <rPh sb="4" eb="5">
      <t>ネン</t>
    </rPh>
    <rPh sb="10" eb="11">
      <t>ネン</t>
    </rPh>
    <phoneticPr fontId="5"/>
  </si>
  <si>
    <t>平成29年(2017年)</t>
    <rPh sb="0" eb="2">
      <t>ヘイセイ</t>
    </rPh>
    <rPh sb="4" eb="5">
      <t>ネン</t>
    </rPh>
    <rPh sb="10" eb="11">
      <t>ネン</t>
    </rPh>
    <phoneticPr fontId="5"/>
  </si>
  <si>
    <t>平成30年(2018年)</t>
    <rPh sb="0" eb="2">
      <t>ヘイセイ</t>
    </rPh>
    <rPh sb="4" eb="5">
      <t>ネン</t>
    </rPh>
    <rPh sb="10" eb="11">
      <t>ネン</t>
    </rPh>
    <phoneticPr fontId="5"/>
  </si>
  <si>
    <t>令和2年</t>
    <rPh sb="0" eb="2">
      <t>レイワ</t>
    </rPh>
    <rPh sb="3" eb="4">
      <t>ネン</t>
    </rPh>
    <phoneticPr fontId="3"/>
  </si>
  <si>
    <t>資料：近畿運輸局</t>
    <phoneticPr fontId="2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</si>
  <si>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6"/>
  </si>
  <si>
    <t>(2019年度)</t>
    <rPh sb="5" eb="6">
      <t>ネン</t>
    </rPh>
    <rPh sb="6" eb="7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</si>
  <si>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</si>
  <si>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令和元年(2019年)</t>
    <rPh sb="0" eb="2">
      <t>レイワ</t>
    </rPh>
    <rPh sb="2" eb="4">
      <t>ガンネン</t>
    </rPh>
    <rPh sb="3" eb="4">
      <t>ネン</t>
    </rPh>
    <rPh sb="9" eb="10">
      <t>ネン</t>
    </rPh>
    <phoneticPr fontId="3"/>
  </si>
  <si>
    <t>平成31年(2019年)</t>
    <rPh sb="0" eb="2">
      <t>ヘイセイ</t>
    </rPh>
    <rPh sb="4" eb="5">
      <t>ネン</t>
    </rPh>
    <rPh sb="5" eb="6">
      <t>ガンネン</t>
    </rPh>
    <rPh sb="10" eb="11">
      <t>ネン</t>
    </rPh>
    <phoneticPr fontId="2"/>
  </si>
  <si>
    <t>平成30年度(2018年度)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</si>
  <si>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令和元年度(2019年度)</t>
    <rPh sb="0" eb="2">
      <t>レイワ</t>
    </rPh>
    <rPh sb="2" eb="3">
      <t>ガン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</si>
  <si>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3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</si>
  <si>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</si>
  <si>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2020年 4月</t>
    <phoneticPr fontId="2"/>
  </si>
  <si>
    <t>2020年 5月</t>
  </si>
  <si>
    <t>2020年 6月</t>
  </si>
  <si>
    <t>2020年 7月</t>
  </si>
  <si>
    <t>2020年 8月</t>
  </si>
  <si>
    <t>2020年 9月</t>
  </si>
  <si>
    <t>2020年10月</t>
    <phoneticPr fontId="2"/>
  </si>
  <si>
    <t>2020年11月</t>
  </si>
  <si>
    <t>2020年12月</t>
  </si>
  <si>
    <t>2021年 1月</t>
    <phoneticPr fontId="2"/>
  </si>
  <si>
    <t>2021年 2月</t>
  </si>
  <si>
    <t>2021年 3月</t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</si>
  <si>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2"/>
  </si>
  <si>
    <t>令和元年(2019年)</t>
    <rPh sb="0" eb="3">
      <t>レイワモト</t>
    </rPh>
    <rPh sb="3" eb="4">
      <t>ネン</t>
    </rPh>
    <rPh sb="9" eb="10">
      <t>ネン</t>
    </rPh>
    <phoneticPr fontId="3"/>
  </si>
  <si>
    <t>令和元年(2019年)</t>
    <rPh sb="0" eb="3">
      <t>レイワモト</t>
    </rPh>
    <rPh sb="3" eb="4">
      <t>ネン</t>
    </rPh>
    <rPh sb="9" eb="10">
      <t>ネン</t>
    </rPh>
    <phoneticPr fontId="2"/>
  </si>
  <si>
    <t xml:space="preserve">  令和元年(2019年)</t>
    <rPh sb="2" eb="5">
      <t>レイワモト</t>
    </rPh>
    <rPh sb="5" eb="6">
      <t>ネン</t>
    </rPh>
    <rPh sb="11" eb="12">
      <t>ネン</t>
    </rPh>
    <phoneticPr fontId="2"/>
  </si>
  <si>
    <t xml:space="preserve"> 68.衣類・見廻品・はきもの</t>
    <rPh sb="4" eb="6">
      <t>イルイ</t>
    </rPh>
    <rPh sb="7" eb="9">
      <t>ミマワ</t>
    </rPh>
    <rPh sb="9" eb="10">
      <t>ヒン</t>
    </rPh>
    <phoneticPr fontId="2"/>
  </si>
  <si>
    <t xml:space="preserve"> 77.動植物性製造飼肥料</t>
    <rPh sb="4" eb="7">
      <t>ドウショクブツ</t>
    </rPh>
    <rPh sb="7" eb="8">
      <t>セイ</t>
    </rPh>
    <rPh sb="8" eb="10">
      <t>セイゾウ</t>
    </rPh>
    <rPh sb="10" eb="11">
      <t>シ</t>
    </rPh>
    <rPh sb="11" eb="13">
      <t>ヒリョウ</t>
    </rPh>
    <phoneticPr fontId="2"/>
  </si>
  <si>
    <t>令和元年(2019年)</t>
    <rPh sb="0" eb="3">
      <t>レイワモト</t>
    </rPh>
    <rPh sb="9" eb="10">
      <t>ネン</t>
    </rPh>
    <phoneticPr fontId="2"/>
  </si>
  <si>
    <t>令和元年(2019年)</t>
    <rPh sb="0" eb="3">
      <t>レイワモト</t>
    </rPh>
    <rPh sb="3" eb="4">
      <t>ネン</t>
    </rPh>
    <rPh sb="9" eb="10">
      <t>ネン</t>
    </rPh>
    <phoneticPr fontId="5"/>
  </si>
  <si>
    <t>令和 2年(2020年)</t>
    <rPh sb="0" eb="2">
      <t>レイワ</t>
    </rPh>
    <rPh sb="4" eb="5">
      <t>ネン</t>
    </rPh>
    <rPh sb="5" eb="6">
      <t>ガンネン</t>
    </rPh>
    <rPh sb="10" eb="11">
      <t>ネン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</si>
  <si>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</si>
  <si>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-</t>
    <phoneticPr fontId="2"/>
  </si>
  <si>
    <t>　令和２年(2020年)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</si>
  <si>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令和２年(2020年)</t>
    <rPh sb="0" eb="2">
      <t>レ</t>
    </rPh>
    <rPh sb="3" eb="4">
      <t>ネン</t>
    </rPh>
    <rPh sb="4" eb="5">
      <t>ガンネン</t>
    </rPh>
    <rPh sb="9" eb="10">
      <t>ネン</t>
    </rPh>
    <phoneticPr fontId="1"/>
  </si>
  <si>
    <t>令和２年(2020年)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</si>
  <si>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営業用</t>
    <rPh sb="0" eb="1">
      <t>エイ</t>
    </rPh>
    <phoneticPr fontId="5"/>
  </si>
  <si>
    <t>令和2年度(2020年度)総数</t>
    <rPh sb="0" eb="2">
      <t>レイワ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</si>
  <si>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トラック   計</t>
  </si>
  <si>
    <t>普通車 計</t>
  </si>
  <si>
    <t>小型車 計</t>
  </si>
  <si>
    <t>ﾄﾚ-ﾗ-  計</t>
  </si>
  <si>
    <t xml:space="preserve"> バス</t>
  </si>
  <si>
    <t xml:space="preserve"> 乗用車    計</t>
  </si>
  <si>
    <t xml:space="preserve"> 特殊用途車 計</t>
  </si>
  <si>
    <t xml:space="preserve"> 大型特殊車 計</t>
  </si>
  <si>
    <t xml:space="preserve"> </t>
  </si>
  <si>
    <t>24(23)</t>
  </si>
  <si>
    <t>令和元年度</t>
    <rPh sb="0" eb="2">
      <t>レイワ</t>
    </rPh>
    <rPh sb="2" eb="3">
      <t>モト</t>
    </rPh>
    <rPh sb="3" eb="5">
      <t>ネンド</t>
    </rPh>
    <phoneticPr fontId="3"/>
  </si>
  <si>
    <t>33(31)</t>
  </si>
  <si>
    <t>226(223)</t>
  </si>
  <si>
    <t>175(172)</t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</si>
  <si>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3"/>
  </si>
  <si>
    <t>平成28年度</t>
  </si>
  <si>
    <t>平成29年度</t>
  </si>
  <si>
    <t>令和２年度</t>
    <rPh sb="0" eb="2">
      <t>レイワ</t>
    </rPh>
    <phoneticPr fontId="2"/>
  </si>
  <si>
    <t>令和２年度(2020年度)</t>
    <rPh sb="0" eb="1">
      <t>レイ</t>
    </rPh>
    <rPh sb="1" eb="2">
      <t>ワ</t>
    </rPh>
    <rPh sb="3" eb="5">
      <t>ネンド</t>
    </rPh>
    <rPh sb="10" eb="12">
      <t>ネンド</t>
    </rPh>
    <phoneticPr fontId="2"/>
  </si>
  <si>
    <t>令和3年</t>
    <rPh sb="0" eb="2">
      <t>レイワ</t>
    </rPh>
    <rPh sb="3" eb="4">
      <t>ネン</t>
    </rPh>
    <phoneticPr fontId="3"/>
  </si>
  <si>
    <t>令和２年度(2020年度)</t>
    <rPh sb="0" eb="2">
      <t>レイワ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</si>
  <si>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　　 令和元年度以降は和歌山南スマートＩＣ含む。</t>
    <rPh sb="3" eb="5">
      <t>レイワ</t>
    </rPh>
    <rPh sb="5" eb="6">
      <t>モト</t>
    </rPh>
    <rPh sb="6" eb="8">
      <t>ネンド</t>
    </rPh>
    <rPh sb="8" eb="10">
      <t>イコウ</t>
    </rPh>
    <rPh sb="11" eb="14">
      <t>ワカヤマ</t>
    </rPh>
    <rPh sb="14" eb="15">
      <t>ミナミ</t>
    </rPh>
    <rPh sb="21" eb="22">
      <t>フク</t>
    </rPh>
    <phoneticPr fontId="2"/>
  </si>
  <si>
    <t>平成31年(2019年)</t>
    <rPh sb="0" eb="2">
      <t>ヘイセイ</t>
    </rPh>
    <rPh sb="4" eb="5">
      <t>ネン</t>
    </rPh>
    <rPh sb="5" eb="6">
      <t>ヘイネン</t>
    </rPh>
    <rPh sb="10" eb="11">
      <t>ネン</t>
    </rPh>
    <phoneticPr fontId="2"/>
  </si>
  <si>
    <t>令和元年度(2019年度)総数</t>
    <rPh sb="0" eb="2">
      <t>レイワ</t>
    </rPh>
    <rPh sb="2" eb="3">
      <t>モト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</si>
  <si>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r>
      <t>Ｂ．男女，年齢，免許種類別の運転免許人口</t>
    </r>
    <r>
      <rPr>
        <sz val="14"/>
        <color theme="1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</si>
  <si>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r>
      <rPr>
        <sz val="14"/>
        <color theme="1"/>
        <rFont val="ＭＳ 明朝"/>
        <family val="1"/>
        <charset val="128"/>
      </rPr>
      <t>　37．</t>
    </r>
    <r>
      <rPr>
        <sz val="12"/>
        <color theme="1"/>
        <rFont val="ＭＳ 明朝"/>
        <family val="1"/>
        <charset val="128"/>
      </rPr>
      <t>その他輸送機械</t>
    </r>
    <rPh sb="6" eb="7">
      <t>タ</t>
    </rPh>
    <rPh sb="7" eb="9">
      <t>ユソウ</t>
    </rPh>
    <rPh sb="9" eb="11">
      <t>キカイ</t>
    </rPh>
    <phoneticPr fontId="2"/>
  </si>
  <si>
    <r>
      <t>普通倉庫</t>
    </r>
    <r>
      <rPr>
        <u/>
        <sz val="14"/>
        <color theme="1"/>
        <rFont val="ＭＳ 明朝"/>
        <family val="1"/>
        <charset val="128"/>
      </rPr>
      <t>面積(千㎡)</t>
    </r>
    <rPh sb="0" eb="2">
      <t>フツウ</t>
    </rPh>
    <rPh sb="2" eb="4">
      <t>ソウコ</t>
    </rPh>
    <rPh sb="4" eb="6">
      <t>メンセキ</t>
    </rPh>
    <rPh sb="7" eb="8">
      <t>セン</t>
    </rPh>
    <phoneticPr fontId="2"/>
  </si>
  <si>
    <r>
      <t xml:space="preserve">危険品倉庫
</t>
    </r>
    <r>
      <rPr>
        <u/>
        <sz val="12"/>
        <color theme="1"/>
        <rFont val="ＭＳ 明朝"/>
        <family val="1"/>
        <charset val="128"/>
      </rPr>
      <t>[建屋･野積]</t>
    </r>
    <rPh sb="0" eb="2">
      <t>キケン</t>
    </rPh>
    <rPh sb="2" eb="3">
      <t>ヒン</t>
    </rPh>
    <rPh sb="3" eb="5">
      <t>ソウコ</t>
    </rPh>
    <rPh sb="7" eb="8">
      <t>タ</t>
    </rPh>
    <rPh sb="8" eb="9">
      <t>ヤ</t>
    </rPh>
    <rPh sb="10" eb="12">
      <t>ノズ</t>
    </rPh>
    <phoneticPr fontId="2"/>
  </si>
  <si>
    <r>
      <t>普通倉庫</t>
    </r>
    <r>
      <rPr>
        <u/>
        <sz val="14"/>
        <color theme="1"/>
        <rFont val="ＭＳ 明朝"/>
        <family val="1"/>
        <charset val="128"/>
      </rPr>
      <t>容積(千㎥)</t>
    </r>
    <rPh sb="0" eb="2">
      <t>フツウ</t>
    </rPh>
    <rPh sb="2" eb="4">
      <t>ソウコ</t>
    </rPh>
    <rPh sb="4" eb="6">
      <t>ヨウセキ</t>
    </rPh>
    <rPh sb="7" eb="8">
      <t>セン</t>
    </rPh>
    <phoneticPr fontId="2"/>
  </si>
  <si>
    <r>
      <t xml:space="preserve">危険品倉庫
</t>
    </r>
    <r>
      <rPr>
        <u/>
        <sz val="12"/>
        <color theme="1"/>
        <rFont val="ＭＳ 明朝"/>
        <family val="1"/>
        <charset val="128"/>
      </rPr>
      <t>[貯蔵槽]</t>
    </r>
    <rPh sb="0" eb="2">
      <t>キケン</t>
    </rPh>
    <rPh sb="2" eb="3">
      <t>ヒン</t>
    </rPh>
    <rPh sb="3" eb="5">
      <t>ソウコ</t>
    </rPh>
    <rPh sb="7" eb="10">
      <t>チョゾウソウ</t>
    </rPh>
    <phoneticPr fontId="2"/>
  </si>
  <si>
    <r>
      <t>冷蔵倉庫(千m</t>
    </r>
    <r>
      <rPr>
        <vertAlign val="superscript"/>
        <sz val="14"/>
        <color theme="1"/>
        <rFont val="ＭＳ 明朝"/>
        <family val="1"/>
        <charset val="128"/>
      </rPr>
      <t>3</t>
    </r>
    <r>
      <rPr>
        <sz val="14"/>
        <color theme="1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</si>
  <si>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>令和2年度(2020年度)総数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</si>
  <si>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注）１日当たり乗車人員計は、端数整理後の１日当たり普通乗車人員と１日当たり定期乗車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phoneticPr fontId="2"/>
  </si>
  <si>
    <t xml:space="preserve">  人員を単純に合計したもの</t>
    <phoneticPr fontId="2"/>
  </si>
  <si>
    <t>注5) 平成29年より月別データは非公表</t>
    <rPh sb="0" eb="1">
      <t>チュウ</t>
    </rPh>
    <rPh sb="4" eb="6">
      <t>ヘイセイ</t>
    </rPh>
    <rPh sb="8" eb="9">
      <t>ネン</t>
    </rPh>
    <rPh sb="11" eb="13">
      <t>ツキベツ</t>
    </rPh>
    <rPh sb="17" eb="18">
      <t>ヒ</t>
    </rPh>
    <rPh sb="18" eb="20">
      <t>コウヒョウ</t>
    </rPh>
    <phoneticPr fontId="2"/>
  </si>
  <si>
    <t>令和 2年度(2020年度)</t>
    <rPh sb="0" eb="2">
      <t>レイワ</t>
    </rPh>
    <rPh sb="4" eb="6">
      <t>ネンド</t>
    </rPh>
    <rPh sb="11" eb="13">
      <t>ネンド</t>
    </rPh>
    <phoneticPr fontId="6"/>
  </si>
  <si>
    <t>注2）昭和60年度から平成7年度の各年度計には、三重県、奈良県の一部を含む。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4" eb="16">
      <t>ネンド</t>
    </rPh>
    <rPh sb="17" eb="20">
      <t>カクネンド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</si>
  <si>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令和 2年度</t>
    <rPh sb="0" eb="2">
      <t>レイワ</t>
    </rPh>
    <rPh sb="4" eb="6">
      <t>ネンド</t>
    </rPh>
    <phoneticPr fontId="2"/>
  </si>
  <si>
    <t>(2020年度)</t>
    <rPh sb="5" eb="6">
      <t>ネン</t>
    </rPh>
    <rPh sb="6" eb="7">
      <t>ド</t>
    </rPh>
    <phoneticPr fontId="2"/>
  </si>
  <si>
    <t xml:space="preserve"> 小包郵便  注2)</t>
    <phoneticPr fontId="6"/>
  </si>
  <si>
    <t>書 留  注1)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</si>
</sst>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  <numFmt numFmtId="183" formatCode="0_);[Red]\(0\)"/>
    <numFmt numFmtId="184" formatCode="[&gt;0]#,##0.0,;&quot;-&quot;"/>
    <numFmt numFmtId="185" formatCode="_ * #,##0.0_ ;_ * \-#,##0.0_ ;_ * &quot;-&quot;_ ;_ @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vertAlign val="superscript"/>
      <sz val="14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8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Alignment="1" applyProtection="1">
      <alignment horizontal="left" shrinkToFit="1"/>
    </xf>
    <xf numFmtId="177" fontId="3" fillId="0" borderId="0" xfId="0" applyNumberFormat="1" applyFont="1">
      <alignment vertical="center"/>
    </xf>
    <xf numFmtId="0" fontId="3" fillId="0" borderId="0" xfId="0" applyNumberFormat="1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left"/>
    </xf>
    <xf numFmtId="177" fontId="25" fillId="0" borderId="0" xfId="0" applyNumberFormat="1" applyFont="1" applyAlignment="1">
      <alignment vertical="center" shrinkToFit="1"/>
    </xf>
    <xf numFmtId="177" fontId="3" fillId="0" borderId="0" xfId="43" applyNumberFormat="1" applyFont="1">
      <alignment vertical="center"/>
    </xf>
    <xf numFmtId="177" fontId="3" fillId="25" borderId="0" xfId="0" applyNumberFormat="1" applyFont="1" applyFill="1" applyBorder="1" applyProtection="1">
      <alignment vertical="center"/>
      <protection locked="0"/>
    </xf>
    <xf numFmtId="177" fontId="3" fillId="24" borderId="0" xfId="0" applyNumberFormat="1" applyFont="1" applyFill="1" applyBorder="1" applyProtection="1">
      <alignment vertical="center"/>
    </xf>
    <xf numFmtId="177" fontId="3" fillId="24" borderId="0" xfId="0" applyNumberFormat="1" applyFont="1" applyFill="1" applyBorder="1" applyProtection="1">
      <alignment vertical="center"/>
      <protection locked="0"/>
    </xf>
    <xf numFmtId="178" fontId="5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3" fillId="26" borderId="0" xfId="0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81" fontId="3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 applyFill="1" applyProtection="1">
      <alignment vertical="center"/>
    </xf>
    <xf numFmtId="177" fontId="3" fillId="0" borderId="0" xfId="43" applyNumberFormat="1" applyFont="1" applyFill="1" applyBorder="1">
      <alignment vertical="center"/>
    </xf>
    <xf numFmtId="177" fontId="3" fillId="0" borderId="10" xfId="43" applyNumberFormat="1" applyFont="1" applyFill="1" applyBorder="1">
      <alignment vertical="center"/>
    </xf>
    <xf numFmtId="178" fontId="3" fillId="0" borderId="0" xfId="0" applyNumberFormat="1" applyFont="1" applyFill="1" applyAlignment="1" applyProtection="1">
      <alignment horizontal="center"/>
    </xf>
    <xf numFmtId="178" fontId="3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7" fontId="3" fillId="0" borderId="0" xfId="43" applyNumberFormat="1" applyFont="1" applyFill="1" applyBorder="1" applyAlignment="1" applyProtection="1">
      <alignment horizontal="left"/>
    </xf>
    <xf numFmtId="177" fontId="3" fillId="0" borderId="0" xfId="43" applyNumberFormat="1" applyFont="1" applyFill="1">
      <alignment vertical="center"/>
    </xf>
    <xf numFmtId="177" fontId="3" fillId="0" borderId="14" xfId="43" applyNumberFormat="1" applyFont="1" applyFill="1" applyBorder="1">
      <alignment vertical="center"/>
    </xf>
    <xf numFmtId="177" fontId="3" fillId="0" borderId="0" xfId="43" applyNumberFormat="1" applyFont="1" applyFill="1" applyAlignment="1" applyProtection="1">
      <alignment horizontal="left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 applyProtection="1">
      <alignment horizontal="left" shrinkToFit="1"/>
    </xf>
    <xf numFmtId="177" fontId="3" fillId="0" borderId="0" xfId="0" applyNumberFormat="1" applyFont="1" applyFill="1" applyAlignment="1">
      <alignment horizontal="left" vertical="center" shrinkToFit="1"/>
    </xf>
    <xf numFmtId="177" fontId="5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/>
    </xf>
    <xf numFmtId="184" fontId="3" fillId="0" borderId="0" xfId="0" applyNumberFormat="1" applyFont="1" applyFill="1">
      <alignment vertical="center"/>
    </xf>
    <xf numFmtId="0" fontId="5" fillId="0" borderId="0" xfId="0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horizontal="left"/>
    </xf>
    <xf numFmtId="178" fontId="3" fillId="0" borderId="10" xfId="0" applyNumberFormat="1" applyFont="1" applyBorder="1">
      <alignment vertical="center"/>
    </xf>
    <xf numFmtId="178" fontId="5" fillId="0" borderId="10" xfId="0" applyNumberFormat="1" applyFont="1" applyBorder="1" applyAlignment="1" applyProtection="1">
      <alignment horizontal="left"/>
    </xf>
    <xf numFmtId="178" fontId="3" fillId="0" borderId="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center"/>
    </xf>
    <xf numFmtId="178" fontId="3" fillId="0" borderId="0" xfId="0" applyNumberFormat="1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8" fontId="3" fillId="0" borderId="13" xfId="0" applyNumberFormat="1" applyFont="1" applyBorder="1" applyAlignment="1" applyProtection="1">
      <alignment horizontal="center" shrinkToFit="1"/>
    </xf>
    <xf numFmtId="178" fontId="3" fillId="0" borderId="12" xfId="0" applyNumberFormat="1" applyFont="1" applyBorder="1" applyAlignment="1" applyProtection="1">
      <alignment horizontal="left"/>
    </xf>
    <xf numFmtId="178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8" fontId="3" fillId="0" borderId="11" xfId="0" applyNumberFormat="1" applyFont="1" applyBorder="1" applyProtection="1">
      <alignment vertical="center"/>
    </xf>
    <xf numFmtId="41" fontId="3" fillId="0" borderId="0" xfId="43" applyNumberFormat="1" applyFont="1" applyAlignment="1" applyProtection="1">
      <alignment horizontal="right" shrinkToFit="1"/>
      <protection locked="0"/>
    </xf>
    <xf numFmtId="178" fontId="3" fillId="0" borderId="0" xfId="0" applyNumberFormat="1" applyFont="1" applyProtection="1">
      <alignment vertical="center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8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177" fontId="3" fillId="0" borderId="10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0" xfId="0" applyNumberFormat="1" applyFont="1" applyAlignment="1" applyProtection="1">
      <alignment horizontal="left"/>
    </xf>
    <xf numFmtId="0" fontId="3" fillId="0" borderId="10" xfId="0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>
      <alignment vertic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177" fontId="3" fillId="0" borderId="11" xfId="0" applyNumberFormat="1" applyFont="1" applyBorder="1">
      <alignment vertical="center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4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left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0" xfId="0" applyNumberFormat="1" applyFont="1" applyProtection="1">
      <alignment vertical="center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0" xfId="0" applyNumberFormat="1" applyFont="1" applyBorder="1" applyAlignment="1"/>
    <xf numFmtId="41" fontId="3" fillId="0" borderId="10" xfId="43" applyNumberFormat="1" applyFont="1" applyBorder="1" applyAlignment="1" applyProtection="1">
      <alignment horizontal="right" shrinkToFit="1"/>
      <protection locked="0"/>
    </xf>
    <xf numFmtId="41" fontId="3" fillId="0" borderId="0" xfId="43" applyNumberFormat="1" applyFont="1" applyBorder="1" applyAlignment="1" applyProtection="1">
      <alignment horizontal="right" shrinkToFit="1"/>
      <protection locked="0"/>
    </xf>
    <xf numFmtId="177" fontId="30" fillId="0" borderId="23" xfId="43" applyNumberFormat="1" applyFont="1" applyFill="1" applyBorder="1" applyAlignment="1" applyProtection="1">
      <alignment horizontal="center"/>
    </xf>
    <xf numFmtId="177" fontId="30" fillId="0" borderId="27" xfId="43" applyNumberFormat="1" applyFont="1" applyFill="1" applyBorder="1" applyAlignment="1" applyProtection="1">
      <alignment horizontal="center"/>
    </xf>
    <xf numFmtId="177" fontId="30" fillId="0" borderId="21" xfId="43" applyNumberFormat="1" applyFont="1" applyFill="1" applyBorder="1" applyAlignment="1" applyProtection="1">
      <alignment horizontal="center"/>
    </xf>
    <xf numFmtId="177" fontId="30" fillId="0" borderId="17" xfId="43" applyNumberFormat="1" applyFont="1" applyFill="1" applyBorder="1" applyAlignment="1" applyProtection="1">
      <alignment horizontal="center"/>
    </xf>
    <xf numFmtId="177" fontId="30" fillId="0" borderId="12" xfId="43" applyNumberFormat="1" applyFont="1" applyFill="1" applyBorder="1" applyAlignment="1" applyProtection="1">
      <alignment horizontal="center"/>
    </xf>
    <xf numFmtId="177" fontId="30" fillId="0" borderId="13" xfId="43" applyNumberFormat="1" applyFont="1" applyFill="1" applyBorder="1" applyAlignment="1" applyProtection="1">
      <alignment horizontal="center"/>
    </xf>
    <xf numFmtId="0" fontId="30" fillId="0" borderId="0" xfId="0" applyFont="1" applyFill="1">
      <alignment vertical="center"/>
    </xf>
    <xf numFmtId="0" fontId="30" fillId="0" borderId="11" xfId="0" applyFont="1" applyFill="1" applyBorder="1">
      <alignment vertical="center"/>
    </xf>
    <xf numFmtId="0" fontId="30" fillId="0" borderId="12" xfId="0" applyFont="1" applyFill="1" applyBorder="1">
      <alignment vertical="center"/>
    </xf>
    <xf numFmtId="0" fontId="30" fillId="0" borderId="11" xfId="0" applyFont="1" applyFill="1" applyBorder="1" applyAlignment="1" applyProtection="1">
      <alignment horizontal="center"/>
    </xf>
    <xf numFmtId="0" fontId="30" fillId="0" borderId="13" xfId="0" applyFont="1" applyFill="1" applyBorder="1">
      <alignment vertical="center"/>
    </xf>
    <xf numFmtId="0" fontId="30" fillId="0" borderId="13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right"/>
    </xf>
    <xf numFmtId="0" fontId="30" fillId="0" borderId="0" xfId="0" applyFont="1" applyFill="1" applyAlignment="1" applyProtection="1">
      <alignment horizontal="right"/>
    </xf>
    <xf numFmtId="0" fontId="30" fillId="0" borderId="0" xfId="0" applyFont="1" applyFill="1" applyAlignment="1" applyProtection="1">
      <alignment horizontal="left"/>
    </xf>
    <xf numFmtId="180" fontId="30" fillId="0" borderId="11" xfId="0" applyNumberFormat="1" applyFont="1" applyFill="1" applyBorder="1" applyAlignment="1">
      <alignment vertical="center"/>
    </xf>
    <xf numFmtId="180" fontId="30" fillId="0" borderId="0" xfId="0" applyNumberFormat="1" applyFont="1" applyFill="1">
      <alignment vertical="center"/>
    </xf>
    <xf numFmtId="0" fontId="31" fillId="0" borderId="0" xfId="0" applyFont="1" applyFill="1" applyAlignment="1" applyProtection="1">
      <alignment horizontal="center"/>
    </xf>
    <xf numFmtId="183" fontId="30" fillId="0" borderId="11" xfId="0" applyNumberFormat="1" applyFont="1" applyFill="1" applyBorder="1">
      <alignment vertical="center"/>
    </xf>
    <xf numFmtId="183" fontId="30" fillId="0" borderId="0" xfId="0" applyNumberFormat="1" applyFont="1" applyFill="1">
      <alignment vertical="center"/>
    </xf>
    <xf numFmtId="0" fontId="30" fillId="0" borderId="0" xfId="0" applyFont="1" applyFill="1" applyAlignment="1" applyProtection="1">
      <alignment horizontal="center"/>
    </xf>
    <xf numFmtId="41" fontId="30" fillId="0" borderId="0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Fill="1" applyAlignment="1" applyProtection="1"/>
    <xf numFmtId="185" fontId="30" fillId="0" borderId="0" xfId="43" applyNumberFormat="1" applyFont="1" applyFill="1" applyBorder="1" applyAlignment="1" applyProtection="1">
      <alignment vertical="center" shrinkToFit="1"/>
    </xf>
    <xf numFmtId="41" fontId="30" fillId="0" borderId="0" xfId="43" applyNumberFormat="1" applyFont="1" applyFill="1" applyBorder="1" applyAlignment="1" applyProtection="1">
      <alignment vertical="center" shrinkToFit="1"/>
    </xf>
    <xf numFmtId="0" fontId="30" fillId="0" borderId="10" xfId="0" applyFont="1" applyFill="1" applyBorder="1">
      <alignment vertical="center"/>
    </xf>
    <xf numFmtId="176" fontId="30" fillId="0" borderId="14" xfId="0" applyNumberFormat="1" applyFont="1" applyFill="1" applyBorder="1">
      <alignment vertical="center"/>
    </xf>
    <xf numFmtId="176" fontId="30" fillId="0" borderId="10" xfId="0" applyNumberFormat="1" applyFont="1" applyFill="1" applyBorder="1">
      <alignment vertical="center"/>
    </xf>
    <xf numFmtId="176" fontId="30" fillId="0" borderId="11" xfId="0" applyNumberFormat="1" applyFont="1" applyFill="1" applyBorder="1" applyAlignment="1" applyProtection="1">
      <alignment horizontal="center"/>
    </xf>
    <xf numFmtId="176" fontId="30" fillId="0" borderId="12" xfId="0" applyNumberFormat="1" applyFont="1" applyFill="1" applyBorder="1">
      <alignment vertical="center"/>
    </xf>
    <xf numFmtId="176" fontId="30" fillId="0" borderId="13" xfId="0" applyNumberFormat="1" applyFont="1" applyFill="1" applyBorder="1" applyAlignment="1" applyProtection="1">
      <alignment horizontal="center"/>
    </xf>
    <xf numFmtId="176" fontId="30" fillId="0" borderId="18" xfId="0" applyNumberFormat="1" applyFont="1" applyFill="1" applyBorder="1" applyAlignment="1" applyProtection="1">
      <alignment horizontal="right"/>
    </xf>
    <xf numFmtId="176" fontId="30" fillId="0" borderId="0" xfId="0" applyNumberFormat="1" applyFont="1" applyFill="1" applyAlignment="1" applyProtection="1">
      <alignment horizontal="right"/>
    </xf>
    <xf numFmtId="176" fontId="30" fillId="0" borderId="0" xfId="0" applyNumberFormat="1" applyFont="1" applyFill="1">
      <alignment vertical="center"/>
    </xf>
    <xf numFmtId="180" fontId="30" fillId="0" borderId="11" xfId="0" applyNumberFormat="1" applyFont="1" applyFill="1" applyBorder="1">
      <alignment vertical="center"/>
    </xf>
    <xf numFmtId="177" fontId="30" fillId="0" borderId="0" xfId="0" applyNumberFormat="1" applyFont="1" applyFill="1">
      <alignment vertical="center"/>
    </xf>
    <xf numFmtId="185" fontId="30" fillId="0" borderId="0" xfId="0" applyNumberFormat="1" applyFont="1" applyFill="1" applyBorder="1" applyAlignment="1" applyProtection="1">
      <alignment horizontal="right"/>
      <protection locked="0"/>
    </xf>
    <xf numFmtId="0" fontId="30" fillId="0" borderId="19" xfId="0" applyFont="1" applyFill="1" applyBorder="1" applyAlignment="1" applyProtection="1">
      <alignment horizontal="left"/>
    </xf>
    <xf numFmtId="0" fontId="30" fillId="0" borderId="19" xfId="0" applyFont="1" applyFill="1" applyBorder="1" applyAlignment="1" applyProtection="1">
      <alignment horizontal="center"/>
    </xf>
    <xf numFmtId="181" fontId="30" fillId="0" borderId="14" xfId="0" applyNumberFormat="1" applyFont="1" applyFill="1" applyBorder="1">
      <alignment vertical="center"/>
    </xf>
    <xf numFmtId="181" fontId="30" fillId="0" borderId="10" xfId="0" applyNumberFormat="1" applyFont="1" applyFill="1" applyBorder="1">
      <alignment vertical="center"/>
    </xf>
    <xf numFmtId="181" fontId="30" fillId="0" borderId="10" xfId="0" applyNumberFormat="1" applyFont="1" applyFill="1" applyBorder="1" applyProtection="1">
      <alignment vertical="center"/>
    </xf>
    <xf numFmtId="176" fontId="30" fillId="0" borderId="0" xfId="0" applyNumberFormat="1" applyFont="1" applyFill="1" applyAlignment="1" applyProtection="1">
      <alignment horizontal="left"/>
    </xf>
    <xf numFmtId="177" fontId="30" fillId="0" borderId="0" xfId="0" applyNumberFormat="1" applyFont="1" applyFill="1" applyBorder="1">
      <alignment vertical="center"/>
    </xf>
    <xf numFmtId="177" fontId="30" fillId="0" borderId="10" xfId="0" applyNumberFormat="1" applyFont="1" applyFill="1" applyBorder="1">
      <alignment vertical="center"/>
    </xf>
    <xf numFmtId="177" fontId="30" fillId="0" borderId="10" xfId="0" applyNumberFormat="1" applyFont="1" applyFill="1" applyBorder="1" applyAlignment="1" applyProtection="1">
      <alignment horizontal="left"/>
    </xf>
    <xf numFmtId="177" fontId="30" fillId="0" borderId="10" xfId="0" applyNumberFormat="1" applyFont="1" applyFill="1" applyBorder="1" applyAlignment="1" applyProtection="1">
      <alignment horizontal="right"/>
    </xf>
    <xf numFmtId="177" fontId="30" fillId="0" borderId="11" xfId="0" applyNumberFormat="1" applyFont="1" applyFill="1" applyBorder="1" applyAlignment="1" applyProtection="1">
      <alignment horizontal="left"/>
    </xf>
    <xf numFmtId="177" fontId="30" fillId="0" borderId="11" xfId="0" applyNumberFormat="1" applyFont="1" applyFill="1" applyBorder="1">
      <alignment vertical="center"/>
    </xf>
    <xf numFmtId="177" fontId="30" fillId="0" borderId="21" xfId="0" applyNumberFormat="1" applyFont="1" applyFill="1" applyBorder="1">
      <alignment vertical="center"/>
    </xf>
    <xf numFmtId="177" fontId="30" fillId="0" borderId="0" xfId="0" applyNumberFormat="1" applyFont="1" applyFill="1" applyBorder="1" applyAlignment="1">
      <alignment vertical="center" shrinkToFit="1"/>
    </xf>
    <xf numFmtId="177" fontId="30" fillId="0" borderId="0" xfId="0" applyNumberFormat="1" applyFont="1" applyFill="1" applyBorder="1" applyAlignment="1" applyProtection="1">
      <alignment horizontal="left" shrinkToFit="1"/>
    </xf>
    <xf numFmtId="177" fontId="30" fillId="0" borderId="11" xfId="0" applyNumberFormat="1" applyFont="1" applyFill="1" applyBorder="1" applyAlignment="1" applyProtection="1">
      <alignment horizontal="center" shrinkToFit="1"/>
    </xf>
    <xf numFmtId="177" fontId="30" fillId="0" borderId="12" xfId="0" applyNumberFormat="1" applyFont="1" applyFill="1" applyBorder="1">
      <alignment vertical="center"/>
    </xf>
    <xf numFmtId="177" fontId="30" fillId="0" borderId="13" xfId="0" applyNumberFormat="1" applyFont="1" applyFill="1" applyBorder="1">
      <alignment vertical="center"/>
    </xf>
    <xf numFmtId="177" fontId="30" fillId="0" borderId="0" xfId="43" applyNumberFormat="1" applyFont="1" applyFill="1" applyBorder="1">
      <alignment vertical="center"/>
    </xf>
    <xf numFmtId="177" fontId="30" fillId="0" borderId="11" xfId="43" applyNumberFormat="1" applyFont="1" applyFill="1" applyBorder="1">
      <alignment vertical="center"/>
    </xf>
    <xf numFmtId="177" fontId="30" fillId="0" borderId="0" xfId="43" applyNumberFormat="1" applyFont="1" applyFill="1" applyBorder="1" applyAlignment="1" applyProtection="1">
      <alignment horizontal="left"/>
    </xf>
    <xf numFmtId="177" fontId="30" fillId="0" borderId="0" xfId="43" applyNumberFormat="1" applyFont="1" applyFill="1" applyBorder="1" applyProtection="1">
      <alignment vertical="center"/>
    </xf>
    <xf numFmtId="177" fontId="30" fillId="0" borderId="0" xfId="43" applyNumberFormat="1" applyFont="1" applyFill="1" applyBorder="1" applyAlignment="1" applyProtection="1"/>
    <xf numFmtId="41" fontId="30" fillId="0" borderId="11" xfId="0" applyNumberFormat="1" applyFont="1" applyFill="1" applyBorder="1" applyAlignment="1" applyProtection="1">
      <alignment vertical="center" shrinkToFit="1"/>
    </xf>
    <xf numFmtId="41" fontId="30" fillId="0" borderId="0" xfId="0" applyNumberFormat="1" applyFont="1" applyFill="1" applyBorder="1" applyAlignment="1" applyProtection="1">
      <alignment vertical="center" shrinkToFit="1"/>
    </xf>
    <xf numFmtId="177" fontId="30" fillId="0" borderId="11" xfId="43" applyNumberFormat="1" applyFont="1" applyFill="1" applyBorder="1" applyAlignment="1" applyProtection="1">
      <alignment vertical="center" shrinkToFit="1"/>
    </xf>
    <xf numFmtId="41" fontId="30" fillId="0" borderId="11" xfId="43" applyNumberFormat="1" applyFont="1" applyFill="1" applyBorder="1" applyAlignment="1" applyProtection="1">
      <alignment vertical="center" shrinkToFit="1"/>
    </xf>
    <xf numFmtId="177" fontId="30" fillId="0" borderId="12" xfId="43" applyNumberFormat="1" applyFont="1" applyFill="1" applyBorder="1" applyAlignment="1" applyProtection="1">
      <alignment horizontal="left"/>
    </xf>
    <xf numFmtId="177" fontId="30" fillId="0" borderId="26" xfId="43" applyNumberFormat="1" applyFont="1" applyFill="1" applyBorder="1" applyAlignment="1" applyProtection="1">
      <alignment horizontal="left"/>
    </xf>
    <xf numFmtId="177" fontId="30" fillId="0" borderId="11" xfId="43" applyNumberFormat="1" applyFont="1" applyFill="1" applyBorder="1" applyAlignment="1" applyProtection="1">
      <alignment horizontal="left"/>
    </xf>
    <xf numFmtId="177" fontId="30" fillId="0" borderId="18" xfId="43" applyNumberFormat="1" applyFont="1" applyFill="1" applyBorder="1" applyAlignment="1" applyProtection="1">
      <alignment horizontal="left"/>
    </xf>
    <xf numFmtId="177" fontId="30" fillId="0" borderId="16" xfId="43" applyNumberFormat="1" applyFont="1" applyFill="1" applyBorder="1" applyAlignment="1" applyProtection="1">
      <alignment horizontal="left"/>
    </xf>
    <xf numFmtId="177" fontId="30" fillId="0" borderId="18" xfId="43" applyNumberFormat="1" applyFont="1" applyFill="1" applyBorder="1">
      <alignment vertical="center"/>
    </xf>
    <xf numFmtId="177" fontId="30" fillId="0" borderId="13" xfId="43" applyNumberFormat="1" applyFont="1" applyFill="1" applyBorder="1">
      <alignment vertical="center"/>
    </xf>
    <xf numFmtId="41" fontId="30" fillId="0" borderId="0" xfId="43" applyNumberFormat="1" applyFont="1" applyFill="1" applyBorder="1" applyAlignment="1" applyProtection="1">
      <alignment horizontal="right" vertical="center" shrinkToFit="1"/>
    </xf>
    <xf numFmtId="177" fontId="30" fillId="0" borderId="25" xfId="43" applyNumberFormat="1" applyFont="1" applyFill="1" applyBorder="1" applyAlignment="1" applyProtection="1">
      <alignment horizontal="left"/>
    </xf>
    <xf numFmtId="177" fontId="30" fillId="0" borderId="25" xfId="43" applyNumberFormat="1" applyFont="1" applyFill="1" applyBorder="1">
      <alignment vertical="center"/>
    </xf>
    <xf numFmtId="177" fontId="30" fillId="0" borderId="12" xfId="43" applyNumberFormat="1" applyFont="1" applyFill="1" applyBorder="1">
      <alignment vertical="center"/>
    </xf>
    <xf numFmtId="41" fontId="30" fillId="0" borderId="18" xfId="43" applyNumberFormat="1" applyFont="1" applyFill="1" applyBorder="1" applyAlignment="1" applyProtection="1">
      <alignment vertical="center" shrinkToFit="1"/>
    </xf>
    <xf numFmtId="41" fontId="30" fillId="0" borderId="25" xfId="43" applyNumberFormat="1" applyFont="1" applyFill="1" applyBorder="1" applyAlignment="1" applyProtection="1">
      <alignment vertical="center" shrinkToFit="1"/>
    </xf>
    <xf numFmtId="41" fontId="30" fillId="0" borderId="14" xfId="43" applyNumberFormat="1" applyFont="1" applyFill="1" applyBorder="1" applyAlignment="1" applyProtection="1">
      <alignment vertical="center" shrinkToFit="1"/>
    </xf>
    <xf numFmtId="41" fontId="30" fillId="0" borderId="10" xfId="43" applyNumberFormat="1" applyFont="1" applyFill="1" applyBorder="1" applyAlignment="1" applyProtection="1">
      <alignment vertical="center" shrinkToFit="1"/>
    </xf>
    <xf numFmtId="177" fontId="30" fillId="0" borderId="0" xfId="0" applyNumberFormat="1" applyFont="1" applyFill="1" applyBorder="1" applyAlignment="1" applyProtection="1">
      <alignment horizontal="left"/>
    </xf>
    <xf numFmtId="177" fontId="30" fillId="0" borderId="30" xfId="0" applyNumberFormat="1" applyFont="1" applyFill="1" applyBorder="1">
      <alignment vertical="center"/>
    </xf>
    <xf numFmtId="177" fontId="30" fillId="0" borderId="23" xfId="0" applyNumberFormat="1" applyFont="1" applyFill="1" applyBorder="1">
      <alignment vertical="center"/>
    </xf>
    <xf numFmtId="177" fontId="30" fillId="0" borderId="19" xfId="0" applyNumberFormat="1" applyFont="1" applyFill="1" applyBorder="1" applyAlignment="1">
      <alignment vertical="center" shrinkToFit="1"/>
    </xf>
    <xf numFmtId="177" fontId="30" fillId="0" borderId="0" xfId="0" applyNumberFormat="1" applyFont="1" applyFill="1" applyBorder="1" applyAlignment="1" applyProtection="1">
      <alignment horizontal="center" vertical="center" shrinkToFit="1"/>
    </xf>
    <xf numFmtId="177" fontId="30" fillId="0" borderId="16" xfId="0" applyNumberFormat="1" applyFont="1" applyFill="1" applyBorder="1" applyAlignment="1" applyProtection="1">
      <alignment horizontal="center" shrinkToFit="1"/>
    </xf>
    <xf numFmtId="177" fontId="30" fillId="0" borderId="26" xfId="0" applyNumberFormat="1" applyFont="1" applyFill="1" applyBorder="1">
      <alignment vertical="center"/>
    </xf>
    <xf numFmtId="177" fontId="30" fillId="0" borderId="17" xfId="0" applyNumberFormat="1" applyFont="1" applyFill="1" applyBorder="1">
      <alignment vertical="center"/>
    </xf>
    <xf numFmtId="177" fontId="30" fillId="0" borderId="15" xfId="43" applyNumberFormat="1" applyFont="1" applyFill="1" applyBorder="1">
      <alignment vertical="center"/>
    </xf>
    <xf numFmtId="177" fontId="30" fillId="0" borderId="19" xfId="43" applyNumberFormat="1" applyFont="1" applyFill="1" applyBorder="1" applyAlignment="1" applyProtection="1"/>
    <xf numFmtId="177" fontId="30" fillId="0" borderId="19" xfId="43" applyNumberFormat="1" applyFont="1" applyFill="1" applyBorder="1" applyAlignment="1" applyProtection="1">
      <alignment horizontal="left"/>
    </xf>
    <xf numFmtId="41" fontId="30" fillId="0" borderId="0" xfId="0" applyNumberFormat="1" applyFont="1" applyFill="1" applyBorder="1" applyProtection="1">
      <alignment vertical="center"/>
    </xf>
    <xf numFmtId="177" fontId="30" fillId="0" borderId="19" xfId="43" applyNumberFormat="1" applyFont="1" applyFill="1" applyBorder="1">
      <alignment vertical="center"/>
    </xf>
    <xf numFmtId="41" fontId="30" fillId="0" borderId="0" xfId="43" applyNumberFormat="1" applyFont="1" applyFill="1" applyBorder="1" applyProtection="1">
      <alignment vertical="center"/>
    </xf>
    <xf numFmtId="41" fontId="30" fillId="0" borderId="0" xfId="43" applyNumberFormat="1" applyFont="1" applyFill="1" applyBorder="1">
      <alignment vertical="center"/>
    </xf>
    <xf numFmtId="41" fontId="30" fillId="0" borderId="11" xfId="43" applyNumberFormat="1" applyFont="1" applyFill="1" applyBorder="1" applyAlignment="1" applyProtection="1">
      <alignment horizontal="right" vertical="center" shrinkToFit="1"/>
    </xf>
    <xf numFmtId="177" fontId="30" fillId="0" borderId="11" xfId="43" applyNumberFormat="1" applyFont="1" applyFill="1" applyBorder="1" applyAlignment="1" applyProtection="1">
      <alignment horizontal="right" vertical="center" shrinkToFit="1"/>
    </xf>
    <xf numFmtId="177" fontId="30" fillId="0" borderId="11" xfId="0" applyNumberFormat="1" applyFont="1" applyFill="1" applyBorder="1" applyAlignment="1">
      <alignment horizontal="right" vertical="center"/>
    </xf>
    <xf numFmtId="177" fontId="30" fillId="0" borderId="21" xfId="0" applyNumberFormat="1" applyFont="1" applyFill="1" applyBorder="1" applyAlignment="1">
      <alignment horizontal="right" vertical="center"/>
    </xf>
    <xf numFmtId="177" fontId="30" fillId="0" borderId="0" xfId="0" applyNumberFormat="1" applyFont="1" applyFill="1" applyBorder="1" applyAlignment="1" applyProtection="1">
      <alignment horizontal="center" shrinkToFit="1"/>
    </xf>
    <xf numFmtId="177" fontId="30" fillId="0" borderId="13" xfId="0" applyNumberFormat="1" applyFont="1" applyFill="1" applyBorder="1" applyAlignment="1">
      <alignment horizontal="right" vertical="center"/>
    </xf>
    <xf numFmtId="177" fontId="30" fillId="0" borderId="0" xfId="43" applyNumberFormat="1" applyFont="1" applyFill="1" applyBorder="1" applyAlignment="1">
      <alignment horizontal="right" vertical="center"/>
    </xf>
    <xf numFmtId="41" fontId="30" fillId="0" borderId="0" xfId="0" applyNumberFormat="1" applyFont="1" applyFill="1" applyBorder="1" applyAlignment="1" applyProtection="1">
      <alignment horizontal="right" vertical="center" shrinkToFit="1"/>
    </xf>
    <xf numFmtId="41" fontId="30" fillId="0" borderId="0" xfId="0" applyNumberFormat="1" applyFont="1" applyFill="1" applyBorder="1" applyAlignment="1" applyProtection="1">
      <alignment horizontal="right" vertical="center"/>
    </xf>
    <xf numFmtId="41" fontId="30" fillId="0" borderId="0" xfId="0" quotePrefix="1" applyNumberFormat="1" applyFont="1" applyFill="1" applyAlignment="1" applyProtection="1">
      <alignment horizontal="right"/>
      <protection locked="0"/>
    </xf>
    <xf numFmtId="177" fontId="30" fillId="0" borderId="0" xfId="0" applyNumberFormat="1" applyFont="1" applyFill="1" applyBorder="1" applyAlignment="1">
      <alignment horizontal="right" vertical="center"/>
    </xf>
    <xf numFmtId="177" fontId="30" fillId="0" borderId="27" xfId="0" applyNumberFormat="1" applyFont="1" applyFill="1" applyBorder="1" applyAlignment="1" applyProtection="1">
      <alignment horizontal="right" vertical="center"/>
      <protection locked="0"/>
    </xf>
    <xf numFmtId="177" fontId="30" fillId="0" borderId="12" xfId="0" applyNumberFormat="1" applyFont="1" applyFill="1" applyBorder="1" applyAlignment="1">
      <alignment horizontal="right" vertical="center"/>
    </xf>
    <xf numFmtId="177" fontId="30" fillId="0" borderId="11" xfId="0" applyNumberFormat="1" applyFont="1" applyFill="1" applyBorder="1" applyAlignment="1" applyProtection="1">
      <alignment horizontal="center"/>
    </xf>
    <xf numFmtId="177" fontId="30" fillId="0" borderId="13" xfId="0" applyNumberFormat="1" applyFont="1" applyFill="1" applyBorder="1" applyAlignment="1" applyProtection="1">
      <alignment horizontal="center"/>
    </xf>
    <xf numFmtId="177" fontId="30" fillId="0" borderId="15" xfId="0" applyNumberFormat="1" applyFont="1" applyFill="1" applyBorder="1">
      <alignment vertical="center"/>
    </xf>
    <xf numFmtId="177" fontId="30" fillId="0" borderId="0" xfId="0" applyNumberFormat="1" applyFont="1" applyFill="1" applyAlignment="1">
      <alignment horizontal="right" vertical="center"/>
    </xf>
    <xf numFmtId="177" fontId="30" fillId="0" borderId="19" xfId="0" applyNumberFormat="1" applyFont="1" applyFill="1" applyBorder="1" applyAlignment="1" applyProtection="1">
      <alignment horizontal="center"/>
    </xf>
    <xf numFmtId="177" fontId="31" fillId="0" borderId="0" xfId="0" applyNumberFormat="1" applyFont="1" applyFill="1" applyBorder="1" applyAlignment="1" applyProtection="1">
      <alignment horizontal="left"/>
    </xf>
    <xf numFmtId="177" fontId="31" fillId="0" borderId="11" xfId="0" applyNumberFormat="1" applyFont="1" applyFill="1" applyBorder="1" applyAlignment="1" applyProtection="1">
      <alignment horizontal="right" vertical="center"/>
    </xf>
    <xf numFmtId="177" fontId="31" fillId="0" borderId="0" xfId="0" applyNumberFormat="1" applyFont="1" applyFill="1" applyBorder="1" applyAlignment="1" applyProtection="1">
      <alignment horizontal="right" vertical="center"/>
    </xf>
    <xf numFmtId="177" fontId="30" fillId="0" borderId="19" xfId="0" applyNumberFormat="1" applyFont="1" applyFill="1" applyBorder="1" applyAlignment="1" applyProtection="1">
      <alignment horizontal="center" vertical="center"/>
    </xf>
    <xf numFmtId="41" fontId="30" fillId="0" borderId="0" xfId="0" applyNumberFormat="1" applyFont="1" applyFill="1" applyBorder="1" applyAlignment="1" applyProtection="1">
      <alignment horizontal="right"/>
    </xf>
    <xf numFmtId="41" fontId="30" fillId="0" borderId="0" xfId="0" applyNumberFormat="1" applyFont="1" applyFill="1" applyBorder="1" applyAlignment="1" applyProtection="1">
      <alignment horizontal="right" vertical="center"/>
      <protection locked="0"/>
    </xf>
    <xf numFmtId="41" fontId="30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0" fillId="0" borderId="0" xfId="0" applyNumberFormat="1" applyFont="1" applyFill="1" applyBorder="1" applyAlignment="1">
      <alignment horizontal="right" vertical="center"/>
    </xf>
    <xf numFmtId="41" fontId="30" fillId="0" borderId="0" xfId="0" quotePrefix="1" applyNumberFormat="1" applyFont="1" applyFill="1" applyBorder="1" applyAlignment="1" applyProtection="1">
      <alignment horizontal="right"/>
      <protection locked="0"/>
    </xf>
    <xf numFmtId="177" fontId="30" fillId="0" borderId="20" xfId="0" applyNumberFormat="1" applyFont="1" applyFill="1" applyBorder="1">
      <alignment vertical="center"/>
    </xf>
    <xf numFmtId="177" fontId="30" fillId="0" borderId="10" xfId="0" applyNumberFormat="1" applyFont="1" applyFill="1" applyBorder="1" applyAlignment="1">
      <alignment horizontal="right" vertical="center"/>
    </xf>
    <xf numFmtId="177" fontId="30" fillId="0" borderId="10" xfId="43" applyNumberFormat="1" applyFont="1" applyFill="1" applyBorder="1">
      <alignment vertical="center"/>
    </xf>
    <xf numFmtId="177" fontId="30" fillId="0" borderId="0" xfId="43" applyNumberFormat="1" applyFont="1" applyFill="1">
      <alignment vertical="center"/>
    </xf>
    <xf numFmtId="177" fontId="30" fillId="0" borderId="10" xfId="43" applyNumberFormat="1" applyFont="1" applyFill="1" applyBorder="1" applyAlignment="1" applyProtection="1">
      <alignment horizontal="right"/>
    </xf>
    <xf numFmtId="177" fontId="30" fillId="0" borderId="27" xfId="43" applyNumberFormat="1" applyFont="1" applyFill="1" applyBorder="1">
      <alignment vertical="center"/>
    </xf>
    <xf numFmtId="177" fontId="30" fillId="0" borderId="21" xfId="43" applyNumberFormat="1" applyFont="1" applyFill="1" applyBorder="1">
      <alignment vertical="center"/>
    </xf>
    <xf numFmtId="177" fontId="30" fillId="0" borderId="28" xfId="43" applyNumberFormat="1" applyFont="1" applyFill="1" applyBorder="1">
      <alignment vertical="center"/>
    </xf>
    <xf numFmtId="177" fontId="30" fillId="0" borderId="11" xfId="43" applyNumberFormat="1" applyFont="1" applyFill="1" applyBorder="1" applyAlignment="1" applyProtection="1">
      <alignment horizontal="center" shrinkToFit="1"/>
    </xf>
    <xf numFmtId="177" fontId="30" fillId="0" borderId="12" xfId="43" applyNumberFormat="1" applyFont="1" applyFill="1" applyBorder="1" applyAlignment="1">
      <alignment vertical="center" shrinkToFit="1"/>
    </xf>
    <xf numFmtId="177" fontId="30" fillId="0" borderId="13" xfId="43" applyNumberFormat="1" applyFont="1" applyFill="1" applyBorder="1" applyAlignment="1">
      <alignment vertical="center" shrinkToFit="1"/>
    </xf>
    <xf numFmtId="177" fontId="30" fillId="0" borderId="13" xfId="43" applyNumberFormat="1" applyFont="1" applyFill="1" applyBorder="1" applyAlignment="1" applyProtection="1">
      <alignment horizontal="center" shrinkToFit="1"/>
    </xf>
    <xf numFmtId="177" fontId="30" fillId="0" borderId="0" xfId="43" applyNumberFormat="1" applyFont="1" applyFill="1" applyBorder="1" applyAlignment="1" applyProtection="1">
      <alignment horizontal="center"/>
    </xf>
    <xf numFmtId="177" fontId="31" fillId="0" borderId="0" xfId="43" applyNumberFormat="1" applyFont="1" applyFill="1" applyBorder="1" applyAlignment="1" applyProtection="1">
      <alignment horizontal="left"/>
    </xf>
    <xf numFmtId="177" fontId="31" fillId="0" borderId="0" xfId="43" applyNumberFormat="1" applyFont="1" applyFill="1" applyBorder="1" applyProtection="1">
      <alignment vertical="center"/>
    </xf>
    <xf numFmtId="178" fontId="30" fillId="0" borderId="0" xfId="43" applyNumberFormat="1" applyFont="1" applyFill="1" applyBorder="1" applyProtection="1">
      <alignment vertical="center"/>
      <protection locked="0"/>
    </xf>
    <xf numFmtId="178" fontId="30" fillId="0" borderId="0" xfId="43" applyNumberFormat="1" applyFont="1" applyFill="1" applyBorder="1">
      <alignment vertical="center"/>
    </xf>
    <xf numFmtId="178" fontId="30" fillId="0" borderId="0" xfId="43" applyNumberFormat="1" applyFont="1" applyFill="1" applyBorder="1" applyAlignment="1" applyProtection="1">
      <alignment horizontal="right"/>
      <protection locked="0"/>
    </xf>
    <xf numFmtId="178" fontId="30" fillId="0" borderId="0" xfId="43" quotePrefix="1" applyNumberFormat="1" applyFont="1" applyFill="1" applyBorder="1" applyAlignment="1" applyProtection="1">
      <alignment horizontal="right"/>
      <protection locked="0"/>
    </xf>
    <xf numFmtId="178" fontId="30" fillId="0" borderId="0" xfId="43" applyNumberFormat="1" applyFont="1" applyFill="1" applyBorder="1" applyProtection="1">
      <alignment vertical="center"/>
    </xf>
    <xf numFmtId="41" fontId="30" fillId="0" borderId="0" xfId="43" applyNumberFormat="1" applyFont="1" applyFill="1" applyBorder="1" applyAlignment="1" applyProtection="1">
      <alignment vertical="center" shrinkToFit="1"/>
      <protection locked="0"/>
    </xf>
    <xf numFmtId="177" fontId="30" fillId="0" borderId="11" xfId="43" applyNumberFormat="1" applyFont="1" applyFill="1" applyBorder="1" applyProtection="1">
      <alignment vertical="center"/>
    </xf>
    <xf numFmtId="177" fontId="30" fillId="0" borderId="10" xfId="0" applyNumberFormat="1" applyFont="1" applyFill="1" applyBorder="1" applyAlignment="1">
      <alignment horizontal="center" vertical="center"/>
    </xf>
    <xf numFmtId="177" fontId="30" fillId="0" borderId="28" xfId="0" applyNumberFormat="1" applyFont="1" applyFill="1" applyBorder="1">
      <alignment vertical="center"/>
    </xf>
    <xf numFmtId="177" fontId="30" fillId="0" borderId="19" xfId="0" applyNumberFormat="1" applyFont="1" applyFill="1" applyBorder="1">
      <alignment vertical="center"/>
    </xf>
    <xf numFmtId="177" fontId="30" fillId="0" borderId="16" xfId="0" applyNumberFormat="1" applyFont="1" applyFill="1" applyBorder="1" applyAlignment="1" applyProtection="1">
      <alignment horizontal="center"/>
    </xf>
    <xf numFmtId="177" fontId="30" fillId="0" borderId="0" xfId="0" applyNumberFormat="1" applyFont="1" applyFill="1" applyBorder="1" applyAlignment="1" applyProtection="1">
      <alignment horizontal="center"/>
    </xf>
    <xf numFmtId="177" fontId="30" fillId="0" borderId="0" xfId="0" applyNumberFormat="1" applyFont="1" applyFill="1" applyBorder="1" applyAlignment="1" applyProtection="1">
      <alignment horizontal="right"/>
    </xf>
    <xf numFmtId="177" fontId="30" fillId="0" borderId="11" xfId="0" applyNumberFormat="1" applyFont="1" applyFill="1" applyBorder="1" applyAlignment="1" applyProtection="1">
      <alignment horizontal="right"/>
    </xf>
    <xf numFmtId="177" fontId="30" fillId="0" borderId="12" xfId="0" applyNumberFormat="1" applyFont="1" applyFill="1" applyBorder="1" applyAlignment="1" applyProtection="1">
      <alignment horizontal="center"/>
    </xf>
    <xf numFmtId="177" fontId="30" fillId="0" borderId="15" xfId="0" applyNumberFormat="1" applyFont="1" applyFill="1" applyBorder="1" applyAlignment="1">
      <alignment horizontal="center" vertical="center"/>
    </xf>
    <xf numFmtId="177" fontId="30" fillId="0" borderId="16" xfId="0" applyNumberFormat="1" applyFont="1" applyFill="1" applyBorder="1">
      <alignment vertical="center"/>
    </xf>
    <xf numFmtId="177" fontId="30" fillId="0" borderId="0" xfId="0" applyNumberFormat="1" applyFont="1" applyFill="1" applyBorder="1" applyProtection="1">
      <alignment vertical="center"/>
      <protection locked="0"/>
    </xf>
    <xf numFmtId="177" fontId="30" fillId="0" borderId="19" xfId="0" applyNumberFormat="1" applyFont="1" applyFill="1" applyBorder="1" applyAlignment="1" applyProtection="1">
      <alignment horizontal="left"/>
    </xf>
    <xf numFmtId="177" fontId="30" fillId="0" borderId="16" xfId="0" applyNumberFormat="1" applyFont="1" applyFill="1" applyBorder="1" applyProtection="1">
      <alignment vertical="center"/>
    </xf>
    <xf numFmtId="177" fontId="30" fillId="0" borderId="16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/>
    </xf>
    <xf numFmtId="177" fontId="30" fillId="0" borderId="11" xfId="0" applyNumberFormat="1" applyFont="1" applyFill="1" applyBorder="1" applyProtection="1">
      <alignment vertical="center"/>
      <protection locked="0"/>
    </xf>
    <xf numFmtId="177" fontId="30" fillId="0" borderId="26" xfId="0" applyNumberFormat="1" applyFont="1" applyFill="1" applyBorder="1" applyAlignment="1" applyProtection="1">
      <alignment horizontal="left"/>
    </xf>
    <xf numFmtId="177" fontId="30" fillId="0" borderId="12" xfId="0" applyNumberFormat="1" applyFont="1" applyFill="1" applyBorder="1" applyAlignment="1">
      <alignment horizontal="center"/>
    </xf>
    <xf numFmtId="177" fontId="30" fillId="0" borderId="12" xfId="0" applyNumberFormat="1" applyFont="1" applyFill="1" applyBorder="1" applyProtection="1">
      <alignment vertical="center"/>
      <protection locked="0"/>
    </xf>
    <xf numFmtId="177" fontId="30" fillId="0" borderId="24" xfId="0" applyNumberFormat="1" applyFont="1" applyFill="1" applyBorder="1" applyAlignment="1" applyProtection="1">
      <alignment horizontal="center"/>
    </xf>
    <xf numFmtId="177" fontId="30" fillId="0" borderId="25" xfId="0" applyNumberFormat="1" applyFont="1" applyFill="1" applyBorder="1">
      <alignment vertical="center"/>
    </xf>
    <xf numFmtId="177" fontId="30" fillId="0" borderId="25" xfId="0" applyNumberFormat="1" applyFont="1" applyFill="1" applyBorder="1" applyAlignment="1" applyProtection="1">
      <alignment horizontal="left"/>
    </xf>
    <xf numFmtId="177" fontId="30" fillId="0" borderId="15" xfId="0" applyNumberFormat="1" applyFont="1" applyFill="1" applyBorder="1" applyAlignment="1" applyProtection="1">
      <alignment horizontal="left"/>
    </xf>
    <xf numFmtId="177" fontId="30" fillId="0" borderId="24" xfId="0" applyNumberFormat="1" applyFont="1" applyFill="1" applyBorder="1" applyAlignment="1" applyProtection="1">
      <alignment horizontal="center" shrinkToFit="1"/>
    </xf>
    <xf numFmtId="177" fontId="30" fillId="0" borderId="35" xfId="0" applyNumberFormat="1" applyFont="1" applyFill="1" applyBorder="1">
      <alignment vertical="center"/>
    </xf>
    <xf numFmtId="177" fontId="30" fillId="0" borderId="10" xfId="0" applyNumberFormat="1" applyFont="1" applyFill="1" applyBorder="1" applyAlignment="1">
      <alignment horizontal="center"/>
    </xf>
    <xf numFmtId="177" fontId="30" fillId="0" borderId="14" xfId="0" applyNumberFormat="1" applyFont="1" applyFill="1" applyBorder="1">
      <alignment vertical="center"/>
    </xf>
    <xf numFmtId="177" fontId="30" fillId="0" borderId="14" xfId="0" applyNumberFormat="1" applyFont="1" applyFill="1" applyBorder="1" applyProtection="1">
      <alignment vertical="center"/>
      <protection locked="0"/>
    </xf>
    <xf numFmtId="177" fontId="30" fillId="0" borderId="0" xfId="0" applyNumberFormat="1" applyFont="1" applyFill="1" applyAlignment="1" applyProtection="1">
      <alignment horizontal="left"/>
    </xf>
    <xf numFmtId="178" fontId="30" fillId="0" borderId="10" xfId="0" applyNumberFormat="1" applyFont="1" applyFill="1" applyBorder="1">
      <alignment vertical="center"/>
    </xf>
    <xf numFmtId="178" fontId="31" fillId="0" borderId="10" xfId="0" applyNumberFormat="1" applyFont="1" applyFill="1" applyBorder="1" applyAlignment="1" applyProtection="1">
      <alignment horizontal="left"/>
    </xf>
    <xf numFmtId="178" fontId="30" fillId="0" borderId="0" xfId="0" applyNumberFormat="1" applyFont="1" applyFill="1" applyBorder="1">
      <alignment vertical="center"/>
    </xf>
    <xf numFmtId="178" fontId="30" fillId="0" borderId="0" xfId="0" applyNumberFormat="1" applyFont="1" applyFill="1">
      <alignment vertical="center"/>
    </xf>
    <xf numFmtId="178" fontId="30" fillId="0" borderId="11" xfId="0" applyNumberFormat="1" applyFont="1" applyFill="1" applyBorder="1" applyAlignment="1" applyProtection="1">
      <alignment horizontal="left"/>
    </xf>
    <xf numFmtId="178" fontId="30" fillId="0" borderId="12" xfId="0" applyNumberFormat="1" applyFont="1" applyFill="1" applyBorder="1">
      <alignment vertical="center"/>
    </xf>
    <xf numFmtId="178" fontId="30" fillId="0" borderId="19" xfId="0" applyNumberFormat="1" applyFont="1" applyFill="1" applyBorder="1">
      <alignment vertical="center"/>
    </xf>
    <xf numFmtId="178" fontId="30" fillId="0" borderId="0" xfId="0" applyNumberFormat="1" applyFont="1" applyFill="1" applyBorder="1" applyAlignment="1" applyProtection="1">
      <alignment horizontal="center"/>
    </xf>
    <xf numFmtId="178" fontId="30" fillId="0" borderId="24" xfId="0" applyNumberFormat="1" applyFont="1" applyFill="1" applyBorder="1" applyAlignment="1">
      <alignment horizontal="center" vertical="center"/>
    </xf>
    <xf numFmtId="178" fontId="32" fillId="0" borderId="13" xfId="0" applyNumberFormat="1" applyFont="1" applyFill="1" applyBorder="1" applyAlignment="1">
      <alignment horizontal="right" vertical="center"/>
    </xf>
    <xf numFmtId="178" fontId="30" fillId="0" borderId="17" xfId="0" applyNumberFormat="1" applyFont="1" applyFill="1" applyBorder="1" applyAlignment="1" applyProtection="1">
      <alignment horizontal="center"/>
    </xf>
    <xf numFmtId="178" fontId="30" fillId="0" borderId="11" xfId="0" applyNumberFormat="1" applyFont="1" applyFill="1" applyBorder="1">
      <alignment vertical="center"/>
    </xf>
    <xf numFmtId="178" fontId="30" fillId="0" borderId="0" xfId="0" applyNumberFormat="1" applyFont="1" applyFill="1" applyAlignment="1" applyProtection="1">
      <alignment horizontal="right"/>
    </xf>
    <xf numFmtId="178" fontId="30" fillId="0" borderId="0" xfId="0" applyNumberFormat="1" applyFont="1" applyFill="1" applyAlignment="1" applyProtection="1">
      <alignment horizontal="left"/>
    </xf>
    <xf numFmtId="178" fontId="30" fillId="0" borderId="11" xfId="0" applyNumberFormat="1" applyFont="1" applyFill="1" applyBorder="1" applyAlignment="1" applyProtection="1">
      <alignment horizontal="center"/>
      <protection locked="0"/>
    </xf>
    <xf numFmtId="178" fontId="30" fillId="0" borderId="0" xfId="0" applyNumberFormat="1" applyFont="1" applyFill="1" applyProtection="1">
      <alignment vertical="center"/>
      <protection locked="0"/>
    </xf>
    <xf numFmtId="178" fontId="30" fillId="0" borderId="0" xfId="0" applyNumberFormat="1" applyFont="1" applyFill="1" applyBorder="1" applyProtection="1">
      <alignment vertical="center"/>
      <protection locked="0"/>
    </xf>
    <xf numFmtId="176" fontId="30" fillId="0" borderId="0" xfId="0" applyNumberFormat="1" applyFont="1" applyFill="1" applyBorder="1" applyProtection="1">
      <alignment vertical="center"/>
      <protection locked="0"/>
    </xf>
    <xf numFmtId="178" fontId="31" fillId="0" borderId="0" xfId="0" applyNumberFormat="1" applyFont="1" applyFill="1">
      <alignment vertical="center"/>
    </xf>
    <xf numFmtId="178" fontId="30" fillId="0" borderId="14" xfId="0" applyNumberFormat="1" applyFont="1" applyFill="1" applyBorder="1">
      <alignment vertical="center"/>
    </xf>
    <xf numFmtId="178" fontId="30" fillId="0" borderId="0" xfId="0" applyNumberFormat="1" applyFont="1" applyFill="1" applyBorder="1" applyAlignment="1" applyProtection="1">
      <alignment horizontal="left"/>
    </xf>
    <xf numFmtId="178" fontId="30" fillId="0" borderId="11" xfId="0" applyNumberFormat="1" applyFont="1" applyFill="1" applyBorder="1" applyAlignment="1" applyProtection="1">
      <alignment horizontal="center"/>
    </xf>
    <xf numFmtId="178" fontId="30" fillId="0" borderId="13" xfId="0" applyNumberFormat="1" applyFont="1" applyFill="1" applyBorder="1">
      <alignment vertical="center"/>
    </xf>
    <xf numFmtId="178" fontId="30" fillId="0" borderId="0" xfId="0" applyNumberFormat="1" applyFont="1" applyFill="1" applyAlignment="1" applyProtection="1">
      <alignment horizontal="right"/>
      <protection locked="0"/>
    </xf>
    <xf numFmtId="178" fontId="30" fillId="0" borderId="0" xfId="43" applyNumberFormat="1" applyFont="1" applyFill="1" applyAlignment="1" applyProtection="1">
      <alignment horizontal="left"/>
    </xf>
    <xf numFmtId="178" fontId="30" fillId="0" borderId="11" xfId="43" applyNumberFormat="1" applyFont="1" applyFill="1" applyBorder="1" applyAlignment="1" applyProtection="1">
      <alignment horizontal="center"/>
      <protection locked="0"/>
    </xf>
    <xf numFmtId="178" fontId="30" fillId="0" borderId="0" xfId="43" applyNumberFormat="1" applyFont="1" applyFill="1" applyProtection="1">
      <alignment vertical="center"/>
      <protection locked="0"/>
    </xf>
    <xf numFmtId="178" fontId="30" fillId="0" borderId="0" xfId="43" applyNumberFormat="1" applyFont="1" applyFill="1" applyAlignment="1" applyProtection="1">
      <alignment horizontal="right"/>
      <protection locked="0"/>
    </xf>
    <xf numFmtId="177" fontId="33" fillId="0" borderId="13" xfId="0" applyNumberFormat="1" applyFont="1" applyFill="1" applyBorder="1" applyAlignment="1" applyProtection="1">
      <alignment horizontal="right"/>
    </xf>
    <xf numFmtId="177" fontId="30" fillId="0" borderId="11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Alignment="1" applyProtection="1">
      <alignment horizontal="right"/>
    </xf>
    <xf numFmtId="177" fontId="30" fillId="0" borderId="11" xfId="0" applyNumberFormat="1" applyFont="1" applyFill="1" applyBorder="1" applyAlignment="1" applyProtection="1">
      <alignment horizontal="center"/>
      <protection locked="0"/>
    </xf>
    <xf numFmtId="177" fontId="30" fillId="0" borderId="0" xfId="0" applyNumberFormat="1" applyFont="1" applyFill="1" applyAlignment="1" applyProtection="1">
      <alignment horizontal="center"/>
      <protection locked="0"/>
    </xf>
    <xf numFmtId="177" fontId="30" fillId="0" borderId="0" xfId="0" applyNumberFormat="1" applyFont="1" applyFill="1" applyBorder="1" applyProtection="1">
      <alignment vertical="center"/>
    </xf>
    <xf numFmtId="177" fontId="30" fillId="0" borderId="11" xfId="43" applyNumberFormat="1" applyFont="1" applyFill="1" applyBorder="1" applyAlignment="1" applyProtection="1">
      <alignment horizontal="center"/>
      <protection locked="0"/>
    </xf>
    <xf numFmtId="177" fontId="30" fillId="0" borderId="0" xfId="43" applyNumberFormat="1" applyFont="1" applyFill="1" applyAlignment="1" applyProtection="1">
      <alignment horizontal="center"/>
      <protection locked="0"/>
    </xf>
    <xf numFmtId="177" fontId="30" fillId="0" borderId="0" xfId="43" applyNumberFormat="1" applyFont="1" applyFill="1" applyBorder="1" applyProtection="1">
      <alignment vertical="center"/>
      <protection locked="0"/>
    </xf>
    <xf numFmtId="178" fontId="30" fillId="0" borderId="13" xfId="0" applyNumberFormat="1" applyFont="1" applyFill="1" applyBorder="1" applyAlignment="1" applyProtection="1">
      <alignment horizontal="center"/>
    </xf>
    <xf numFmtId="178" fontId="30" fillId="0" borderId="13" xfId="0" applyNumberFormat="1" applyFont="1" applyFill="1" applyBorder="1" applyAlignment="1" applyProtection="1">
      <alignment horizontal="left"/>
    </xf>
    <xf numFmtId="178" fontId="30" fillId="0" borderId="11" xfId="0" quotePrefix="1" applyNumberFormat="1" applyFont="1" applyFill="1" applyBorder="1" applyAlignment="1" applyProtection="1">
      <alignment horizontal="right"/>
      <protection locked="0"/>
    </xf>
    <xf numFmtId="178" fontId="30" fillId="0" borderId="0" xfId="0" applyNumberFormat="1" applyFont="1" applyFill="1" applyBorder="1" applyAlignment="1" applyProtection="1">
      <alignment horizontal="right"/>
      <protection locked="0"/>
    </xf>
    <xf numFmtId="178" fontId="30" fillId="0" borderId="11" xfId="43" quotePrefix="1" applyNumberFormat="1" applyFont="1" applyFill="1" applyBorder="1" applyAlignment="1" applyProtection="1">
      <alignment horizontal="right"/>
      <protection locked="0"/>
    </xf>
    <xf numFmtId="41" fontId="30" fillId="0" borderId="0" xfId="43" applyNumberFormat="1" applyFont="1" applyFill="1" applyBorder="1" applyAlignment="1" applyProtection="1">
      <alignment horizontal="right" vertical="center"/>
      <protection locked="0"/>
    </xf>
    <xf numFmtId="177" fontId="30" fillId="0" borderId="33" xfId="0" applyNumberFormat="1" applyFont="1" applyFill="1" applyBorder="1" applyAlignment="1" applyProtection="1">
      <alignment horizontal="center" shrinkToFit="1"/>
    </xf>
    <xf numFmtId="177" fontId="30" fillId="0" borderId="26" xfId="0" applyNumberFormat="1" applyFont="1" applyFill="1" applyBorder="1" applyAlignment="1" applyProtection="1">
      <alignment horizontal="center" shrinkToFit="1"/>
    </xf>
    <xf numFmtId="41" fontId="30" fillId="0" borderId="0" xfId="0" applyNumberFormat="1" applyFont="1" applyFill="1" applyBorder="1" applyProtection="1">
      <alignment vertical="center"/>
      <protection locked="0"/>
    </xf>
    <xf numFmtId="41" fontId="30" fillId="0" borderId="0" xfId="0" applyNumberFormat="1" applyFont="1" applyFill="1" applyBorder="1" applyAlignment="1" applyProtection="1">
      <alignment vertical="center"/>
      <protection locked="0"/>
    </xf>
    <xf numFmtId="41" fontId="30" fillId="0" borderId="0" xfId="43" applyNumberFormat="1" applyFont="1" applyFill="1" applyAlignment="1" applyProtection="1">
      <alignment horizontal="right" shrinkToFit="1"/>
      <protection locked="0"/>
    </xf>
    <xf numFmtId="177" fontId="30" fillId="0" borderId="19" xfId="0" applyNumberFormat="1" applyFont="1" applyFill="1" applyBorder="1" applyAlignment="1">
      <alignment horizontal="right" vertical="center"/>
    </xf>
    <xf numFmtId="41" fontId="30" fillId="0" borderId="0" xfId="0" applyNumberFormat="1" applyFont="1" applyFill="1" applyBorder="1">
      <alignment vertical="center"/>
    </xf>
    <xf numFmtId="41" fontId="30" fillId="0" borderId="0" xfId="0" applyNumberFormat="1" applyFont="1" applyFill="1">
      <alignment vertical="center"/>
    </xf>
    <xf numFmtId="177" fontId="30" fillId="0" borderId="19" xfId="0" quotePrefix="1" applyNumberFormat="1" applyFont="1" applyFill="1" applyBorder="1" applyAlignment="1" applyProtection="1">
      <alignment horizontal="right"/>
    </xf>
    <xf numFmtId="41" fontId="30" fillId="0" borderId="0" xfId="0" applyNumberFormat="1" applyFont="1" applyFill="1" applyBorder="1" applyAlignment="1" applyProtection="1">
      <protection locked="0"/>
    </xf>
    <xf numFmtId="41" fontId="30" fillId="0" borderId="0" xfId="0" quotePrefix="1" applyNumberFormat="1" applyFont="1" applyFill="1" applyBorder="1" applyAlignment="1" applyProtection="1">
      <protection locked="0"/>
    </xf>
    <xf numFmtId="177" fontId="33" fillId="0" borderId="19" xfId="0" applyNumberFormat="1" applyFont="1" applyFill="1" applyBorder="1" applyAlignment="1" applyProtection="1">
      <alignment horizontal="center"/>
    </xf>
    <xf numFmtId="177" fontId="31" fillId="0" borderId="10" xfId="0" applyNumberFormat="1" applyFont="1" applyFill="1" applyBorder="1" applyAlignment="1" applyProtection="1">
      <alignment horizontal="left"/>
    </xf>
    <xf numFmtId="177" fontId="30" fillId="0" borderId="13" xfId="0" applyNumberFormat="1" applyFont="1" applyFill="1" applyBorder="1" applyAlignment="1" applyProtection="1">
      <alignment horizontal="left"/>
    </xf>
    <xf numFmtId="177" fontId="30" fillId="0" borderId="0" xfId="0" applyNumberFormat="1" applyFont="1" applyFill="1" applyProtection="1">
      <alignment vertical="center"/>
      <protection locked="0"/>
    </xf>
    <xf numFmtId="177" fontId="30" fillId="0" borderId="0" xfId="0" applyNumberFormat="1" applyFont="1" applyFill="1" applyProtection="1">
      <alignment vertical="center"/>
    </xf>
    <xf numFmtId="179" fontId="30" fillId="0" borderId="0" xfId="0" applyNumberFormat="1" applyFont="1" applyFill="1" applyProtection="1">
      <alignment vertical="center"/>
    </xf>
    <xf numFmtId="179" fontId="30" fillId="0" borderId="0" xfId="0" applyNumberFormat="1" applyFont="1" applyFill="1" applyBorder="1" applyProtection="1">
      <alignment vertical="center"/>
    </xf>
    <xf numFmtId="178" fontId="30" fillId="0" borderId="10" xfId="0" applyNumberFormat="1" applyFont="1" applyFill="1" applyBorder="1" applyAlignment="1" applyProtection="1">
      <alignment horizontal="left"/>
    </xf>
    <xf numFmtId="178" fontId="30" fillId="0" borderId="12" xfId="0" applyNumberFormat="1" applyFont="1" applyFill="1" applyBorder="1" applyAlignment="1" applyProtection="1">
      <alignment horizontal="center"/>
    </xf>
    <xf numFmtId="178" fontId="30" fillId="0" borderId="28" xfId="0" applyNumberFormat="1" applyFont="1" applyFill="1" applyBorder="1">
      <alignment vertical="center"/>
    </xf>
    <xf numFmtId="178" fontId="30" fillId="0" borderId="31" xfId="0" applyNumberFormat="1" applyFont="1" applyFill="1" applyBorder="1" applyAlignment="1" applyProtection="1">
      <alignment horizontal="center"/>
    </xf>
    <xf numFmtId="178" fontId="31" fillId="0" borderId="0" xfId="0" applyNumberFormat="1" applyFont="1" applyFill="1" applyAlignment="1" applyProtection="1">
      <alignment horizontal="left"/>
    </xf>
    <xf numFmtId="178" fontId="31" fillId="0" borderId="0" xfId="0" applyNumberFormat="1" applyFont="1" applyFill="1" applyAlignment="1" applyProtection="1">
      <alignment horizontal="center" shrinkToFit="1"/>
    </xf>
    <xf numFmtId="178" fontId="31" fillId="0" borderId="11" xfId="0" applyNumberFormat="1" applyFont="1" applyFill="1" applyBorder="1" applyProtection="1">
      <alignment vertical="center"/>
    </xf>
    <xf numFmtId="178" fontId="31" fillId="0" borderId="0" xfId="0" applyNumberFormat="1" applyFont="1" applyFill="1" applyBorder="1" applyProtection="1">
      <alignment vertical="center"/>
    </xf>
    <xf numFmtId="41" fontId="31" fillId="0" borderId="0" xfId="0" applyNumberFormat="1" applyFont="1" applyFill="1" applyBorder="1" applyAlignment="1" applyProtection="1">
      <alignment horizontal="center" vertical="center"/>
    </xf>
    <xf numFmtId="178" fontId="30" fillId="0" borderId="0" xfId="0" applyNumberFormat="1" applyFont="1" applyFill="1" applyAlignment="1" applyProtection="1">
      <alignment horizontal="center"/>
    </xf>
    <xf numFmtId="41" fontId="30" fillId="0" borderId="11" xfId="0" applyNumberFormat="1" applyFont="1" applyFill="1" applyBorder="1" applyProtection="1">
      <alignment vertical="center"/>
    </xf>
    <xf numFmtId="41" fontId="31" fillId="0" borderId="0" xfId="0" applyNumberFormat="1" applyFont="1" applyFill="1" applyBorder="1" applyAlignment="1" applyProtection="1">
      <alignment horizontal="right" vertical="center"/>
    </xf>
    <xf numFmtId="41" fontId="30" fillId="0" borderId="13" xfId="0" applyNumberFormat="1" applyFont="1" applyFill="1" applyBorder="1">
      <alignment vertical="center"/>
    </xf>
    <xf numFmtId="41" fontId="30" fillId="0" borderId="12" xfId="0" applyNumberFormat="1" applyFont="1" applyFill="1" applyBorder="1">
      <alignment vertical="center"/>
    </xf>
    <xf numFmtId="41" fontId="31" fillId="0" borderId="0" xfId="0" applyNumberFormat="1" applyFont="1" applyFill="1" applyBorder="1" applyProtection="1">
      <alignment vertical="center"/>
    </xf>
    <xf numFmtId="177" fontId="30" fillId="0" borderId="10" xfId="0" applyNumberFormat="1" applyFont="1" applyFill="1" applyBorder="1" applyAlignment="1">
      <alignment horizontal="left" vertical="center" shrinkToFit="1"/>
    </xf>
    <xf numFmtId="177" fontId="31" fillId="0" borderId="10" xfId="0" applyNumberFormat="1" applyFont="1" applyFill="1" applyBorder="1">
      <alignment vertical="center"/>
    </xf>
    <xf numFmtId="177" fontId="30" fillId="0" borderId="0" xfId="0" applyNumberFormat="1" applyFont="1" applyFill="1" applyAlignment="1">
      <alignment horizontal="left" vertical="center" shrinkToFit="1"/>
    </xf>
    <xf numFmtId="0" fontId="30" fillId="0" borderId="23" xfId="0" applyNumberFormat="1" applyFont="1" applyFill="1" applyBorder="1" applyAlignment="1" applyProtection="1">
      <alignment horizontal="center"/>
    </xf>
    <xf numFmtId="0" fontId="30" fillId="0" borderId="21" xfId="0" applyNumberFormat="1" applyFont="1" applyFill="1" applyBorder="1" applyAlignment="1" applyProtection="1">
      <alignment horizontal="center"/>
    </xf>
    <xf numFmtId="177" fontId="30" fillId="0" borderId="12" xfId="0" applyNumberFormat="1" applyFont="1" applyFill="1" applyBorder="1" applyAlignment="1">
      <alignment horizontal="left" vertical="center" shrinkToFit="1"/>
    </xf>
    <xf numFmtId="0" fontId="30" fillId="0" borderId="17" xfId="0" applyNumberFormat="1" applyFont="1" applyFill="1" applyBorder="1" applyAlignment="1" applyProtection="1">
      <alignment horizontal="center"/>
    </xf>
    <xf numFmtId="0" fontId="30" fillId="0" borderId="13" xfId="0" applyNumberFormat="1" applyFont="1" applyFill="1" applyBorder="1" applyAlignment="1" applyProtection="1">
      <alignment horizontal="center"/>
    </xf>
    <xf numFmtId="177" fontId="31" fillId="0" borderId="0" xfId="0" applyNumberFormat="1" applyFont="1" applyFill="1" applyAlignment="1" applyProtection="1">
      <alignment horizontal="left"/>
    </xf>
    <xf numFmtId="177" fontId="30" fillId="0" borderId="15" xfId="0" applyNumberFormat="1" applyFont="1" applyFill="1" applyBorder="1" applyAlignment="1">
      <alignment horizontal="left" vertical="center" shrinkToFit="1"/>
    </xf>
    <xf numFmtId="177" fontId="31" fillId="0" borderId="0" xfId="0" applyNumberFormat="1" applyFont="1" applyFill="1">
      <alignment vertical="center"/>
    </xf>
    <xf numFmtId="177" fontId="31" fillId="0" borderId="19" xfId="0" applyNumberFormat="1" applyFont="1" applyFill="1" applyBorder="1" applyAlignment="1" applyProtection="1">
      <alignment horizontal="left" shrinkToFit="1"/>
    </xf>
    <xf numFmtId="177" fontId="31" fillId="0" borderId="0" xfId="0" applyNumberFormat="1" applyFont="1" applyFill="1" applyProtection="1">
      <alignment vertical="center"/>
    </xf>
    <xf numFmtId="177" fontId="31" fillId="0" borderId="0" xfId="0" applyNumberFormat="1" applyFont="1" applyFill="1" applyBorder="1">
      <alignment vertical="center"/>
    </xf>
    <xf numFmtId="177" fontId="30" fillId="0" borderId="19" xfId="0" applyNumberFormat="1" applyFont="1" applyFill="1" applyBorder="1" applyAlignment="1" applyProtection="1">
      <alignment horizontal="left" shrinkToFit="1"/>
    </xf>
    <xf numFmtId="177" fontId="30" fillId="0" borderId="19" xfId="0" applyNumberFormat="1" applyFont="1" applyFill="1" applyBorder="1" applyAlignment="1">
      <alignment horizontal="left" vertical="center" shrinkToFit="1"/>
    </xf>
    <xf numFmtId="177" fontId="31" fillId="0" borderId="0" xfId="0" applyNumberFormat="1" applyFont="1" applyFill="1" applyBorder="1" applyProtection="1">
      <alignment vertical="center"/>
    </xf>
    <xf numFmtId="177" fontId="31" fillId="0" borderId="0" xfId="0" applyNumberFormat="1" applyFont="1" applyFill="1" applyBorder="1" applyProtection="1">
      <alignment vertical="center"/>
      <protection locked="0"/>
    </xf>
    <xf numFmtId="177" fontId="31" fillId="0" borderId="10" xfId="0" applyNumberFormat="1" applyFont="1" applyFill="1" applyBorder="1" applyProtection="1">
      <alignment vertical="center"/>
    </xf>
    <xf numFmtId="177" fontId="30" fillId="0" borderId="20" xfId="0" applyNumberFormat="1" applyFont="1" applyFill="1" applyBorder="1" applyAlignment="1">
      <alignment horizontal="left" vertical="center" shrinkToFit="1"/>
    </xf>
    <xf numFmtId="177" fontId="30" fillId="0" borderId="22" xfId="0" applyNumberFormat="1" applyFont="1" applyFill="1" applyBorder="1">
      <alignment vertical="center"/>
    </xf>
    <xf numFmtId="177" fontId="30" fillId="0" borderId="19" xfId="0" applyNumberFormat="1" applyFont="1" applyFill="1" applyBorder="1" applyProtection="1">
      <alignment vertical="center"/>
    </xf>
    <xf numFmtId="177" fontId="31" fillId="0" borderId="11" xfId="0" applyNumberFormat="1" applyFont="1" applyFill="1" applyBorder="1" applyProtection="1">
      <alignment vertical="center"/>
    </xf>
    <xf numFmtId="177" fontId="31" fillId="0" borderId="19" xfId="0" applyNumberFormat="1" applyFont="1" applyFill="1" applyBorder="1" applyProtection="1">
      <alignment vertical="center"/>
    </xf>
    <xf numFmtId="0" fontId="34" fillId="0" borderId="0" xfId="0" applyFont="1" applyFill="1">
      <alignment vertical="center"/>
    </xf>
    <xf numFmtId="0" fontId="34" fillId="0" borderId="19" xfId="0" applyFont="1" applyFill="1" applyBorder="1">
      <alignment vertical="center"/>
    </xf>
    <xf numFmtId="177" fontId="34" fillId="0" borderId="0" xfId="0" applyNumberFormat="1" applyFont="1" applyFill="1">
      <alignment vertical="center"/>
    </xf>
    <xf numFmtId="177" fontId="30" fillId="0" borderId="11" xfId="0" applyNumberFormat="1" applyFont="1" applyFill="1" applyBorder="1" applyProtection="1">
      <alignment vertical="center"/>
    </xf>
    <xf numFmtId="183" fontId="30" fillId="0" borderId="0" xfId="44" applyNumberFormat="1" applyFont="1" applyFill="1" applyBorder="1">
      <alignment vertical="center"/>
    </xf>
    <xf numFmtId="183" fontId="30" fillId="0" borderId="19" xfId="44" applyNumberFormat="1" applyFont="1" applyFill="1" applyBorder="1">
      <alignment vertical="center"/>
    </xf>
    <xf numFmtId="0" fontId="34" fillId="0" borderId="0" xfId="0" applyFont="1" applyFill="1" applyBorder="1">
      <alignment vertical="center"/>
    </xf>
    <xf numFmtId="177" fontId="30" fillId="0" borderId="19" xfId="0" applyNumberFormat="1" applyFont="1" applyFill="1" applyBorder="1" applyProtection="1">
      <alignment vertical="center"/>
      <protection locked="0"/>
    </xf>
    <xf numFmtId="177" fontId="30" fillId="0" borderId="0" xfId="0" applyNumberFormat="1" applyFont="1" applyFill="1" applyBorder="1" applyAlignment="1" applyProtection="1">
      <alignment horizontal="right"/>
      <protection locked="0"/>
    </xf>
    <xf numFmtId="177" fontId="30" fillId="0" borderId="20" xfId="0" applyNumberFormat="1" applyFont="1" applyFill="1" applyBorder="1" applyProtection="1">
      <alignment vertical="center"/>
      <protection locked="0"/>
    </xf>
    <xf numFmtId="177" fontId="30" fillId="0" borderId="0" xfId="0" applyNumberFormat="1" applyFont="1" applyFill="1" applyAlignment="1" applyProtection="1">
      <alignment horizontal="center"/>
    </xf>
    <xf numFmtId="42" fontId="30" fillId="0" borderId="0" xfId="0" applyNumberFormat="1" applyFont="1" applyFill="1" applyAlignment="1" applyProtection="1">
      <alignment horizontal="right"/>
      <protection locked="0"/>
    </xf>
    <xf numFmtId="42" fontId="30" fillId="0" borderId="0" xfId="0" applyNumberFormat="1" applyFont="1" applyFill="1" applyBorder="1" applyAlignment="1" applyProtection="1">
      <alignment horizontal="right"/>
      <protection locked="0"/>
    </xf>
    <xf numFmtId="42" fontId="30" fillId="0" borderId="0" xfId="0" applyNumberFormat="1" applyFont="1" applyFill="1" applyBorder="1">
      <alignment vertical="center"/>
    </xf>
    <xf numFmtId="177" fontId="30" fillId="0" borderId="0" xfId="0" quotePrefix="1" applyNumberFormat="1" applyFont="1" applyFill="1" applyAlignment="1" applyProtection="1">
      <alignment horizontal="center"/>
    </xf>
    <xf numFmtId="177" fontId="30" fillId="0" borderId="10" xfId="0" applyNumberFormat="1" applyFont="1" applyFill="1" applyBorder="1" applyAlignment="1" applyProtection="1">
      <alignment horizontal="right"/>
      <protection locked="0"/>
    </xf>
    <xf numFmtId="41" fontId="30" fillId="0" borderId="0" xfId="0" quotePrefix="1" applyNumberFormat="1" applyFont="1" applyFill="1" applyAlignment="1" applyProtection="1">
      <alignment horizontal="right"/>
    </xf>
    <xf numFmtId="177" fontId="30" fillId="0" borderId="0" xfId="43" applyNumberFormat="1" applyFont="1" applyFill="1" applyAlignment="1" applyProtection="1">
      <alignment horizontal="left"/>
    </xf>
    <xf numFmtId="41" fontId="30" fillId="0" borderId="0" xfId="43" quotePrefix="1" applyNumberFormat="1" applyFont="1" applyFill="1" applyAlignment="1" applyProtection="1">
      <alignment horizontal="right"/>
    </xf>
    <xf numFmtId="177" fontId="30" fillId="0" borderId="0" xfId="0" applyNumberFormat="1" applyFont="1" applyFill="1" applyBorder="1" applyAlignment="1">
      <alignment horizontal="left"/>
    </xf>
    <xf numFmtId="177" fontId="30" fillId="0" borderId="19" xfId="0" applyNumberFormat="1" applyFont="1" applyFill="1" applyBorder="1" applyAlignment="1">
      <alignment horizontal="left"/>
    </xf>
    <xf numFmtId="41" fontId="30" fillId="0" borderId="0" xfId="0" applyNumberFormat="1" applyFont="1" applyFill="1" applyProtection="1">
      <alignment vertical="center"/>
    </xf>
    <xf numFmtId="177" fontId="30" fillId="0" borderId="0" xfId="0" applyNumberFormat="1" applyFont="1" applyFill="1" applyAlignment="1">
      <alignment horizontal="center"/>
    </xf>
    <xf numFmtId="177" fontId="30" fillId="0" borderId="0" xfId="0" applyNumberFormat="1" applyFont="1" applyFill="1" applyAlignment="1">
      <alignment horizontal="left"/>
    </xf>
    <xf numFmtId="41" fontId="30" fillId="0" borderId="0" xfId="0" applyNumberFormat="1" applyFont="1" applyFill="1" applyAlignment="1" applyProtection="1">
      <alignment horizontal="right"/>
    </xf>
    <xf numFmtId="41" fontId="30" fillId="0" borderId="0" xfId="0" applyNumberFormat="1" applyFont="1" applyFill="1" applyBorder="1" applyAlignment="1" applyProtection="1">
      <alignment vertical="center"/>
    </xf>
    <xf numFmtId="41" fontId="30" fillId="0" borderId="0" xfId="0" quotePrefix="1" applyNumberFormat="1" applyFont="1" applyFill="1" applyBorder="1" applyAlignment="1" applyProtection="1">
      <alignment vertical="center"/>
    </xf>
    <xf numFmtId="177" fontId="30" fillId="0" borderId="12" xfId="0" applyNumberFormat="1" applyFont="1" applyFill="1" applyBorder="1" applyAlignment="1" applyProtection="1">
      <alignment horizontal="left"/>
    </xf>
    <xf numFmtId="41" fontId="30" fillId="0" borderId="11" xfId="0" applyNumberFormat="1" applyFont="1" applyFill="1" applyBorder="1">
      <alignment vertical="center"/>
    </xf>
    <xf numFmtId="41" fontId="30" fillId="0" borderId="0" xfId="0" quotePrefix="1" applyNumberFormat="1" applyFont="1" applyFill="1" applyBorder="1" applyAlignment="1" applyProtection="1">
      <alignment horizontal="right"/>
    </xf>
    <xf numFmtId="177" fontId="30" fillId="0" borderId="0" xfId="0" applyNumberFormat="1" applyFont="1" applyFill="1" applyBorder="1" applyAlignment="1">
      <alignment horizontal="left" vertical="center"/>
    </xf>
    <xf numFmtId="41" fontId="30" fillId="0" borderId="0" xfId="0" quotePrefix="1" applyNumberFormat="1" applyFont="1" applyFill="1" applyBorder="1" applyAlignment="1" applyProtection="1">
      <alignment horizontal="right" vertical="center"/>
    </xf>
    <xf numFmtId="177" fontId="30" fillId="0" borderId="10" xfId="0" applyNumberFormat="1" applyFont="1" applyFill="1" applyBorder="1" applyAlignment="1">
      <alignment horizontal="right"/>
    </xf>
    <xf numFmtId="41" fontId="30" fillId="0" borderId="11" xfId="0" quotePrefix="1" applyNumberFormat="1" applyFont="1" applyFill="1" applyBorder="1" applyAlignment="1" applyProtection="1">
      <alignment horizontal="right"/>
    </xf>
    <xf numFmtId="41" fontId="30" fillId="0" borderId="11" xfId="0" applyNumberFormat="1" applyFont="1" applyFill="1" applyBorder="1" applyAlignment="1" applyProtection="1">
      <alignment horizontal="right"/>
    </xf>
    <xf numFmtId="41" fontId="30" fillId="0" borderId="14" xfId="0" applyNumberFormat="1" applyFont="1" applyFill="1" applyBorder="1" applyProtection="1">
      <alignment vertical="center"/>
      <protection locked="0"/>
    </xf>
    <xf numFmtId="41" fontId="30" fillId="0" borderId="10" xfId="0" applyNumberFormat="1" applyFont="1" applyFill="1" applyBorder="1" applyProtection="1">
      <alignment vertical="center"/>
      <protection locked="0"/>
    </xf>
    <xf numFmtId="41" fontId="30" fillId="0" borderId="0" xfId="0" applyNumberFormat="1" applyFont="1" applyFill="1" applyProtection="1">
      <alignment vertical="center"/>
      <protection locked="0"/>
    </xf>
    <xf numFmtId="183" fontId="30" fillId="0" borderId="0" xfId="0" applyNumberFormat="1" applyFont="1" applyFill="1" applyBorder="1" applyAlignment="1" applyProtection="1">
      <alignment horizontal="right"/>
      <protection locked="0"/>
    </xf>
    <xf numFmtId="183" fontId="30" fillId="0" borderId="0" xfId="0" applyNumberFormat="1" applyFont="1" applyFill="1" applyBorder="1" applyAlignment="1" applyProtection="1">
      <alignment horizontal="right"/>
    </xf>
    <xf numFmtId="178" fontId="30" fillId="0" borderId="10" xfId="0" applyNumberFormat="1" applyFont="1" applyFill="1" applyBorder="1" applyAlignment="1">
      <alignment vertical="center" shrinkToFit="1"/>
    </xf>
    <xf numFmtId="178" fontId="30" fillId="0" borderId="10" xfId="0" applyNumberFormat="1" applyFont="1" applyFill="1" applyBorder="1" applyAlignment="1" applyProtection="1">
      <alignment horizontal="right"/>
    </xf>
    <xf numFmtId="178" fontId="30" fillId="0" borderId="0" xfId="0" applyNumberFormat="1" applyFont="1" applyFill="1" applyAlignment="1">
      <alignment vertical="center" shrinkToFit="1"/>
    </xf>
    <xf numFmtId="178" fontId="30" fillId="0" borderId="12" xfId="0" applyNumberFormat="1" applyFont="1" applyFill="1" applyBorder="1" applyAlignment="1">
      <alignment vertical="center" shrinkToFit="1"/>
    </xf>
    <xf numFmtId="178" fontId="30" fillId="0" borderId="0" xfId="0" applyNumberFormat="1" applyFont="1" applyFill="1" applyBorder="1" applyAlignment="1">
      <alignment vertical="center" shrinkToFit="1"/>
    </xf>
    <xf numFmtId="178" fontId="30" fillId="0" borderId="18" xfId="0" applyNumberFormat="1" applyFont="1" applyFill="1" applyBorder="1" applyAlignment="1" applyProtection="1">
      <alignment horizontal="center"/>
    </xf>
    <xf numFmtId="178" fontId="31" fillId="0" borderId="0" xfId="0" applyNumberFormat="1" applyFont="1" applyFill="1" applyAlignment="1" applyProtection="1">
      <alignment horizontal="left" shrinkToFit="1"/>
    </xf>
    <xf numFmtId="41" fontId="31" fillId="0" borderId="11" xfId="0" applyNumberFormat="1" applyFont="1" applyFill="1" applyBorder="1">
      <alignment vertical="center"/>
    </xf>
    <xf numFmtId="41" fontId="31" fillId="0" borderId="0" xfId="0" applyNumberFormat="1" applyFont="1" applyFill="1" applyBorder="1">
      <alignment vertical="center"/>
    </xf>
    <xf numFmtId="41" fontId="31" fillId="0" borderId="0" xfId="0" applyNumberFormat="1" applyFont="1" applyFill="1">
      <alignment vertical="center"/>
    </xf>
    <xf numFmtId="178" fontId="30" fillId="0" borderId="0" xfId="0" applyNumberFormat="1" applyFont="1" applyFill="1" applyAlignment="1" applyProtection="1">
      <alignment horizontal="left" shrinkToFit="1"/>
    </xf>
    <xf numFmtId="41" fontId="30" fillId="0" borderId="0" xfId="0" applyNumberFormat="1" applyFont="1" applyFill="1" applyAlignment="1">
      <alignment horizontal="right" vertical="center"/>
    </xf>
    <xf numFmtId="41" fontId="30" fillId="0" borderId="0" xfId="0" applyNumberFormat="1" applyFont="1" applyFill="1" applyAlignment="1" applyProtection="1">
      <alignment horizontal="right" shrinkToFit="1"/>
    </xf>
    <xf numFmtId="178" fontId="30" fillId="0" borderId="20" xfId="0" applyNumberFormat="1" applyFont="1" applyFill="1" applyBorder="1" applyAlignment="1" applyProtection="1">
      <alignment horizontal="left" shrinkToFit="1"/>
    </xf>
    <xf numFmtId="178" fontId="30" fillId="0" borderId="10" xfId="0" applyNumberFormat="1" applyFont="1" applyFill="1" applyBorder="1" applyProtection="1">
      <alignment vertical="center"/>
    </xf>
    <xf numFmtId="178" fontId="30" fillId="0" borderId="0" xfId="0" applyNumberFormat="1" applyFont="1" applyFill="1" applyBorder="1" applyProtection="1">
      <alignment vertical="center"/>
    </xf>
    <xf numFmtId="178" fontId="35" fillId="0" borderId="27" xfId="0" applyNumberFormat="1" applyFont="1" applyFill="1" applyBorder="1" applyAlignment="1"/>
    <xf numFmtId="178" fontId="30" fillId="0" borderId="27" xfId="0" applyNumberFormat="1" applyFont="1" applyFill="1" applyBorder="1" applyAlignment="1"/>
    <xf numFmtId="177" fontId="30" fillId="0" borderId="0" xfId="0" applyNumberFormat="1" applyFont="1" applyFill="1" applyAlignment="1" applyProtection="1"/>
    <xf numFmtId="41" fontId="30" fillId="0" borderId="11" xfId="0" applyNumberFormat="1" applyFont="1" applyFill="1" applyBorder="1" applyAlignment="1">
      <alignment horizontal="right" vertical="center"/>
    </xf>
    <xf numFmtId="41" fontId="30" fillId="0" borderId="11" xfId="0" applyNumberFormat="1" applyFont="1" applyFill="1" applyBorder="1" applyAlignment="1" applyProtection="1">
      <alignment horizontal="right" vertical="center"/>
    </xf>
    <xf numFmtId="178" fontId="30" fillId="0" borderId="19" xfId="0" applyNumberFormat="1" applyFont="1" applyFill="1" applyBorder="1" applyAlignment="1" applyProtection="1">
      <alignment horizontal="left" shrinkToFit="1"/>
    </xf>
    <xf numFmtId="178" fontId="30" fillId="0" borderId="19" xfId="0" applyNumberFormat="1" applyFont="1" applyFill="1" applyBorder="1" applyAlignment="1">
      <alignment vertical="center" shrinkToFit="1"/>
    </xf>
    <xf numFmtId="41" fontId="30" fillId="0" borderId="0" xfId="0" applyNumberFormat="1" applyFont="1" applyFill="1" applyBorder="1" applyAlignment="1" applyProtection="1">
      <alignment horizontal="left"/>
    </xf>
    <xf numFmtId="178" fontId="30" fillId="0" borderId="20" xfId="0" applyNumberFormat="1" applyFont="1" applyFill="1" applyBorder="1">
      <alignment vertical="center"/>
    </xf>
    <xf numFmtId="178" fontId="35" fillId="0" borderId="0" xfId="0" applyNumberFormat="1" applyFont="1" applyFill="1" applyBorder="1" applyAlignment="1"/>
    <xf numFmtId="177" fontId="30" fillId="0" borderId="21" xfId="0" applyNumberFormat="1" applyFont="1" applyFill="1" applyBorder="1" applyAlignment="1" applyProtection="1">
      <alignment horizontal="center"/>
    </xf>
    <xf numFmtId="41" fontId="31" fillId="0" borderId="11" xfId="0" quotePrefix="1" applyNumberFormat="1" applyFont="1" applyFill="1" applyBorder="1" applyAlignment="1" applyProtection="1">
      <alignment horizontal="right"/>
      <protection locked="0"/>
    </xf>
    <xf numFmtId="41" fontId="31" fillId="0" borderId="0" xfId="0" quotePrefix="1" applyNumberFormat="1" applyFont="1" applyFill="1" applyBorder="1" applyAlignment="1" applyProtection="1">
      <alignment horizontal="right"/>
      <protection locked="0"/>
    </xf>
    <xf numFmtId="177" fontId="31" fillId="0" borderId="0" xfId="0" applyNumberFormat="1" applyFont="1" applyFill="1" applyBorder="1" applyAlignment="1" applyProtection="1">
      <alignment horizontal="center"/>
    </xf>
    <xf numFmtId="41" fontId="30" fillId="0" borderId="11" xfId="0" quotePrefix="1" applyNumberFormat="1" applyFont="1" applyFill="1" applyBorder="1" applyAlignment="1" applyProtection="1">
      <alignment horizontal="right"/>
      <protection locked="0"/>
    </xf>
    <xf numFmtId="177" fontId="35" fillId="0" borderId="0" xfId="0" applyNumberFormat="1" applyFont="1" applyFill="1">
      <alignment vertical="center"/>
    </xf>
    <xf numFmtId="177" fontId="30" fillId="0" borderId="18" xfId="0" applyNumberFormat="1" applyFont="1" applyFill="1" applyBorder="1">
      <alignment vertical="center"/>
    </xf>
    <xf numFmtId="177" fontId="30" fillId="0" borderId="29" xfId="0" applyNumberFormat="1" applyFont="1" applyFill="1" applyBorder="1" applyAlignment="1" applyProtection="1">
      <alignment horizontal="center"/>
    </xf>
    <xf numFmtId="177" fontId="30" fillId="0" borderId="14" xfId="0" applyNumberFormat="1" applyFont="1" applyFill="1" applyBorder="1" applyProtection="1">
      <alignment vertical="center"/>
    </xf>
    <xf numFmtId="41" fontId="30" fillId="0" borderId="0" xfId="43" applyNumberFormat="1" applyFont="1" applyFill="1" applyBorder="1" applyAlignment="1" applyProtection="1">
      <alignment horizontal="right"/>
    </xf>
    <xf numFmtId="41" fontId="30" fillId="0" borderId="0" xfId="43" applyNumberFormat="1" applyFont="1" applyFill="1" applyAlignment="1" applyProtection="1">
      <alignment horizontal="right"/>
    </xf>
    <xf numFmtId="41" fontId="30" fillId="0" borderId="10" xfId="43" applyNumberFormat="1" applyFont="1" applyFill="1" applyBorder="1" applyAlignment="1" applyProtection="1">
      <alignment horizontal="right"/>
    </xf>
    <xf numFmtId="177" fontId="30" fillId="0" borderId="0" xfId="0" applyNumberFormat="1" applyFont="1" applyFill="1" applyAlignment="1">
      <alignment horizontal="center" vertical="center"/>
    </xf>
    <xf numFmtId="177" fontId="30" fillId="0" borderId="12" xfId="0" applyNumberFormat="1" applyFont="1" applyFill="1" applyBorder="1" applyAlignment="1">
      <alignment horizontal="center" vertical="center"/>
    </xf>
    <xf numFmtId="177" fontId="30" fillId="0" borderId="0" xfId="43" applyNumberFormat="1" applyFont="1" applyFill="1" applyBorder="1" applyAlignment="1" applyProtection="1">
      <alignment horizontal="right"/>
    </xf>
    <xf numFmtId="177" fontId="30" fillId="0" borderId="0" xfId="43" applyNumberFormat="1" applyFont="1" applyFill="1" applyAlignment="1" applyProtection="1">
      <alignment horizontal="right"/>
    </xf>
    <xf numFmtId="177" fontId="30" fillId="0" borderId="19" xfId="43" applyNumberFormat="1" applyFont="1" applyFill="1" applyBorder="1" applyProtection="1">
      <alignment vertical="center"/>
    </xf>
    <xf numFmtId="177" fontId="30" fillId="0" borderId="0" xfId="43" applyNumberFormat="1" applyFont="1" applyFill="1" applyAlignment="1" applyProtection="1">
      <alignment horizontal="right" vertical="center"/>
    </xf>
    <xf numFmtId="177" fontId="30" fillId="0" borderId="0" xfId="43" applyNumberFormat="1" applyFont="1" applyFill="1" applyAlignment="1">
      <alignment vertical="center"/>
    </xf>
    <xf numFmtId="177" fontId="30" fillId="0" borderId="0" xfId="0" applyNumberFormat="1" applyFont="1" applyFill="1" applyAlignment="1">
      <alignment vertical="center"/>
    </xf>
    <xf numFmtId="177" fontId="30" fillId="0" borderId="19" xfId="43" applyNumberFormat="1" applyFont="1" applyFill="1" applyBorder="1" applyAlignment="1" applyProtection="1">
      <alignment horizontal="left" shrinkToFit="1"/>
    </xf>
    <xf numFmtId="177" fontId="30" fillId="0" borderId="19" xfId="43" applyNumberFormat="1" applyFont="1" applyFill="1" applyBorder="1" applyAlignment="1" applyProtection="1">
      <alignment horizontal="left" wrapText="1" shrinkToFit="1"/>
    </xf>
    <xf numFmtId="41" fontId="30" fillId="0" borderId="0" xfId="43" applyNumberFormat="1" applyFont="1" applyFill="1" applyBorder="1" applyAlignment="1" applyProtection="1">
      <alignment horizontal="right" vertical="center"/>
    </xf>
    <xf numFmtId="41" fontId="30" fillId="0" borderId="0" xfId="43" applyNumberFormat="1" applyFont="1" applyFill="1" applyAlignment="1" applyProtection="1">
      <alignment horizontal="right" vertical="center"/>
    </xf>
    <xf numFmtId="177" fontId="30" fillId="0" borderId="20" xfId="43" applyNumberFormat="1" applyFont="1" applyFill="1" applyBorder="1">
      <alignment vertical="center"/>
    </xf>
    <xf numFmtId="177" fontId="30" fillId="0" borderId="0" xfId="0" applyNumberFormat="1" applyFont="1" applyFill="1" applyAlignment="1">
      <alignment vertical="center" shrinkToFit="1"/>
    </xf>
    <xf numFmtId="177" fontId="30" fillId="0" borderId="22" xfId="0" applyNumberFormat="1" applyFont="1" applyFill="1" applyBorder="1" applyAlignment="1" applyProtection="1">
      <alignment horizontal="left"/>
    </xf>
    <xf numFmtId="177" fontId="30" fillId="0" borderId="24" xfId="0" applyNumberFormat="1" applyFont="1" applyFill="1" applyBorder="1">
      <alignment vertical="center"/>
    </xf>
    <xf numFmtId="177" fontId="30" fillId="0" borderId="24" xfId="0" applyNumberFormat="1" applyFont="1" applyFill="1" applyBorder="1" applyAlignment="1" applyProtection="1"/>
    <xf numFmtId="177" fontId="30" fillId="0" borderId="16" xfId="0" applyNumberFormat="1" applyFont="1" applyFill="1" applyBorder="1" applyAlignment="1" applyProtection="1"/>
    <xf numFmtId="177" fontId="30" fillId="0" borderId="16" xfId="0" applyNumberFormat="1" applyFont="1" applyFill="1" applyBorder="1" applyAlignment="1" applyProtection="1">
      <alignment horizontal="left"/>
    </xf>
    <xf numFmtId="177" fontId="30" fillId="0" borderId="24" xfId="0" applyNumberFormat="1" applyFont="1" applyFill="1" applyBorder="1" applyAlignment="1">
      <alignment horizontal="center"/>
    </xf>
    <xf numFmtId="177" fontId="30" fillId="0" borderId="12" xfId="0" applyNumberFormat="1" applyFont="1" applyFill="1" applyBorder="1" applyAlignment="1">
      <alignment vertical="center" shrinkToFit="1"/>
    </xf>
    <xf numFmtId="177" fontId="30" fillId="0" borderId="17" xfId="0" applyNumberFormat="1" applyFont="1" applyFill="1" applyBorder="1" applyAlignment="1" applyProtection="1">
      <alignment horizontal="center"/>
    </xf>
    <xf numFmtId="182" fontId="30" fillId="0" borderId="15" xfId="0" applyNumberFormat="1" applyFont="1" applyFill="1" applyBorder="1" applyAlignment="1" applyProtection="1">
      <alignment horizontal="right" shrinkToFit="1"/>
    </xf>
    <xf numFmtId="182" fontId="30" fillId="0" borderId="19" xfId="0" applyNumberFormat="1" applyFont="1" applyFill="1" applyBorder="1" applyAlignment="1" applyProtection="1">
      <alignment horizontal="left" shrinkToFit="1"/>
    </xf>
    <xf numFmtId="41" fontId="30" fillId="0" borderId="0" xfId="0" applyNumberFormat="1" applyFont="1" applyFill="1" applyAlignment="1" applyProtection="1">
      <alignment horizontal="right"/>
      <protection locked="0"/>
    </xf>
    <xf numFmtId="177" fontId="30" fillId="0" borderId="0" xfId="0" applyNumberFormat="1" applyFont="1" applyFill="1" applyAlignment="1" applyProtection="1">
      <alignment horizontal="right"/>
      <protection locked="0"/>
    </xf>
    <xf numFmtId="182" fontId="30" fillId="0" borderId="19" xfId="0" applyNumberFormat="1" applyFont="1" applyFill="1" applyBorder="1" applyAlignment="1">
      <alignment vertical="center" shrinkToFit="1"/>
    </xf>
    <xf numFmtId="177" fontId="30" fillId="0" borderId="0" xfId="0" quotePrefix="1" applyNumberFormat="1" applyFont="1" applyFill="1" applyBorder="1" applyAlignment="1" applyProtection="1">
      <alignment horizontal="right"/>
      <protection locked="0"/>
    </xf>
    <xf numFmtId="182" fontId="30" fillId="0" borderId="19" xfId="0" applyNumberFormat="1" applyFont="1" applyFill="1" applyBorder="1" applyAlignment="1" applyProtection="1">
      <alignment horizontal="center"/>
    </xf>
    <xf numFmtId="182" fontId="30" fillId="0" borderId="20" xfId="0" applyNumberFormat="1" applyFont="1" applyFill="1" applyBorder="1" applyAlignment="1">
      <alignment vertical="center" shrinkToFit="1"/>
    </xf>
    <xf numFmtId="177" fontId="30" fillId="0" borderId="10" xfId="0" applyNumberFormat="1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31" fillId="0" borderId="0" xfId="0" applyFont="1" applyFill="1" applyAlignment="1" applyProtection="1">
      <alignment horizontal="center"/>
    </xf>
    <xf numFmtId="0" fontId="30" fillId="0" borderId="10" xfId="0" applyFont="1" applyFill="1" applyBorder="1" applyAlignment="1">
      <alignment horizontal="center" vertical="center"/>
    </xf>
    <xf numFmtId="0" fontId="30" fillId="0" borderId="32" xfId="0" applyFont="1" applyFill="1" applyBorder="1" applyAlignment="1" applyProtection="1">
      <alignment horizontal="center"/>
    </xf>
    <xf numFmtId="0" fontId="30" fillId="0" borderId="33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76" fontId="30" fillId="0" borderId="24" xfId="0" applyNumberFormat="1" applyFont="1" applyFill="1" applyBorder="1" applyAlignment="1" applyProtection="1">
      <alignment horizontal="center" vertical="center"/>
    </xf>
    <xf numFmtId="176" fontId="30" fillId="0" borderId="17" xfId="0" applyNumberFormat="1" applyFont="1" applyFill="1" applyBorder="1" applyAlignment="1" applyProtection="1">
      <alignment horizontal="center" vertical="center"/>
    </xf>
    <xf numFmtId="176" fontId="30" fillId="0" borderId="34" xfId="0" applyNumberFormat="1" applyFont="1" applyFill="1" applyBorder="1" applyAlignment="1" applyProtection="1">
      <alignment horizontal="center"/>
    </xf>
    <xf numFmtId="176" fontId="30" fillId="0" borderId="28" xfId="0" applyNumberFormat="1" applyFont="1" applyFill="1" applyBorder="1" applyAlignment="1" applyProtection="1">
      <alignment horizontal="center"/>
    </xf>
    <xf numFmtId="176" fontId="30" fillId="0" borderId="22" xfId="0" applyNumberFormat="1" applyFont="1" applyFill="1" applyBorder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horizontal="center"/>
    </xf>
    <xf numFmtId="177" fontId="30" fillId="0" borderId="1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Alignment="1" applyProtection="1">
      <alignment horizontal="center"/>
    </xf>
    <xf numFmtId="177" fontId="30" fillId="0" borderId="10" xfId="0" applyNumberFormat="1" applyFont="1" applyFill="1" applyBorder="1" applyAlignment="1" applyProtection="1">
      <alignment horizontal="center"/>
    </xf>
    <xf numFmtId="177" fontId="30" fillId="0" borderId="18" xfId="0" applyNumberFormat="1" applyFont="1" applyFill="1" applyBorder="1" applyAlignment="1" applyProtection="1">
      <alignment horizontal="center" vertical="center"/>
    </xf>
    <xf numFmtId="177" fontId="30" fillId="0" borderId="13" xfId="0" applyNumberFormat="1" applyFont="1" applyFill="1" applyBorder="1" applyAlignment="1" applyProtection="1">
      <alignment horizontal="center" vertical="center"/>
    </xf>
    <xf numFmtId="177" fontId="30" fillId="0" borderId="24" xfId="0" applyNumberFormat="1" applyFont="1" applyFill="1" applyBorder="1" applyAlignment="1" applyProtection="1">
      <alignment horizontal="center" vertical="center"/>
    </xf>
    <xf numFmtId="177" fontId="30" fillId="0" borderId="17" xfId="0" applyNumberFormat="1" applyFont="1" applyFill="1" applyBorder="1" applyAlignment="1" applyProtection="1">
      <alignment horizontal="center" vertical="center"/>
    </xf>
    <xf numFmtId="177" fontId="5" fillId="0" borderId="0" xfId="43" applyNumberFormat="1" applyFont="1" applyFill="1" applyAlignment="1" applyProtection="1">
      <alignment horizontal="center"/>
    </xf>
    <xf numFmtId="177" fontId="30" fillId="0" borderId="10" xfId="43" applyNumberFormat="1" applyFont="1" applyFill="1" applyBorder="1" applyAlignment="1" applyProtection="1">
      <alignment horizontal="center"/>
    </xf>
    <xf numFmtId="177" fontId="30" fillId="0" borderId="34" xfId="43" applyNumberFormat="1" applyFont="1" applyFill="1" applyBorder="1" applyAlignment="1" applyProtection="1">
      <alignment horizontal="center"/>
    </xf>
    <xf numFmtId="177" fontId="30" fillId="0" borderId="28" xfId="43" applyNumberFormat="1" applyFont="1" applyFill="1" applyBorder="1" applyAlignment="1" applyProtection="1">
      <alignment horizontal="center"/>
    </xf>
    <xf numFmtId="177" fontId="30" fillId="0" borderId="18" xfId="43" applyNumberFormat="1" applyFont="1" applyFill="1" applyBorder="1" applyAlignment="1" applyProtection="1">
      <alignment horizontal="center" vertical="center" shrinkToFit="1"/>
    </xf>
    <xf numFmtId="177" fontId="30" fillId="0" borderId="13" xfId="43" applyNumberFormat="1" applyFont="1" applyFill="1" applyBorder="1" applyAlignment="1" applyProtection="1">
      <alignment horizontal="center" vertical="center" shrinkToFit="1"/>
    </xf>
    <xf numFmtId="177" fontId="30" fillId="0" borderId="24" xfId="43" applyNumberFormat="1" applyFont="1" applyFill="1" applyBorder="1" applyAlignment="1" applyProtection="1">
      <alignment horizontal="center" vertical="center" shrinkToFit="1"/>
    </xf>
    <xf numFmtId="177" fontId="30" fillId="0" borderId="17" xfId="43" applyNumberFormat="1" applyFont="1" applyFill="1" applyBorder="1" applyAlignment="1" applyProtection="1">
      <alignment horizontal="center" vertical="center" shrinkToFit="1"/>
    </xf>
    <xf numFmtId="177" fontId="30" fillId="0" borderId="23" xfId="0" applyNumberFormat="1" applyFont="1" applyFill="1" applyBorder="1" applyAlignment="1" applyProtection="1">
      <alignment horizontal="center" vertical="center"/>
    </xf>
    <xf numFmtId="177" fontId="30" fillId="0" borderId="19" xfId="0" applyNumberFormat="1" applyFont="1" applyFill="1" applyBorder="1" applyAlignment="1" applyProtection="1">
      <alignment horizontal="center" vertical="center"/>
    </xf>
    <xf numFmtId="177" fontId="30" fillId="0" borderId="26" xfId="0" applyNumberFormat="1" applyFont="1" applyFill="1" applyBorder="1" applyAlignment="1" applyProtection="1">
      <alignment horizontal="center" vertical="center"/>
    </xf>
    <xf numFmtId="177" fontId="30" fillId="0" borderId="21" xfId="0" applyNumberFormat="1" applyFont="1" applyFill="1" applyBorder="1" applyAlignment="1" applyProtection="1">
      <alignment horizontal="center" vertical="center"/>
    </xf>
    <xf numFmtId="177" fontId="30" fillId="0" borderId="27" xfId="0" applyNumberFormat="1" applyFont="1" applyFill="1" applyBorder="1" applyAlignment="1" applyProtection="1">
      <alignment horizontal="center" vertical="center"/>
    </xf>
    <xf numFmtId="177" fontId="30" fillId="0" borderId="30" xfId="0" applyNumberFormat="1" applyFont="1" applyFill="1" applyBorder="1" applyAlignment="1" applyProtection="1">
      <alignment horizontal="center" vertical="center"/>
    </xf>
    <xf numFmtId="177" fontId="30" fillId="0" borderId="11" xfId="0" applyNumberFormat="1" applyFont="1" applyFill="1" applyBorder="1" applyAlignment="1" applyProtection="1">
      <alignment horizontal="center" vertical="center"/>
    </xf>
    <xf numFmtId="177" fontId="30" fillId="0" borderId="0" xfId="0" applyNumberFormat="1" applyFont="1" applyFill="1" applyBorder="1" applyAlignment="1" applyProtection="1">
      <alignment horizontal="center" vertical="center"/>
    </xf>
    <xf numFmtId="177" fontId="30" fillId="0" borderId="12" xfId="0" applyNumberFormat="1" applyFont="1" applyFill="1" applyBorder="1" applyAlignment="1" applyProtection="1">
      <alignment horizontal="center" vertical="center"/>
    </xf>
    <xf numFmtId="178" fontId="30" fillId="0" borderId="18" xfId="0" applyNumberFormat="1" applyFont="1" applyFill="1" applyBorder="1" applyAlignment="1" applyProtection="1">
      <alignment horizontal="center" vertical="center"/>
    </xf>
    <xf numFmtId="178" fontId="30" fillId="0" borderId="13" xfId="0" applyNumberFormat="1" applyFont="1" applyFill="1" applyBorder="1" applyAlignment="1" applyProtection="1">
      <alignment horizontal="center" vertical="center"/>
    </xf>
    <xf numFmtId="178" fontId="30" fillId="0" borderId="34" xfId="0" applyNumberFormat="1" applyFont="1" applyFill="1" applyBorder="1" applyAlignment="1" applyProtection="1">
      <alignment horizontal="center"/>
    </xf>
    <xf numFmtId="178" fontId="30" fillId="0" borderId="28" xfId="0" applyNumberFormat="1" applyFont="1" applyFill="1" applyBorder="1" applyAlignment="1" applyProtection="1">
      <alignment horizontal="center"/>
    </xf>
    <xf numFmtId="178" fontId="30" fillId="0" borderId="22" xfId="0" applyNumberFormat="1" applyFont="1" applyFill="1" applyBorder="1" applyAlignment="1" applyProtection="1">
      <alignment horizontal="center"/>
    </xf>
    <xf numFmtId="178" fontId="30" fillId="0" borderId="24" xfId="0" applyNumberFormat="1" applyFont="1" applyFill="1" applyBorder="1" applyAlignment="1" applyProtection="1">
      <alignment horizontal="center" vertical="center"/>
    </xf>
    <xf numFmtId="178" fontId="30" fillId="0" borderId="17" xfId="0" applyNumberFormat="1" applyFont="1" applyFill="1" applyBorder="1" applyAlignment="1" applyProtection="1">
      <alignment horizontal="center" vertical="center"/>
    </xf>
    <xf numFmtId="177" fontId="30" fillId="0" borderId="34" xfId="0" applyNumberFormat="1" applyFont="1" applyFill="1" applyBorder="1" applyAlignment="1">
      <alignment horizontal="center" vertical="center"/>
    </xf>
    <xf numFmtId="177" fontId="30" fillId="0" borderId="28" xfId="0" applyNumberFormat="1" applyFont="1" applyFill="1" applyBorder="1" applyAlignment="1">
      <alignment horizontal="center" vertical="center"/>
    </xf>
    <xf numFmtId="178" fontId="31" fillId="0" borderId="0" xfId="0" applyNumberFormat="1" applyFont="1" applyFill="1" applyAlignment="1" applyProtection="1">
      <alignment horizontal="center"/>
    </xf>
    <xf numFmtId="178" fontId="5" fillId="0" borderId="0" xfId="0" applyNumberFormat="1" applyFont="1" applyFill="1" applyAlignment="1" applyProtection="1">
      <alignment horizontal="center"/>
    </xf>
    <xf numFmtId="177" fontId="31" fillId="0" borderId="0" xfId="0" applyNumberFormat="1" applyFont="1" applyFill="1" applyAlignment="1" applyProtection="1">
      <alignment horizontal="center"/>
    </xf>
    <xf numFmtId="177" fontId="30" fillId="0" borderId="12" xfId="0" applyNumberFormat="1" applyFont="1" applyFill="1" applyBorder="1" applyAlignment="1" applyProtection="1">
      <alignment horizontal="center"/>
    </xf>
    <xf numFmtId="177" fontId="30" fillId="0" borderId="26" xfId="0" applyNumberFormat="1" applyFont="1" applyFill="1" applyBorder="1" applyAlignment="1" applyProtection="1">
      <alignment horizontal="center"/>
    </xf>
    <xf numFmtId="177" fontId="24" fillId="0" borderId="0" xfId="0" applyNumberFormat="1" applyFont="1" applyFill="1" applyAlignment="1" applyProtection="1">
      <alignment horizontal="center"/>
    </xf>
    <xf numFmtId="178" fontId="30" fillId="0" borderId="10" xfId="0" applyNumberFormat="1" applyFont="1" applyFill="1" applyBorder="1" applyAlignment="1" applyProtection="1">
      <alignment horizontal="right"/>
    </xf>
    <xf numFmtId="178" fontId="30" fillId="0" borderId="23" xfId="0" applyNumberFormat="1" applyFont="1" applyFill="1" applyBorder="1" applyAlignment="1" applyProtection="1">
      <alignment horizontal="center" vertical="center"/>
    </xf>
    <xf numFmtId="177" fontId="30" fillId="0" borderId="0" xfId="0" applyNumberFormat="1" applyFont="1" applyFill="1" applyBorder="1" applyAlignment="1" applyProtection="1">
      <alignment horizontal="left" shrinkToFit="1"/>
    </xf>
    <xf numFmtId="0" fontId="34" fillId="0" borderId="19" xfId="0" applyFont="1" applyFill="1" applyBorder="1" applyAlignment="1">
      <alignment horizontal="left" vertical="center" shrinkToFit="1"/>
    </xf>
    <xf numFmtId="177" fontId="30" fillId="0" borderId="0" xfId="0" applyNumberFormat="1" applyFont="1" applyFill="1" applyAlignment="1" applyProtection="1">
      <alignment horizontal="center" vertical="center"/>
    </xf>
    <xf numFmtId="177" fontId="30" fillId="0" borderId="10" xfId="0" applyNumberFormat="1" applyFont="1" applyFill="1" applyBorder="1" applyAlignment="1">
      <alignment horizontal="center" vertical="center"/>
    </xf>
    <xf numFmtId="177" fontId="30" fillId="0" borderId="34" xfId="0" applyNumberFormat="1" applyFont="1" applyFill="1" applyBorder="1" applyAlignment="1" applyProtection="1">
      <alignment horizontal="center"/>
    </xf>
    <xf numFmtId="177" fontId="30" fillId="0" borderId="22" xfId="0" applyNumberFormat="1" applyFont="1" applyFill="1" applyBorder="1" applyAlignment="1" applyProtection="1">
      <alignment horizontal="center"/>
    </xf>
    <xf numFmtId="177" fontId="30" fillId="0" borderId="28" xfId="0" applyNumberFormat="1" applyFont="1" applyFill="1" applyBorder="1" applyAlignment="1" applyProtection="1">
      <alignment horizontal="center"/>
    </xf>
    <xf numFmtId="177" fontId="30" fillId="0" borderId="29" xfId="0" applyNumberFormat="1" applyFont="1" applyFill="1" applyBorder="1" applyAlignment="1" applyProtection="1">
      <alignment horizontal="center"/>
    </xf>
    <xf numFmtId="177" fontId="30" fillId="0" borderId="33" xfId="0" applyNumberFormat="1" applyFont="1" applyFill="1" applyBorder="1" applyAlignment="1" applyProtection="1">
      <alignment horizontal="center"/>
    </xf>
    <xf numFmtId="177" fontId="30" fillId="0" borderId="32" xfId="0" applyNumberFormat="1" applyFont="1" applyFill="1" applyBorder="1" applyAlignment="1" applyProtection="1">
      <alignment horizontal="center"/>
    </xf>
    <xf numFmtId="177" fontId="30" fillId="0" borderId="13" xfId="0" applyNumberFormat="1" applyFont="1" applyFill="1" applyBorder="1" applyAlignment="1" applyProtection="1">
      <alignment horizontal="center"/>
    </xf>
    <xf numFmtId="178" fontId="30" fillId="0" borderId="21" xfId="0" applyNumberFormat="1" applyFont="1" applyFill="1" applyBorder="1" applyAlignment="1" applyProtection="1">
      <alignment horizontal="center" vertical="center"/>
    </xf>
    <xf numFmtId="177" fontId="30" fillId="0" borderId="21" xfId="0" applyNumberFormat="1" applyFont="1" applyFill="1" applyBorder="1" applyAlignment="1">
      <alignment horizontal="center" vertical="center"/>
    </xf>
    <xf numFmtId="177" fontId="30" fillId="0" borderId="13" xfId="0" applyNumberFormat="1" applyFont="1" applyFill="1" applyBorder="1" applyAlignment="1">
      <alignment horizontal="center" vertical="center"/>
    </xf>
    <xf numFmtId="177" fontId="31" fillId="0" borderId="19" xfId="0" applyNumberFormat="1" applyFont="1" applyFill="1" applyBorder="1" applyAlignment="1" applyProtection="1">
      <alignment horizontal="center"/>
    </xf>
    <xf numFmtId="177" fontId="31" fillId="0" borderId="0" xfId="0" applyNumberFormat="1" applyFont="1" applyFill="1" applyBorder="1" applyAlignment="1" applyProtection="1">
      <alignment horizontal="center"/>
    </xf>
    <xf numFmtId="178" fontId="5" fillId="0" borderId="0" xfId="0" applyNumberFormat="1" applyFont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178" fontId="3" fillId="0" borderId="24" xfId="0" applyNumberFormat="1" applyFon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/>
    </xf>
    <xf numFmtId="178" fontId="3" fillId="0" borderId="23" xfId="0" applyNumberFormat="1" applyFont="1" applyBorder="1" applyAlignment="1" applyProtection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177" fontId="31" fillId="0" borderId="10" xfId="0" applyNumberFormat="1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177" fontId="30" fillId="0" borderId="29" xfId="0" applyNumberFormat="1" applyFont="1" applyFill="1" applyBorder="1" applyAlignment="1">
      <alignment horizontal="center"/>
    </xf>
    <xf numFmtId="0" fontId="34" fillId="0" borderId="32" xfId="0" applyFont="1" applyFill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7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9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8"/>
  <sheetViews>
    <sheetView tabSelected="1" view="pageBreakPreview" zoomScale="75" zoomScaleNormal="75" workbookViewId="0">
      <selection activeCell="B4" sqref="B4"/>
    </sheetView>
  </sheetViews>
  <sheetFormatPr defaultColWidth="13.375" defaultRowHeight="17.25" x14ac:dyDescent="0.15"/>
  <cols>
    <col min="1" max="1" width="13.375" style="37" customWidth="1"/>
    <col min="2" max="2" width="21" style="37" customWidth="1"/>
    <col min="3" max="10" width="14.5" style="37" customWidth="1"/>
    <col min="11" max="11" width="13.375" style="37"/>
    <col min="12" max="13" width="14.625" style="37" bestFit="1" customWidth="1"/>
    <col min="14" max="14" width="13.375" style="37"/>
    <col min="15" max="16384" width="13.375" style="1"/>
  </cols>
  <sheetData>
    <row r="1" spans="1:14" x14ac:dyDescent="0.2">
      <c r="A1" s="36"/>
    </row>
    <row r="6" spans="1:14" ht="28.5" x14ac:dyDescent="0.3">
      <c r="B6" s="502" t="s">
        <v>28</v>
      </c>
      <c r="C6" s="502"/>
      <c r="D6" s="502"/>
      <c r="E6" s="502"/>
      <c r="F6" s="502"/>
      <c r="G6" s="502"/>
      <c r="H6" s="502"/>
      <c r="I6" s="502"/>
      <c r="J6" s="502"/>
      <c r="L6" s="21">
        <v>0</v>
      </c>
    </row>
    <row r="7" spans="1:14" ht="17.25" customHeight="1" x14ac:dyDescent="0.3">
      <c r="E7" s="64"/>
    </row>
    <row r="8" spans="1:14" x14ac:dyDescent="0.2">
      <c r="B8" s="503" t="s">
        <v>493</v>
      </c>
      <c r="C8" s="503"/>
      <c r="D8" s="503"/>
      <c r="E8" s="503"/>
      <c r="F8" s="503"/>
      <c r="G8" s="503"/>
      <c r="H8" s="503"/>
      <c r="I8" s="503"/>
      <c r="J8" s="503"/>
    </row>
    <row r="9" spans="1:14" ht="18" thickBot="1" x14ac:dyDescent="0.2">
      <c r="B9" s="504" t="s">
        <v>446</v>
      </c>
      <c r="C9" s="504"/>
      <c r="D9" s="504"/>
      <c r="E9" s="504"/>
      <c r="F9" s="504"/>
      <c r="G9" s="504"/>
      <c r="H9" s="504"/>
      <c r="I9" s="504"/>
      <c r="J9" s="504"/>
    </row>
    <row r="10" spans="1:14" x14ac:dyDescent="0.15">
      <c r="B10" s="127"/>
      <c r="C10" s="128"/>
      <c r="D10" s="128"/>
      <c r="E10" s="129"/>
      <c r="F10" s="129"/>
      <c r="G10" s="129"/>
      <c r="H10" s="129"/>
      <c r="I10" s="129"/>
      <c r="J10" s="129"/>
    </row>
    <row r="11" spans="1:14" x14ac:dyDescent="0.2">
      <c r="B11" s="127"/>
      <c r="C11" s="130" t="s">
        <v>494</v>
      </c>
      <c r="D11" s="130" t="s">
        <v>495</v>
      </c>
      <c r="E11" s="507" t="s">
        <v>497</v>
      </c>
      <c r="F11" s="505" t="s">
        <v>496</v>
      </c>
      <c r="G11" s="505"/>
      <c r="H11" s="505"/>
      <c r="I11" s="506"/>
      <c r="J11" s="507" t="s">
        <v>502</v>
      </c>
    </row>
    <row r="12" spans="1:14" x14ac:dyDescent="0.2">
      <c r="B12" s="129"/>
      <c r="C12" s="131"/>
      <c r="D12" s="131"/>
      <c r="E12" s="508"/>
      <c r="F12" s="132" t="s">
        <v>498</v>
      </c>
      <c r="G12" s="132" t="s">
        <v>499</v>
      </c>
      <c r="H12" s="132" t="s">
        <v>500</v>
      </c>
      <c r="I12" s="132" t="s">
        <v>501</v>
      </c>
      <c r="J12" s="508"/>
    </row>
    <row r="13" spans="1:14" x14ac:dyDescent="0.2">
      <c r="B13" s="127"/>
      <c r="C13" s="133" t="s">
        <v>29</v>
      </c>
      <c r="D13" s="134" t="s">
        <v>29</v>
      </c>
      <c r="E13" s="134" t="s">
        <v>29</v>
      </c>
      <c r="F13" s="134" t="s">
        <v>29</v>
      </c>
      <c r="G13" s="134" t="s">
        <v>29</v>
      </c>
      <c r="H13" s="134" t="s">
        <v>29</v>
      </c>
      <c r="I13" s="134" t="s">
        <v>29</v>
      </c>
      <c r="J13" s="134" t="s">
        <v>29</v>
      </c>
      <c r="L13" s="65"/>
    </row>
    <row r="14" spans="1:14" x14ac:dyDescent="0.2">
      <c r="B14" s="135" t="s">
        <v>638</v>
      </c>
      <c r="C14" s="136">
        <v>14269.5</v>
      </c>
      <c r="D14" s="137">
        <v>13808.2</v>
      </c>
      <c r="E14" s="137">
        <v>6504.9</v>
      </c>
      <c r="F14" s="137">
        <v>14.9</v>
      </c>
      <c r="G14" s="137">
        <v>123.2</v>
      </c>
      <c r="H14" s="137">
        <v>2910.1</v>
      </c>
      <c r="I14" s="137">
        <v>3919.3</v>
      </c>
      <c r="J14" s="137">
        <v>6840.7</v>
      </c>
      <c r="L14" s="38"/>
      <c r="M14" s="38"/>
      <c r="N14" s="38"/>
    </row>
    <row r="15" spans="1:14" x14ac:dyDescent="0.2">
      <c r="B15" s="135" t="s">
        <v>675</v>
      </c>
      <c r="C15" s="136">
        <v>14297.9</v>
      </c>
      <c r="D15" s="137">
        <v>13827.8</v>
      </c>
      <c r="E15" s="137">
        <v>7039</v>
      </c>
      <c r="F15" s="137">
        <v>15.8</v>
      </c>
      <c r="G15" s="137">
        <v>129.19999999999999</v>
      </c>
      <c r="H15" s="137">
        <v>2935.1</v>
      </c>
      <c r="I15" s="137">
        <v>3959</v>
      </c>
      <c r="J15" s="137">
        <v>6788.8</v>
      </c>
      <c r="L15" s="38"/>
      <c r="M15" s="38"/>
      <c r="N15" s="38"/>
    </row>
    <row r="16" spans="1:14" x14ac:dyDescent="0.2">
      <c r="B16" s="135" t="s">
        <v>963</v>
      </c>
      <c r="C16" s="136">
        <v>14277.450999999999</v>
      </c>
      <c r="D16" s="137">
        <v>13848.892</v>
      </c>
      <c r="E16" s="137">
        <v>7085.6840000000002</v>
      </c>
      <c r="F16" s="137">
        <v>15.766</v>
      </c>
      <c r="G16" s="137">
        <v>127.173</v>
      </c>
      <c r="H16" s="137">
        <v>2949.8589999999999</v>
      </c>
      <c r="I16" s="137">
        <v>3992.886</v>
      </c>
      <c r="J16" s="137">
        <v>6763.2079999999996</v>
      </c>
      <c r="L16" s="38"/>
      <c r="M16" s="38"/>
      <c r="N16" s="38"/>
    </row>
    <row r="17" spans="1:14" x14ac:dyDescent="0.2">
      <c r="B17" s="138"/>
      <c r="C17" s="139"/>
      <c r="D17" s="140"/>
      <c r="E17" s="140"/>
      <c r="F17" s="140"/>
      <c r="G17" s="140"/>
      <c r="H17" s="140"/>
      <c r="I17" s="140"/>
      <c r="J17" s="140"/>
      <c r="L17" s="38"/>
      <c r="M17" s="38"/>
      <c r="N17" s="38"/>
    </row>
    <row r="18" spans="1:14" s="35" customFormat="1" x14ac:dyDescent="0.2">
      <c r="A18" s="37"/>
      <c r="B18" s="141" t="s">
        <v>30</v>
      </c>
      <c r="C18" s="136">
        <v>99.045000000000002</v>
      </c>
      <c r="D18" s="137">
        <v>99.045000000000002</v>
      </c>
      <c r="E18" s="137">
        <v>99.045000000000002</v>
      </c>
      <c r="F18" s="142">
        <v>0</v>
      </c>
      <c r="G18" s="137">
        <v>25.533999999999999</v>
      </c>
      <c r="H18" s="137">
        <v>73.510999999999996</v>
      </c>
      <c r="I18" s="142" t="s">
        <v>480</v>
      </c>
      <c r="J18" s="142" t="s">
        <v>480</v>
      </c>
      <c r="K18" s="38"/>
      <c r="L18" s="38"/>
      <c r="M18" s="38"/>
      <c r="N18" s="38"/>
    </row>
    <row r="19" spans="1:14" s="35" customFormat="1" x14ac:dyDescent="0.2">
      <c r="A19" s="37"/>
      <c r="B19" s="143" t="s">
        <v>504</v>
      </c>
      <c r="C19" s="136">
        <v>1164.9549999999999</v>
      </c>
      <c r="D19" s="137">
        <v>1065.577</v>
      </c>
      <c r="E19" s="137">
        <v>924.56600000000003</v>
      </c>
      <c r="F19" s="144">
        <v>7.4640000000000004</v>
      </c>
      <c r="G19" s="137">
        <v>43.389000000000003</v>
      </c>
      <c r="H19" s="137">
        <v>781.45899999999995</v>
      </c>
      <c r="I19" s="144">
        <v>92.254000000000005</v>
      </c>
      <c r="J19" s="144">
        <v>141.011</v>
      </c>
      <c r="K19" s="37"/>
      <c r="L19" s="38"/>
      <c r="M19" s="38"/>
      <c r="N19" s="38"/>
    </row>
    <row r="20" spans="1:14" s="35" customFormat="1" x14ac:dyDescent="0.2">
      <c r="A20" s="37"/>
      <c r="B20" s="141" t="s">
        <v>505</v>
      </c>
      <c r="C20" s="136">
        <v>93.137</v>
      </c>
      <c r="D20" s="137">
        <v>93.137</v>
      </c>
      <c r="E20" s="137">
        <v>93.137</v>
      </c>
      <c r="F20" s="144">
        <v>1.5169999999999999</v>
      </c>
      <c r="G20" s="137">
        <v>15.755000000000001</v>
      </c>
      <c r="H20" s="137">
        <v>75.864999999999995</v>
      </c>
      <c r="I20" s="142" t="s">
        <v>480</v>
      </c>
      <c r="J20" s="142" t="s">
        <v>480</v>
      </c>
      <c r="K20" s="37"/>
      <c r="L20" s="38"/>
      <c r="M20" s="38"/>
      <c r="N20" s="38"/>
    </row>
    <row r="21" spans="1:14" s="35" customFormat="1" x14ac:dyDescent="0.2">
      <c r="A21" s="37"/>
      <c r="B21" s="141" t="s">
        <v>506</v>
      </c>
      <c r="C21" s="136">
        <v>6.7919999999999998</v>
      </c>
      <c r="D21" s="137">
        <v>4.4169999999999998</v>
      </c>
      <c r="E21" s="137">
        <v>4.4169999999999998</v>
      </c>
      <c r="F21" s="144">
        <v>1.579</v>
      </c>
      <c r="G21" s="137">
        <v>0.38100000000000001</v>
      </c>
      <c r="H21" s="137">
        <v>2.4569999999999999</v>
      </c>
      <c r="I21" s="142" t="s">
        <v>480</v>
      </c>
      <c r="J21" s="142" t="s">
        <v>480</v>
      </c>
      <c r="K21" s="37"/>
      <c r="L21" s="38"/>
      <c r="M21" s="38"/>
      <c r="N21" s="38"/>
    </row>
    <row r="22" spans="1:14" s="37" customFormat="1" x14ac:dyDescent="0.2">
      <c r="B22" s="141" t="s">
        <v>507</v>
      </c>
      <c r="C22" s="136">
        <v>249.70599999999999</v>
      </c>
      <c r="D22" s="137">
        <v>249.70599999999999</v>
      </c>
      <c r="E22" s="137">
        <v>249.70599999999999</v>
      </c>
      <c r="F22" s="144">
        <v>4.2949999999999999</v>
      </c>
      <c r="G22" s="137">
        <v>20.158999999999999</v>
      </c>
      <c r="H22" s="137">
        <v>225.25200000000001</v>
      </c>
      <c r="I22" s="142" t="s">
        <v>480</v>
      </c>
      <c r="J22" s="142" t="s">
        <v>480</v>
      </c>
      <c r="L22" s="38"/>
      <c r="M22" s="38"/>
      <c r="N22" s="38"/>
    </row>
    <row r="23" spans="1:14" s="37" customFormat="1" x14ac:dyDescent="0.2">
      <c r="B23" s="141" t="s">
        <v>508</v>
      </c>
      <c r="C23" s="136">
        <v>48.752000000000002</v>
      </c>
      <c r="D23" s="137">
        <v>48.752000000000002</v>
      </c>
      <c r="E23" s="137">
        <v>48</v>
      </c>
      <c r="F23" s="142">
        <v>0</v>
      </c>
      <c r="G23" s="142">
        <v>0</v>
      </c>
      <c r="H23" s="137">
        <v>43.279000000000003</v>
      </c>
      <c r="I23" s="144">
        <v>4.7210000000000001</v>
      </c>
      <c r="J23" s="144">
        <v>0.752</v>
      </c>
      <c r="L23" s="38"/>
      <c r="M23" s="38"/>
      <c r="N23" s="38"/>
    </row>
    <row r="24" spans="1:14" s="37" customFormat="1" x14ac:dyDescent="0.2">
      <c r="B24" s="135"/>
      <c r="C24" s="136"/>
      <c r="D24" s="137"/>
      <c r="E24" s="137"/>
      <c r="F24" s="145"/>
      <c r="G24" s="137"/>
      <c r="H24" s="137"/>
      <c r="I24" s="145"/>
      <c r="J24" s="145"/>
      <c r="L24" s="38"/>
      <c r="M24" s="38"/>
      <c r="N24" s="38"/>
    </row>
    <row r="25" spans="1:14" s="37" customFormat="1" x14ac:dyDescent="0.2">
      <c r="B25" s="141" t="s">
        <v>509</v>
      </c>
      <c r="C25" s="136">
        <v>52.735999999999997</v>
      </c>
      <c r="D25" s="137">
        <v>30.611999999999998</v>
      </c>
      <c r="E25" s="137">
        <v>14.595000000000001</v>
      </c>
      <c r="F25" s="142">
        <v>0</v>
      </c>
      <c r="G25" s="142">
        <v>0</v>
      </c>
      <c r="H25" s="137">
        <v>11.897</v>
      </c>
      <c r="I25" s="144">
        <v>2.698</v>
      </c>
      <c r="J25" s="144">
        <v>16.016999999999999</v>
      </c>
      <c r="L25" s="38"/>
      <c r="M25" s="38"/>
      <c r="N25" s="38"/>
    </row>
    <row r="26" spans="1:14" s="37" customFormat="1" x14ac:dyDescent="0.2">
      <c r="B26" s="141" t="s">
        <v>510</v>
      </c>
      <c r="C26" s="136">
        <v>72.224999999999994</v>
      </c>
      <c r="D26" s="137">
        <v>54.545000000000002</v>
      </c>
      <c r="E26" s="137">
        <v>52.637</v>
      </c>
      <c r="F26" s="142">
        <v>0</v>
      </c>
      <c r="G26" s="137">
        <v>4.0000000000000001E-3</v>
      </c>
      <c r="H26" s="137">
        <v>52.07</v>
      </c>
      <c r="I26" s="144">
        <v>0.56299999999999994</v>
      </c>
      <c r="J26" s="144">
        <v>1.9079999999999999</v>
      </c>
      <c r="L26" s="38"/>
      <c r="M26" s="38"/>
      <c r="N26" s="38"/>
    </row>
    <row r="27" spans="1:14" s="35" customFormat="1" x14ac:dyDescent="0.2">
      <c r="A27" s="37"/>
      <c r="B27" s="141" t="s">
        <v>511</v>
      </c>
      <c r="C27" s="136">
        <v>82.721999999999994</v>
      </c>
      <c r="D27" s="137">
        <v>77.721999999999994</v>
      </c>
      <c r="E27" s="137">
        <v>69.331999999999994</v>
      </c>
      <c r="F27" s="142">
        <v>0</v>
      </c>
      <c r="G27" s="137">
        <v>1.3680000000000001</v>
      </c>
      <c r="H27" s="137">
        <v>51.887999999999998</v>
      </c>
      <c r="I27" s="144">
        <v>16.076000000000001</v>
      </c>
      <c r="J27" s="144">
        <v>8.39</v>
      </c>
      <c r="K27" s="37"/>
      <c r="L27" s="38"/>
      <c r="M27" s="38"/>
      <c r="N27" s="38"/>
    </row>
    <row r="28" spans="1:14" s="35" customFormat="1" x14ac:dyDescent="0.2">
      <c r="A28" s="37"/>
      <c r="B28" s="141" t="s">
        <v>512</v>
      </c>
      <c r="C28" s="136">
        <v>232.91300000000001</v>
      </c>
      <c r="D28" s="137">
        <v>218.32400000000001</v>
      </c>
      <c r="E28" s="137">
        <v>144.72999999999999</v>
      </c>
      <c r="F28" s="142">
        <v>0</v>
      </c>
      <c r="G28" s="137">
        <v>5.53</v>
      </c>
      <c r="H28" s="137">
        <v>117.071</v>
      </c>
      <c r="I28" s="144">
        <v>22.129000000000001</v>
      </c>
      <c r="J28" s="144">
        <v>73.593999999999994</v>
      </c>
      <c r="K28" s="37"/>
      <c r="L28" s="38"/>
      <c r="M28" s="38"/>
      <c r="N28" s="38"/>
    </row>
    <row r="29" spans="1:14" s="37" customFormat="1" x14ac:dyDescent="0.2">
      <c r="B29" s="135"/>
      <c r="C29" s="136"/>
      <c r="D29" s="137"/>
      <c r="E29" s="137"/>
      <c r="F29" s="145"/>
      <c r="G29" s="137"/>
      <c r="H29" s="137"/>
      <c r="I29" s="145"/>
      <c r="J29" s="145"/>
      <c r="L29" s="38"/>
      <c r="M29" s="38"/>
      <c r="N29" s="38"/>
    </row>
    <row r="30" spans="1:14" s="37" customFormat="1" x14ac:dyDescent="0.2">
      <c r="B30" s="141" t="s">
        <v>513</v>
      </c>
      <c r="C30" s="136">
        <v>124.944</v>
      </c>
      <c r="D30" s="137">
        <v>119.89</v>
      </c>
      <c r="E30" s="137">
        <v>108.997</v>
      </c>
      <c r="F30" s="142">
        <v>0</v>
      </c>
      <c r="G30" s="142">
        <v>0</v>
      </c>
      <c r="H30" s="137">
        <v>93.64</v>
      </c>
      <c r="I30" s="144">
        <v>15.356999999999999</v>
      </c>
      <c r="J30" s="144">
        <v>10.893000000000001</v>
      </c>
      <c r="L30" s="38"/>
      <c r="M30" s="38"/>
      <c r="N30" s="38"/>
    </row>
    <row r="31" spans="1:14" s="37" customFormat="1" x14ac:dyDescent="0.2">
      <c r="B31" s="141" t="s">
        <v>514</v>
      </c>
      <c r="C31" s="136">
        <v>79.402000000000001</v>
      </c>
      <c r="D31" s="137">
        <v>64.739000000000004</v>
      </c>
      <c r="E31" s="137">
        <v>42.747999999999998</v>
      </c>
      <c r="F31" s="142">
        <v>0</v>
      </c>
      <c r="G31" s="137">
        <v>7.9000000000000001E-2</v>
      </c>
      <c r="H31" s="137">
        <v>37.378999999999998</v>
      </c>
      <c r="I31" s="144">
        <v>5.29</v>
      </c>
      <c r="J31" s="144">
        <v>21.991</v>
      </c>
      <c r="L31" s="38"/>
      <c r="M31" s="38"/>
      <c r="N31" s="38"/>
    </row>
    <row r="32" spans="1:14" s="37" customFormat="1" x14ac:dyDescent="0.2">
      <c r="B32" s="141" t="s">
        <v>515</v>
      </c>
      <c r="C32" s="136">
        <v>121.626</v>
      </c>
      <c r="D32" s="137">
        <v>103.733</v>
      </c>
      <c r="E32" s="137">
        <v>96.266999999999996</v>
      </c>
      <c r="F32" s="144">
        <v>7.2999999999999995E-2</v>
      </c>
      <c r="G32" s="137">
        <v>0.113</v>
      </c>
      <c r="H32" s="137">
        <v>70.661000000000001</v>
      </c>
      <c r="I32" s="144">
        <v>25.42</v>
      </c>
      <c r="J32" s="144">
        <v>7.4660000000000002</v>
      </c>
      <c r="L32" s="38"/>
      <c r="M32" s="38"/>
      <c r="N32" s="38"/>
    </row>
    <row r="33" spans="1:14" s="37" customFormat="1" x14ac:dyDescent="0.15">
      <c r="B33" s="127"/>
      <c r="C33" s="136"/>
      <c r="D33" s="137"/>
      <c r="E33" s="137"/>
      <c r="F33" s="145"/>
      <c r="G33" s="137"/>
      <c r="H33" s="137"/>
      <c r="I33" s="145"/>
      <c r="J33" s="145"/>
      <c r="L33" s="38"/>
      <c r="M33" s="38"/>
      <c r="N33" s="38"/>
    </row>
    <row r="34" spans="1:14" s="37" customFormat="1" x14ac:dyDescent="0.2">
      <c r="B34" s="141" t="s">
        <v>380</v>
      </c>
      <c r="C34" s="136">
        <v>1003.687</v>
      </c>
      <c r="D34" s="137">
        <v>936.13900000000001</v>
      </c>
      <c r="E34" s="137">
        <v>691.67</v>
      </c>
      <c r="F34" s="144">
        <v>3.3069999999999999</v>
      </c>
      <c r="G34" s="137">
        <v>10.784000000000001</v>
      </c>
      <c r="H34" s="137">
        <v>521.29499999999996</v>
      </c>
      <c r="I34" s="144">
        <v>156.28399999999999</v>
      </c>
      <c r="J34" s="144">
        <v>244.46899999999999</v>
      </c>
      <c r="L34" s="38"/>
      <c r="M34" s="38"/>
      <c r="N34" s="38"/>
    </row>
    <row r="35" spans="1:14" s="37" customFormat="1" x14ac:dyDescent="0.2">
      <c r="B35" s="141" t="s">
        <v>328</v>
      </c>
      <c r="C35" s="136">
        <v>1013.842</v>
      </c>
      <c r="D35" s="137">
        <v>951.13</v>
      </c>
      <c r="E35" s="137">
        <v>554.26</v>
      </c>
      <c r="F35" s="144">
        <v>2.0329999999999999</v>
      </c>
      <c r="G35" s="137">
        <v>12.401999999999999</v>
      </c>
      <c r="H35" s="137">
        <v>337.81099999999998</v>
      </c>
      <c r="I35" s="144">
        <v>202.01400000000001</v>
      </c>
      <c r="J35" s="144">
        <v>396.87</v>
      </c>
      <c r="L35" s="38"/>
      <c r="M35" s="38"/>
      <c r="N35" s="38"/>
    </row>
    <row r="36" spans="1:14" s="37" customFormat="1" x14ac:dyDescent="0.2">
      <c r="B36" s="141" t="s">
        <v>516</v>
      </c>
      <c r="C36" s="136">
        <v>10995.922</v>
      </c>
      <c r="D36" s="137">
        <v>10797.001</v>
      </c>
      <c r="E36" s="137">
        <v>4816.143</v>
      </c>
      <c r="F36" s="144">
        <v>2.9620000000000002</v>
      </c>
      <c r="G36" s="137">
        <v>35.064</v>
      </c>
      <c r="H36" s="137">
        <v>1235.7829999999999</v>
      </c>
      <c r="I36" s="144">
        <v>3542.3339999999998</v>
      </c>
      <c r="J36" s="144">
        <v>5980.8580000000002</v>
      </c>
      <c r="L36" s="38"/>
      <c r="M36" s="38"/>
      <c r="N36" s="38"/>
    </row>
    <row r="37" spans="1:14" ht="18" thickBot="1" x14ac:dyDescent="0.2">
      <c r="B37" s="146"/>
      <c r="C37" s="147"/>
      <c r="D37" s="148"/>
      <c r="E37" s="148"/>
      <c r="F37" s="148"/>
      <c r="G37" s="148"/>
      <c r="H37" s="148"/>
      <c r="I37" s="148"/>
      <c r="J37" s="148"/>
    </row>
    <row r="38" spans="1:14" x14ac:dyDescent="0.2">
      <c r="B38" s="127"/>
      <c r="C38" s="511" t="s">
        <v>633</v>
      </c>
      <c r="D38" s="512"/>
      <c r="E38" s="513"/>
      <c r="F38" s="511" t="s">
        <v>634</v>
      </c>
      <c r="G38" s="512"/>
      <c r="H38" s="512"/>
      <c r="I38" s="512"/>
      <c r="J38" s="512"/>
      <c r="K38" s="52"/>
    </row>
    <row r="39" spans="1:14" x14ac:dyDescent="0.2">
      <c r="B39" s="127"/>
      <c r="C39" s="509" t="s">
        <v>519</v>
      </c>
      <c r="D39" s="509" t="s">
        <v>520</v>
      </c>
      <c r="E39" s="509" t="s">
        <v>521</v>
      </c>
      <c r="F39" s="509" t="s">
        <v>522</v>
      </c>
      <c r="G39" s="149" t="s">
        <v>517</v>
      </c>
      <c r="H39" s="150"/>
      <c r="I39" s="149" t="s">
        <v>518</v>
      </c>
      <c r="J39" s="150"/>
      <c r="K39" s="52"/>
    </row>
    <row r="40" spans="1:14" x14ac:dyDescent="0.2">
      <c r="B40" s="129"/>
      <c r="C40" s="510"/>
      <c r="D40" s="510"/>
      <c r="E40" s="510"/>
      <c r="F40" s="510"/>
      <c r="G40" s="151" t="s">
        <v>523</v>
      </c>
      <c r="H40" s="151" t="s">
        <v>524</v>
      </c>
      <c r="I40" s="151" t="s">
        <v>523</v>
      </c>
      <c r="J40" s="151" t="s">
        <v>524</v>
      </c>
      <c r="K40" s="52"/>
    </row>
    <row r="41" spans="1:14" x14ac:dyDescent="0.2">
      <c r="B41" s="127"/>
      <c r="C41" s="152" t="s">
        <v>29</v>
      </c>
      <c r="D41" s="153" t="s">
        <v>29</v>
      </c>
      <c r="E41" s="153" t="s">
        <v>29</v>
      </c>
      <c r="F41" s="153" t="s">
        <v>29</v>
      </c>
      <c r="G41" s="154"/>
      <c r="H41" s="153" t="s">
        <v>29</v>
      </c>
      <c r="I41" s="154"/>
      <c r="J41" s="153" t="s">
        <v>29</v>
      </c>
    </row>
    <row r="42" spans="1:14" x14ac:dyDescent="0.2">
      <c r="B42" s="135" t="s">
        <v>638</v>
      </c>
      <c r="C42" s="155">
        <v>7241.6</v>
      </c>
      <c r="D42" s="137">
        <v>4766.3999999999996</v>
      </c>
      <c r="E42" s="137">
        <v>1800.3</v>
      </c>
      <c r="F42" s="137">
        <v>13421.1</v>
      </c>
      <c r="G42" s="156">
        <v>11999</v>
      </c>
      <c r="H42" s="137">
        <v>241.3</v>
      </c>
      <c r="I42" s="156">
        <v>411</v>
      </c>
      <c r="J42" s="137">
        <v>145.80000000000001</v>
      </c>
      <c r="L42" s="38"/>
      <c r="M42" s="38"/>
      <c r="N42" s="38"/>
    </row>
    <row r="43" spans="1:14" x14ac:dyDescent="0.2">
      <c r="B43" s="135" t="s">
        <v>675</v>
      </c>
      <c r="C43" s="136">
        <v>7245.1</v>
      </c>
      <c r="D43" s="137">
        <v>4789.3</v>
      </c>
      <c r="E43" s="137">
        <v>1793.4</v>
      </c>
      <c r="F43" s="137">
        <v>13436.4</v>
      </c>
      <c r="G43" s="156">
        <v>12122</v>
      </c>
      <c r="H43" s="137">
        <v>243.9</v>
      </c>
      <c r="I43" s="156">
        <v>415</v>
      </c>
      <c r="J43" s="137">
        <v>147.5</v>
      </c>
      <c r="L43" s="38"/>
      <c r="M43" s="38"/>
      <c r="N43" s="38"/>
    </row>
    <row r="44" spans="1:14" x14ac:dyDescent="0.2">
      <c r="B44" s="135" t="s">
        <v>963</v>
      </c>
      <c r="C44" s="136">
        <v>7272.9889999999996</v>
      </c>
      <c r="D44" s="137">
        <v>4817.152</v>
      </c>
      <c r="E44" s="137">
        <v>1758.751</v>
      </c>
      <c r="F44" s="137">
        <v>13458.14</v>
      </c>
      <c r="G44" s="156">
        <v>12032</v>
      </c>
      <c r="H44" s="137">
        <v>243.386</v>
      </c>
      <c r="I44" s="156">
        <v>408</v>
      </c>
      <c r="J44" s="137">
        <v>147.36600000000001</v>
      </c>
      <c r="L44" s="38"/>
      <c r="M44" s="38"/>
      <c r="N44" s="38"/>
    </row>
    <row r="45" spans="1:14" x14ac:dyDescent="0.2">
      <c r="B45" s="135"/>
      <c r="C45" s="139"/>
      <c r="D45" s="140"/>
      <c r="E45" s="140"/>
      <c r="F45" s="140"/>
      <c r="G45" s="140"/>
      <c r="H45" s="140"/>
      <c r="I45" s="140"/>
      <c r="J45" s="140"/>
      <c r="L45" s="38"/>
      <c r="M45" s="38"/>
      <c r="N45" s="38"/>
    </row>
    <row r="46" spans="1:14" s="35" customFormat="1" x14ac:dyDescent="0.2">
      <c r="A46" s="37"/>
      <c r="B46" s="141" t="s">
        <v>30</v>
      </c>
      <c r="C46" s="136">
        <v>99.045000000000002</v>
      </c>
      <c r="D46" s="142" t="s">
        <v>480</v>
      </c>
      <c r="E46" s="142" t="s">
        <v>480</v>
      </c>
      <c r="F46" s="157">
        <v>45.908000000000001</v>
      </c>
      <c r="G46" s="156">
        <v>108</v>
      </c>
      <c r="H46" s="137">
        <v>17.587</v>
      </c>
      <c r="I46" s="142">
        <v>38</v>
      </c>
      <c r="J46" s="157">
        <v>35.549999999999997</v>
      </c>
      <c r="K46" s="37"/>
      <c r="L46" s="38"/>
      <c r="M46" s="38"/>
      <c r="N46" s="38"/>
    </row>
    <row r="47" spans="1:14" s="37" customFormat="1" x14ac:dyDescent="0.2">
      <c r="B47" s="158" t="s">
        <v>504</v>
      </c>
      <c r="C47" s="136">
        <v>866.43200000000002</v>
      </c>
      <c r="D47" s="137">
        <v>198.36799999999999</v>
      </c>
      <c r="E47" s="137">
        <v>0.77700000000000002</v>
      </c>
      <c r="F47" s="144">
        <v>936.32100000000003</v>
      </c>
      <c r="G47" s="156">
        <v>1238</v>
      </c>
      <c r="H47" s="137">
        <v>62.552999999999997</v>
      </c>
      <c r="I47" s="145">
        <v>176</v>
      </c>
      <c r="J47" s="144">
        <v>66.703000000000003</v>
      </c>
      <c r="L47" s="38"/>
      <c r="M47" s="38"/>
      <c r="N47" s="38"/>
    </row>
    <row r="48" spans="1:14" s="37" customFormat="1" x14ac:dyDescent="0.2">
      <c r="B48" s="159" t="s">
        <v>505</v>
      </c>
      <c r="C48" s="136">
        <v>93.137</v>
      </c>
      <c r="D48" s="142">
        <v>0</v>
      </c>
      <c r="E48" s="142">
        <v>0</v>
      </c>
      <c r="F48" s="144">
        <v>74.275000000000006</v>
      </c>
      <c r="G48" s="156">
        <v>186</v>
      </c>
      <c r="H48" s="137">
        <v>14.138</v>
      </c>
      <c r="I48" s="142">
        <v>4</v>
      </c>
      <c r="J48" s="157">
        <v>4.7240000000000002</v>
      </c>
      <c r="L48" s="38"/>
      <c r="M48" s="38"/>
      <c r="N48" s="38"/>
    </row>
    <row r="49" spans="1:14" s="37" customFormat="1" x14ac:dyDescent="0.2">
      <c r="B49" s="159" t="s">
        <v>506</v>
      </c>
      <c r="C49" s="136">
        <v>4.4169999999999998</v>
      </c>
      <c r="D49" s="142">
        <v>0</v>
      </c>
      <c r="E49" s="142">
        <v>0</v>
      </c>
      <c r="F49" s="144">
        <v>2.4750000000000001</v>
      </c>
      <c r="G49" s="156">
        <v>8</v>
      </c>
      <c r="H49" s="137">
        <v>1.762</v>
      </c>
      <c r="I49" s="142">
        <v>1</v>
      </c>
      <c r="J49" s="157">
        <v>0.18</v>
      </c>
      <c r="L49" s="38"/>
      <c r="M49" s="38"/>
      <c r="N49" s="38"/>
    </row>
    <row r="50" spans="1:14" s="37" customFormat="1" x14ac:dyDescent="0.2">
      <c r="B50" s="159" t="s">
        <v>507</v>
      </c>
      <c r="C50" s="136">
        <v>249.70599999999999</v>
      </c>
      <c r="D50" s="142">
        <v>0</v>
      </c>
      <c r="E50" s="142">
        <v>0</v>
      </c>
      <c r="F50" s="144">
        <v>207.90700000000001</v>
      </c>
      <c r="G50" s="156">
        <v>314</v>
      </c>
      <c r="H50" s="137">
        <v>18.186</v>
      </c>
      <c r="I50" s="142">
        <v>57</v>
      </c>
      <c r="J50" s="157">
        <v>23.613</v>
      </c>
      <c r="L50" s="38"/>
      <c r="M50" s="38"/>
      <c r="N50" s="38"/>
    </row>
    <row r="51" spans="1:14" s="37" customFormat="1" x14ac:dyDescent="0.2">
      <c r="B51" s="141" t="s">
        <v>508</v>
      </c>
      <c r="C51" s="136">
        <v>40.954999999999998</v>
      </c>
      <c r="D51" s="137">
        <v>7.7969999999999997</v>
      </c>
      <c r="E51" s="142">
        <v>0</v>
      </c>
      <c r="F51" s="157">
        <v>40.786000000000001</v>
      </c>
      <c r="G51" s="142">
        <v>33</v>
      </c>
      <c r="H51" s="137">
        <v>1.8939999999999999</v>
      </c>
      <c r="I51" s="145">
        <v>16</v>
      </c>
      <c r="J51" s="144">
        <v>6.0720000000000001</v>
      </c>
      <c r="L51" s="38"/>
      <c r="M51" s="38"/>
      <c r="N51" s="38"/>
    </row>
    <row r="52" spans="1:14" s="37" customFormat="1" x14ac:dyDescent="0.2">
      <c r="B52" s="135"/>
      <c r="C52" s="136"/>
      <c r="D52" s="137"/>
      <c r="E52" s="137"/>
      <c r="F52" s="145"/>
      <c r="G52" s="137"/>
      <c r="H52" s="137"/>
      <c r="I52" s="145"/>
      <c r="J52" s="145"/>
      <c r="L52" s="38"/>
      <c r="M52" s="38"/>
      <c r="N52" s="38"/>
    </row>
    <row r="53" spans="1:14" s="37" customFormat="1" x14ac:dyDescent="0.2">
      <c r="B53" s="141" t="s">
        <v>509</v>
      </c>
      <c r="C53" s="136">
        <v>14.811999999999999</v>
      </c>
      <c r="D53" s="137">
        <v>15.731999999999999</v>
      </c>
      <c r="E53" s="137">
        <v>6.8000000000000005E-2</v>
      </c>
      <c r="F53" s="157">
        <v>26.908999999999999</v>
      </c>
      <c r="G53" s="142">
        <v>36</v>
      </c>
      <c r="H53" s="137">
        <v>1.542</v>
      </c>
      <c r="I53" s="145">
        <v>9</v>
      </c>
      <c r="J53" s="144">
        <v>2.161</v>
      </c>
      <c r="L53" s="38"/>
      <c r="M53" s="38"/>
      <c r="N53" s="38"/>
    </row>
    <row r="54" spans="1:14" s="35" customFormat="1" x14ac:dyDescent="0.2">
      <c r="A54" s="37"/>
      <c r="B54" s="141" t="s">
        <v>510</v>
      </c>
      <c r="C54" s="136">
        <v>49.915999999999997</v>
      </c>
      <c r="D54" s="137">
        <v>4.6289999999999996</v>
      </c>
      <c r="E54" s="142">
        <v>0</v>
      </c>
      <c r="F54" s="157">
        <v>44.381999999999998</v>
      </c>
      <c r="G54" s="156">
        <v>82</v>
      </c>
      <c r="H54" s="137">
        <v>4.2149999999999999</v>
      </c>
      <c r="I54" s="145">
        <v>13</v>
      </c>
      <c r="J54" s="144">
        <v>5.9480000000000004</v>
      </c>
      <c r="K54" s="37"/>
      <c r="L54" s="38"/>
      <c r="M54" s="38"/>
      <c r="N54" s="38"/>
    </row>
    <row r="55" spans="1:14" s="37" customFormat="1" x14ac:dyDescent="0.2">
      <c r="B55" s="141" t="s">
        <v>511</v>
      </c>
      <c r="C55" s="136">
        <v>65.600999999999999</v>
      </c>
      <c r="D55" s="137">
        <v>12.121</v>
      </c>
      <c r="E55" s="142">
        <v>0</v>
      </c>
      <c r="F55" s="157">
        <v>75.367000000000004</v>
      </c>
      <c r="G55" s="156">
        <v>62</v>
      </c>
      <c r="H55" s="137">
        <v>2.125</v>
      </c>
      <c r="I55" s="145">
        <v>1</v>
      </c>
      <c r="J55" s="144">
        <v>0.23</v>
      </c>
      <c r="L55" s="38"/>
      <c r="M55" s="38"/>
      <c r="N55" s="38"/>
    </row>
    <row r="56" spans="1:14" s="37" customFormat="1" x14ac:dyDescent="0.2">
      <c r="B56" s="141" t="s">
        <v>512</v>
      </c>
      <c r="C56" s="136">
        <v>122.244</v>
      </c>
      <c r="D56" s="137">
        <v>95.981999999999999</v>
      </c>
      <c r="E56" s="137">
        <v>9.8000000000000004E-2</v>
      </c>
      <c r="F56" s="157">
        <v>202.30799999999999</v>
      </c>
      <c r="G56" s="156">
        <v>226</v>
      </c>
      <c r="H56" s="137">
        <v>7.7709999999999999</v>
      </c>
      <c r="I56" s="145">
        <v>23</v>
      </c>
      <c r="J56" s="144">
        <v>8.2449999999999992</v>
      </c>
      <c r="L56" s="38"/>
      <c r="M56" s="38"/>
      <c r="N56" s="38"/>
    </row>
    <row r="57" spans="1:14" s="37" customFormat="1" x14ac:dyDescent="0.2">
      <c r="B57" s="135"/>
      <c r="C57" s="136"/>
      <c r="D57" s="137"/>
      <c r="E57" s="137"/>
      <c r="F57" s="145"/>
      <c r="G57" s="137"/>
      <c r="H57" s="137"/>
      <c r="I57" s="145"/>
      <c r="J57" s="145"/>
      <c r="L57" s="38"/>
      <c r="M57" s="38"/>
      <c r="N57" s="38"/>
    </row>
    <row r="58" spans="1:14" s="37" customFormat="1" x14ac:dyDescent="0.2">
      <c r="B58" s="141" t="s">
        <v>513</v>
      </c>
      <c r="C58" s="136">
        <v>102.274</v>
      </c>
      <c r="D58" s="137">
        <v>17.571999999999999</v>
      </c>
      <c r="E58" s="137">
        <v>4.3999999999999997E-2</v>
      </c>
      <c r="F58" s="157">
        <v>106.568</v>
      </c>
      <c r="G58" s="142">
        <v>136</v>
      </c>
      <c r="H58" s="137">
        <v>6.1870000000000003</v>
      </c>
      <c r="I58" s="145">
        <v>20</v>
      </c>
      <c r="J58" s="144">
        <v>7.1349999999999998</v>
      </c>
      <c r="L58" s="38"/>
      <c r="M58" s="38"/>
      <c r="N58" s="38"/>
    </row>
    <row r="59" spans="1:14" s="37" customFormat="1" x14ac:dyDescent="0.2">
      <c r="B59" s="141" t="s">
        <v>514</v>
      </c>
      <c r="C59" s="136">
        <v>39.027999999999999</v>
      </c>
      <c r="D59" s="137">
        <v>25.710999999999999</v>
      </c>
      <c r="E59" s="142">
        <v>0</v>
      </c>
      <c r="F59" s="157">
        <v>58.966000000000001</v>
      </c>
      <c r="G59" s="156">
        <v>48</v>
      </c>
      <c r="H59" s="137">
        <v>1.758</v>
      </c>
      <c r="I59" s="145">
        <v>19</v>
      </c>
      <c r="J59" s="144">
        <v>4.0149999999999997</v>
      </c>
      <c r="L59" s="38"/>
      <c r="M59" s="38"/>
      <c r="N59" s="38"/>
    </row>
    <row r="60" spans="1:14" s="37" customFormat="1" x14ac:dyDescent="0.2">
      <c r="B60" s="141" t="s">
        <v>515</v>
      </c>
      <c r="C60" s="136">
        <v>84.341999999999999</v>
      </c>
      <c r="D60" s="137">
        <v>18.824000000000002</v>
      </c>
      <c r="E60" s="137">
        <v>0.56699999999999995</v>
      </c>
      <c r="F60" s="144">
        <v>96.378</v>
      </c>
      <c r="G60" s="156">
        <v>107</v>
      </c>
      <c r="H60" s="137">
        <v>2.9750000000000001</v>
      </c>
      <c r="I60" s="145">
        <v>13</v>
      </c>
      <c r="J60" s="144">
        <v>4.38</v>
      </c>
      <c r="L60" s="38"/>
      <c r="M60" s="38"/>
      <c r="N60" s="38"/>
    </row>
    <row r="61" spans="1:14" s="37" customFormat="1" x14ac:dyDescent="0.15">
      <c r="B61" s="127"/>
      <c r="C61" s="136"/>
      <c r="D61" s="137"/>
      <c r="E61" s="137"/>
      <c r="F61" s="145"/>
      <c r="G61" s="137"/>
      <c r="H61" s="137"/>
      <c r="I61" s="145"/>
      <c r="J61" s="145"/>
      <c r="L61" s="38"/>
      <c r="M61" s="38"/>
      <c r="N61" s="38"/>
    </row>
    <row r="62" spans="1:14" s="37" customFormat="1" x14ac:dyDescent="0.2">
      <c r="B62" s="141" t="s">
        <v>381</v>
      </c>
      <c r="C62" s="136">
        <v>634.57899999999995</v>
      </c>
      <c r="D62" s="137">
        <v>251.08600000000001</v>
      </c>
      <c r="E62" s="137">
        <v>50.473999999999997</v>
      </c>
      <c r="F62" s="144">
        <v>903.303</v>
      </c>
      <c r="G62" s="156">
        <v>761</v>
      </c>
      <c r="H62" s="137">
        <v>21.169</v>
      </c>
      <c r="I62" s="145">
        <v>44</v>
      </c>
      <c r="J62" s="144">
        <v>11.667</v>
      </c>
      <c r="L62" s="38"/>
      <c r="M62" s="38"/>
      <c r="N62" s="38"/>
    </row>
    <row r="63" spans="1:14" s="37" customFormat="1" x14ac:dyDescent="0.2">
      <c r="B63" s="141" t="s">
        <v>335</v>
      </c>
      <c r="C63" s="136">
        <v>515.08100000000002</v>
      </c>
      <c r="D63" s="137">
        <v>380.42399999999998</v>
      </c>
      <c r="E63" s="137">
        <v>55.625</v>
      </c>
      <c r="F63" s="144">
        <v>919.00099999999998</v>
      </c>
      <c r="G63" s="156">
        <v>868</v>
      </c>
      <c r="H63" s="137">
        <v>20.707999999999998</v>
      </c>
      <c r="I63" s="145">
        <v>39</v>
      </c>
      <c r="J63" s="144">
        <v>11.420999999999999</v>
      </c>
      <c r="L63" s="38"/>
      <c r="M63" s="38"/>
      <c r="N63" s="38"/>
    </row>
    <row r="64" spans="1:14" s="37" customFormat="1" x14ac:dyDescent="0.2">
      <c r="B64" s="141" t="s">
        <v>525</v>
      </c>
      <c r="C64" s="136">
        <v>5157.8519999999999</v>
      </c>
      <c r="D64" s="137">
        <v>3987.2739999999999</v>
      </c>
      <c r="E64" s="137">
        <v>1651.875</v>
      </c>
      <c r="F64" s="144">
        <v>10653.607</v>
      </c>
      <c r="G64" s="156">
        <v>9057</v>
      </c>
      <c r="H64" s="137">
        <v>121.369</v>
      </c>
      <c r="I64" s="145">
        <v>111</v>
      </c>
      <c r="J64" s="144">
        <v>22.024999999999999</v>
      </c>
      <c r="L64" s="38"/>
      <c r="M64" s="38"/>
      <c r="N64" s="38"/>
    </row>
    <row r="65" spans="1:10" ht="18" thickBot="1" x14ac:dyDescent="0.2">
      <c r="B65" s="146"/>
      <c r="C65" s="160"/>
      <c r="D65" s="161"/>
      <c r="E65" s="161"/>
      <c r="F65" s="161"/>
      <c r="G65" s="162"/>
      <c r="H65" s="161"/>
      <c r="I65" s="162"/>
      <c r="J65" s="161"/>
    </row>
    <row r="66" spans="1:10" x14ac:dyDescent="0.2">
      <c r="B66" s="127"/>
      <c r="C66" s="163" t="s">
        <v>31</v>
      </c>
      <c r="D66" s="154"/>
      <c r="E66" s="154"/>
      <c r="F66" s="154"/>
      <c r="G66" s="154"/>
      <c r="H66" s="127"/>
      <c r="I66" s="154"/>
      <c r="J66" s="154"/>
    </row>
    <row r="67" spans="1:10" x14ac:dyDescent="0.2">
      <c r="B67" s="127"/>
      <c r="C67" s="163" t="s">
        <v>32</v>
      </c>
      <c r="D67" s="154"/>
      <c r="E67" s="154"/>
      <c r="F67" s="154"/>
      <c r="G67" s="154"/>
      <c r="H67" s="163"/>
      <c r="I67" s="154"/>
      <c r="J67" s="154"/>
    </row>
    <row r="68" spans="1:10" x14ac:dyDescent="0.2">
      <c r="A68" s="52"/>
      <c r="B68" s="66"/>
      <c r="C68" s="67"/>
      <c r="D68" s="67"/>
      <c r="E68" s="67"/>
      <c r="F68" s="67"/>
      <c r="G68" s="67"/>
      <c r="H68" s="67"/>
      <c r="I68" s="67"/>
      <c r="J68" s="67"/>
    </row>
    <row r="69" spans="1:10" x14ac:dyDescent="0.15">
      <c r="A69" s="52"/>
      <c r="B69" s="52"/>
      <c r="C69" s="67"/>
      <c r="D69" s="67"/>
      <c r="E69" s="67"/>
      <c r="F69" s="67"/>
      <c r="G69" s="67"/>
      <c r="H69" s="67"/>
      <c r="I69" s="67"/>
      <c r="J69" s="67"/>
    </row>
    <row r="70" spans="1:10" x14ac:dyDescent="0.2">
      <c r="A70" s="52"/>
      <c r="B70" s="52"/>
      <c r="C70" s="68"/>
      <c r="D70" s="68"/>
      <c r="E70" s="67"/>
      <c r="F70" s="68"/>
      <c r="G70" s="67"/>
      <c r="H70" s="68"/>
      <c r="I70" s="68"/>
      <c r="J70" s="68"/>
    </row>
    <row r="71" spans="1:10" x14ac:dyDescent="0.2">
      <c r="A71" s="52"/>
      <c r="B71" s="69"/>
      <c r="C71" s="70"/>
      <c r="D71" s="47"/>
      <c r="E71" s="70"/>
      <c r="F71" s="47"/>
      <c r="G71" s="47"/>
      <c r="H71" s="71"/>
      <c r="I71" s="71"/>
      <c r="J71" s="72"/>
    </row>
    <row r="72" spans="1:10" x14ac:dyDescent="0.2">
      <c r="A72" s="52"/>
      <c r="B72" s="69"/>
      <c r="C72" s="70"/>
      <c r="D72" s="47"/>
      <c r="E72" s="70"/>
      <c r="F72" s="47"/>
      <c r="G72" s="47"/>
      <c r="H72" s="71"/>
      <c r="I72" s="71"/>
      <c r="J72" s="72"/>
    </row>
    <row r="73" spans="1:10" x14ac:dyDescent="0.2">
      <c r="A73" s="52"/>
      <c r="B73" s="69"/>
      <c r="C73" s="70"/>
      <c r="D73" s="47"/>
      <c r="E73" s="70"/>
      <c r="F73" s="47"/>
      <c r="G73" s="47"/>
      <c r="H73" s="71"/>
      <c r="I73" s="71"/>
      <c r="J73" s="72"/>
    </row>
    <row r="74" spans="1:10" x14ac:dyDescent="0.2">
      <c r="A74" s="52"/>
      <c r="B74" s="69"/>
      <c r="C74" s="70"/>
      <c r="D74" s="47"/>
      <c r="E74" s="70"/>
      <c r="F74" s="47"/>
      <c r="G74" s="47"/>
      <c r="H74" s="71"/>
      <c r="I74" s="71"/>
      <c r="J74" s="72"/>
    </row>
    <row r="75" spans="1:10" x14ac:dyDescent="0.2">
      <c r="A75" s="52"/>
      <c r="B75" s="69"/>
      <c r="C75" s="70"/>
      <c r="D75" s="47"/>
      <c r="E75" s="70"/>
      <c r="F75" s="47"/>
      <c r="G75" s="47"/>
      <c r="H75" s="71"/>
      <c r="I75" s="71"/>
      <c r="J75" s="72"/>
    </row>
    <row r="76" spans="1:10" x14ac:dyDescent="0.2">
      <c r="A76" s="52"/>
      <c r="B76" s="52"/>
      <c r="C76" s="73"/>
      <c r="D76" s="52"/>
      <c r="E76" s="52"/>
      <c r="F76" s="52"/>
      <c r="G76" s="52"/>
      <c r="H76" s="52"/>
      <c r="I76" s="52"/>
      <c r="J76" s="52"/>
    </row>
    <row r="77" spans="1:10" x14ac:dyDescent="0.2">
      <c r="A77" s="73"/>
      <c r="B77" s="52"/>
      <c r="C77" s="52"/>
      <c r="D77" s="52"/>
      <c r="E77" s="52"/>
      <c r="F77" s="52"/>
      <c r="G77" s="52"/>
      <c r="H77" s="52"/>
      <c r="I77" s="52"/>
      <c r="J77" s="52"/>
    </row>
    <row r="78" spans="1:10" x14ac:dyDescent="0.2">
      <c r="A78" s="52"/>
      <c r="B78" s="73"/>
      <c r="C78" s="52"/>
      <c r="D78" s="52"/>
      <c r="E78" s="52"/>
      <c r="F78" s="52"/>
      <c r="G78" s="52"/>
      <c r="H78" s="52"/>
      <c r="I78" s="52"/>
      <c r="J78" s="52"/>
    </row>
  </sheetData>
  <mergeCells count="12">
    <mergeCell ref="C39:C40"/>
    <mergeCell ref="D39:D40"/>
    <mergeCell ref="E39:E40"/>
    <mergeCell ref="F39:F40"/>
    <mergeCell ref="C38:E38"/>
    <mergeCell ref="F38:J38"/>
    <mergeCell ref="B6:J6"/>
    <mergeCell ref="B8:J8"/>
    <mergeCell ref="B9:J9"/>
    <mergeCell ref="F11:I11"/>
    <mergeCell ref="J11:J12"/>
    <mergeCell ref="E11:E12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zoomScale="75" zoomScaleNormal="75" workbookViewId="0">
      <selection activeCell="Q10" sqref="Q10"/>
    </sheetView>
  </sheetViews>
  <sheetFormatPr defaultColWidth="10.875" defaultRowHeight="17.25" x14ac:dyDescent="0.15"/>
  <cols>
    <col min="1" max="1" width="13.375" style="11" customWidth="1"/>
    <col min="2" max="2" width="7.625" style="11" customWidth="1"/>
    <col min="3" max="3" width="11.25" style="11" customWidth="1"/>
    <col min="4" max="4" width="14" style="11" customWidth="1"/>
    <col min="5" max="12" width="13" style="11" customWidth="1"/>
    <col min="13" max="13" width="12.625" style="11" bestFit="1" customWidth="1"/>
    <col min="14" max="14" width="10.875" style="11"/>
    <col min="15" max="16384" width="10.875" style="2"/>
  </cols>
  <sheetData>
    <row r="1" spans="1:14" x14ac:dyDescent="0.2">
      <c r="A1" s="27"/>
    </row>
    <row r="6" spans="1:14" x14ac:dyDescent="0.2">
      <c r="B6" s="514" t="s">
        <v>33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</row>
    <row r="7" spans="1:14" ht="18" thickBot="1" x14ac:dyDescent="0.25">
      <c r="B7" s="165"/>
      <c r="C7" s="165"/>
      <c r="D7" s="165"/>
      <c r="E7" s="165"/>
      <c r="F7" s="165"/>
      <c r="G7" s="166" t="s">
        <v>447</v>
      </c>
      <c r="H7" s="165"/>
      <c r="I7" s="165"/>
      <c r="J7" s="166"/>
      <c r="K7" s="165"/>
      <c r="L7" s="167" t="s">
        <v>526</v>
      </c>
    </row>
    <row r="8" spans="1:14" x14ac:dyDescent="0.2">
      <c r="B8" s="164"/>
      <c r="C8" s="164"/>
      <c r="D8" s="164"/>
      <c r="E8" s="168" t="s">
        <v>527</v>
      </c>
      <c r="F8" s="169"/>
      <c r="G8" s="169"/>
      <c r="H8" s="169"/>
      <c r="I8" s="169"/>
      <c r="J8" s="169"/>
      <c r="K8" s="169"/>
      <c r="L8" s="170"/>
    </row>
    <row r="9" spans="1:14" s="22" customFormat="1" x14ac:dyDescent="0.2">
      <c r="A9" s="62"/>
      <c r="B9" s="171"/>
      <c r="C9" s="172" t="s">
        <v>34</v>
      </c>
      <c r="D9" s="171"/>
      <c r="E9" s="173" t="s">
        <v>371</v>
      </c>
      <c r="F9" s="173" t="s">
        <v>266</v>
      </c>
      <c r="G9" s="173" t="s">
        <v>528</v>
      </c>
      <c r="H9" s="173" t="s">
        <v>265</v>
      </c>
      <c r="I9" s="173" t="s">
        <v>287</v>
      </c>
      <c r="J9" s="173" t="s">
        <v>288</v>
      </c>
      <c r="K9" s="173" t="s">
        <v>529</v>
      </c>
      <c r="L9" s="173" t="s">
        <v>267</v>
      </c>
      <c r="M9" s="62"/>
      <c r="N9" s="62"/>
    </row>
    <row r="10" spans="1:14" x14ac:dyDescent="0.15">
      <c r="B10" s="174"/>
      <c r="C10" s="174"/>
      <c r="D10" s="174"/>
      <c r="E10" s="175"/>
      <c r="F10" s="175"/>
      <c r="G10" s="175"/>
      <c r="H10" s="175"/>
      <c r="I10" s="175"/>
      <c r="J10" s="175"/>
      <c r="K10" s="175"/>
      <c r="L10" s="175"/>
      <c r="M10" s="63"/>
    </row>
    <row r="11" spans="1:14" x14ac:dyDescent="0.15">
      <c r="B11" s="176"/>
      <c r="C11" s="176"/>
      <c r="D11" s="176"/>
      <c r="E11" s="177"/>
      <c r="F11" s="176"/>
      <c r="G11" s="176"/>
      <c r="H11" s="176"/>
      <c r="I11" s="176"/>
      <c r="J11" s="176"/>
      <c r="K11" s="176"/>
      <c r="L11" s="176"/>
    </row>
    <row r="12" spans="1:14" x14ac:dyDescent="0.2">
      <c r="B12" s="178" t="s">
        <v>964</v>
      </c>
      <c r="C12" s="179"/>
      <c r="D12" s="180"/>
      <c r="E12" s="181">
        <v>331693</v>
      </c>
      <c r="F12" s="182">
        <v>131069</v>
      </c>
      <c r="G12" s="182">
        <v>17814</v>
      </c>
      <c r="H12" s="182">
        <v>20205</v>
      </c>
      <c r="I12" s="182">
        <v>10041</v>
      </c>
      <c r="J12" s="182">
        <v>7487</v>
      </c>
      <c r="K12" s="182">
        <v>23081</v>
      </c>
      <c r="L12" s="182">
        <v>9916</v>
      </c>
    </row>
    <row r="13" spans="1:14" x14ac:dyDescent="0.2">
      <c r="B13" s="178" t="s">
        <v>35</v>
      </c>
      <c r="C13" s="176"/>
      <c r="D13" s="178" t="s">
        <v>36</v>
      </c>
      <c r="E13" s="181">
        <v>318833</v>
      </c>
      <c r="F13" s="182">
        <v>125102</v>
      </c>
      <c r="G13" s="182">
        <v>17303</v>
      </c>
      <c r="H13" s="182">
        <v>19712</v>
      </c>
      <c r="I13" s="182">
        <v>9630</v>
      </c>
      <c r="J13" s="182">
        <v>7273</v>
      </c>
      <c r="K13" s="182">
        <v>22310</v>
      </c>
      <c r="L13" s="182">
        <v>9558</v>
      </c>
    </row>
    <row r="14" spans="1:14" x14ac:dyDescent="0.2">
      <c r="B14" s="176"/>
      <c r="C14" s="178" t="s">
        <v>37</v>
      </c>
      <c r="D14" s="178" t="s">
        <v>939</v>
      </c>
      <c r="E14" s="181">
        <v>12860</v>
      </c>
      <c r="F14" s="182">
        <v>5967</v>
      </c>
      <c r="G14" s="182">
        <v>511</v>
      </c>
      <c r="H14" s="182">
        <v>493</v>
      </c>
      <c r="I14" s="182">
        <v>411</v>
      </c>
      <c r="J14" s="182">
        <v>214</v>
      </c>
      <c r="K14" s="182">
        <v>771</v>
      </c>
      <c r="L14" s="182">
        <v>358</v>
      </c>
    </row>
    <row r="15" spans="1:14" x14ac:dyDescent="0.2">
      <c r="B15" s="176"/>
      <c r="C15" s="178"/>
      <c r="D15" s="178"/>
      <c r="E15" s="183"/>
      <c r="F15" s="145"/>
      <c r="G15" s="145"/>
      <c r="H15" s="145"/>
      <c r="I15" s="145"/>
      <c r="J15" s="145"/>
      <c r="K15" s="145"/>
      <c r="L15" s="145"/>
    </row>
    <row r="16" spans="1:14" x14ac:dyDescent="0.2">
      <c r="B16" s="178" t="s">
        <v>940</v>
      </c>
      <c r="C16" s="179"/>
      <c r="D16" s="180"/>
      <c r="E16" s="184">
        <v>331523</v>
      </c>
      <c r="F16" s="145">
        <v>131149</v>
      </c>
      <c r="G16" s="145">
        <v>17757</v>
      </c>
      <c r="H16" s="145">
        <v>20169</v>
      </c>
      <c r="I16" s="145">
        <v>9997</v>
      </c>
      <c r="J16" s="145">
        <v>7498</v>
      </c>
      <c r="K16" s="145">
        <v>23098</v>
      </c>
      <c r="L16" s="145">
        <v>9904</v>
      </c>
    </row>
    <row r="17" spans="1:12" x14ac:dyDescent="0.2">
      <c r="B17" s="178" t="s">
        <v>35</v>
      </c>
      <c r="C17" s="176"/>
      <c r="D17" s="178" t="s">
        <v>36</v>
      </c>
      <c r="E17" s="184">
        <v>318683</v>
      </c>
      <c r="F17" s="145">
        <v>125304</v>
      </c>
      <c r="G17" s="145">
        <v>17268</v>
      </c>
      <c r="H17" s="145">
        <v>19678</v>
      </c>
      <c r="I17" s="145">
        <v>9604</v>
      </c>
      <c r="J17" s="145">
        <v>7283</v>
      </c>
      <c r="K17" s="145">
        <v>22293</v>
      </c>
      <c r="L17" s="145">
        <v>9539</v>
      </c>
    </row>
    <row r="18" spans="1:12" x14ac:dyDescent="0.2">
      <c r="B18" s="176"/>
      <c r="C18" s="178" t="s">
        <v>37</v>
      </c>
      <c r="D18" s="178" t="s">
        <v>939</v>
      </c>
      <c r="E18" s="183">
        <v>12840</v>
      </c>
      <c r="F18" s="145">
        <v>5845</v>
      </c>
      <c r="G18" s="145">
        <v>489</v>
      </c>
      <c r="H18" s="145">
        <v>491</v>
      </c>
      <c r="I18" s="145">
        <v>393</v>
      </c>
      <c r="J18" s="145">
        <v>215</v>
      </c>
      <c r="K18" s="145">
        <v>805</v>
      </c>
      <c r="L18" s="145">
        <v>365</v>
      </c>
    </row>
    <row r="19" spans="1:12" x14ac:dyDescent="0.2">
      <c r="B19" s="176"/>
      <c r="C19" s="185"/>
      <c r="D19" s="186"/>
      <c r="E19" s="184"/>
      <c r="F19" s="145"/>
      <c r="G19" s="145"/>
      <c r="H19" s="145"/>
      <c r="I19" s="145"/>
      <c r="J19" s="145"/>
      <c r="K19" s="145"/>
      <c r="L19" s="145"/>
    </row>
    <row r="20" spans="1:12" x14ac:dyDescent="0.2">
      <c r="B20" s="176"/>
      <c r="C20" s="187" t="s">
        <v>941</v>
      </c>
      <c r="D20" s="176"/>
      <c r="E20" s="184">
        <v>44231</v>
      </c>
      <c r="F20" s="145">
        <v>16776</v>
      </c>
      <c r="G20" s="145">
        <v>2462</v>
      </c>
      <c r="H20" s="145">
        <v>1654</v>
      </c>
      <c r="I20" s="145">
        <v>1723</v>
      </c>
      <c r="J20" s="145">
        <v>941</v>
      </c>
      <c r="K20" s="145">
        <v>3567</v>
      </c>
      <c r="L20" s="145">
        <v>1467</v>
      </c>
    </row>
    <row r="21" spans="1:12" x14ac:dyDescent="0.2">
      <c r="B21" s="176"/>
      <c r="C21" s="187"/>
      <c r="D21" s="178" t="s">
        <v>36</v>
      </c>
      <c r="E21" s="183">
        <v>36014</v>
      </c>
      <c r="F21" s="145">
        <v>13036</v>
      </c>
      <c r="G21" s="145">
        <v>2180</v>
      </c>
      <c r="H21" s="145">
        <v>1319</v>
      </c>
      <c r="I21" s="145">
        <v>1479</v>
      </c>
      <c r="J21" s="145">
        <v>847</v>
      </c>
      <c r="K21" s="145">
        <v>3058</v>
      </c>
      <c r="L21" s="145">
        <v>1222</v>
      </c>
    </row>
    <row r="22" spans="1:12" x14ac:dyDescent="0.2">
      <c r="B22" s="176"/>
      <c r="C22" s="187"/>
      <c r="D22" s="178" t="s">
        <v>939</v>
      </c>
      <c r="E22" s="184">
        <v>8217</v>
      </c>
      <c r="F22" s="145">
        <v>3740</v>
      </c>
      <c r="G22" s="145">
        <v>282</v>
      </c>
      <c r="H22" s="145">
        <v>335</v>
      </c>
      <c r="I22" s="145">
        <v>244</v>
      </c>
      <c r="J22" s="145">
        <v>94</v>
      </c>
      <c r="K22" s="145">
        <v>509</v>
      </c>
      <c r="L22" s="145">
        <v>245</v>
      </c>
    </row>
    <row r="23" spans="1:12" x14ac:dyDescent="0.2">
      <c r="B23" s="176"/>
      <c r="C23" s="187"/>
      <c r="D23" s="176"/>
      <c r="E23" s="184"/>
      <c r="F23" s="145"/>
      <c r="G23" s="145"/>
      <c r="H23" s="145"/>
      <c r="I23" s="145"/>
      <c r="J23" s="145"/>
      <c r="K23" s="145"/>
      <c r="L23" s="145"/>
    </row>
    <row r="24" spans="1:12" x14ac:dyDescent="0.2">
      <c r="B24" s="176"/>
      <c r="C24" s="187"/>
      <c r="D24" s="188" t="s">
        <v>942</v>
      </c>
      <c r="E24" s="183">
        <v>16797</v>
      </c>
      <c r="F24" s="145">
        <v>6233</v>
      </c>
      <c r="G24" s="145">
        <v>710</v>
      </c>
      <c r="H24" s="145">
        <v>731</v>
      </c>
      <c r="I24" s="145">
        <v>519</v>
      </c>
      <c r="J24" s="145">
        <v>371</v>
      </c>
      <c r="K24" s="145">
        <v>1343</v>
      </c>
      <c r="L24" s="145">
        <v>690</v>
      </c>
    </row>
    <row r="25" spans="1:12" x14ac:dyDescent="0.2">
      <c r="A25" s="164"/>
      <c r="B25" s="176"/>
      <c r="C25" s="187"/>
      <c r="D25" s="187" t="s">
        <v>36</v>
      </c>
      <c r="E25" s="184">
        <v>10149</v>
      </c>
      <c r="F25" s="145">
        <v>3367</v>
      </c>
      <c r="G25" s="145">
        <v>450</v>
      </c>
      <c r="H25" s="145">
        <v>444</v>
      </c>
      <c r="I25" s="145">
        <v>333</v>
      </c>
      <c r="J25" s="145">
        <v>290</v>
      </c>
      <c r="K25" s="145">
        <v>902</v>
      </c>
      <c r="L25" s="145">
        <v>473</v>
      </c>
    </row>
    <row r="26" spans="1:12" x14ac:dyDescent="0.2">
      <c r="B26" s="176"/>
      <c r="C26" s="189"/>
      <c r="D26" s="178" t="s">
        <v>939</v>
      </c>
      <c r="E26" s="184">
        <v>6648</v>
      </c>
      <c r="F26" s="145">
        <v>2866</v>
      </c>
      <c r="G26" s="145">
        <v>260</v>
      </c>
      <c r="H26" s="145">
        <v>287</v>
      </c>
      <c r="I26" s="145">
        <v>186</v>
      </c>
      <c r="J26" s="145">
        <v>81</v>
      </c>
      <c r="K26" s="145">
        <v>441</v>
      </c>
      <c r="L26" s="145">
        <v>217</v>
      </c>
    </row>
    <row r="27" spans="1:12" x14ac:dyDescent="0.2">
      <c r="B27" s="176"/>
      <c r="C27" s="187"/>
      <c r="D27" s="187"/>
      <c r="E27" s="183"/>
      <c r="F27" s="145"/>
      <c r="G27" s="145"/>
      <c r="H27" s="145"/>
      <c r="I27" s="145"/>
      <c r="J27" s="145"/>
      <c r="K27" s="145"/>
      <c r="L27" s="145"/>
    </row>
    <row r="28" spans="1:12" x14ac:dyDescent="0.2">
      <c r="B28" s="176"/>
      <c r="C28" s="187"/>
      <c r="D28" s="190" t="s">
        <v>943</v>
      </c>
      <c r="E28" s="184">
        <v>26382</v>
      </c>
      <c r="F28" s="145">
        <v>9872</v>
      </c>
      <c r="G28" s="145">
        <v>1750</v>
      </c>
      <c r="H28" s="145">
        <v>892</v>
      </c>
      <c r="I28" s="145">
        <v>1159</v>
      </c>
      <c r="J28" s="145">
        <v>569</v>
      </c>
      <c r="K28" s="145">
        <v>2200</v>
      </c>
      <c r="L28" s="145">
        <v>762</v>
      </c>
    </row>
    <row r="29" spans="1:12" x14ac:dyDescent="0.2">
      <c r="B29" s="176"/>
      <c r="C29" s="187"/>
      <c r="D29" s="187" t="s">
        <v>36</v>
      </c>
      <c r="E29" s="184">
        <v>25807</v>
      </c>
      <c r="F29" s="145">
        <v>9644</v>
      </c>
      <c r="G29" s="145">
        <v>1729</v>
      </c>
      <c r="H29" s="145">
        <v>873</v>
      </c>
      <c r="I29" s="145">
        <v>1145</v>
      </c>
      <c r="J29" s="145">
        <v>556</v>
      </c>
      <c r="K29" s="145">
        <v>2147</v>
      </c>
      <c r="L29" s="145">
        <v>749</v>
      </c>
    </row>
    <row r="30" spans="1:12" x14ac:dyDescent="0.2">
      <c r="B30" s="176"/>
      <c r="C30" s="187"/>
      <c r="D30" s="187" t="s">
        <v>939</v>
      </c>
      <c r="E30" s="183">
        <v>575</v>
      </c>
      <c r="F30" s="145">
        <v>228</v>
      </c>
      <c r="G30" s="145">
        <v>21</v>
      </c>
      <c r="H30" s="145">
        <v>19</v>
      </c>
      <c r="I30" s="145">
        <v>14</v>
      </c>
      <c r="J30" s="145">
        <v>13</v>
      </c>
      <c r="K30" s="145">
        <v>53</v>
      </c>
      <c r="L30" s="145">
        <v>13</v>
      </c>
    </row>
    <row r="31" spans="1:12" x14ac:dyDescent="0.2">
      <c r="B31" s="176"/>
      <c r="C31" s="187"/>
      <c r="D31" s="191"/>
      <c r="E31" s="184"/>
      <c r="F31" s="145"/>
      <c r="G31" s="145"/>
      <c r="H31" s="145"/>
      <c r="I31" s="145"/>
      <c r="J31" s="145"/>
      <c r="K31" s="145"/>
      <c r="L31" s="145"/>
    </row>
    <row r="32" spans="1:12" x14ac:dyDescent="0.2">
      <c r="B32" s="176"/>
      <c r="C32" s="187"/>
      <c r="D32" s="190" t="s">
        <v>944</v>
      </c>
      <c r="E32" s="184">
        <v>1052</v>
      </c>
      <c r="F32" s="145">
        <v>671</v>
      </c>
      <c r="G32" s="145">
        <v>2</v>
      </c>
      <c r="H32" s="145">
        <v>31</v>
      </c>
      <c r="I32" s="145">
        <v>45</v>
      </c>
      <c r="J32" s="145">
        <v>1</v>
      </c>
      <c r="K32" s="145">
        <v>24</v>
      </c>
      <c r="L32" s="145">
        <v>15</v>
      </c>
    </row>
    <row r="33" spans="2:12" x14ac:dyDescent="0.2">
      <c r="B33" s="176"/>
      <c r="C33" s="187"/>
      <c r="D33" s="187" t="s">
        <v>36</v>
      </c>
      <c r="E33" s="183">
        <v>58</v>
      </c>
      <c r="F33" s="145">
        <v>25</v>
      </c>
      <c r="G33" s="145">
        <v>1</v>
      </c>
      <c r="H33" s="145">
        <v>2</v>
      </c>
      <c r="I33" s="145">
        <v>1</v>
      </c>
      <c r="J33" s="145">
        <v>1</v>
      </c>
      <c r="K33" s="145">
        <v>9</v>
      </c>
      <c r="L33" s="192" t="s">
        <v>480</v>
      </c>
    </row>
    <row r="34" spans="2:12" x14ac:dyDescent="0.2">
      <c r="B34" s="176"/>
      <c r="C34" s="187"/>
      <c r="D34" s="187" t="s">
        <v>939</v>
      </c>
      <c r="E34" s="184">
        <v>994</v>
      </c>
      <c r="F34" s="145">
        <v>646</v>
      </c>
      <c r="G34" s="145">
        <v>1</v>
      </c>
      <c r="H34" s="145">
        <v>29</v>
      </c>
      <c r="I34" s="145">
        <v>44</v>
      </c>
      <c r="J34" s="192" t="s">
        <v>480</v>
      </c>
      <c r="K34" s="145">
        <v>15</v>
      </c>
      <c r="L34" s="145">
        <v>15</v>
      </c>
    </row>
    <row r="35" spans="2:12" x14ac:dyDescent="0.2">
      <c r="B35" s="176"/>
      <c r="C35" s="187"/>
      <c r="D35" s="191"/>
      <c r="E35" s="184"/>
      <c r="F35" s="145"/>
      <c r="G35" s="145"/>
      <c r="H35" s="145"/>
      <c r="I35" s="145"/>
      <c r="J35" s="145"/>
      <c r="K35" s="145"/>
      <c r="L35" s="145"/>
    </row>
    <row r="36" spans="2:12" x14ac:dyDescent="0.2">
      <c r="B36" s="176"/>
      <c r="C36" s="188" t="s">
        <v>945</v>
      </c>
      <c r="D36" s="193" t="s">
        <v>38</v>
      </c>
      <c r="E36" s="183">
        <v>1623</v>
      </c>
      <c r="F36" s="145">
        <v>478</v>
      </c>
      <c r="G36" s="145">
        <v>37</v>
      </c>
      <c r="H36" s="145">
        <v>109</v>
      </c>
      <c r="I36" s="145">
        <v>27</v>
      </c>
      <c r="J36" s="145">
        <v>51</v>
      </c>
      <c r="K36" s="145">
        <v>139</v>
      </c>
      <c r="L36" s="145">
        <v>33</v>
      </c>
    </row>
    <row r="37" spans="2:12" x14ac:dyDescent="0.2">
      <c r="B37" s="178" t="s">
        <v>39</v>
      </c>
      <c r="C37" s="187"/>
      <c r="D37" s="178" t="s">
        <v>36</v>
      </c>
      <c r="E37" s="184">
        <v>923</v>
      </c>
      <c r="F37" s="145">
        <v>262</v>
      </c>
      <c r="G37" s="145">
        <v>35</v>
      </c>
      <c r="H37" s="145">
        <v>84</v>
      </c>
      <c r="I37" s="145">
        <v>22</v>
      </c>
      <c r="J37" s="145">
        <v>11</v>
      </c>
      <c r="K37" s="145">
        <v>84</v>
      </c>
      <c r="L37" s="145">
        <v>33</v>
      </c>
    </row>
    <row r="38" spans="2:12" x14ac:dyDescent="0.2">
      <c r="B38" s="178" t="s">
        <v>40</v>
      </c>
      <c r="C38" s="187"/>
      <c r="D38" s="178" t="s">
        <v>939</v>
      </c>
      <c r="E38" s="184">
        <v>700</v>
      </c>
      <c r="F38" s="145">
        <v>216</v>
      </c>
      <c r="G38" s="145">
        <v>2</v>
      </c>
      <c r="H38" s="145">
        <v>25</v>
      </c>
      <c r="I38" s="145">
        <v>5</v>
      </c>
      <c r="J38" s="145">
        <v>40</v>
      </c>
      <c r="K38" s="145">
        <v>55</v>
      </c>
      <c r="L38" s="192" t="s">
        <v>480</v>
      </c>
    </row>
    <row r="39" spans="2:12" x14ac:dyDescent="0.2">
      <c r="B39" s="178" t="s">
        <v>41</v>
      </c>
      <c r="C39" s="187"/>
      <c r="D39" s="176"/>
      <c r="E39" s="183"/>
      <c r="F39" s="145"/>
      <c r="G39" s="145"/>
      <c r="H39" s="145"/>
      <c r="I39" s="145"/>
      <c r="J39" s="145"/>
      <c r="K39" s="145"/>
      <c r="L39" s="145"/>
    </row>
    <row r="40" spans="2:12" x14ac:dyDescent="0.2">
      <c r="B40" s="178" t="s">
        <v>42</v>
      </c>
      <c r="C40" s="187"/>
      <c r="D40" s="190" t="s">
        <v>942</v>
      </c>
      <c r="E40" s="184">
        <v>568</v>
      </c>
      <c r="F40" s="145">
        <v>199</v>
      </c>
      <c r="G40" s="145">
        <v>2</v>
      </c>
      <c r="H40" s="145">
        <v>30</v>
      </c>
      <c r="I40" s="145">
        <v>3</v>
      </c>
      <c r="J40" s="145">
        <v>29</v>
      </c>
      <c r="K40" s="145">
        <v>35</v>
      </c>
      <c r="L40" s="145">
        <v>8</v>
      </c>
    </row>
    <row r="41" spans="2:12" x14ac:dyDescent="0.2">
      <c r="B41" s="176"/>
      <c r="C41" s="187"/>
      <c r="D41" s="187" t="s">
        <v>36</v>
      </c>
      <c r="E41" s="184">
        <v>89</v>
      </c>
      <c r="F41" s="145">
        <v>25</v>
      </c>
      <c r="G41" s="145">
        <v>2</v>
      </c>
      <c r="H41" s="145">
        <v>10</v>
      </c>
      <c r="I41" s="192" t="s">
        <v>480</v>
      </c>
      <c r="J41" s="145">
        <v>2</v>
      </c>
      <c r="K41" s="145">
        <v>4</v>
      </c>
      <c r="L41" s="145">
        <v>8</v>
      </c>
    </row>
    <row r="42" spans="2:12" x14ac:dyDescent="0.2">
      <c r="B42" s="176"/>
      <c r="C42" s="187"/>
      <c r="D42" s="187" t="s">
        <v>939</v>
      </c>
      <c r="E42" s="183">
        <v>479</v>
      </c>
      <c r="F42" s="145">
        <v>174</v>
      </c>
      <c r="G42" s="145">
        <v>0</v>
      </c>
      <c r="H42" s="145">
        <v>20</v>
      </c>
      <c r="I42" s="145">
        <v>3</v>
      </c>
      <c r="J42" s="145">
        <v>27</v>
      </c>
      <c r="K42" s="145">
        <v>31</v>
      </c>
      <c r="L42" s="192" t="s">
        <v>480</v>
      </c>
    </row>
    <row r="43" spans="2:12" x14ac:dyDescent="0.2">
      <c r="B43" s="176"/>
      <c r="C43" s="187"/>
      <c r="D43" s="191"/>
      <c r="E43" s="184"/>
      <c r="F43" s="145"/>
      <c r="G43" s="145"/>
      <c r="H43" s="145"/>
      <c r="I43" s="145"/>
      <c r="J43" s="145"/>
      <c r="K43" s="145"/>
      <c r="L43" s="145"/>
    </row>
    <row r="44" spans="2:12" x14ac:dyDescent="0.2">
      <c r="B44" s="176"/>
      <c r="C44" s="187"/>
      <c r="D44" s="190" t="s">
        <v>943</v>
      </c>
      <c r="E44" s="184">
        <v>1055</v>
      </c>
      <c r="F44" s="145">
        <v>279</v>
      </c>
      <c r="G44" s="145">
        <v>35</v>
      </c>
      <c r="H44" s="145">
        <v>79</v>
      </c>
      <c r="I44" s="145">
        <v>24</v>
      </c>
      <c r="J44" s="145">
        <v>22</v>
      </c>
      <c r="K44" s="145">
        <v>104</v>
      </c>
      <c r="L44" s="145">
        <v>25</v>
      </c>
    </row>
    <row r="45" spans="2:12" x14ac:dyDescent="0.2">
      <c r="B45" s="176"/>
      <c r="C45" s="187"/>
      <c r="D45" s="187" t="s">
        <v>36</v>
      </c>
      <c r="E45" s="183">
        <v>834</v>
      </c>
      <c r="F45" s="145">
        <v>237</v>
      </c>
      <c r="G45" s="145">
        <v>33</v>
      </c>
      <c r="H45" s="145">
        <v>74</v>
      </c>
      <c r="I45" s="145">
        <v>22</v>
      </c>
      <c r="J45" s="145">
        <v>9</v>
      </c>
      <c r="K45" s="145">
        <v>80</v>
      </c>
      <c r="L45" s="145">
        <v>25</v>
      </c>
    </row>
    <row r="46" spans="2:12" x14ac:dyDescent="0.2">
      <c r="B46" s="176"/>
      <c r="C46" s="187"/>
      <c r="D46" s="187" t="s">
        <v>939</v>
      </c>
      <c r="E46" s="184">
        <v>221</v>
      </c>
      <c r="F46" s="145">
        <v>42</v>
      </c>
      <c r="G46" s="145">
        <v>2</v>
      </c>
      <c r="H46" s="145">
        <v>5</v>
      </c>
      <c r="I46" s="145">
        <v>2</v>
      </c>
      <c r="J46" s="145">
        <v>13</v>
      </c>
      <c r="K46" s="145">
        <v>24</v>
      </c>
      <c r="L46" s="192" t="s">
        <v>480</v>
      </c>
    </row>
    <row r="47" spans="2:12" x14ac:dyDescent="0.2">
      <c r="B47" s="176"/>
      <c r="C47" s="187"/>
      <c r="D47" s="191"/>
      <c r="E47" s="184"/>
      <c r="F47" s="145"/>
      <c r="G47" s="145"/>
      <c r="H47" s="145"/>
      <c r="I47" s="145"/>
      <c r="J47" s="145"/>
      <c r="K47" s="145"/>
      <c r="L47" s="145"/>
    </row>
    <row r="48" spans="2:12" x14ac:dyDescent="0.2">
      <c r="B48" s="176"/>
      <c r="C48" s="188" t="s">
        <v>946</v>
      </c>
      <c r="D48" s="194"/>
      <c r="E48" s="183">
        <v>272080</v>
      </c>
      <c r="F48" s="145">
        <v>109174</v>
      </c>
      <c r="G48" s="145">
        <v>14641</v>
      </c>
      <c r="H48" s="145">
        <v>17856</v>
      </c>
      <c r="I48" s="145">
        <v>7789</v>
      </c>
      <c r="J48" s="145">
        <v>6049</v>
      </c>
      <c r="K48" s="145">
        <v>17963</v>
      </c>
      <c r="L48" s="145">
        <v>7775</v>
      </c>
    </row>
    <row r="49" spans="2:12" x14ac:dyDescent="0.2">
      <c r="B49" s="176"/>
      <c r="C49" s="187"/>
      <c r="D49" s="178" t="s">
        <v>36</v>
      </c>
      <c r="E49" s="184">
        <v>270755</v>
      </c>
      <c r="F49" s="145">
        <v>108472</v>
      </c>
      <c r="G49" s="145">
        <v>14589</v>
      </c>
      <c r="H49" s="145">
        <v>17805</v>
      </c>
      <c r="I49" s="145">
        <v>7760</v>
      </c>
      <c r="J49" s="145">
        <v>6014</v>
      </c>
      <c r="K49" s="145">
        <v>17891</v>
      </c>
      <c r="L49" s="145">
        <v>7727</v>
      </c>
    </row>
    <row r="50" spans="2:12" x14ac:dyDescent="0.2">
      <c r="B50" s="176"/>
      <c r="C50" s="187"/>
      <c r="D50" s="178" t="s">
        <v>939</v>
      </c>
      <c r="E50" s="184">
        <v>1325</v>
      </c>
      <c r="F50" s="145">
        <v>702</v>
      </c>
      <c r="G50" s="145">
        <v>52</v>
      </c>
      <c r="H50" s="145">
        <v>51</v>
      </c>
      <c r="I50" s="145">
        <v>29</v>
      </c>
      <c r="J50" s="145">
        <v>35</v>
      </c>
      <c r="K50" s="145">
        <v>72</v>
      </c>
      <c r="L50" s="145">
        <v>48</v>
      </c>
    </row>
    <row r="51" spans="2:12" x14ac:dyDescent="0.2">
      <c r="B51" s="176"/>
      <c r="C51" s="187"/>
      <c r="D51" s="176"/>
      <c r="E51" s="183"/>
      <c r="F51" s="145"/>
      <c r="G51" s="145"/>
      <c r="H51" s="145"/>
      <c r="I51" s="145"/>
      <c r="J51" s="145"/>
      <c r="K51" s="145"/>
      <c r="L51" s="145"/>
    </row>
    <row r="52" spans="2:12" x14ac:dyDescent="0.2">
      <c r="B52" s="176"/>
      <c r="C52" s="187"/>
      <c r="D52" s="190" t="s">
        <v>942</v>
      </c>
      <c r="E52" s="184">
        <v>135023</v>
      </c>
      <c r="F52" s="145">
        <v>55895</v>
      </c>
      <c r="G52" s="145">
        <v>7188</v>
      </c>
      <c r="H52" s="145">
        <v>8417</v>
      </c>
      <c r="I52" s="145">
        <v>4102</v>
      </c>
      <c r="J52" s="145">
        <v>2850</v>
      </c>
      <c r="K52" s="145">
        <v>8432</v>
      </c>
      <c r="L52" s="145">
        <v>3649</v>
      </c>
    </row>
    <row r="53" spans="2:12" x14ac:dyDescent="0.2">
      <c r="B53" s="176"/>
      <c r="C53" s="187"/>
      <c r="D53" s="187" t="s">
        <v>36</v>
      </c>
      <c r="E53" s="184">
        <v>134769</v>
      </c>
      <c r="F53" s="145">
        <v>55787</v>
      </c>
      <c r="G53" s="145">
        <v>7183</v>
      </c>
      <c r="H53" s="145">
        <v>8393</v>
      </c>
      <c r="I53" s="145">
        <v>4099</v>
      </c>
      <c r="J53" s="145">
        <v>2844</v>
      </c>
      <c r="K53" s="145">
        <v>8419</v>
      </c>
      <c r="L53" s="145">
        <v>3636</v>
      </c>
    </row>
    <row r="54" spans="2:12" x14ac:dyDescent="0.2">
      <c r="B54" s="176"/>
      <c r="C54" s="187"/>
      <c r="D54" s="187" t="s">
        <v>939</v>
      </c>
      <c r="E54" s="183">
        <v>254</v>
      </c>
      <c r="F54" s="145">
        <v>108</v>
      </c>
      <c r="G54" s="145">
        <v>5</v>
      </c>
      <c r="H54" s="145">
        <v>24</v>
      </c>
      <c r="I54" s="145">
        <v>3</v>
      </c>
      <c r="J54" s="145">
        <v>6</v>
      </c>
      <c r="K54" s="145">
        <v>13</v>
      </c>
      <c r="L54" s="145">
        <v>13</v>
      </c>
    </row>
    <row r="55" spans="2:12" x14ac:dyDescent="0.2">
      <c r="B55" s="176"/>
      <c r="C55" s="187"/>
      <c r="D55" s="191"/>
      <c r="E55" s="184"/>
      <c r="F55" s="145"/>
      <c r="G55" s="145"/>
      <c r="H55" s="145"/>
      <c r="I55" s="145"/>
      <c r="J55" s="145"/>
      <c r="K55" s="145"/>
      <c r="L55" s="145"/>
    </row>
    <row r="56" spans="2:12" x14ac:dyDescent="0.2">
      <c r="B56" s="176"/>
      <c r="C56" s="187"/>
      <c r="D56" s="190" t="s">
        <v>943</v>
      </c>
      <c r="E56" s="184">
        <v>137057</v>
      </c>
      <c r="F56" s="145">
        <v>53279</v>
      </c>
      <c r="G56" s="145">
        <v>7453</v>
      </c>
      <c r="H56" s="145">
        <v>9439</v>
      </c>
      <c r="I56" s="145">
        <v>3687</v>
      </c>
      <c r="J56" s="145">
        <v>3199</v>
      </c>
      <c r="K56" s="145">
        <v>9531</v>
      </c>
      <c r="L56" s="145">
        <v>4126</v>
      </c>
    </row>
    <row r="57" spans="2:12" x14ac:dyDescent="0.2">
      <c r="B57" s="176"/>
      <c r="C57" s="187"/>
      <c r="D57" s="187" t="s">
        <v>36</v>
      </c>
      <c r="E57" s="183">
        <v>135986</v>
      </c>
      <c r="F57" s="145">
        <v>52685</v>
      </c>
      <c r="G57" s="145">
        <v>7406</v>
      </c>
      <c r="H57" s="145">
        <v>9412</v>
      </c>
      <c r="I57" s="145">
        <v>3661</v>
      </c>
      <c r="J57" s="145">
        <v>3170</v>
      </c>
      <c r="K57" s="145">
        <v>9472</v>
      </c>
      <c r="L57" s="145">
        <v>4091</v>
      </c>
    </row>
    <row r="58" spans="2:12" x14ac:dyDescent="0.2">
      <c r="B58" s="176"/>
      <c r="C58" s="187"/>
      <c r="D58" s="187" t="s">
        <v>939</v>
      </c>
      <c r="E58" s="184">
        <v>1071</v>
      </c>
      <c r="F58" s="145">
        <v>594</v>
      </c>
      <c r="G58" s="145">
        <v>47</v>
      </c>
      <c r="H58" s="145">
        <v>27</v>
      </c>
      <c r="I58" s="145">
        <v>26</v>
      </c>
      <c r="J58" s="145">
        <v>29</v>
      </c>
      <c r="K58" s="145">
        <v>59</v>
      </c>
      <c r="L58" s="145">
        <v>35</v>
      </c>
    </row>
    <row r="59" spans="2:12" x14ac:dyDescent="0.2">
      <c r="B59" s="176"/>
      <c r="C59" s="187"/>
      <c r="D59" s="191"/>
      <c r="E59" s="184"/>
      <c r="F59" s="145"/>
      <c r="G59" s="145"/>
      <c r="H59" s="145"/>
      <c r="I59" s="145"/>
      <c r="J59" s="145"/>
      <c r="K59" s="145"/>
      <c r="L59" s="145"/>
    </row>
    <row r="60" spans="2:12" x14ac:dyDescent="0.2">
      <c r="B60" s="178"/>
      <c r="C60" s="188" t="s">
        <v>947</v>
      </c>
      <c r="D60" s="194"/>
      <c r="E60" s="183">
        <v>10981</v>
      </c>
      <c r="F60" s="145">
        <v>3989</v>
      </c>
      <c r="G60" s="145">
        <v>549</v>
      </c>
      <c r="H60" s="145">
        <v>476</v>
      </c>
      <c r="I60" s="145">
        <v>404</v>
      </c>
      <c r="J60" s="145">
        <v>304</v>
      </c>
      <c r="K60" s="145">
        <v>940</v>
      </c>
      <c r="L60" s="145">
        <v>398</v>
      </c>
    </row>
    <row r="61" spans="2:12" x14ac:dyDescent="0.2">
      <c r="B61" s="176"/>
      <c r="C61" s="187"/>
      <c r="D61" s="178" t="s">
        <v>36</v>
      </c>
      <c r="E61" s="184">
        <v>8391</v>
      </c>
      <c r="F61" s="145">
        <v>2807</v>
      </c>
      <c r="G61" s="145">
        <v>396</v>
      </c>
      <c r="H61" s="145">
        <v>396</v>
      </c>
      <c r="I61" s="145">
        <v>289</v>
      </c>
      <c r="J61" s="145">
        <v>258</v>
      </c>
      <c r="K61" s="145">
        <v>771</v>
      </c>
      <c r="L61" s="145">
        <v>327</v>
      </c>
    </row>
    <row r="62" spans="2:12" x14ac:dyDescent="0.2">
      <c r="B62" s="176"/>
      <c r="C62" s="187"/>
      <c r="D62" s="178" t="s">
        <v>939</v>
      </c>
      <c r="E62" s="184">
        <v>2590</v>
      </c>
      <c r="F62" s="145">
        <v>1182</v>
      </c>
      <c r="G62" s="145">
        <v>153</v>
      </c>
      <c r="H62" s="145">
        <v>80</v>
      </c>
      <c r="I62" s="145">
        <v>115</v>
      </c>
      <c r="J62" s="145">
        <v>46</v>
      </c>
      <c r="K62" s="145">
        <v>169</v>
      </c>
      <c r="L62" s="145">
        <v>71</v>
      </c>
    </row>
    <row r="63" spans="2:12" x14ac:dyDescent="0.2">
      <c r="B63" s="176"/>
      <c r="C63" s="187"/>
      <c r="D63" s="176"/>
      <c r="E63" s="183"/>
      <c r="F63" s="145"/>
      <c r="G63" s="145"/>
      <c r="H63" s="145"/>
      <c r="I63" s="145"/>
      <c r="J63" s="145"/>
      <c r="K63" s="145"/>
      <c r="L63" s="145"/>
    </row>
    <row r="64" spans="2:12" x14ac:dyDescent="0.2">
      <c r="B64" s="178"/>
      <c r="C64" s="188" t="s">
        <v>948</v>
      </c>
      <c r="D64" s="194"/>
      <c r="E64" s="184">
        <v>2608</v>
      </c>
      <c r="F64" s="145">
        <v>732</v>
      </c>
      <c r="G64" s="145">
        <v>68</v>
      </c>
      <c r="H64" s="145">
        <v>74</v>
      </c>
      <c r="I64" s="145">
        <v>54</v>
      </c>
      <c r="J64" s="145">
        <v>153</v>
      </c>
      <c r="K64" s="145">
        <v>489</v>
      </c>
      <c r="L64" s="145">
        <v>231</v>
      </c>
    </row>
    <row r="65" spans="1:12" x14ac:dyDescent="0.2">
      <c r="B65" s="178"/>
      <c r="C65" s="177"/>
      <c r="D65" s="178" t="s">
        <v>36</v>
      </c>
      <c r="E65" s="184">
        <v>2600</v>
      </c>
      <c r="F65" s="145">
        <v>727</v>
      </c>
      <c r="G65" s="145">
        <v>68</v>
      </c>
      <c r="H65" s="145">
        <v>74</v>
      </c>
      <c r="I65" s="145">
        <v>54</v>
      </c>
      <c r="J65" s="145">
        <v>153</v>
      </c>
      <c r="K65" s="145">
        <v>489</v>
      </c>
      <c r="L65" s="145">
        <v>230</v>
      </c>
    </row>
    <row r="66" spans="1:12" x14ac:dyDescent="0.2">
      <c r="B66" s="178"/>
      <c r="C66" s="177"/>
      <c r="D66" s="178" t="s">
        <v>939</v>
      </c>
      <c r="E66" s="183">
        <v>8</v>
      </c>
      <c r="F66" s="145">
        <v>5</v>
      </c>
      <c r="G66" s="192" t="s">
        <v>480</v>
      </c>
      <c r="H66" s="192" t="s">
        <v>480</v>
      </c>
      <c r="I66" s="192" t="s">
        <v>480</v>
      </c>
      <c r="J66" s="192" t="s">
        <v>480</v>
      </c>
      <c r="K66" s="192" t="s">
        <v>480</v>
      </c>
      <c r="L66" s="145">
        <v>1</v>
      </c>
    </row>
    <row r="67" spans="1:12" x14ac:dyDescent="0.2">
      <c r="B67" s="185"/>
      <c r="C67" s="191"/>
      <c r="D67" s="195"/>
      <c r="E67" s="184"/>
      <c r="F67" s="145"/>
      <c r="G67" s="145"/>
      <c r="H67" s="145"/>
      <c r="I67" s="145"/>
      <c r="J67" s="145"/>
      <c r="K67" s="145"/>
      <c r="L67" s="145"/>
    </row>
    <row r="68" spans="1:12" x14ac:dyDescent="0.15">
      <c r="B68" s="176"/>
      <c r="C68" s="176"/>
      <c r="D68" s="176"/>
      <c r="E68" s="196"/>
      <c r="F68" s="197"/>
      <c r="G68" s="197"/>
      <c r="H68" s="197"/>
      <c r="I68" s="197"/>
      <c r="J68" s="197"/>
      <c r="K68" s="197"/>
      <c r="L68" s="197"/>
    </row>
    <row r="69" spans="1:12" x14ac:dyDescent="0.2">
      <c r="B69" s="178" t="s">
        <v>43</v>
      </c>
      <c r="C69" s="176"/>
      <c r="D69" s="176"/>
      <c r="E69" s="183">
        <v>11869</v>
      </c>
      <c r="F69" s="145">
        <v>4584</v>
      </c>
      <c r="G69" s="145">
        <v>590</v>
      </c>
      <c r="H69" s="145">
        <v>832</v>
      </c>
      <c r="I69" s="145">
        <v>258</v>
      </c>
      <c r="J69" s="145">
        <v>281</v>
      </c>
      <c r="K69" s="145">
        <v>802</v>
      </c>
      <c r="L69" s="145">
        <v>297</v>
      </c>
    </row>
    <row r="70" spans="1:12" ht="18" thickBot="1" x14ac:dyDescent="0.2">
      <c r="B70" s="165"/>
      <c r="C70" s="165"/>
      <c r="D70" s="165"/>
      <c r="E70" s="198"/>
      <c r="F70" s="199"/>
      <c r="G70" s="199"/>
      <c r="H70" s="199"/>
      <c r="I70" s="199"/>
      <c r="J70" s="199"/>
      <c r="K70" s="199"/>
      <c r="L70" s="199"/>
    </row>
    <row r="71" spans="1:12" x14ac:dyDescent="0.2">
      <c r="B71" s="164"/>
      <c r="C71" s="164"/>
      <c r="D71" s="164"/>
      <c r="E71" s="200" t="s">
        <v>530</v>
      </c>
      <c r="F71" s="164"/>
      <c r="G71" s="164"/>
      <c r="H71" s="164"/>
      <c r="I71" s="164"/>
      <c r="J71" s="164"/>
      <c r="K71" s="164"/>
      <c r="L71" s="164"/>
    </row>
    <row r="72" spans="1:12" x14ac:dyDescent="0.2">
      <c r="A72" s="27"/>
      <c r="B72" s="164"/>
      <c r="C72" s="164"/>
      <c r="D72" s="164"/>
      <c r="E72" s="200" t="s">
        <v>44</v>
      </c>
      <c r="F72" s="164"/>
      <c r="G72" s="164"/>
      <c r="H72" s="164"/>
      <c r="I72" s="164"/>
      <c r="J72" s="164"/>
      <c r="K72" s="164"/>
      <c r="L72" s="164"/>
    </row>
    <row r="73" spans="1:12" x14ac:dyDescent="0.2">
      <c r="A73" s="27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3"/>
  <sheetViews>
    <sheetView view="pageBreakPreview" zoomScale="75" zoomScaleNormal="75" workbookViewId="0">
      <selection activeCell="M10" sqref="M10"/>
    </sheetView>
  </sheetViews>
  <sheetFormatPr defaultColWidth="10.875" defaultRowHeight="17.25" x14ac:dyDescent="0.15"/>
  <cols>
    <col min="1" max="1" width="13.375" style="11" customWidth="1"/>
    <col min="2" max="2" width="7.625" style="11" customWidth="1"/>
    <col min="3" max="3" width="11.25" style="11" customWidth="1"/>
    <col min="4" max="4" width="14" style="11" customWidth="1"/>
    <col min="5" max="12" width="13" style="11" customWidth="1"/>
    <col min="13" max="13" width="11.125" style="11" bestFit="1" customWidth="1"/>
    <col min="14" max="14" width="10.875" style="11"/>
    <col min="15" max="16384" width="10.875" style="2"/>
  </cols>
  <sheetData>
    <row r="1" spans="1:19" x14ac:dyDescent="0.2">
      <c r="A1" s="27"/>
    </row>
    <row r="6" spans="1:19" x14ac:dyDescent="0.2">
      <c r="B6" s="514" t="s">
        <v>45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</row>
    <row r="7" spans="1:19" ht="18" thickBot="1" x14ac:dyDescent="0.25">
      <c r="B7" s="165"/>
      <c r="C7" s="165"/>
      <c r="D7" s="165"/>
      <c r="E7" s="165"/>
      <c r="F7" s="165"/>
      <c r="G7" s="515" t="s">
        <v>448</v>
      </c>
      <c r="H7" s="515"/>
      <c r="I7" s="165"/>
      <c r="J7" s="165"/>
      <c r="K7" s="165"/>
      <c r="L7" s="167" t="s">
        <v>732</v>
      </c>
    </row>
    <row r="8" spans="1:19" x14ac:dyDescent="0.15">
      <c r="B8" s="164"/>
      <c r="C8" s="164"/>
      <c r="D8" s="201"/>
      <c r="E8" s="164"/>
      <c r="F8" s="202"/>
      <c r="G8" s="164"/>
      <c r="H8" s="169"/>
      <c r="I8" s="169"/>
      <c r="J8" s="169"/>
      <c r="K8" s="170"/>
      <c r="L8" s="170"/>
    </row>
    <row r="9" spans="1:19" s="22" customFormat="1" x14ac:dyDescent="0.2">
      <c r="A9" s="62"/>
      <c r="B9" s="171"/>
      <c r="C9" s="172" t="s">
        <v>34</v>
      </c>
      <c r="D9" s="203"/>
      <c r="E9" s="204" t="s">
        <v>269</v>
      </c>
      <c r="F9" s="205" t="s">
        <v>332</v>
      </c>
      <c r="G9" s="204" t="s">
        <v>268</v>
      </c>
      <c r="H9" s="173" t="s">
        <v>270</v>
      </c>
      <c r="I9" s="173" t="s">
        <v>271</v>
      </c>
      <c r="J9" s="173" t="s">
        <v>272</v>
      </c>
      <c r="K9" s="173" t="s">
        <v>273</v>
      </c>
      <c r="L9" s="173" t="s">
        <v>274</v>
      </c>
      <c r="M9" s="62"/>
      <c r="N9" s="62"/>
    </row>
    <row r="10" spans="1:19" x14ac:dyDescent="0.15">
      <c r="B10" s="174"/>
      <c r="C10" s="174"/>
      <c r="D10" s="206"/>
      <c r="E10" s="174"/>
      <c r="F10" s="207"/>
      <c r="G10" s="174"/>
      <c r="H10" s="175"/>
      <c r="I10" s="175"/>
      <c r="J10" s="175"/>
      <c r="K10" s="175"/>
      <c r="L10" s="175"/>
      <c r="M10" s="63"/>
    </row>
    <row r="11" spans="1:19" x14ac:dyDescent="0.15">
      <c r="B11" s="176"/>
      <c r="C11" s="176"/>
      <c r="D11" s="208"/>
      <c r="E11" s="176"/>
      <c r="F11" s="176"/>
      <c r="G11" s="194"/>
      <c r="H11" s="176"/>
      <c r="I11" s="176"/>
      <c r="J11" s="194"/>
      <c r="K11" s="176"/>
      <c r="L11" s="176"/>
    </row>
    <row r="12" spans="1:19" x14ac:dyDescent="0.2">
      <c r="B12" s="178" t="s">
        <v>964</v>
      </c>
      <c r="C12" s="179"/>
      <c r="D12" s="209"/>
      <c r="E12" s="182">
        <v>23442</v>
      </c>
      <c r="F12" s="182">
        <v>18661</v>
      </c>
      <c r="G12" s="182">
        <v>3243</v>
      </c>
      <c r="H12" s="182">
        <v>6044</v>
      </c>
      <c r="I12" s="182">
        <v>1314</v>
      </c>
      <c r="J12" s="182">
        <v>1126</v>
      </c>
      <c r="K12" s="182">
        <v>4138</v>
      </c>
      <c r="L12" s="182">
        <v>2434</v>
      </c>
      <c r="N12" s="5"/>
      <c r="O12" s="3"/>
      <c r="P12" s="3"/>
      <c r="Q12" s="3"/>
      <c r="R12" s="3"/>
      <c r="S12" s="3"/>
    </row>
    <row r="13" spans="1:19" x14ac:dyDescent="0.2">
      <c r="B13" s="178" t="s">
        <v>35</v>
      </c>
      <c r="C13" s="176"/>
      <c r="D13" s="210" t="s">
        <v>36</v>
      </c>
      <c r="E13" s="182">
        <v>22287</v>
      </c>
      <c r="F13" s="211">
        <v>18101</v>
      </c>
      <c r="G13" s="211">
        <v>3098</v>
      </c>
      <c r="H13" s="211">
        <v>5760</v>
      </c>
      <c r="I13" s="211">
        <v>1284</v>
      </c>
      <c r="J13" s="211">
        <v>1079</v>
      </c>
      <c r="K13" s="211">
        <v>4040</v>
      </c>
      <c r="L13" s="211">
        <v>2368</v>
      </c>
      <c r="N13" s="5"/>
      <c r="O13" s="3"/>
      <c r="P13" s="3"/>
      <c r="Q13" s="3"/>
      <c r="R13" s="3"/>
      <c r="S13" s="3"/>
    </row>
    <row r="14" spans="1:19" x14ac:dyDescent="0.2">
      <c r="B14" s="176"/>
      <c r="C14" s="178" t="s">
        <v>37</v>
      </c>
      <c r="D14" s="210" t="s">
        <v>939</v>
      </c>
      <c r="E14" s="182">
        <v>1155</v>
      </c>
      <c r="F14" s="211">
        <v>560</v>
      </c>
      <c r="G14" s="211">
        <v>145</v>
      </c>
      <c r="H14" s="211">
        <v>284</v>
      </c>
      <c r="I14" s="211">
        <v>30</v>
      </c>
      <c r="J14" s="211">
        <v>47</v>
      </c>
      <c r="K14" s="211">
        <v>98</v>
      </c>
      <c r="L14" s="211">
        <v>66</v>
      </c>
      <c r="N14" s="5"/>
      <c r="O14" s="3"/>
      <c r="P14" s="3"/>
      <c r="Q14" s="3"/>
      <c r="R14" s="3"/>
      <c r="S14" s="3"/>
    </row>
    <row r="15" spans="1:19" x14ac:dyDescent="0.15">
      <c r="B15" s="176"/>
      <c r="C15" s="176"/>
      <c r="D15" s="212"/>
      <c r="E15" s="145"/>
      <c r="F15" s="213"/>
      <c r="G15" s="213"/>
      <c r="H15" s="213"/>
      <c r="I15" s="213"/>
      <c r="J15" s="213"/>
      <c r="K15" s="213"/>
      <c r="L15" s="214"/>
      <c r="N15" s="5"/>
      <c r="O15" s="3"/>
      <c r="P15" s="3"/>
      <c r="Q15" s="3"/>
      <c r="R15" s="3"/>
      <c r="S15" s="3"/>
    </row>
    <row r="16" spans="1:19" x14ac:dyDescent="0.2">
      <c r="B16" s="178" t="s">
        <v>972</v>
      </c>
      <c r="C16" s="179"/>
      <c r="D16" s="180"/>
      <c r="E16" s="184">
        <v>23328</v>
      </c>
      <c r="F16" s="145">
        <v>18809</v>
      </c>
      <c r="G16" s="145">
        <v>3213</v>
      </c>
      <c r="H16" s="145">
        <v>5979</v>
      </c>
      <c r="I16" s="145">
        <v>1285</v>
      </c>
      <c r="J16" s="145">
        <v>1083</v>
      </c>
      <c r="K16" s="145">
        <v>4075</v>
      </c>
      <c r="L16" s="145">
        <v>2443</v>
      </c>
      <c r="N16" s="5"/>
      <c r="O16" s="3"/>
      <c r="P16" s="3"/>
      <c r="Q16" s="3"/>
      <c r="R16" s="3"/>
      <c r="S16" s="3"/>
    </row>
    <row r="17" spans="1:19" x14ac:dyDescent="0.2">
      <c r="B17" s="178" t="s">
        <v>35</v>
      </c>
      <c r="C17" s="176"/>
      <c r="D17" s="178" t="s">
        <v>36</v>
      </c>
      <c r="E17" s="184">
        <v>22131</v>
      </c>
      <c r="F17" s="145">
        <v>18210</v>
      </c>
      <c r="G17" s="145">
        <v>3063</v>
      </c>
      <c r="H17" s="145">
        <v>5699</v>
      </c>
      <c r="I17" s="145">
        <v>1255</v>
      </c>
      <c r="J17" s="145">
        <v>1036</v>
      </c>
      <c r="K17" s="145">
        <v>3978</v>
      </c>
      <c r="L17" s="145">
        <v>2375</v>
      </c>
      <c r="N17" s="5"/>
      <c r="O17" s="3"/>
      <c r="P17" s="3"/>
      <c r="Q17" s="3"/>
      <c r="R17" s="3"/>
      <c r="S17" s="3"/>
    </row>
    <row r="18" spans="1:19" x14ac:dyDescent="0.2">
      <c r="B18" s="176"/>
      <c r="C18" s="178" t="s">
        <v>37</v>
      </c>
      <c r="D18" s="178" t="s">
        <v>939</v>
      </c>
      <c r="E18" s="183">
        <v>1197</v>
      </c>
      <c r="F18" s="145">
        <v>599</v>
      </c>
      <c r="G18" s="145">
        <v>150</v>
      </c>
      <c r="H18" s="145">
        <v>280</v>
      </c>
      <c r="I18" s="145">
        <v>30</v>
      </c>
      <c r="J18" s="145">
        <v>47</v>
      </c>
      <c r="K18" s="145">
        <v>97</v>
      </c>
      <c r="L18" s="145">
        <v>68</v>
      </c>
      <c r="N18" s="5"/>
      <c r="O18" s="3"/>
      <c r="P18" s="3"/>
      <c r="Q18" s="3"/>
      <c r="R18" s="3"/>
      <c r="S18" s="3"/>
    </row>
    <row r="19" spans="1:19" x14ac:dyDescent="0.2">
      <c r="B19" s="176"/>
      <c r="C19" s="185"/>
      <c r="D19" s="186"/>
      <c r="E19" s="184"/>
      <c r="F19" s="145"/>
      <c r="G19" s="145"/>
      <c r="H19" s="145"/>
      <c r="I19" s="145"/>
      <c r="J19" s="145"/>
      <c r="K19" s="145"/>
      <c r="L19" s="145"/>
    </row>
    <row r="20" spans="1:19" x14ac:dyDescent="0.2">
      <c r="B20" s="176"/>
      <c r="C20" s="187" t="s">
        <v>941</v>
      </c>
      <c r="D20" s="176"/>
      <c r="E20" s="184">
        <v>3470</v>
      </c>
      <c r="F20" s="145">
        <v>1821</v>
      </c>
      <c r="G20" s="145">
        <v>486</v>
      </c>
      <c r="H20" s="145">
        <v>813</v>
      </c>
      <c r="I20" s="145">
        <v>146</v>
      </c>
      <c r="J20" s="145">
        <v>102</v>
      </c>
      <c r="K20" s="145">
        <v>674</v>
      </c>
      <c r="L20" s="145">
        <v>445</v>
      </c>
      <c r="N20" s="5"/>
      <c r="O20" s="3"/>
      <c r="P20" s="3"/>
      <c r="Q20" s="3"/>
      <c r="R20" s="3"/>
      <c r="S20" s="3"/>
    </row>
    <row r="21" spans="1:19" x14ac:dyDescent="0.2">
      <c r="B21" s="176"/>
      <c r="C21" s="187"/>
      <c r="D21" s="178" t="s">
        <v>36</v>
      </c>
      <c r="E21" s="183">
        <v>2538</v>
      </c>
      <c r="F21" s="145">
        <v>1360</v>
      </c>
      <c r="G21" s="145">
        <v>407</v>
      </c>
      <c r="H21" s="145">
        <v>682</v>
      </c>
      <c r="I21" s="145">
        <v>120</v>
      </c>
      <c r="J21" s="145">
        <v>99</v>
      </c>
      <c r="K21" s="145">
        <v>623</v>
      </c>
      <c r="L21" s="145">
        <v>403</v>
      </c>
      <c r="N21" s="5"/>
      <c r="O21" s="3"/>
      <c r="P21" s="3"/>
      <c r="Q21" s="3"/>
      <c r="R21" s="3"/>
      <c r="S21" s="3"/>
    </row>
    <row r="22" spans="1:19" x14ac:dyDescent="0.2">
      <c r="B22" s="176"/>
      <c r="C22" s="187"/>
      <c r="D22" s="178" t="s">
        <v>939</v>
      </c>
      <c r="E22" s="184">
        <v>932</v>
      </c>
      <c r="F22" s="145">
        <v>461</v>
      </c>
      <c r="G22" s="145">
        <v>79</v>
      </c>
      <c r="H22" s="145">
        <v>131</v>
      </c>
      <c r="I22" s="145">
        <v>26</v>
      </c>
      <c r="J22" s="145">
        <v>3</v>
      </c>
      <c r="K22" s="145">
        <v>51</v>
      </c>
      <c r="L22" s="145">
        <v>42</v>
      </c>
      <c r="N22" s="5"/>
      <c r="O22" s="3"/>
      <c r="P22" s="3"/>
      <c r="Q22" s="3"/>
      <c r="R22" s="3"/>
      <c r="S22" s="3"/>
    </row>
    <row r="23" spans="1:19" x14ac:dyDescent="0.2">
      <c r="B23" s="176"/>
      <c r="C23" s="187"/>
      <c r="D23" s="176"/>
      <c r="E23" s="184"/>
      <c r="F23" s="145"/>
      <c r="G23" s="145"/>
      <c r="H23" s="145"/>
      <c r="I23" s="145"/>
      <c r="J23" s="145"/>
      <c r="K23" s="145"/>
      <c r="L23" s="145"/>
    </row>
    <row r="24" spans="1:19" x14ac:dyDescent="0.2">
      <c r="B24" s="176"/>
      <c r="C24" s="187"/>
      <c r="D24" s="188" t="s">
        <v>942</v>
      </c>
      <c r="E24" s="183">
        <v>1671</v>
      </c>
      <c r="F24" s="145">
        <v>829</v>
      </c>
      <c r="G24" s="145">
        <v>175</v>
      </c>
      <c r="H24" s="145">
        <v>352</v>
      </c>
      <c r="I24" s="145">
        <v>64</v>
      </c>
      <c r="J24" s="145">
        <v>41</v>
      </c>
      <c r="K24" s="145">
        <v>167</v>
      </c>
      <c r="L24" s="145">
        <v>100</v>
      </c>
      <c r="N24" s="5"/>
      <c r="O24" s="3"/>
      <c r="P24" s="3"/>
      <c r="Q24" s="3"/>
      <c r="R24" s="3"/>
      <c r="S24" s="3"/>
    </row>
    <row r="25" spans="1:19" x14ac:dyDescent="0.2">
      <c r="A25" s="164"/>
      <c r="B25" s="176"/>
      <c r="C25" s="187"/>
      <c r="D25" s="187" t="s">
        <v>36</v>
      </c>
      <c r="E25" s="184">
        <v>890</v>
      </c>
      <c r="F25" s="145">
        <v>403</v>
      </c>
      <c r="G25" s="145">
        <v>117</v>
      </c>
      <c r="H25" s="145">
        <v>246</v>
      </c>
      <c r="I25" s="145">
        <v>39</v>
      </c>
      <c r="J25" s="145">
        <v>39</v>
      </c>
      <c r="K25" s="145">
        <v>130</v>
      </c>
      <c r="L25" s="145">
        <v>69</v>
      </c>
      <c r="N25" s="6"/>
      <c r="O25" s="4"/>
      <c r="P25" s="4"/>
      <c r="Q25" s="4"/>
      <c r="R25" s="4"/>
      <c r="S25" s="4"/>
    </row>
    <row r="26" spans="1:19" x14ac:dyDescent="0.2">
      <c r="B26" s="176"/>
      <c r="C26" s="189"/>
      <c r="D26" s="178" t="s">
        <v>939</v>
      </c>
      <c r="E26" s="184">
        <v>781</v>
      </c>
      <c r="F26" s="145">
        <v>426</v>
      </c>
      <c r="G26" s="145">
        <v>58</v>
      </c>
      <c r="H26" s="145">
        <v>106</v>
      </c>
      <c r="I26" s="145">
        <v>25</v>
      </c>
      <c r="J26" s="145">
        <v>2</v>
      </c>
      <c r="K26" s="145">
        <v>37</v>
      </c>
      <c r="L26" s="145">
        <v>31</v>
      </c>
      <c r="N26" s="6"/>
      <c r="O26" s="4"/>
      <c r="P26" s="4"/>
      <c r="Q26" s="4"/>
      <c r="R26" s="4"/>
      <c r="S26" s="4"/>
    </row>
    <row r="27" spans="1:19" x14ac:dyDescent="0.2">
      <c r="B27" s="176"/>
      <c r="C27" s="187"/>
      <c r="D27" s="187"/>
      <c r="E27" s="183"/>
      <c r="F27" s="145"/>
      <c r="G27" s="145"/>
      <c r="H27" s="145"/>
      <c r="I27" s="145"/>
      <c r="J27" s="145"/>
      <c r="K27" s="145"/>
      <c r="L27" s="145"/>
      <c r="N27" s="6"/>
      <c r="O27" s="4"/>
      <c r="P27" s="4"/>
      <c r="Q27" s="4"/>
      <c r="R27" s="4"/>
      <c r="S27" s="4"/>
    </row>
    <row r="28" spans="1:19" x14ac:dyDescent="0.2">
      <c r="B28" s="176"/>
      <c r="C28" s="187"/>
      <c r="D28" s="190" t="s">
        <v>943</v>
      </c>
      <c r="E28" s="184">
        <v>1693</v>
      </c>
      <c r="F28" s="145">
        <v>974</v>
      </c>
      <c r="G28" s="145">
        <v>293</v>
      </c>
      <c r="H28" s="145">
        <v>449</v>
      </c>
      <c r="I28" s="145">
        <v>79</v>
      </c>
      <c r="J28" s="145">
        <v>61</v>
      </c>
      <c r="K28" s="145">
        <v>502</v>
      </c>
      <c r="L28" s="145">
        <v>344</v>
      </c>
      <c r="N28" s="5"/>
      <c r="O28" s="3"/>
      <c r="P28" s="3"/>
      <c r="Q28" s="3"/>
      <c r="R28" s="3"/>
      <c r="S28" s="3"/>
    </row>
    <row r="29" spans="1:19" x14ac:dyDescent="0.2">
      <c r="B29" s="176"/>
      <c r="C29" s="187"/>
      <c r="D29" s="187" t="s">
        <v>36</v>
      </c>
      <c r="E29" s="184">
        <v>1644</v>
      </c>
      <c r="F29" s="145">
        <v>954</v>
      </c>
      <c r="G29" s="145">
        <v>290</v>
      </c>
      <c r="H29" s="145">
        <v>433</v>
      </c>
      <c r="I29" s="145">
        <v>79</v>
      </c>
      <c r="J29" s="145">
        <v>60</v>
      </c>
      <c r="K29" s="145">
        <v>493</v>
      </c>
      <c r="L29" s="145">
        <v>334</v>
      </c>
      <c r="N29" s="6"/>
      <c r="O29" s="4"/>
      <c r="P29" s="4"/>
      <c r="Q29" s="4"/>
      <c r="R29" s="4"/>
      <c r="S29" s="4"/>
    </row>
    <row r="30" spans="1:19" x14ac:dyDescent="0.2">
      <c r="B30" s="176"/>
      <c r="C30" s="187"/>
      <c r="D30" s="187" t="s">
        <v>939</v>
      </c>
      <c r="E30" s="183">
        <v>49</v>
      </c>
      <c r="F30" s="145">
        <v>20</v>
      </c>
      <c r="G30" s="145">
        <v>3</v>
      </c>
      <c r="H30" s="145">
        <v>16</v>
      </c>
      <c r="I30" s="192" t="s">
        <v>480</v>
      </c>
      <c r="J30" s="145">
        <v>1</v>
      </c>
      <c r="K30" s="145">
        <v>9</v>
      </c>
      <c r="L30" s="145">
        <v>10</v>
      </c>
      <c r="N30" s="6"/>
      <c r="O30" s="4"/>
      <c r="P30" s="4"/>
      <c r="Q30" s="4"/>
      <c r="R30" s="4"/>
      <c r="S30" s="4"/>
    </row>
    <row r="31" spans="1:19" x14ac:dyDescent="0.2">
      <c r="B31" s="176"/>
      <c r="C31" s="187"/>
      <c r="D31" s="191"/>
      <c r="E31" s="184"/>
      <c r="F31" s="145"/>
      <c r="G31" s="145"/>
      <c r="H31" s="145"/>
      <c r="I31" s="145"/>
      <c r="J31" s="145"/>
      <c r="K31" s="145"/>
      <c r="L31" s="145"/>
    </row>
    <row r="32" spans="1:19" x14ac:dyDescent="0.2">
      <c r="B32" s="176"/>
      <c r="C32" s="187"/>
      <c r="D32" s="190" t="s">
        <v>944</v>
      </c>
      <c r="E32" s="184">
        <v>106</v>
      </c>
      <c r="F32" s="145">
        <v>18</v>
      </c>
      <c r="G32" s="145">
        <v>18</v>
      </c>
      <c r="H32" s="145">
        <v>12</v>
      </c>
      <c r="I32" s="145">
        <v>3</v>
      </c>
      <c r="J32" s="192" t="s">
        <v>480</v>
      </c>
      <c r="K32" s="145">
        <v>5</v>
      </c>
      <c r="L32" s="145">
        <v>1</v>
      </c>
      <c r="N32" s="5"/>
      <c r="O32" s="3"/>
      <c r="P32" s="3"/>
      <c r="Q32" s="3"/>
      <c r="R32" s="3"/>
      <c r="S32" s="3"/>
    </row>
    <row r="33" spans="2:19" x14ac:dyDescent="0.2">
      <c r="B33" s="176"/>
      <c r="C33" s="187"/>
      <c r="D33" s="187" t="s">
        <v>36</v>
      </c>
      <c r="E33" s="183">
        <v>4</v>
      </c>
      <c r="F33" s="145">
        <v>3</v>
      </c>
      <c r="G33" s="192" t="s">
        <v>480</v>
      </c>
      <c r="H33" s="145">
        <v>3</v>
      </c>
      <c r="I33" s="145">
        <v>2</v>
      </c>
      <c r="J33" s="192" t="s">
        <v>480</v>
      </c>
      <c r="K33" s="192" t="s">
        <v>480</v>
      </c>
      <c r="L33" s="192" t="s">
        <v>480</v>
      </c>
      <c r="N33" s="6"/>
      <c r="O33" s="4"/>
      <c r="P33" s="4"/>
      <c r="Q33" s="4"/>
      <c r="R33" s="4"/>
      <c r="S33" s="4"/>
    </row>
    <row r="34" spans="2:19" x14ac:dyDescent="0.2">
      <c r="B34" s="176"/>
      <c r="C34" s="187"/>
      <c r="D34" s="187" t="s">
        <v>939</v>
      </c>
      <c r="E34" s="184">
        <v>102</v>
      </c>
      <c r="F34" s="145">
        <v>15</v>
      </c>
      <c r="G34" s="145">
        <v>18</v>
      </c>
      <c r="H34" s="145">
        <v>9</v>
      </c>
      <c r="I34" s="145">
        <v>1</v>
      </c>
      <c r="J34" s="192" t="s">
        <v>480</v>
      </c>
      <c r="K34" s="145">
        <v>5</v>
      </c>
      <c r="L34" s="145">
        <v>1</v>
      </c>
      <c r="N34" s="6"/>
      <c r="O34" s="4"/>
      <c r="P34" s="4"/>
      <c r="Q34" s="4"/>
      <c r="R34" s="4"/>
      <c r="S34" s="4"/>
    </row>
    <row r="35" spans="2:19" x14ac:dyDescent="0.2">
      <c r="B35" s="176"/>
      <c r="C35" s="187"/>
      <c r="D35" s="191"/>
      <c r="E35" s="184"/>
      <c r="F35" s="145"/>
      <c r="G35" s="145"/>
      <c r="H35" s="145"/>
      <c r="I35" s="145"/>
      <c r="J35" s="145"/>
      <c r="K35" s="145"/>
      <c r="L35" s="145"/>
    </row>
    <row r="36" spans="2:19" x14ac:dyDescent="0.2">
      <c r="B36" s="176"/>
      <c r="C36" s="188" t="s">
        <v>945</v>
      </c>
      <c r="D36" s="193" t="s">
        <v>38</v>
      </c>
      <c r="E36" s="183">
        <v>124</v>
      </c>
      <c r="F36" s="145">
        <v>63</v>
      </c>
      <c r="G36" s="145">
        <v>62</v>
      </c>
      <c r="H36" s="145">
        <v>54</v>
      </c>
      <c r="I36" s="145">
        <v>1</v>
      </c>
      <c r="J36" s="145">
        <v>32</v>
      </c>
      <c r="K36" s="145">
        <v>9</v>
      </c>
      <c r="L36" s="145">
        <v>13</v>
      </c>
      <c r="N36" s="5"/>
      <c r="O36" s="3"/>
      <c r="P36" s="3"/>
      <c r="Q36" s="3"/>
      <c r="R36" s="3"/>
      <c r="S36" s="3"/>
    </row>
    <row r="37" spans="2:19" x14ac:dyDescent="0.2">
      <c r="B37" s="178" t="s">
        <v>39</v>
      </c>
      <c r="C37" s="187"/>
      <c r="D37" s="178" t="s">
        <v>36</v>
      </c>
      <c r="E37" s="184">
        <v>58</v>
      </c>
      <c r="F37" s="145">
        <v>48</v>
      </c>
      <c r="G37" s="145">
        <v>12</v>
      </c>
      <c r="H37" s="145">
        <v>27</v>
      </c>
      <c r="I37" s="145">
        <v>1</v>
      </c>
      <c r="J37" s="145">
        <v>11</v>
      </c>
      <c r="K37" s="145">
        <v>9</v>
      </c>
      <c r="L37" s="145">
        <v>13</v>
      </c>
      <c r="N37" s="5"/>
      <c r="O37" s="3"/>
      <c r="P37" s="3"/>
      <c r="Q37" s="3"/>
      <c r="R37" s="3"/>
      <c r="S37" s="3"/>
    </row>
    <row r="38" spans="2:19" x14ac:dyDescent="0.2">
      <c r="B38" s="178" t="s">
        <v>40</v>
      </c>
      <c r="C38" s="187"/>
      <c r="D38" s="178" t="s">
        <v>939</v>
      </c>
      <c r="E38" s="184">
        <v>66</v>
      </c>
      <c r="F38" s="145">
        <v>15</v>
      </c>
      <c r="G38" s="145">
        <v>50</v>
      </c>
      <c r="H38" s="145">
        <v>27</v>
      </c>
      <c r="I38" s="192" t="s">
        <v>480</v>
      </c>
      <c r="J38" s="145">
        <v>21</v>
      </c>
      <c r="K38" s="192" t="s">
        <v>480</v>
      </c>
      <c r="L38" s="192" t="s">
        <v>480</v>
      </c>
      <c r="N38" s="5"/>
      <c r="O38" s="3"/>
      <c r="P38" s="3"/>
      <c r="Q38" s="3"/>
      <c r="R38" s="3"/>
      <c r="S38" s="3"/>
    </row>
    <row r="39" spans="2:19" x14ac:dyDescent="0.2">
      <c r="B39" s="178" t="s">
        <v>41</v>
      </c>
      <c r="C39" s="187"/>
      <c r="D39" s="176"/>
      <c r="E39" s="183"/>
      <c r="F39" s="145"/>
      <c r="G39" s="145"/>
      <c r="H39" s="145"/>
      <c r="I39" s="145"/>
      <c r="J39" s="145"/>
      <c r="K39" s="145"/>
      <c r="L39" s="145"/>
    </row>
    <row r="40" spans="2:19" x14ac:dyDescent="0.2">
      <c r="B40" s="178" t="s">
        <v>42</v>
      </c>
      <c r="C40" s="187"/>
      <c r="D40" s="190" t="s">
        <v>942</v>
      </c>
      <c r="E40" s="184">
        <v>52</v>
      </c>
      <c r="F40" s="145">
        <v>11</v>
      </c>
      <c r="G40" s="145">
        <v>21</v>
      </c>
      <c r="H40" s="145">
        <v>15</v>
      </c>
      <c r="I40" s="192" t="s">
        <v>480</v>
      </c>
      <c r="J40" s="145">
        <v>19</v>
      </c>
      <c r="K40" s="192" t="s">
        <v>480</v>
      </c>
      <c r="L40" s="145">
        <v>4</v>
      </c>
      <c r="N40" s="5"/>
      <c r="O40" s="3"/>
      <c r="P40" s="3"/>
      <c r="Q40" s="3"/>
      <c r="R40" s="3"/>
      <c r="S40" s="3"/>
    </row>
    <row r="41" spans="2:19" x14ac:dyDescent="0.2">
      <c r="B41" s="176"/>
      <c r="C41" s="187"/>
      <c r="D41" s="187" t="s">
        <v>36</v>
      </c>
      <c r="E41" s="184">
        <v>3</v>
      </c>
      <c r="F41" s="145">
        <v>8</v>
      </c>
      <c r="G41" s="192" t="s">
        <v>480</v>
      </c>
      <c r="H41" s="192" t="s">
        <v>480</v>
      </c>
      <c r="I41" s="192" t="s">
        <v>480</v>
      </c>
      <c r="J41" s="192" t="s">
        <v>480</v>
      </c>
      <c r="K41" s="192" t="s">
        <v>480</v>
      </c>
      <c r="L41" s="145">
        <v>4</v>
      </c>
      <c r="N41" s="6"/>
      <c r="O41" s="4"/>
      <c r="P41" s="4"/>
      <c r="Q41" s="4"/>
      <c r="R41" s="4"/>
      <c r="S41" s="4"/>
    </row>
    <row r="42" spans="2:19" x14ac:dyDescent="0.2">
      <c r="B42" s="176"/>
      <c r="C42" s="187"/>
      <c r="D42" s="187" t="s">
        <v>939</v>
      </c>
      <c r="E42" s="183">
        <v>49</v>
      </c>
      <c r="F42" s="145">
        <v>3</v>
      </c>
      <c r="G42" s="145">
        <v>21</v>
      </c>
      <c r="H42" s="145">
        <v>15</v>
      </c>
      <c r="I42" s="192" t="s">
        <v>480</v>
      </c>
      <c r="J42" s="145">
        <v>19</v>
      </c>
      <c r="K42" s="192" t="s">
        <v>480</v>
      </c>
      <c r="L42" s="192" t="s">
        <v>480</v>
      </c>
      <c r="N42" s="6"/>
      <c r="O42" s="4"/>
      <c r="P42" s="4"/>
      <c r="Q42" s="4"/>
      <c r="R42" s="4"/>
      <c r="S42" s="4"/>
    </row>
    <row r="43" spans="2:19" x14ac:dyDescent="0.2">
      <c r="B43" s="176"/>
      <c r="C43" s="187"/>
      <c r="D43" s="191"/>
      <c r="E43" s="184"/>
      <c r="F43" s="145"/>
      <c r="G43" s="145"/>
      <c r="H43" s="145"/>
      <c r="I43" s="145"/>
      <c r="J43" s="145"/>
      <c r="K43" s="145"/>
      <c r="L43" s="145"/>
    </row>
    <row r="44" spans="2:19" x14ac:dyDescent="0.2">
      <c r="B44" s="176"/>
      <c r="C44" s="187"/>
      <c r="D44" s="190" t="s">
        <v>943</v>
      </c>
      <c r="E44" s="184">
        <v>72</v>
      </c>
      <c r="F44" s="145">
        <v>52</v>
      </c>
      <c r="G44" s="145">
        <v>41</v>
      </c>
      <c r="H44" s="145">
        <v>39</v>
      </c>
      <c r="I44" s="145">
        <v>1</v>
      </c>
      <c r="J44" s="145">
        <v>13</v>
      </c>
      <c r="K44" s="145">
        <v>9</v>
      </c>
      <c r="L44" s="145">
        <v>9</v>
      </c>
      <c r="N44" s="5"/>
      <c r="O44" s="3"/>
      <c r="P44" s="3"/>
      <c r="Q44" s="3"/>
      <c r="R44" s="3"/>
      <c r="S44" s="3"/>
    </row>
    <row r="45" spans="2:19" x14ac:dyDescent="0.2">
      <c r="B45" s="176"/>
      <c r="C45" s="187"/>
      <c r="D45" s="187" t="s">
        <v>36</v>
      </c>
      <c r="E45" s="183">
        <v>55</v>
      </c>
      <c r="F45" s="145">
        <v>40</v>
      </c>
      <c r="G45" s="145">
        <v>12</v>
      </c>
      <c r="H45" s="145">
        <v>27</v>
      </c>
      <c r="I45" s="145">
        <v>1</v>
      </c>
      <c r="J45" s="145">
        <v>11</v>
      </c>
      <c r="K45" s="145">
        <v>9</v>
      </c>
      <c r="L45" s="145">
        <v>9</v>
      </c>
      <c r="N45" s="6"/>
      <c r="O45" s="4"/>
      <c r="P45" s="4"/>
      <c r="Q45" s="4"/>
      <c r="R45" s="4"/>
      <c r="S45" s="4"/>
    </row>
    <row r="46" spans="2:19" x14ac:dyDescent="0.2">
      <c r="B46" s="176"/>
      <c r="C46" s="187"/>
      <c r="D46" s="187" t="s">
        <v>939</v>
      </c>
      <c r="E46" s="184">
        <v>17</v>
      </c>
      <c r="F46" s="145">
        <v>12</v>
      </c>
      <c r="G46" s="145">
        <v>29</v>
      </c>
      <c r="H46" s="145">
        <v>12</v>
      </c>
      <c r="I46" s="192" t="s">
        <v>480</v>
      </c>
      <c r="J46" s="145">
        <v>2</v>
      </c>
      <c r="K46" s="192" t="s">
        <v>480</v>
      </c>
      <c r="L46" s="192" t="s">
        <v>480</v>
      </c>
      <c r="N46" s="6"/>
      <c r="O46" s="4"/>
      <c r="P46" s="4"/>
      <c r="Q46" s="4"/>
      <c r="R46" s="4"/>
      <c r="S46" s="4"/>
    </row>
    <row r="47" spans="2:19" x14ac:dyDescent="0.2">
      <c r="B47" s="176"/>
      <c r="C47" s="187"/>
      <c r="D47" s="191"/>
      <c r="E47" s="184"/>
      <c r="F47" s="145"/>
      <c r="G47" s="145"/>
      <c r="H47" s="145"/>
      <c r="I47" s="145"/>
      <c r="J47" s="145"/>
      <c r="K47" s="145"/>
      <c r="L47" s="145"/>
    </row>
    <row r="48" spans="2:19" x14ac:dyDescent="0.2">
      <c r="B48" s="176"/>
      <c r="C48" s="188" t="s">
        <v>946</v>
      </c>
      <c r="D48" s="194"/>
      <c r="E48" s="183">
        <v>18994</v>
      </c>
      <c r="F48" s="145">
        <v>16472</v>
      </c>
      <c r="G48" s="145">
        <v>2548</v>
      </c>
      <c r="H48" s="145">
        <v>4763</v>
      </c>
      <c r="I48" s="145">
        <v>1103</v>
      </c>
      <c r="J48" s="145">
        <v>891</v>
      </c>
      <c r="K48" s="145">
        <v>3157</v>
      </c>
      <c r="L48" s="145">
        <v>1847</v>
      </c>
      <c r="N48" s="5"/>
      <c r="O48" s="3"/>
      <c r="P48" s="3"/>
      <c r="Q48" s="3"/>
      <c r="R48" s="3"/>
      <c r="S48" s="3"/>
    </row>
    <row r="49" spans="2:19" x14ac:dyDescent="0.2">
      <c r="B49" s="176"/>
      <c r="C49" s="187"/>
      <c r="D49" s="178" t="s">
        <v>36</v>
      </c>
      <c r="E49" s="184">
        <v>18977</v>
      </c>
      <c r="F49" s="145">
        <v>16417</v>
      </c>
      <c r="G49" s="145">
        <v>2538</v>
      </c>
      <c r="H49" s="145">
        <v>4746</v>
      </c>
      <c r="I49" s="145">
        <v>1099</v>
      </c>
      <c r="J49" s="145">
        <v>872</v>
      </c>
      <c r="K49" s="145">
        <v>3157</v>
      </c>
      <c r="L49" s="145">
        <v>1847</v>
      </c>
      <c r="N49" s="5"/>
      <c r="O49" s="3"/>
      <c r="P49" s="3"/>
      <c r="Q49" s="3"/>
      <c r="R49" s="3"/>
      <c r="S49" s="3"/>
    </row>
    <row r="50" spans="2:19" x14ac:dyDescent="0.2">
      <c r="B50" s="176"/>
      <c r="C50" s="187"/>
      <c r="D50" s="178" t="s">
        <v>939</v>
      </c>
      <c r="E50" s="184">
        <v>17</v>
      </c>
      <c r="F50" s="145">
        <v>55</v>
      </c>
      <c r="G50" s="145">
        <v>10</v>
      </c>
      <c r="H50" s="145">
        <v>17</v>
      </c>
      <c r="I50" s="145">
        <v>4</v>
      </c>
      <c r="J50" s="145">
        <v>19</v>
      </c>
      <c r="K50" s="192" t="s">
        <v>480</v>
      </c>
      <c r="L50" s="192" t="s">
        <v>480</v>
      </c>
      <c r="N50" s="5"/>
      <c r="O50" s="3"/>
      <c r="P50" s="3"/>
      <c r="Q50" s="3"/>
      <c r="R50" s="3"/>
      <c r="S50" s="3"/>
    </row>
    <row r="51" spans="2:19" x14ac:dyDescent="0.2">
      <c r="B51" s="176"/>
      <c r="C51" s="187"/>
      <c r="D51" s="176"/>
      <c r="E51" s="183"/>
      <c r="F51" s="145"/>
      <c r="G51" s="145"/>
      <c r="H51" s="145"/>
      <c r="I51" s="145"/>
      <c r="J51" s="145"/>
      <c r="K51" s="145"/>
      <c r="L51" s="145"/>
    </row>
    <row r="52" spans="2:19" x14ac:dyDescent="0.2">
      <c r="B52" s="176"/>
      <c r="C52" s="187"/>
      <c r="D52" s="190" t="s">
        <v>942</v>
      </c>
      <c r="E52" s="184">
        <v>9681</v>
      </c>
      <c r="F52" s="145">
        <v>8483</v>
      </c>
      <c r="G52" s="145">
        <v>1184</v>
      </c>
      <c r="H52" s="145">
        <v>2262</v>
      </c>
      <c r="I52" s="145">
        <v>506</v>
      </c>
      <c r="J52" s="145">
        <v>454</v>
      </c>
      <c r="K52" s="145">
        <v>1597</v>
      </c>
      <c r="L52" s="145">
        <v>944</v>
      </c>
      <c r="N52" s="5"/>
      <c r="O52" s="3"/>
      <c r="P52" s="3"/>
      <c r="Q52" s="3"/>
      <c r="R52" s="3"/>
      <c r="S52" s="3"/>
    </row>
    <row r="53" spans="2:19" x14ac:dyDescent="0.2">
      <c r="B53" s="176"/>
      <c r="C53" s="187"/>
      <c r="D53" s="187" t="s">
        <v>36</v>
      </c>
      <c r="E53" s="184">
        <v>9681</v>
      </c>
      <c r="F53" s="145">
        <v>8483</v>
      </c>
      <c r="G53" s="145">
        <v>1181</v>
      </c>
      <c r="H53" s="145">
        <v>2260</v>
      </c>
      <c r="I53" s="145">
        <v>506</v>
      </c>
      <c r="J53" s="145">
        <v>436</v>
      </c>
      <c r="K53" s="145">
        <v>1597</v>
      </c>
      <c r="L53" s="145">
        <v>944</v>
      </c>
      <c r="N53" s="6"/>
      <c r="O53" s="4"/>
      <c r="P53" s="4"/>
      <c r="Q53" s="4"/>
      <c r="R53" s="4"/>
      <c r="S53" s="4"/>
    </row>
    <row r="54" spans="2:19" x14ac:dyDescent="0.2">
      <c r="B54" s="176"/>
      <c r="C54" s="187"/>
      <c r="D54" s="187" t="s">
        <v>939</v>
      </c>
      <c r="E54" s="215" t="s">
        <v>480</v>
      </c>
      <c r="F54" s="192" t="s">
        <v>480</v>
      </c>
      <c r="G54" s="145">
        <v>3</v>
      </c>
      <c r="H54" s="145">
        <v>2</v>
      </c>
      <c r="I54" s="192" t="s">
        <v>480</v>
      </c>
      <c r="J54" s="145">
        <v>18</v>
      </c>
      <c r="K54" s="192" t="s">
        <v>480</v>
      </c>
      <c r="L54" s="192" t="s">
        <v>480</v>
      </c>
      <c r="N54" s="6"/>
      <c r="O54" s="4"/>
      <c r="P54" s="4"/>
      <c r="Q54" s="4"/>
      <c r="R54" s="4"/>
      <c r="S54" s="4"/>
    </row>
    <row r="55" spans="2:19" x14ac:dyDescent="0.2">
      <c r="B55" s="176"/>
      <c r="C55" s="187"/>
      <c r="D55" s="191"/>
      <c r="E55" s="184"/>
      <c r="F55" s="145"/>
      <c r="G55" s="145"/>
      <c r="H55" s="145"/>
      <c r="I55" s="145"/>
      <c r="J55" s="145"/>
      <c r="K55" s="145"/>
      <c r="L55" s="145"/>
    </row>
    <row r="56" spans="2:19" x14ac:dyDescent="0.2">
      <c r="B56" s="176"/>
      <c r="C56" s="187"/>
      <c r="D56" s="190" t="s">
        <v>943</v>
      </c>
      <c r="E56" s="184">
        <v>9313</v>
      </c>
      <c r="F56" s="145">
        <v>7989</v>
      </c>
      <c r="G56" s="145">
        <v>1364</v>
      </c>
      <c r="H56" s="145">
        <v>2501</v>
      </c>
      <c r="I56" s="145">
        <v>597</v>
      </c>
      <c r="J56" s="145">
        <v>437</v>
      </c>
      <c r="K56" s="145">
        <v>1560</v>
      </c>
      <c r="L56" s="145">
        <v>903</v>
      </c>
      <c r="N56" s="5"/>
      <c r="O56" s="3"/>
      <c r="P56" s="3"/>
      <c r="Q56" s="3"/>
      <c r="R56" s="3"/>
      <c r="S56" s="3"/>
    </row>
    <row r="57" spans="2:19" x14ac:dyDescent="0.2">
      <c r="B57" s="176"/>
      <c r="C57" s="187"/>
      <c r="D57" s="187" t="s">
        <v>36</v>
      </c>
      <c r="E57" s="183">
        <v>9296</v>
      </c>
      <c r="F57" s="145">
        <v>7934</v>
      </c>
      <c r="G57" s="145">
        <v>1357</v>
      </c>
      <c r="H57" s="145">
        <v>2486</v>
      </c>
      <c r="I57" s="145">
        <v>593</v>
      </c>
      <c r="J57" s="145">
        <v>436</v>
      </c>
      <c r="K57" s="145">
        <v>1560</v>
      </c>
      <c r="L57" s="145">
        <v>903</v>
      </c>
      <c r="N57" s="6"/>
      <c r="O57" s="4"/>
      <c r="P57" s="4"/>
      <c r="Q57" s="4"/>
      <c r="R57" s="4"/>
      <c r="S57" s="4"/>
    </row>
    <row r="58" spans="2:19" x14ac:dyDescent="0.2">
      <c r="B58" s="176"/>
      <c r="C58" s="187"/>
      <c r="D58" s="187" t="s">
        <v>939</v>
      </c>
      <c r="E58" s="184">
        <v>17</v>
      </c>
      <c r="F58" s="145">
        <v>55</v>
      </c>
      <c r="G58" s="145">
        <v>7</v>
      </c>
      <c r="H58" s="145">
        <v>15</v>
      </c>
      <c r="I58" s="145">
        <v>4</v>
      </c>
      <c r="J58" s="145">
        <v>1</v>
      </c>
      <c r="K58" s="192" t="s">
        <v>480</v>
      </c>
      <c r="L58" s="192" t="s">
        <v>480</v>
      </c>
      <c r="N58" s="6"/>
      <c r="O58" s="4"/>
      <c r="P58" s="4"/>
      <c r="Q58" s="4"/>
      <c r="R58" s="4"/>
      <c r="S58" s="4"/>
    </row>
    <row r="59" spans="2:19" x14ac:dyDescent="0.2">
      <c r="B59" s="176"/>
      <c r="C59" s="187"/>
      <c r="D59" s="191"/>
      <c r="E59" s="184"/>
      <c r="F59" s="145"/>
      <c r="G59" s="145"/>
      <c r="H59" s="145"/>
      <c r="I59" s="145"/>
      <c r="J59" s="145"/>
      <c r="K59" s="145"/>
      <c r="L59" s="145"/>
    </row>
    <row r="60" spans="2:19" x14ac:dyDescent="0.2">
      <c r="B60" s="178"/>
      <c r="C60" s="188" t="s">
        <v>947</v>
      </c>
      <c r="D60" s="194"/>
      <c r="E60" s="183">
        <v>654</v>
      </c>
      <c r="F60" s="145">
        <v>427</v>
      </c>
      <c r="G60" s="145">
        <v>101</v>
      </c>
      <c r="H60" s="145">
        <v>318</v>
      </c>
      <c r="I60" s="145">
        <v>22</v>
      </c>
      <c r="J60" s="145">
        <v>36</v>
      </c>
      <c r="K60" s="145">
        <v>185</v>
      </c>
      <c r="L60" s="145">
        <v>105</v>
      </c>
      <c r="N60" s="5"/>
      <c r="O60" s="3"/>
      <c r="P60" s="3"/>
      <c r="Q60" s="3"/>
      <c r="R60" s="3"/>
      <c r="S60" s="3"/>
    </row>
    <row r="61" spans="2:19" x14ac:dyDescent="0.2">
      <c r="B61" s="176"/>
      <c r="C61" s="187"/>
      <c r="D61" s="178" t="s">
        <v>36</v>
      </c>
      <c r="E61" s="184">
        <v>474</v>
      </c>
      <c r="F61" s="145">
        <v>359</v>
      </c>
      <c r="G61" s="145">
        <v>90</v>
      </c>
      <c r="H61" s="145">
        <v>213</v>
      </c>
      <c r="I61" s="145">
        <v>22</v>
      </c>
      <c r="J61" s="145">
        <v>32</v>
      </c>
      <c r="K61" s="145">
        <v>139</v>
      </c>
      <c r="L61" s="145">
        <v>79</v>
      </c>
      <c r="N61" s="6"/>
      <c r="O61" s="4"/>
      <c r="P61" s="4"/>
      <c r="Q61" s="4"/>
      <c r="R61" s="4"/>
      <c r="S61" s="4"/>
    </row>
    <row r="62" spans="2:19" x14ac:dyDescent="0.2">
      <c r="B62" s="176"/>
      <c r="C62" s="187"/>
      <c r="D62" s="178" t="s">
        <v>939</v>
      </c>
      <c r="E62" s="184">
        <v>180</v>
      </c>
      <c r="F62" s="145">
        <v>68</v>
      </c>
      <c r="G62" s="145">
        <v>11</v>
      </c>
      <c r="H62" s="145">
        <v>105</v>
      </c>
      <c r="I62" s="192" t="s">
        <v>480</v>
      </c>
      <c r="J62" s="145">
        <v>4</v>
      </c>
      <c r="K62" s="145">
        <v>46</v>
      </c>
      <c r="L62" s="145">
        <v>26</v>
      </c>
      <c r="N62" s="6"/>
      <c r="O62" s="4"/>
      <c r="P62" s="4"/>
      <c r="Q62" s="4"/>
      <c r="R62" s="4"/>
      <c r="S62" s="4"/>
    </row>
    <row r="63" spans="2:19" x14ac:dyDescent="0.2">
      <c r="B63" s="176"/>
      <c r="C63" s="187"/>
      <c r="D63" s="176"/>
      <c r="E63" s="183"/>
      <c r="F63" s="145"/>
      <c r="G63" s="145"/>
      <c r="H63" s="145"/>
      <c r="I63" s="145"/>
      <c r="J63" s="145"/>
      <c r="K63" s="145"/>
      <c r="L63" s="145"/>
    </row>
    <row r="64" spans="2:19" x14ac:dyDescent="0.2">
      <c r="B64" s="178"/>
      <c r="C64" s="188" t="s">
        <v>948</v>
      </c>
      <c r="D64" s="194"/>
      <c r="E64" s="184">
        <v>86</v>
      </c>
      <c r="F64" s="145">
        <v>26</v>
      </c>
      <c r="G64" s="145">
        <v>16</v>
      </c>
      <c r="H64" s="145">
        <v>31</v>
      </c>
      <c r="I64" s="145">
        <v>13</v>
      </c>
      <c r="J64" s="145">
        <v>22</v>
      </c>
      <c r="K64" s="145">
        <v>50</v>
      </c>
      <c r="L64" s="145">
        <v>33</v>
      </c>
      <c r="N64" s="5"/>
      <c r="O64" s="3"/>
      <c r="P64" s="3"/>
      <c r="Q64" s="3"/>
      <c r="R64" s="3"/>
      <c r="S64" s="3"/>
    </row>
    <row r="65" spans="1:12" x14ac:dyDescent="0.2">
      <c r="B65" s="178"/>
      <c r="C65" s="177"/>
      <c r="D65" s="178" t="s">
        <v>36</v>
      </c>
      <c r="E65" s="184">
        <v>84</v>
      </c>
      <c r="F65" s="145">
        <v>26</v>
      </c>
      <c r="G65" s="145">
        <v>16</v>
      </c>
      <c r="H65" s="145">
        <v>31</v>
      </c>
      <c r="I65" s="145">
        <v>13</v>
      </c>
      <c r="J65" s="145">
        <v>22</v>
      </c>
      <c r="K65" s="145">
        <v>50</v>
      </c>
      <c r="L65" s="145">
        <v>33</v>
      </c>
    </row>
    <row r="66" spans="1:12" x14ac:dyDescent="0.2">
      <c r="B66" s="178"/>
      <c r="C66" s="177"/>
      <c r="D66" s="178" t="s">
        <v>939</v>
      </c>
      <c r="E66" s="183">
        <v>2</v>
      </c>
      <c r="F66" s="192" t="s">
        <v>480</v>
      </c>
      <c r="G66" s="192" t="s">
        <v>480</v>
      </c>
      <c r="H66" s="192" t="s">
        <v>480</v>
      </c>
      <c r="I66" s="192" t="s">
        <v>480</v>
      </c>
      <c r="J66" s="192" t="s">
        <v>480</v>
      </c>
      <c r="K66" s="192" t="s">
        <v>480</v>
      </c>
      <c r="L66" s="192" t="s">
        <v>480</v>
      </c>
    </row>
    <row r="67" spans="1:12" x14ac:dyDescent="0.2">
      <c r="B67" s="185"/>
      <c r="C67" s="191"/>
      <c r="D67" s="195"/>
      <c r="E67" s="184"/>
      <c r="F67" s="145"/>
      <c r="G67" s="145"/>
      <c r="H67" s="145"/>
      <c r="I67" s="145"/>
      <c r="J67" s="145"/>
      <c r="K67" s="145"/>
      <c r="L67" s="145"/>
    </row>
    <row r="68" spans="1:12" x14ac:dyDescent="0.15">
      <c r="B68" s="176"/>
      <c r="C68" s="176"/>
      <c r="D68" s="176"/>
      <c r="E68" s="196"/>
      <c r="F68" s="197"/>
      <c r="G68" s="197"/>
      <c r="H68" s="197"/>
      <c r="I68" s="197"/>
      <c r="J68" s="197"/>
      <c r="K68" s="197"/>
      <c r="L68" s="197"/>
    </row>
    <row r="69" spans="1:12" x14ac:dyDescent="0.2">
      <c r="B69" s="178" t="s">
        <v>43</v>
      </c>
      <c r="C69" s="176"/>
      <c r="D69" s="176"/>
      <c r="E69" s="183">
        <v>918</v>
      </c>
      <c r="F69" s="145">
        <v>793</v>
      </c>
      <c r="G69" s="145">
        <v>136</v>
      </c>
      <c r="H69" s="145">
        <v>229</v>
      </c>
      <c r="I69" s="145">
        <v>61</v>
      </c>
      <c r="J69" s="145">
        <v>40</v>
      </c>
      <c r="K69" s="145">
        <v>159</v>
      </c>
      <c r="L69" s="145">
        <v>79</v>
      </c>
    </row>
    <row r="70" spans="1:12" ht="18" thickBot="1" x14ac:dyDescent="0.2">
      <c r="B70" s="165"/>
      <c r="C70" s="165"/>
      <c r="D70" s="165"/>
      <c r="E70" s="198"/>
      <c r="F70" s="199"/>
      <c r="G70" s="199"/>
      <c r="H70" s="199"/>
      <c r="I70" s="199"/>
      <c r="J70" s="199"/>
      <c r="K70" s="199"/>
      <c r="L70" s="199"/>
    </row>
    <row r="71" spans="1:12" x14ac:dyDescent="0.2">
      <c r="B71" s="164"/>
      <c r="C71" s="164"/>
      <c r="D71" s="164"/>
      <c r="E71" s="200" t="s">
        <v>44</v>
      </c>
      <c r="F71" s="164"/>
      <c r="G71" s="164"/>
      <c r="H71" s="164"/>
      <c r="I71" s="164"/>
      <c r="J71" s="164"/>
      <c r="K71" s="164"/>
      <c r="L71" s="164"/>
    </row>
    <row r="72" spans="1:12" x14ac:dyDescent="0.2">
      <c r="A72" s="27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view="pageBreakPreview" zoomScale="75" zoomScaleNormal="75" workbookViewId="0">
      <selection activeCell="M10" sqref="M10"/>
    </sheetView>
  </sheetViews>
  <sheetFormatPr defaultColWidth="10.875" defaultRowHeight="17.25" x14ac:dyDescent="0.15"/>
  <cols>
    <col min="1" max="1" width="13.375" style="11" customWidth="1"/>
    <col min="2" max="2" width="7.625" style="11" customWidth="1"/>
    <col min="3" max="3" width="11.25" style="11" customWidth="1"/>
    <col min="4" max="4" width="14" style="11" customWidth="1"/>
    <col min="5" max="12" width="13" style="11" customWidth="1"/>
    <col min="13" max="13" width="12.125" style="11" customWidth="1"/>
    <col min="14" max="14" width="10.875" style="11"/>
    <col min="15" max="16384" width="10.875" style="2"/>
  </cols>
  <sheetData>
    <row r="1" spans="1:18" x14ac:dyDescent="0.2">
      <c r="A1" s="27"/>
    </row>
    <row r="6" spans="1:18" x14ac:dyDescent="0.2">
      <c r="B6" s="514" t="s">
        <v>45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</row>
    <row r="7" spans="1:18" ht="18" thickBot="1" x14ac:dyDescent="0.25">
      <c r="B7" s="165"/>
      <c r="C7" s="165"/>
      <c r="D7" s="165"/>
      <c r="E7" s="165"/>
      <c r="F7" s="165"/>
      <c r="G7" s="515" t="s">
        <v>448</v>
      </c>
      <c r="H7" s="515"/>
      <c r="I7" s="165"/>
      <c r="J7" s="165"/>
      <c r="K7" s="165"/>
      <c r="L7" s="167" t="s">
        <v>526</v>
      </c>
    </row>
    <row r="8" spans="1:18" x14ac:dyDescent="0.15">
      <c r="B8" s="164"/>
      <c r="C8" s="164"/>
      <c r="D8" s="201"/>
      <c r="E8" s="164"/>
      <c r="F8" s="169"/>
      <c r="G8" s="169"/>
      <c r="H8" s="202"/>
      <c r="I8" s="164"/>
      <c r="J8" s="170"/>
      <c r="K8" s="202"/>
      <c r="L8" s="164"/>
    </row>
    <row r="9" spans="1:18" s="22" customFormat="1" x14ac:dyDescent="0.2">
      <c r="A9" s="62"/>
      <c r="B9" s="171"/>
      <c r="C9" s="172" t="s">
        <v>34</v>
      </c>
      <c r="D9" s="203"/>
      <c r="E9" s="204" t="s">
        <v>290</v>
      </c>
      <c r="F9" s="173" t="s">
        <v>275</v>
      </c>
      <c r="G9" s="173" t="s">
        <v>276</v>
      </c>
      <c r="H9" s="205" t="s">
        <v>277</v>
      </c>
      <c r="I9" s="204" t="s">
        <v>291</v>
      </c>
      <c r="J9" s="173" t="s">
        <v>278</v>
      </c>
      <c r="K9" s="205" t="s">
        <v>279</v>
      </c>
      <c r="L9" s="204" t="s">
        <v>280</v>
      </c>
      <c r="M9" s="62"/>
      <c r="N9" s="62"/>
    </row>
    <row r="10" spans="1:18" x14ac:dyDescent="0.15">
      <c r="B10" s="174"/>
      <c r="C10" s="174"/>
      <c r="D10" s="206"/>
      <c r="E10" s="174"/>
      <c r="F10" s="175"/>
      <c r="G10" s="175"/>
      <c r="H10" s="207"/>
      <c r="I10" s="174"/>
      <c r="J10" s="175"/>
      <c r="K10" s="207"/>
      <c r="L10" s="174"/>
      <c r="M10" s="63"/>
    </row>
    <row r="11" spans="1:18" x14ac:dyDescent="0.15">
      <c r="B11" s="176"/>
      <c r="C11" s="176"/>
      <c r="D11" s="208"/>
      <c r="E11" s="194"/>
      <c r="F11" s="176"/>
      <c r="G11" s="176"/>
      <c r="H11" s="176"/>
      <c r="I11" s="176"/>
      <c r="J11" s="194"/>
      <c r="K11" s="176"/>
      <c r="L11" s="176"/>
    </row>
    <row r="12" spans="1:18" x14ac:dyDescent="0.2">
      <c r="B12" s="178" t="s">
        <v>964</v>
      </c>
      <c r="C12" s="179"/>
      <c r="D12" s="209"/>
      <c r="E12" s="182">
        <v>10612</v>
      </c>
      <c r="F12" s="182">
        <v>2106</v>
      </c>
      <c r="G12" s="182">
        <v>2368</v>
      </c>
      <c r="H12" s="182">
        <v>1808</v>
      </c>
      <c r="I12" s="182">
        <v>3561</v>
      </c>
      <c r="J12" s="182">
        <v>2520</v>
      </c>
      <c r="K12" s="182">
        <v>4752</v>
      </c>
      <c r="L12" s="182">
        <v>6501</v>
      </c>
      <c r="N12" s="5"/>
      <c r="O12" s="3"/>
      <c r="P12" s="3"/>
      <c r="Q12" s="3"/>
      <c r="R12" s="3"/>
    </row>
    <row r="13" spans="1:18" x14ac:dyDescent="0.2">
      <c r="B13" s="178" t="s">
        <v>35</v>
      </c>
      <c r="C13" s="176"/>
      <c r="D13" s="210" t="s">
        <v>36</v>
      </c>
      <c r="E13" s="211">
        <v>10117</v>
      </c>
      <c r="F13" s="211">
        <v>2084</v>
      </c>
      <c r="G13" s="211">
        <v>2318</v>
      </c>
      <c r="H13" s="211">
        <v>1741</v>
      </c>
      <c r="I13" s="211">
        <v>3464</v>
      </c>
      <c r="J13" s="211">
        <v>2452</v>
      </c>
      <c r="K13" s="211">
        <v>4598</v>
      </c>
      <c r="L13" s="211">
        <v>6295</v>
      </c>
      <c r="N13" s="5"/>
      <c r="O13" s="3"/>
      <c r="P13" s="3"/>
      <c r="Q13" s="3"/>
      <c r="R13" s="3"/>
    </row>
    <row r="14" spans="1:18" x14ac:dyDescent="0.2">
      <c r="B14" s="176"/>
      <c r="C14" s="178" t="s">
        <v>37</v>
      </c>
      <c r="D14" s="210" t="s">
        <v>939</v>
      </c>
      <c r="E14" s="211">
        <v>495</v>
      </c>
      <c r="F14" s="211">
        <v>22</v>
      </c>
      <c r="G14" s="211">
        <v>50</v>
      </c>
      <c r="H14" s="211">
        <v>67</v>
      </c>
      <c r="I14" s="211">
        <v>97</v>
      </c>
      <c r="J14" s="211">
        <v>68</v>
      </c>
      <c r="K14" s="211">
        <v>154</v>
      </c>
      <c r="L14" s="211">
        <v>206</v>
      </c>
      <c r="N14" s="5"/>
      <c r="O14" s="3"/>
      <c r="P14" s="3"/>
      <c r="Q14" s="3"/>
      <c r="R14" s="3"/>
    </row>
    <row r="15" spans="1:18" x14ac:dyDescent="0.15">
      <c r="B15" s="176"/>
      <c r="C15" s="176"/>
      <c r="D15" s="212"/>
      <c r="E15" s="145"/>
      <c r="F15" s="213"/>
      <c r="G15" s="213"/>
      <c r="H15" s="213"/>
      <c r="I15" s="213"/>
      <c r="J15" s="213"/>
      <c r="K15" s="213"/>
      <c r="L15" s="214"/>
      <c r="N15" s="5"/>
      <c r="O15" s="3"/>
      <c r="P15" s="3"/>
      <c r="Q15" s="3"/>
      <c r="R15" s="3"/>
    </row>
    <row r="16" spans="1:18" x14ac:dyDescent="0.2">
      <c r="B16" s="178" t="s">
        <v>940</v>
      </c>
      <c r="C16" s="179"/>
      <c r="D16" s="180"/>
      <c r="E16" s="184">
        <v>10594</v>
      </c>
      <c r="F16" s="145">
        <v>2090</v>
      </c>
      <c r="G16" s="145">
        <v>2427</v>
      </c>
      <c r="H16" s="145">
        <v>1798</v>
      </c>
      <c r="I16" s="145">
        <v>3569</v>
      </c>
      <c r="J16" s="145">
        <v>2564</v>
      </c>
      <c r="K16" s="145">
        <v>4784</v>
      </c>
      <c r="L16" s="145">
        <v>6508</v>
      </c>
      <c r="N16" s="5"/>
      <c r="O16" s="3"/>
      <c r="P16" s="3"/>
      <c r="Q16" s="3"/>
      <c r="R16" s="3"/>
    </row>
    <row r="17" spans="2:18" x14ac:dyDescent="0.2">
      <c r="B17" s="178" t="s">
        <v>35</v>
      </c>
      <c r="C17" s="176"/>
      <c r="D17" s="178" t="s">
        <v>36</v>
      </c>
      <c r="E17" s="184">
        <v>10091</v>
      </c>
      <c r="F17" s="145">
        <v>2067</v>
      </c>
      <c r="G17" s="145">
        <v>2371</v>
      </c>
      <c r="H17" s="145">
        <v>1728</v>
      </c>
      <c r="I17" s="145">
        <v>3464</v>
      </c>
      <c r="J17" s="145">
        <v>2495</v>
      </c>
      <c r="K17" s="145">
        <v>4633</v>
      </c>
      <c r="L17" s="145">
        <v>6308</v>
      </c>
      <c r="N17" s="5"/>
      <c r="O17" s="3"/>
      <c r="P17" s="3"/>
      <c r="Q17" s="3"/>
      <c r="R17" s="3"/>
    </row>
    <row r="18" spans="2:18" x14ac:dyDescent="0.2">
      <c r="B18" s="176"/>
      <c r="C18" s="178" t="s">
        <v>37</v>
      </c>
      <c r="D18" s="178" t="s">
        <v>939</v>
      </c>
      <c r="E18" s="183">
        <v>503</v>
      </c>
      <c r="F18" s="145">
        <v>23</v>
      </c>
      <c r="G18" s="145">
        <v>56</v>
      </c>
      <c r="H18" s="145">
        <v>70</v>
      </c>
      <c r="I18" s="145">
        <v>105</v>
      </c>
      <c r="J18" s="145">
        <v>69</v>
      </c>
      <c r="K18" s="145">
        <v>151</v>
      </c>
      <c r="L18" s="145">
        <v>200</v>
      </c>
      <c r="N18" s="5"/>
      <c r="O18" s="3"/>
      <c r="P18" s="3"/>
      <c r="Q18" s="3"/>
      <c r="R18" s="3"/>
    </row>
    <row r="19" spans="2:18" x14ac:dyDescent="0.2">
      <c r="B19" s="176"/>
      <c r="C19" s="185"/>
      <c r="D19" s="186"/>
      <c r="E19" s="184"/>
      <c r="F19" s="145"/>
      <c r="G19" s="145"/>
      <c r="H19" s="145"/>
      <c r="I19" s="145"/>
      <c r="J19" s="145"/>
      <c r="K19" s="145"/>
      <c r="L19" s="145"/>
    </row>
    <row r="20" spans="2:18" x14ac:dyDescent="0.2">
      <c r="B20" s="176"/>
      <c r="C20" s="187" t="s">
        <v>941</v>
      </c>
      <c r="D20" s="176"/>
      <c r="E20" s="184">
        <v>2228</v>
      </c>
      <c r="F20" s="145">
        <v>157</v>
      </c>
      <c r="G20" s="145">
        <v>249</v>
      </c>
      <c r="H20" s="145">
        <v>186</v>
      </c>
      <c r="I20" s="145">
        <v>609</v>
      </c>
      <c r="J20" s="145">
        <v>369</v>
      </c>
      <c r="K20" s="145">
        <v>1162</v>
      </c>
      <c r="L20" s="145">
        <v>644</v>
      </c>
      <c r="N20" s="5"/>
      <c r="O20" s="3"/>
      <c r="P20" s="3"/>
      <c r="Q20" s="3"/>
      <c r="R20" s="3"/>
    </row>
    <row r="21" spans="2:18" x14ac:dyDescent="0.2">
      <c r="B21" s="176"/>
      <c r="C21" s="187"/>
      <c r="D21" s="178" t="s">
        <v>36</v>
      </c>
      <c r="E21" s="183">
        <v>1906</v>
      </c>
      <c r="F21" s="145">
        <v>147</v>
      </c>
      <c r="G21" s="145">
        <v>207</v>
      </c>
      <c r="H21" s="145">
        <v>154</v>
      </c>
      <c r="I21" s="145">
        <v>525</v>
      </c>
      <c r="J21" s="145">
        <v>333</v>
      </c>
      <c r="K21" s="145">
        <v>1052</v>
      </c>
      <c r="L21" s="145">
        <v>617</v>
      </c>
      <c r="N21" s="5"/>
      <c r="O21" s="3"/>
      <c r="P21" s="3"/>
      <c r="Q21" s="3"/>
      <c r="R21" s="3"/>
    </row>
    <row r="22" spans="2:18" x14ac:dyDescent="0.2">
      <c r="B22" s="176"/>
      <c r="C22" s="187"/>
      <c r="D22" s="178" t="s">
        <v>939</v>
      </c>
      <c r="E22" s="184">
        <v>322</v>
      </c>
      <c r="F22" s="145">
        <v>10</v>
      </c>
      <c r="G22" s="145">
        <v>42</v>
      </c>
      <c r="H22" s="145">
        <v>32</v>
      </c>
      <c r="I22" s="145">
        <v>84</v>
      </c>
      <c r="J22" s="145">
        <v>36</v>
      </c>
      <c r="K22" s="145">
        <v>110</v>
      </c>
      <c r="L22" s="145">
        <v>27</v>
      </c>
      <c r="N22" s="5"/>
      <c r="O22" s="3"/>
      <c r="P22" s="3"/>
      <c r="Q22" s="3"/>
      <c r="R22" s="3"/>
    </row>
    <row r="23" spans="2:18" x14ac:dyDescent="0.2">
      <c r="B23" s="176"/>
      <c r="C23" s="187"/>
      <c r="D23" s="176"/>
      <c r="E23" s="184"/>
      <c r="F23" s="145"/>
      <c r="G23" s="145"/>
      <c r="H23" s="145"/>
      <c r="I23" s="145"/>
      <c r="J23" s="145"/>
      <c r="K23" s="145"/>
      <c r="L23" s="145"/>
    </row>
    <row r="24" spans="2:18" x14ac:dyDescent="0.2">
      <c r="B24" s="176"/>
      <c r="C24" s="187"/>
      <c r="D24" s="188" t="s">
        <v>942</v>
      </c>
      <c r="E24" s="183">
        <v>657</v>
      </c>
      <c r="F24" s="145">
        <v>50</v>
      </c>
      <c r="G24" s="145">
        <v>125</v>
      </c>
      <c r="H24" s="145">
        <v>81</v>
      </c>
      <c r="I24" s="145">
        <v>264</v>
      </c>
      <c r="J24" s="145">
        <v>134</v>
      </c>
      <c r="K24" s="145">
        <v>330</v>
      </c>
      <c r="L24" s="145">
        <v>207</v>
      </c>
      <c r="N24" s="5"/>
      <c r="O24" s="3"/>
      <c r="P24" s="3"/>
      <c r="Q24" s="3"/>
      <c r="R24" s="3"/>
    </row>
    <row r="25" spans="2:18" x14ac:dyDescent="0.2">
      <c r="B25" s="176"/>
      <c r="C25" s="187"/>
      <c r="D25" s="187" t="s">
        <v>36</v>
      </c>
      <c r="E25" s="184">
        <v>426</v>
      </c>
      <c r="F25" s="145">
        <v>50</v>
      </c>
      <c r="G25" s="145">
        <v>86</v>
      </c>
      <c r="H25" s="145">
        <v>59</v>
      </c>
      <c r="I25" s="145">
        <v>193</v>
      </c>
      <c r="J25" s="145">
        <v>99</v>
      </c>
      <c r="K25" s="145">
        <v>234</v>
      </c>
      <c r="L25" s="145">
        <v>187</v>
      </c>
      <c r="N25" s="6"/>
      <c r="O25" s="4"/>
      <c r="P25" s="4"/>
      <c r="Q25" s="4"/>
      <c r="R25" s="4"/>
    </row>
    <row r="26" spans="2:18" x14ac:dyDescent="0.2">
      <c r="B26" s="176"/>
      <c r="C26" s="189"/>
      <c r="D26" s="178" t="s">
        <v>939</v>
      </c>
      <c r="E26" s="184">
        <v>231</v>
      </c>
      <c r="F26" s="192" t="s">
        <v>480</v>
      </c>
      <c r="G26" s="145">
        <v>39</v>
      </c>
      <c r="H26" s="145">
        <v>22</v>
      </c>
      <c r="I26" s="145">
        <v>71</v>
      </c>
      <c r="J26" s="145">
        <v>35</v>
      </c>
      <c r="K26" s="145">
        <v>96</v>
      </c>
      <c r="L26" s="145">
        <v>20</v>
      </c>
      <c r="N26" s="6"/>
      <c r="O26" s="4"/>
      <c r="P26" s="4"/>
      <c r="Q26" s="4"/>
      <c r="R26" s="4"/>
    </row>
    <row r="27" spans="2:18" x14ac:dyDescent="0.2">
      <c r="B27" s="176"/>
      <c r="C27" s="187"/>
      <c r="D27" s="187"/>
      <c r="E27" s="183"/>
      <c r="F27" s="145"/>
      <c r="G27" s="145"/>
      <c r="H27" s="145"/>
      <c r="I27" s="145"/>
      <c r="J27" s="145"/>
      <c r="K27" s="145"/>
      <c r="L27" s="145"/>
      <c r="N27" s="6"/>
      <c r="O27" s="4"/>
      <c r="P27" s="4"/>
      <c r="Q27" s="4"/>
      <c r="R27" s="4"/>
    </row>
    <row r="28" spans="2:18" x14ac:dyDescent="0.2">
      <c r="B28" s="176"/>
      <c r="C28" s="187"/>
      <c r="D28" s="190" t="s">
        <v>943</v>
      </c>
      <c r="E28" s="184">
        <v>1516</v>
      </c>
      <c r="F28" s="145">
        <v>106</v>
      </c>
      <c r="G28" s="145">
        <v>121</v>
      </c>
      <c r="H28" s="145">
        <v>98</v>
      </c>
      <c r="I28" s="145">
        <v>340</v>
      </c>
      <c r="J28" s="145">
        <v>235</v>
      </c>
      <c r="K28" s="145">
        <v>829</v>
      </c>
      <c r="L28" s="145">
        <v>436</v>
      </c>
      <c r="N28" s="5"/>
      <c r="O28" s="3"/>
      <c r="P28" s="3"/>
      <c r="Q28" s="3"/>
      <c r="R28" s="3"/>
    </row>
    <row r="29" spans="2:18" x14ac:dyDescent="0.2">
      <c r="B29" s="176"/>
      <c r="C29" s="187"/>
      <c r="D29" s="187" t="s">
        <v>36</v>
      </c>
      <c r="E29" s="184">
        <v>1477</v>
      </c>
      <c r="F29" s="145">
        <v>97</v>
      </c>
      <c r="G29" s="145">
        <v>121</v>
      </c>
      <c r="H29" s="145">
        <v>95</v>
      </c>
      <c r="I29" s="145">
        <v>331</v>
      </c>
      <c r="J29" s="145">
        <v>234</v>
      </c>
      <c r="K29" s="145">
        <v>816</v>
      </c>
      <c r="L29" s="145">
        <v>429</v>
      </c>
      <c r="N29" s="6"/>
      <c r="O29" s="4"/>
      <c r="P29" s="4"/>
      <c r="Q29" s="4"/>
      <c r="R29" s="4"/>
    </row>
    <row r="30" spans="2:18" x14ac:dyDescent="0.2">
      <c r="B30" s="176"/>
      <c r="C30" s="187"/>
      <c r="D30" s="187" t="s">
        <v>939</v>
      </c>
      <c r="E30" s="183">
        <v>39</v>
      </c>
      <c r="F30" s="145">
        <v>9</v>
      </c>
      <c r="G30" s="192" t="s">
        <v>480</v>
      </c>
      <c r="H30" s="145">
        <v>3</v>
      </c>
      <c r="I30" s="145">
        <v>9</v>
      </c>
      <c r="J30" s="145">
        <v>1</v>
      </c>
      <c r="K30" s="145">
        <v>13</v>
      </c>
      <c r="L30" s="145">
        <v>7</v>
      </c>
      <c r="N30" s="6"/>
      <c r="O30" s="4"/>
      <c r="P30" s="4"/>
      <c r="Q30" s="4"/>
      <c r="R30" s="4"/>
    </row>
    <row r="31" spans="2:18" x14ac:dyDescent="0.2">
      <c r="B31" s="176"/>
      <c r="C31" s="187"/>
      <c r="D31" s="191"/>
      <c r="E31" s="184"/>
      <c r="F31" s="145"/>
      <c r="G31" s="145"/>
      <c r="H31" s="145"/>
      <c r="I31" s="145"/>
      <c r="J31" s="145"/>
      <c r="K31" s="145"/>
      <c r="L31" s="145"/>
    </row>
    <row r="32" spans="2:18" x14ac:dyDescent="0.2">
      <c r="B32" s="176"/>
      <c r="C32" s="187"/>
      <c r="D32" s="190" t="s">
        <v>944</v>
      </c>
      <c r="E32" s="184">
        <v>55</v>
      </c>
      <c r="F32" s="145">
        <v>1</v>
      </c>
      <c r="G32" s="145">
        <v>3</v>
      </c>
      <c r="H32" s="145">
        <v>7</v>
      </c>
      <c r="I32" s="145">
        <v>5</v>
      </c>
      <c r="J32" s="192" t="s">
        <v>480</v>
      </c>
      <c r="K32" s="145">
        <v>3</v>
      </c>
      <c r="L32" s="145">
        <v>1</v>
      </c>
      <c r="N32" s="5"/>
      <c r="O32" s="3"/>
      <c r="P32" s="3"/>
      <c r="Q32" s="3"/>
      <c r="R32" s="3"/>
    </row>
    <row r="33" spans="2:18" x14ac:dyDescent="0.2">
      <c r="B33" s="176"/>
      <c r="C33" s="187"/>
      <c r="D33" s="187" t="s">
        <v>36</v>
      </c>
      <c r="E33" s="183">
        <v>3</v>
      </c>
      <c r="F33" s="192" t="s">
        <v>480</v>
      </c>
      <c r="G33" s="192" t="s">
        <v>480</v>
      </c>
      <c r="H33" s="192" t="s">
        <v>480</v>
      </c>
      <c r="I33" s="145">
        <v>1</v>
      </c>
      <c r="J33" s="192" t="s">
        <v>480</v>
      </c>
      <c r="K33" s="145">
        <v>2</v>
      </c>
      <c r="L33" s="145">
        <v>1</v>
      </c>
      <c r="N33" s="6"/>
      <c r="O33" s="4"/>
      <c r="P33" s="4"/>
      <c r="Q33" s="4"/>
      <c r="R33" s="4"/>
    </row>
    <row r="34" spans="2:18" x14ac:dyDescent="0.2">
      <c r="B34" s="176"/>
      <c r="C34" s="187"/>
      <c r="D34" s="187" t="s">
        <v>939</v>
      </c>
      <c r="E34" s="184">
        <v>52</v>
      </c>
      <c r="F34" s="145">
        <v>1</v>
      </c>
      <c r="G34" s="145">
        <v>3</v>
      </c>
      <c r="H34" s="145">
        <v>7</v>
      </c>
      <c r="I34" s="145">
        <v>4</v>
      </c>
      <c r="J34" s="192" t="s">
        <v>480</v>
      </c>
      <c r="K34" s="145">
        <v>1</v>
      </c>
      <c r="L34" s="192" t="s">
        <v>480</v>
      </c>
      <c r="N34" s="6"/>
      <c r="O34" s="4"/>
      <c r="P34" s="4"/>
      <c r="Q34" s="4"/>
      <c r="R34" s="4"/>
    </row>
    <row r="35" spans="2:18" x14ac:dyDescent="0.2">
      <c r="B35" s="176"/>
      <c r="C35" s="187"/>
      <c r="D35" s="191"/>
      <c r="E35" s="184"/>
      <c r="F35" s="145"/>
      <c r="G35" s="145"/>
      <c r="H35" s="145"/>
      <c r="I35" s="145"/>
      <c r="J35" s="145"/>
      <c r="K35" s="145"/>
      <c r="L35" s="145"/>
    </row>
    <row r="36" spans="2:18" x14ac:dyDescent="0.2">
      <c r="B36" s="176"/>
      <c r="C36" s="188" t="s">
        <v>945</v>
      </c>
      <c r="D36" s="193" t="s">
        <v>38</v>
      </c>
      <c r="E36" s="183">
        <v>50</v>
      </c>
      <c r="F36" s="145">
        <v>6</v>
      </c>
      <c r="G36" s="145">
        <v>8</v>
      </c>
      <c r="H36" s="145">
        <v>24</v>
      </c>
      <c r="I36" s="145">
        <v>18</v>
      </c>
      <c r="J36" s="145">
        <v>17</v>
      </c>
      <c r="K36" s="145">
        <v>20</v>
      </c>
      <c r="L36" s="145">
        <v>92</v>
      </c>
      <c r="N36" s="5"/>
      <c r="O36" s="3"/>
      <c r="P36" s="3"/>
      <c r="Q36" s="3"/>
      <c r="R36" s="3"/>
    </row>
    <row r="37" spans="2:18" x14ac:dyDescent="0.2">
      <c r="B37" s="178" t="s">
        <v>39</v>
      </c>
      <c r="C37" s="187"/>
      <c r="D37" s="178" t="s">
        <v>36</v>
      </c>
      <c r="E37" s="184">
        <v>24</v>
      </c>
      <c r="F37" s="145">
        <v>6</v>
      </c>
      <c r="G37" s="145">
        <v>8</v>
      </c>
      <c r="H37" s="192" t="s">
        <v>480</v>
      </c>
      <c r="I37" s="145">
        <v>13</v>
      </c>
      <c r="J37" s="145">
        <v>14</v>
      </c>
      <c r="K37" s="145">
        <v>20</v>
      </c>
      <c r="L37" s="145">
        <v>23</v>
      </c>
      <c r="N37" s="5"/>
      <c r="O37" s="3"/>
      <c r="P37" s="3"/>
      <c r="Q37" s="3"/>
      <c r="R37" s="3"/>
    </row>
    <row r="38" spans="2:18" x14ac:dyDescent="0.2">
      <c r="B38" s="178" t="s">
        <v>40</v>
      </c>
      <c r="C38" s="187"/>
      <c r="D38" s="178" t="s">
        <v>939</v>
      </c>
      <c r="E38" s="184">
        <v>26</v>
      </c>
      <c r="F38" s="192" t="s">
        <v>480</v>
      </c>
      <c r="G38" s="192" t="s">
        <v>480</v>
      </c>
      <c r="H38" s="145">
        <v>24</v>
      </c>
      <c r="I38" s="145">
        <v>5</v>
      </c>
      <c r="J38" s="145">
        <v>3</v>
      </c>
      <c r="K38" s="192" t="s">
        <v>480</v>
      </c>
      <c r="L38" s="145">
        <v>69</v>
      </c>
      <c r="N38" s="5"/>
      <c r="O38" s="3"/>
      <c r="P38" s="3"/>
      <c r="Q38" s="3"/>
      <c r="R38" s="3"/>
    </row>
    <row r="39" spans="2:18" x14ac:dyDescent="0.2">
      <c r="B39" s="178" t="s">
        <v>41</v>
      </c>
      <c r="C39" s="187"/>
      <c r="D39" s="176"/>
      <c r="E39" s="183"/>
      <c r="F39" s="145"/>
      <c r="G39" s="145"/>
      <c r="H39" s="145"/>
      <c r="I39" s="145"/>
      <c r="J39" s="145"/>
      <c r="K39" s="145"/>
      <c r="L39" s="145"/>
    </row>
    <row r="40" spans="2:18" x14ac:dyDescent="0.2">
      <c r="B40" s="178" t="s">
        <v>42</v>
      </c>
      <c r="C40" s="187"/>
      <c r="D40" s="190" t="s">
        <v>942</v>
      </c>
      <c r="E40" s="184">
        <v>9</v>
      </c>
      <c r="F40" s="145">
        <v>1</v>
      </c>
      <c r="G40" s="145">
        <v>5</v>
      </c>
      <c r="H40" s="145">
        <v>18</v>
      </c>
      <c r="I40" s="145">
        <v>4</v>
      </c>
      <c r="J40" s="192" t="s">
        <v>480</v>
      </c>
      <c r="K40" s="145">
        <v>3</v>
      </c>
      <c r="L40" s="145">
        <v>55</v>
      </c>
      <c r="N40" s="5"/>
      <c r="O40" s="3"/>
      <c r="P40" s="3"/>
      <c r="Q40" s="3"/>
      <c r="R40" s="3"/>
    </row>
    <row r="41" spans="2:18" x14ac:dyDescent="0.2">
      <c r="B41" s="176"/>
      <c r="C41" s="187"/>
      <c r="D41" s="187" t="s">
        <v>36</v>
      </c>
      <c r="E41" s="215" t="s">
        <v>480</v>
      </c>
      <c r="F41" s="145">
        <v>1</v>
      </c>
      <c r="G41" s="145">
        <v>5</v>
      </c>
      <c r="H41" s="192" t="s">
        <v>480</v>
      </c>
      <c r="I41" s="145">
        <v>2</v>
      </c>
      <c r="J41" s="192" t="s">
        <v>480</v>
      </c>
      <c r="K41" s="145">
        <v>3</v>
      </c>
      <c r="L41" s="145">
        <v>5</v>
      </c>
      <c r="N41" s="6"/>
      <c r="O41" s="4"/>
      <c r="P41" s="4"/>
      <c r="Q41" s="4"/>
      <c r="R41" s="4"/>
    </row>
    <row r="42" spans="2:18" x14ac:dyDescent="0.2">
      <c r="B42" s="176"/>
      <c r="C42" s="187"/>
      <c r="D42" s="187" t="s">
        <v>939</v>
      </c>
      <c r="E42" s="183">
        <v>9</v>
      </c>
      <c r="F42" s="192" t="s">
        <v>480</v>
      </c>
      <c r="G42" s="192" t="s">
        <v>480</v>
      </c>
      <c r="H42" s="145">
        <v>18</v>
      </c>
      <c r="I42" s="145">
        <v>2</v>
      </c>
      <c r="J42" s="192" t="s">
        <v>480</v>
      </c>
      <c r="K42" s="192" t="s">
        <v>480</v>
      </c>
      <c r="L42" s="145">
        <v>50</v>
      </c>
      <c r="N42" s="6"/>
      <c r="O42" s="4"/>
      <c r="P42" s="4"/>
      <c r="Q42" s="4"/>
      <c r="R42" s="4"/>
    </row>
    <row r="43" spans="2:18" x14ac:dyDescent="0.2">
      <c r="B43" s="176"/>
      <c r="C43" s="187"/>
      <c r="D43" s="191"/>
      <c r="E43" s="184"/>
      <c r="F43" s="145"/>
      <c r="G43" s="145"/>
      <c r="H43" s="145"/>
      <c r="I43" s="145"/>
      <c r="J43" s="145"/>
      <c r="K43" s="145"/>
      <c r="L43" s="145"/>
    </row>
    <row r="44" spans="2:18" x14ac:dyDescent="0.2">
      <c r="B44" s="176"/>
      <c r="C44" s="187"/>
      <c r="D44" s="190" t="s">
        <v>943</v>
      </c>
      <c r="E44" s="184">
        <v>41</v>
      </c>
      <c r="F44" s="145">
        <v>5</v>
      </c>
      <c r="G44" s="145">
        <v>3</v>
      </c>
      <c r="H44" s="145">
        <v>6</v>
      </c>
      <c r="I44" s="145">
        <v>14</v>
      </c>
      <c r="J44" s="145">
        <v>17</v>
      </c>
      <c r="K44" s="145">
        <v>17</v>
      </c>
      <c r="L44" s="145">
        <v>37</v>
      </c>
      <c r="N44" s="5"/>
      <c r="O44" s="3"/>
      <c r="P44" s="3"/>
      <c r="Q44" s="3"/>
      <c r="R44" s="3"/>
    </row>
    <row r="45" spans="2:18" x14ac:dyDescent="0.2">
      <c r="B45" s="176"/>
      <c r="C45" s="187"/>
      <c r="D45" s="187" t="s">
        <v>36</v>
      </c>
      <c r="E45" s="183">
        <v>24</v>
      </c>
      <c r="F45" s="145">
        <v>5</v>
      </c>
      <c r="G45" s="145">
        <v>3</v>
      </c>
      <c r="H45" s="192" t="s">
        <v>480</v>
      </c>
      <c r="I45" s="145">
        <v>11</v>
      </c>
      <c r="J45" s="145">
        <v>14</v>
      </c>
      <c r="K45" s="145">
        <v>17</v>
      </c>
      <c r="L45" s="145">
        <v>18</v>
      </c>
      <c r="N45" s="6"/>
      <c r="O45" s="4"/>
      <c r="P45" s="4"/>
      <c r="Q45" s="4"/>
      <c r="R45" s="4"/>
    </row>
    <row r="46" spans="2:18" x14ac:dyDescent="0.2">
      <c r="B46" s="176"/>
      <c r="C46" s="187"/>
      <c r="D46" s="187" t="s">
        <v>939</v>
      </c>
      <c r="E46" s="184">
        <v>17</v>
      </c>
      <c r="F46" s="192" t="s">
        <v>480</v>
      </c>
      <c r="G46" s="192" t="s">
        <v>480</v>
      </c>
      <c r="H46" s="145">
        <v>6</v>
      </c>
      <c r="I46" s="145">
        <v>3</v>
      </c>
      <c r="J46" s="145">
        <v>3</v>
      </c>
      <c r="K46" s="192" t="s">
        <v>480</v>
      </c>
      <c r="L46" s="145">
        <v>19</v>
      </c>
      <c r="N46" s="6"/>
      <c r="O46" s="4"/>
      <c r="P46" s="4"/>
      <c r="Q46" s="4"/>
      <c r="R46" s="4"/>
    </row>
    <row r="47" spans="2:18" x14ac:dyDescent="0.2">
      <c r="B47" s="176"/>
      <c r="C47" s="187"/>
      <c r="D47" s="191"/>
      <c r="E47" s="184"/>
      <c r="F47" s="145"/>
      <c r="G47" s="145"/>
      <c r="H47" s="145"/>
      <c r="I47" s="145"/>
      <c r="J47" s="145"/>
      <c r="K47" s="145"/>
      <c r="L47" s="145"/>
    </row>
    <row r="48" spans="2:18" x14ac:dyDescent="0.2">
      <c r="B48" s="176"/>
      <c r="C48" s="188" t="s">
        <v>946</v>
      </c>
      <c r="D48" s="194"/>
      <c r="E48" s="183">
        <v>7865</v>
      </c>
      <c r="F48" s="145">
        <v>1805</v>
      </c>
      <c r="G48" s="145">
        <v>2100</v>
      </c>
      <c r="H48" s="145">
        <v>1539</v>
      </c>
      <c r="I48" s="145">
        <v>2739</v>
      </c>
      <c r="J48" s="145">
        <v>2073</v>
      </c>
      <c r="K48" s="145">
        <v>3384</v>
      </c>
      <c r="L48" s="145">
        <v>5427</v>
      </c>
      <c r="N48" s="5"/>
      <c r="O48" s="3"/>
      <c r="P48" s="3"/>
      <c r="Q48" s="3"/>
      <c r="R48" s="3"/>
    </row>
    <row r="49" spans="2:18" x14ac:dyDescent="0.2">
      <c r="B49" s="176"/>
      <c r="C49" s="187"/>
      <c r="D49" s="178" t="s">
        <v>36</v>
      </c>
      <c r="E49" s="184">
        <v>7836</v>
      </c>
      <c r="F49" s="145">
        <v>1794</v>
      </c>
      <c r="G49" s="145">
        <v>2097</v>
      </c>
      <c r="H49" s="145">
        <v>1526</v>
      </c>
      <c r="I49" s="145">
        <v>2733</v>
      </c>
      <c r="J49" s="145">
        <v>2066</v>
      </c>
      <c r="K49" s="145">
        <v>3375</v>
      </c>
      <c r="L49" s="145">
        <v>5348</v>
      </c>
      <c r="N49" s="5"/>
      <c r="O49" s="3"/>
      <c r="P49" s="3"/>
      <c r="Q49" s="3"/>
      <c r="R49" s="3"/>
    </row>
    <row r="50" spans="2:18" x14ac:dyDescent="0.2">
      <c r="B50" s="176"/>
      <c r="C50" s="187"/>
      <c r="D50" s="178" t="s">
        <v>939</v>
      </c>
      <c r="E50" s="184">
        <v>29</v>
      </c>
      <c r="F50" s="145">
        <v>11</v>
      </c>
      <c r="G50" s="145">
        <v>3</v>
      </c>
      <c r="H50" s="145">
        <v>13</v>
      </c>
      <c r="I50" s="145">
        <v>6</v>
      </c>
      <c r="J50" s="145">
        <v>7</v>
      </c>
      <c r="K50" s="145">
        <v>9</v>
      </c>
      <c r="L50" s="145">
        <v>79</v>
      </c>
      <c r="N50" s="5"/>
      <c r="O50" s="3"/>
      <c r="P50" s="3"/>
      <c r="Q50" s="3"/>
      <c r="R50" s="3"/>
    </row>
    <row r="51" spans="2:18" x14ac:dyDescent="0.2">
      <c r="B51" s="176"/>
      <c r="C51" s="187"/>
      <c r="D51" s="176"/>
      <c r="E51" s="183"/>
      <c r="F51" s="145"/>
      <c r="G51" s="145"/>
      <c r="H51" s="145"/>
      <c r="I51" s="145"/>
      <c r="J51" s="145"/>
      <c r="K51" s="145"/>
      <c r="L51" s="145"/>
    </row>
    <row r="52" spans="2:18" x14ac:dyDescent="0.2">
      <c r="B52" s="176"/>
      <c r="C52" s="187"/>
      <c r="D52" s="190" t="s">
        <v>942</v>
      </c>
      <c r="E52" s="184">
        <v>4022</v>
      </c>
      <c r="F52" s="145">
        <v>833</v>
      </c>
      <c r="G52" s="145">
        <v>1002</v>
      </c>
      <c r="H52" s="145">
        <v>756</v>
      </c>
      <c r="I52" s="145">
        <v>1262</v>
      </c>
      <c r="J52" s="145">
        <v>1022</v>
      </c>
      <c r="K52" s="145">
        <v>1675</v>
      </c>
      <c r="L52" s="145">
        <v>2526</v>
      </c>
      <c r="N52" s="5"/>
      <c r="O52" s="3"/>
      <c r="P52" s="3"/>
      <c r="Q52" s="3"/>
      <c r="R52" s="3"/>
    </row>
    <row r="53" spans="2:18" x14ac:dyDescent="0.2">
      <c r="B53" s="176"/>
      <c r="C53" s="187"/>
      <c r="D53" s="187" t="s">
        <v>36</v>
      </c>
      <c r="E53" s="184">
        <v>4009</v>
      </c>
      <c r="F53" s="145">
        <v>831</v>
      </c>
      <c r="G53" s="145">
        <v>1002</v>
      </c>
      <c r="H53" s="145">
        <v>752</v>
      </c>
      <c r="I53" s="145">
        <v>1262</v>
      </c>
      <c r="J53" s="145">
        <v>1017</v>
      </c>
      <c r="K53" s="145">
        <v>1672</v>
      </c>
      <c r="L53" s="145">
        <v>2510</v>
      </c>
      <c r="N53" s="6"/>
      <c r="O53" s="4"/>
      <c r="P53" s="4"/>
      <c r="Q53" s="4"/>
      <c r="R53" s="4"/>
    </row>
    <row r="54" spans="2:18" x14ac:dyDescent="0.2">
      <c r="B54" s="176"/>
      <c r="C54" s="187"/>
      <c r="D54" s="187" t="s">
        <v>939</v>
      </c>
      <c r="E54" s="183">
        <v>13</v>
      </c>
      <c r="F54" s="145">
        <v>2</v>
      </c>
      <c r="G54" s="192" t="s">
        <v>480</v>
      </c>
      <c r="H54" s="145">
        <v>4</v>
      </c>
      <c r="I54" s="192" t="s">
        <v>480</v>
      </c>
      <c r="J54" s="145">
        <v>5</v>
      </c>
      <c r="K54" s="145">
        <v>3</v>
      </c>
      <c r="L54" s="145">
        <v>16</v>
      </c>
      <c r="N54" s="6"/>
      <c r="O54" s="4"/>
      <c r="P54" s="4"/>
      <c r="Q54" s="4"/>
      <c r="R54" s="4"/>
    </row>
    <row r="55" spans="2:18" x14ac:dyDescent="0.2">
      <c r="B55" s="176"/>
      <c r="C55" s="187"/>
      <c r="D55" s="191"/>
      <c r="E55" s="184"/>
      <c r="F55" s="145"/>
      <c r="G55" s="145"/>
      <c r="H55" s="145"/>
      <c r="I55" s="145"/>
      <c r="J55" s="145"/>
      <c r="K55" s="145"/>
      <c r="L55" s="145"/>
    </row>
    <row r="56" spans="2:18" x14ac:dyDescent="0.2">
      <c r="B56" s="176"/>
      <c r="C56" s="187"/>
      <c r="D56" s="190" t="s">
        <v>943</v>
      </c>
      <c r="E56" s="184">
        <v>3843</v>
      </c>
      <c r="F56" s="145">
        <v>972</v>
      </c>
      <c r="G56" s="145">
        <v>1098</v>
      </c>
      <c r="H56" s="145">
        <v>783</v>
      </c>
      <c r="I56" s="145">
        <v>1477</v>
      </c>
      <c r="J56" s="145">
        <v>1051</v>
      </c>
      <c r="K56" s="145">
        <v>1709</v>
      </c>
      <c r="L56" s="145">
        <v>2901</v>
      </c>
      <c r="N56" s="5"/>
      <c r="O56" s="3"/>
      <c r="P56" s="3"/>
      <c r="Q56" s="3"/>
      <c r="R56" s="3"/>
    </row>
    <row r="57" spans="2:18" x14ac:dyDescent="0.2">
      <c r="B57" s="176"/>
      <c r="C57" s="187"/>
      <c r="D57" s="187" t="s">
        <v>36</v>
      </c>
      <c r="E57" s="183">
        <v>3827</v>
      </c>
      <c r="F57" s="145">
        <v>963</v>
      </c>
      <c r="G57" s="145">
        <v>1095</v>
      </c>
      <c r="H57" s="145">
        <v>774</v>
      </c>
      <c r="I57" s="145">
        <v>1471</v>
      </c>
      <c r="J57" s="145">
        <v>1049</v>
      </c>
      <c r="K57" s="145">
        <v>1703</v>
      </c>
      <c r="L57" s="145">
        <v>2838</v>
      </c>
      <c r="N57" s="6"/>
      <c r="O57" s="4"/>
      <c r="P57" s="4"/>
      <c r="Q57" s="4"/>
      <c r="R57" s="4"/>
    </row>
    <row r="58" spans="2:18" x14ac:dyDescent="0.2">
      <c r="B58" s="176"/>
      <c r="C58" s="187"/>
      <c r="D58" s="187" t="s">
        <v>939</v>
      </c>
      <c r="E58" s="184">
        <v>16</v>
      </c>
      <c r="F58" s="145">
        <v>9</v>
      </c>
      <c r="G58" s="145">
        <v>3</v>
      </c>
      <c r="H58" s="145">
        <v>9</v>
      </c>
      <c r="I58" s="145">
        <v>6</v>
      </c>
      <c r="J58" s="145">
        <v>2</v>
      </c>
      <c r="K58" s="145">
        <v>6</v>
      </c>
      <c r="L58" s="145">
        <v>63</v>
      </c>
      <c r="N58" s="6"/>
      <c r="O58" s="4"/>
      <c r="P58" s="4"/>
      <c r="Q58" s="4"/>
      <c r="R58" s="4"/>
    </row>
    <row r="59" spans="2:18" x14ac:dyDescent="0.2">
      <c r="B59" s="176"/>
      <c r="C59" s="187"/>
      <c r="D59" s="191"/>
      <c r="E59" s="184"/>
      <c r="F59" s="145"/>
      <c r="G59" s="145"/>
      <c r="H59" s="145"/>
      <c r="I59" s="145"/>
      <c r="J59" s="145"/>
      <c r="K59" s="145"/>
      <c r="L59" s="145"/>
    </row>
    <row r="60" spans="2:18" x14ac:dyDescent="0.2">
      <c r="B60" s="178"/>
      <c r="C60" s="188" t="s">
        <v>947</v>
      </c>
      <c r="D60" s="194"/>
      <c r="E60" s="183">
        <v>407</v>
      </c>
      <c r="F60" s="145">
        <v>71</v>
      </c>
      <c r="G60" s="145">
        <v>66</v>
      </c>
      <c r="H60" s="145">
        <v>34</v>
      </c>
      <c r="I60" s="145">
        <v>136</v>
      </c>
      <c r="J60" s="145">
        <v>102</v>
      </c>
      <c r="K60" s="145">
        <v>187</v>
      </c>
      <c r="L60" s="145">
        <v>276</v>
      </c>
      <c r="N60" s="5"/>
      <c r="O60" s="3"/>
      <c r="P60" s="3"/>
      <c r="Q60" s="3"/>
      <c r="R60" s="3"/>
    </row>
    <row r="61" spans="2:18" x14ac:dyDescent="0.2">
      <c r="B61" s="176"/>
      <c r="C61" s="187"/>
      <c r="D61" s="178" t="s">
        <v>36</v>
      </c>
      <c r="E61" s="184">
        <v>281</v>
      </c>
      <c r="F61" s="145">
        <v>69</v>
      </c>
      <c r="G61" s="145">
        <v>55</v>
      </c>
      <c r="H61" s="145">
        <v>33</v>
      </c>
      <c r="I61" s="145">
        <v>126</v>
      </c>
      <c r="J61" s="145">
        <v>79</v>
      </c>
      <c r="K61" s="145">
        <v>155</v>
      </c>
      <c r="L61" s="145">
        <v>251</v>
      </c>
      <c r="N61" s="6"/>
      <c r="O61" s="4"/>
      <c r="P61" s="4"/>
      <c r="Q61" s="4"/>
      <c r="R61" s="4"/>
    </row>
    <row r="62" spans="2:18" x14ac:dyDescent="0.2">
      <c r="B62" s="176"/>
      <c r="C62" s="187"/>
      <c r="D62" s="178" t="s">
        <v>939</v>
      </c>
      <c r="E62" s="184">
        <v>126</v>
      </c>
      <c r="F62" s="145">
        <v>2</v>
      </c>
      <c r="G62" s="145">
        <v>11</v>
      </c>
      <c r="H62" s="145">
        <v>1</v>
      </c>
      <c r="I62" s="145">
        <v>10</v>
      </c>
      <c r="J62" s="145">
        <v>23</v>
      </c>
      <c r="K62" s="145">
        <v>32</v>
      </c>
      <c r="L62" s="145">
        <v>25</v>
      </c>
      <c r="N62" s="6"/>
      <c r="O62" s="4"/>
      <c r="P62" s="4"/>
      <c r="Q62" s="4"/>
      <c r="R62" s="4"/>
    </row>
    <row r="63" spans="2:18" x14ac:dyDescent="0.2">
      <c r="B63" s="176"/>
      <c r="C63" s="187"/>
      <c r="D63" s="176"/>
      <c r="E63" s="183"/>
      <c r="F63" s="145"/>
      <c r="G63" s="145"/>
      <c r="H63" s="145"/>
      <c r="I63" s="145"/>
      <c r="J63" s="145"/>
      <c r="K63" s="145"/>
      <c r="L63" s="145"/>
    </row>
    <row r="64" spans="2:18" x14ac:dyDescent="0.2">
      <c r="B64" s="178"/>
      <c r="C64" s="188" t="s">
        <v>948</v>
      </c>
      <c r="D64" s="194"/>
      <c r="E64" s="184">
        <v>44</v>
      </c>
      <c r="F64" s="145">
        <v>51</v>
      </c>
      <c r="G64" s="145">
        <v>4</v>
      </c>
      <c r="H64" s="145">
        <v>15</v>
      </c>
      <c r="I64" s="145">
        <v>67</v>
      </c>
      <c r="J64" s="145">
        <v>3</v>
      </c>
      <c r="K64" s="145">
        <v>31</v>
      </c>
      <c r="L64" s="145">
        <v>69</v>
      </c>
      <c r="N64" s="5"/>
      <c r="O64" s="3"/>
      <c r="P64" s="3"/>
      <c r="Q64" s="3"/>
      <c r="R64" s="3"/>
    </row>
    <row r="65" spans="1:12" x14ac:dyDescent="0.2">
      <c r="B65" s="178"/>
      <c r="C65" s="177"/>
      <c r="D65" s="178" t="s">
        <v>36</v>
      </c>
      <c r="E65" s="184">
        <v>44</v>
      </c>
      <c r="F65" s="145">
        <v>51</v>
      </c>
      <c r="G65" s="145">
        <v>4</v>
      </c>
      <c r="H65" s="145">
        <v>15</v>
      </c>
      <c r="I65" s="145">
        <v>67</v>
      </c>
      <c r="J65" s="145">
        <v>3</v>
      </c>
      <c r="K65" s="145">
        <v>31</v>
      </c>
      <c r="L65" s="145">
        <v>69</v>
      </c>
    </row>
    <row r="66" spans="1:12" x14ac:dyDescent="0.2">
      <c r="B66" s="178"/>
      <c r="C66" s="177"/>
      <c r="D66" s="178" t="s">
        <v>939</v>
      </c>
      <c r="E66" s="216" t="s">
        <v>480</v>
      </c>
      <c r="F66" s="192" t="s">
        <v>480</v>
      </c>
      <c r="G66" s="192" t="s">
        <v>480</v>
      </c>
      <c r="H66" s="192" t="s">
        <v>480</v>
      </c>
      <c r="I66" s="192" t="s">
        <v>480</v>
      </c>
      <c r="J66" s="192" t="s">
        <v>480</v>
      </c>
      <c r="K66" s="192" t="s">
        <v>480</v>
      </c>
      <c r="L66" s="192" t="s">
        <v>480</v>
      </c>
    </row>
    <row r="67" spans="1:12" x14ac:dyDescent="0.2">
      <c r="B67" s="185"/>
      <c r="C67" s="191"/>
      <c r="D67" s="195"/>
      <c r="E67" s="184"/>
      <c r="F67" s="145"/>
      <c r="G67" s="145"/>
      <c r="H67" s="145"/>
      <c r="I67" s="145"/>
      <c r="J67" s="145"/>
      <c r="K67" s="145"/>
      <c r="L67" s="145"/>
    </row>
    <row r="68" spans="1:12" x14ac:dyDescent="0.15">
      <c r="B68" s="176"/>
      <c r="C68" s="176"/>
      <c r="D68" s="176"/>
      <c r="E68" s="196"/>
      <c r="F68" s="197"/>
      <c r="G68" s="197"/>
      <c r="H68" s="197"/>
      <c r="I68" s="197"/>
      <c r="J68" s="197"/>
      <c r="K68" s="197"/>
      <c r="L68" s="197"/>
    </row>
    <row r="69" spans="1:12" x14ac:dyDescent="0.2">
      <c r="B69" s="178" t="s">
        <v>43</v>
      </c>
      <c r="C69" s="176"/>
      <c r="D69" s="176"/>
      <c r="E69" s="183">
        <v>380</v>
      </c>
      <c r="F69" s="145">
        <v>78</v>
      </c>
      <c r="G69" s="145">
        <v>80</v>
      </c>
      <c r="H69" s="145">
        <v>41</v>
      </c>
      <c r="I69" s="145">
        <v>101</v>
      </c>
      <c r="J69" s="145">
        <v>71</v>
      </c>
      <c r="K69" s="145">
        <v>200</v>
      </c>
      <c r="L69" s="145">
        <v>234</v>
      </c>
    </row>
    <row r="70" spans="1:12" ht="18" thickBot="1" x14ac:dyDescent="0.2">
      <c r="B70" s="165"/>
      <c r="C70" s="165"/>
      <c r="D70" s="165"/>
      <c r="E70" s="198"/>
      <c r="F70" s="199"/>
      <c r="G70" s="199"/>
      <c r="H70" s="199"/>
      <c r="I70" s="199"/>
      <c r="J70" s="199"/>
      <c r="K70" s="199"/>
      <c r="L70" s="199"/>
    </row>
    <row r="71" spans="1:12" x14ac:dyDescent="0.2">
      <c r="B71" s="164"/>
      <c r="C71" s="164"/>
      <c r="D71" s="164"/>
      <c r="E71" s="200" t="s">
        <v>44</v>
      </c>
      <c r="F71" s="164"/>
      <c r="G71" s="164"/>
      <c r="H71" s="164"/>
      <c r="I71" s="164"/>
      <c r="J71" s="164"/>
      <c r="K71" s="164"/>
      <c r="L71" s="164"/>
    </row>
    <row r="72" spans="1:12" x14ac:dyDescent="0.2">
      <c r="A72" s="27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zoomScale="75" zoomScaleNormal="75" workbookViewId="0">
      <selection activeCell="N16" sqref="N16"/>
    </sheetView>
  </sheetViews>
  <sheetFormatPr defaultColWidth="10.875" defaultRowHeight="17.25" x14ac:dyDescent="0.15"/>
  <cols>
    <col min="1" max="1" width="13.375" style="11" customWidth="1"/>
    <col min="2" max="2" width="7.625" style="11" customWidth="1"/>
    <col min="3" max="3" width="11.25" style="11" customWidth="1"/>
    <col min="4" max="4" width="14" style="11" customWidth="1"/>
    <col min="5" max="6" width="13" style="61" customWidth="1"/>
    <col min="7" max="12" width="13" style="11" customWidth="1"/>
    <col min="13" max="14" width="12.125" style="11" customWidth="1"/>
    <col min="15" max="15" width="12.125" style="2" customWidth="1"/>
    <col min="16" max="16384" width="10.875" style="2"/>
  </cols>
  <sheetData>
    <row r="1" spans="1:14" x14ac:dyDescent="0.2">
      <c r="A1" s="27"/>
    </row>
    <row r="6" spans="1:14" x14ac:dyDescent="0.2">
      <c r="B6" s="514" t="s">
        <v>45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</row>
    <row r="7" spans="1:14" ht="18" thickBot="1" x14ac:dyDescent="0.25">
      <c r="B7" s="165"/>
      <c r="C7" s="165"/>
      <c r="D7" s="165"/>
      <c r="E7" s="165"/>
      <c r="F7" s="165"/>
      <c r="G7" s="515" t="s">
        <v>448</v>
      </c>
      <c r="H7" s="515"/>
      <c r="I7" s="165"/>
      <c r="J7" s="165"/>
      <c r="K7" s="165"/>
      <c r="L7" s="167" t="s">
        <v>733</v>
      </c>
    </row>
    <row r="8" spans="1:14" x14ac:dyDescent="0.15">
      <c r="B8" s="164"/>
      <c r="C8" s="164"/>
      <c r="D8" s="164"/>
      <c r="E8" s="217"/>
      <c r="F8" s="218"/>
      <c r="G8" s="169"/>
      <c r="H8" s="169"/>
      <c r="I8" s="169"/>
      <c r="J8" s="202"/>
      <c r="K8" s="164"/>
      <c r="L8" s="169"/>
    </row>
    <row r="9" spans="1:14" s="22" customFormat="1" x14ac:dyDescent="0.2">
      <c r="A9" s="62"/>
      <c r="B9" s="171"/>
      <c r="C9" s="172" t="s">
        <v>34</v>
      </c>
      <c r="D9" s="171"/>
      <c r="E9" s="173" t="s">
        <v>281</v>
      </c>
      <c r="F9" s="173" t="s">
        <v>282</v>
      </c>
      <c r="G9" s="173" t="s">
        <v>734</v>
      </c>
      <c r="H9" s="173" t="s">
        <v>735</v>
      </c>
      <c r="I9" s="173" t="s">
        <v>284</v>
      </c>
      <c r="J9" s="205" t="s">
        <v>285</v>
      </c>
      <c r="K9" s="219" t="s">
        <v>283</v>
      </c>
      <c r="L9" s="173" t="s">
        <v>286</v>
      </c>
      <c r="M9" s="62"/>
      <c r="N9" s="62"/>
    </row>
    <row r="10" spans="1:14" x14ac:dyDescent="0.15">
      <c r="B10" s="174"/>
      <c r="C10" s="174"/>
      <c r="D10" s="174"/>
      <c r="E10" s="220"/>
      <c r="F10" s="220"/>
      <c r="G10" s="175"/>
      <c r="H10" s="175"/>
      <c r="I10" s="175"/>
      <c r="J10" s="207"/>
      <c r="K10" s="174"/>
      <c r="L10" s="175"/>
      <c r="M10" s="63"/>
    </row>
    <row r="11" spans="1:14" x14ac:dyDescent="0.15">
      <c r="B11" s="176"/>
      <c r="C11" s="176"/>
      <c r="D11" s="208"/>
      <c r="E11" s="221"/>
      <c r="F11" s="221"/>
      <c r="G11" s="194"/>
      <c r="H11" s="176"/>
      <c r="I11" s="176"/>
      <c r="J11" s="176"/>
      <c r="K11" s="194"/>
      <c r="L11" s="176"/>
    </row>
    <row r="12" spans="1:14" x14ac:dyDescent="0.2">
      <c r="B12" s="178" t="s">
        <v>964</v>
      </c>
      <c r="C12" s="179"/>
      <c r="D12" s="209"/>
      <c r="E12" s="222">
        <v>5206</v>
      </c>
      <c r="F12" s="222">
        <v>1284</v>
      </c>
      <c r="G12" s="211">
        <v>4643</v>
      </c>
      <c r="H12" s="182">
        <v>788</v>
      </c>
      <c r="I12" s="182">
        <v>815</v>
      </c>
      <c r="J12" s="182">
        <v>206</v>
      </c>
      <c r="K12" s="182">
        <v>4488</v>
      </c>
      <c r="L12" s="182">
        <v>20</v>
      </c>
    </row>
    <row r="13" spans="1:14" x14ac:dyDescent="0.2">
      <c r="B13" s="178" t="s">
        <v>35</v>
      </c>
      <c r="C13" s="176"/>
      <c r="D13" s="210" t="s">
        <v>36</v>
      </c>
      <c r="E13" s="223">
        <v>4897</v>
      </c>
      <c r="F13" s="223">
        <v>1265</v>
      </c>
      <c r="G13" s="211">
        <v>4472</v>
      </c>
      <c r="H13" s="211">
        <v>787</v>
      </c>
      <c r="I13" s="211">
        <v>813</v>
      </c>
      <c r="J13" s="211">
        <v>206</v>
      </c>
      <c r="K13" s="223">
        <v>4399</v>
      </c>
      <c r="L13" s="211">
        <v>20</v>
      </c>
    </row>
    <row r="14" spans="1:14" x14ac:dyDescent="0.2">
      <c r="B14" s="176"/>
      <c r="C14" s="178" t="s">
        <v>37</v>
      </c>
      <c r="D14" s="210" t="s">
        <v>939</v>
      </c>
      <c r="E14" s="223">
        <v>309</v>
      </c>
      <c r="F14" s="223">
        <v>19</v>
      </c>
      <c r="G14" s="211">
        <v>171</v>
      </c>
      <c r="H14" s="211">
        <v>1</v>
      </c>
      <c r="I14" s="211">
        <v>2</v>
      </c>
      <c r="J14" s="224">
        <v>0</v>
      </c>
      <c r="K14" s="223">
        <v>89</v>
      </c>
      <c r="L14" s="224">
        <v>0</v>
      </c>
    </row>
    <row r="15" spans="1:14" x14ac:dyDescent="0.15">
      <c r="B15" s="176"/>
      <c r="C15" s="176"/>
      <c r="D15" s="212"/>
      <c r="E15" s="145"/>
      <c r="F15" s="213"/>
      <c r="G15" s="213"/>
      <c r="H15" s="213"/>
      <c r="I15" s="213"/>
      <c r="J15" s="213"/>
      <c r="K15" s="213"/>
      <c r="L15" s="214"/>
    </row>
    <row r="16" spans="1:14" x14ac:dyDescent="0.2">
      <c r="B16" s="178" t="s">
        <v>940</v>
      </c>
      <c r="C16" s="179"/>
      <c r="D16" s="180"/>
      <c r="E16" s="184">
        <v>5285</v>
      </c>
      <c r="F16" s="145">
        <v>1266</v>
      </c>
      <c r="G16" s="145">
        <v>4571</v>
      </c>
      <c r="H16" s="145">
        <v>796</v>
      </c>
      <c r="I16" s="145">
        <v>803</v>
      </c>
      <c r="J16" s="145">
        <v>210</v>
      </c>
      <c r="K16" s="145">
        <v>4451</v>
      </c>
      <c r="L16" s="145">
        <v>20</v>
      </c>
    </row>
    <row r="17" spans="2:12" x14ac:dyDescent="0.2">
      <c r="B17" s="178" t="s">
        <v>35</v>
      </c>
      <c r="C17" s="176"/>
      <c r="D17" s="178" t="s">
        <v>36</v>
      </c>
      <c r="E17" s="184">
        <v>4969</v>
      </c>
      <c r="F17" s="145">
        <v>1249</v>
      </c>
      <c r="G17" s="145">
        <v>4406</v>
      </c>
      <c r="H17" s="145">
        <v>795</v>
      </c>
      <c r="I17" s="145">
        <v>801</v>
      </c>
      <c r="J17" s="145">
        <v>210</v>
      </c>
      <c r="K17" s="145">
        <v>4360</v>
      </c>
      <c r="L17" s="145">
        <v>20</v>
      </c>
    </row>
    <row r="18" spans="2:12" x14ac:dyDescent="0.2">
      <c r="B18" s="176"/>
      <c r="C18" s="178" t="s">
        <v>37</v>
      </c>
      <c r="D18" s="178" t="s">
        <v>939</v>
      </c>
      <c r="E18" s="183">
        <v>316</v>
      </c>
      <c r="F18" s="145">
        <v>17</v>
      </c>
      <c r="G18" s="145">
        <v>165</v>
      </c>
      <c r="H18" s="145">
        <v>1</v>
      </c>
      <c r="I18" s="145">
        <v>2</v>
      </c>
      <c r="J18" s="192" t="s">
        <v>480</v>
      </c>
      <c r="K18" s="145">
        <v>91</v>
      </c>
      <c r="L18" s="192" t="s">
        <v>480</v>
      </c>
    </row>
    <row r="19" spans="2:12" x14ac:dyDescent="0.2">
      <c r="B19" s="176"/>
      <c r="C19" s="185"/>
      <c r="D19" s="186"/>
      <c r="E19" s="184"/>
      <c r="F19" s="145"/>
      <c r="G19" s="145"/>
      <c r="H19" s="145"/>
      <c r="I19" s="145"/>
      <c r="J19" s="145"/>
      <c r="K19" s="145"/>
      <c r="L19" s="192"/>
    </row>
    <row r="20" spans="2:12" x14ac:dyDescent="0.2">
      <c r="B20" s="176"/>
      <c r="C20" s="187" t="s">
        <v>941</v>
      </c>
      <c r="D20" s="176"/>
      <c r="E20" s="184">
        <v>934</v>
      </c>
      <c r="F20" s="145">
        <v>188</v>
      </c>
      <c r="G20" s="145">
        <v>421</v>
      </c>
      <c r="H20" s="145">
        <v>31</v>
      </c>
      <c r="I20" s="145">
        <v>84</v>
      </c>
      <c r="J20" s="145">
        <v>28</v>
      </c>
      <c r="K20" s="145">
        <v>394</v>
      </c>
      <c r="L20" s="192" t="s">
        <v>480</v>
      </c>
    </row>
    <row r="21" spans="2:12" x14ac:dyDescent="0.2">
      <c r="B21" s="176"/>
      <c r="C21" s="187"/>
      <c r="D21" s="178" t="s">
        <v>36</v>
      </c>
      <c r="E21" s="183">
        <v>681</v>
      </c>
      <c r="F21" s="145">
        <v>177</v>
      </c>
      <c r="G21" s="145">
        <v>357</v>
      </c>
      <c r="H21" s="145">
        <v>31</v>
      </c>
      <c r="I21" s="145">
        <v>84</v>
      </c>
      <c r="J21" s="145">
        <v>28</v>
      </c>
      <c r="K21" s="145">
        <v>342</v>
      </c>
      <c r="L21" s="192" t="s">
        <v>480</v>
      </c>
    </row>
    <row r="22" spans="2:12" x14ac:dyDescent="0.2">
      <c r="B22" s="176"/>
      <c r="C22" s="187"/>
      <c r="D22" s="178" t="s">
        <v>939</v>
      </c>
      <c r="E22" s="184">
        <v>253</v>
      </c>
      <c r="F22" s="145">
        <v>11</v>
      </c>
      <c r="G22" s="145">
        <v>64</v>
      </c>
      <c r="H22" s="192" t="s">
        <v>480</v>
      </c>
      <c r="I22" s="192" t="s">
        <v>480</v>
      </c>
      <c r="J22" s="192" t="s">
        <v>480</v>
      </c>
      <c r="K22" s="145">
        <v>52</v>
      </c>
      <c r="L22" s="192" t="s">
        <v>480</v>
      </c>
    </row>
    <row r="23" spans="2:12" x14ac:dyDescent="0.2">
      <c r="B23" s="176"/>
      <c r="C23" s="187"/>
      <c r="D23" s="176"/>
      <c r="E23" s="184"/>
      <c r="F23" s="145"/>
      <c r="G23" s="145"/>
      <c r="H23" s="145"/>
      <c r="I23" s="145"/>
      <c r="J23" s="145"/>
      <c r="K23" s="145"/>
      <c r="L23" s="192"/>
    </row>
    <row r="24" spans="2:12" x14ac:dyDescent="0.2">
      <c r="B24" s="176"/>
      <c r="C24" s="187"/>
      <c r="D24" s="188" t="s">
        <v>942</v>
      </c>
      <c r="E24" s="183">
        <v>474</v>
      </c>
      <c r="F24" s="145">
        <v>84</v>
      </c>
      <c r="G24" s="145">
        <v>175</v>
      </c>
      <c r="H24" s="145">
        <v>8</v>
      </c>
      <c r="I24" s="145">
        <v>38</v>
      </c>
      <c r="J24" s="145">
        <v>15</v>
      </c>
      <c r="K24" s="145">
        <v>159</v>
      </c>
      <c r="L24" s="192" t="s">
        <v>480</v>
      </c>
    </row>
    <row r="25" spans="2:12" x14ac:dyDescent="0.2">
      <c r="B25" s="176"/>
      <c r="C25" s="187"/>
      <c r="D25" s="187" t="s">
        <v>36</v>
      </c>
      <c r="E25" s="184">
        <v>256</v>
      </c>
      <c r="F25" s="145">
        <v>73</v>
      </c>
      <c r="G25" s="145">
        <v>116</v>
      </c>
      <c r="H25" s="145">
        <v>8</v>
      </c>
      <c r="I25" s="145">
        <v>38</v>
      </c>
      <c r="J25" s="145">
        <v>15</v>
      </c>
      <c r="K25" s="145">
        <v>117</v>
      </c>
      <c r="L25" s="192" t="s">
        <v>480</v>
      </c>
    </row>
    <row r="26" spans="2:12" x14ac:dyDescent="0.2">
      <c r="B26" s="176"/>
      <c r="C26" s="189"/>
      <c r="D26" s="178" t="s">
        <v>939</v>
      </c>
      <c r="E26" s="184">
        <v>218</v>
      </c>
      <c r="F26" s="145">
        <v>11</v>
      </c>
      <c r="G26" s="145">
        <v>59</v>
      </c>
      <c r="H26" s="192" t="s">
        <v>480</v>
      </c>
      <c r="I26" s="192" t="s">
        <v>480</v>
      </c>
      <c r="J26" s="192" t="s">
        <v>480</v>
      </c>
      <c r="K26" s="145">
        <v>42</v>
      </c>
      <c r="L26" s="192" t="s">
        <v>480</v>
      </c>
    </row>
    <row r="27" spans="2:12" x14ac:dyDescent="0.2">
      <c r="B27" s="176"/>
      <c r="C27" s="187"/>
      <c r="D27" s="187"/>
      <c r="E27" s="183"/>
      <c r="F27" s="145"/>
      <c r="G27" s="145"/>
      <c r="H27" s="145"/>
      <c r="I27" s="145"/>
      <c r="J27" s="145"/>
      <c r="K27" s="145"/>
      <c r="L27" s="192"/>
    </row>
    <row r="28" spans="2:12" x14ac:dyDescent="0.2">
      <c r="B28" s="176"/>
      <c r="C28" s="187"/>
      <c r="D28" s="190" t="s">
        <v>943</v>
      </c>
      <c r="E28" s="184">
        <v>441</v>
      </c>
      <c r="F28" s="145">
        <v>104</v>
      </c>
      <c r="G28" s="145">
        <v>246</v>
      </c>
      <c r="H28" s="145">
        <v>23</v>
      </c>
      <c r="I28" s="145">
        <v>46</v>
      </c>
      <c r="J28" s="145">
        <v>13</v>
      </c>
      <c r="K28" s="145">
        <v>229</v>
      </c>
      <c r="L28" s="192" t="s">
        <v>480</v>
      </c>
    </row>
    <row r="29" spans="2:12" x14ac:dyDescent="0.2">
      <c r="B29" s="176"/>
      <c r="C29" s="187"/>
      <c r="D29" s="187" t="s">
        <v>36</v>
      </c>
      <c r="E29" s="184">
        <v>425</v>
      </c>
      <c r="F29" s="145">
        <v>104</v>
      </c>
      <c r="G29" s="145">
        <v>241</v>
      </c>
      <c r="H29" s="145">
        <v>23</v>
      </c>
      <c r="I29" s="145">
        <v>46</v>
      </c>
      <c r="J29" s="145">
        <v>13</v>
      </c>
      <c r="K29" s="145">
        <v>225</v>
      </c>
      <c r="L29" s="192" t="s">
        <v>480</v>
      </c>
    </row>
    <row r="30" spans="2:12" x14ac:dyDescent="0.2">
      <c r="B30" s="176"/>
      <c r="C30" s="187"/>
      <c r="D30" s="187" t="s">
        <v>939</v>
      </c>
      <c r="E30" s="183">
        <v>16</v>
      </c>
      <c r="F30" s="192" t="s">
        <v>480</v>
      </c>
      <c r="G30" s="145">
        <v>5</v>
      </c>
      <c r="H30" s="192" t="s">
        <v>480</v>
      </c>
      <c r="I30" s="192" t="s">
        <v>480</v>
      </c>
      <c r="J30" s="192" t="s">
        <v>480</v>
      </c>
      <c r="K30" s="145">
        <v>4</v>
      </c>
      <c r="L30" s="192" t="s">
        <v>480</v>
      </c>
    </row>
    <row r="31" spans="2:12" x14ac:dyDescent="0.2">
      <c r="B31" s="176"/>
      <c r="C31" s="187"/>
      <c r="D31" s="191"/>
      <c r="E31" s="184"/>
      <c r="F31" s="192"/>
      <c r="G31" s="145"/>
      <c r="H31" s="145"/>
      <c r="I31" s="145"/>
      <c r="J31" s="145"/>
      <c r="K31" s="145"/>
      <c r="L31" s="192"/>
    </row>
    <row r="32" spans="2:12" x14ac:dyDescent="0.2">
      <c r="B32" s="176"/>
      <c r="C32" s="187"/>
      <c r="D32" s="190" t="s">
        <v>944</v>
      </c>
      <c r="E32" s="184">
        <v>19</v>
      </c>
      <c r="F32" s="192" t="s">
        <v>480</v>
      </c>
      <c r="G32" s="192" t="s">
        <v>480</v>
      </c>
      <c r="H32" s="192" t="s">
        <v>480</v>
      </c>
      <c r="I32" s="192" t="s">
        <v>480</v>
      </c>
      <c r="J32" s="192" t="s">
        <v>480</v>
      </c>
      <c r="K32" s="145">
        <v>6</v>
      </c>
      <c r="L32" s="192" t="s">
        <v>480</v>
      </c>
    </row>
    <row r="33" spans="2:12" x14ac:dyDescent="0.2">
      <c r="B33" s="176"/>
      <c r="C33" s="187"/>
      <c r="D33" s="187" t="s">
        <v>36</v>
      </c>
      <c r="E33" s="463" t="s">
        <v>480</v>
      </c>
      <c r="F33" s="192" t="s">
        <v>480</v>
      </c>
      <c r="G33" s="192" t="s">
        <v>480</v>
      </c>
      <c r="H33" s="192" t="s">
        <v>480</v>
      </c>
      <c r="I33" s="192" t="s">
        <v>480</v>
      </c>
      <c r="J33" s="192" t="s">
        <v>480</v>
      </c>
      <c r="K33" s="192" t="s">
        <v>480</v>
      </c>
      <c r="L33" s="192" t="s">
        <v>480</v>
      </c>
    </row>
    <row r="34" spans="2:12" x14ac:dyDescent="0.2">
      <c r="B34" s="176"/>
      <c r="C34" s="187"/>
      <c r="D34" s="187" t="s">
        <v>939</v>
      </c>
      <c r="E34" s="184">
        <v>19</v>
      </c>
      <c r="F34" s="192" t="s">
        <v>480</v>
      </c>
      <c r="G34" s="192" t="s">
        <v>480</v>
      </c>
      <c r="H34" s="192" t="s">
        <v>480</v>
      </c>
      <c r="I34" s="192" t="s">
        <v>480</v>
      </c>
      <c r="J34" s="192" t="s">
        <v>480</v>
      </c>
      <c r="K34" s="145">
        <v>6</v>
      </c>
      <c r="L34" s="192" t="s">
        <v>480</v>
      </c>
    </row>
    <row r="35" spans="2:12" x14ac:dyDescent="0.2">
      <c r="B35" s="176"/>
      <c r="C35" s="187"/>
      <c r="D35" s="191"/>
      <c r="E35" s="184"/>
      <c r="F35" s="145"/>
      <c r="G35" s="145"/>
      <c r="H35" s="145"/>
      <c r="I35" s="145"/>
      <c r="J35" s="145"/>
      <c r="K35" s="145"/>
      <c r="L35" s="192"/>
    </row>
    <row r="36" spans="2:12" x14ac:dyDescent="0.2">
      <c r="B36" s="176"/>
      <c r="C36" s="188" t="s">
        <v>945</v>
      </c>
      <c r="D36" s="193" t="s">
        <v>38</v>
      </c>
      <c r="E36" s="183">
        <v>16</v>
      </c>
      <c r="F36" s="145">
        <v>11</v>
      </c>
      <c r="G36" s="145">
        <v>63</v>
      </c>
      <c r="H36" s="145">
        <v>7</v>
      </c>
      <c r="I36" s="145">
        <v>14</v>
      </c>
      <c r="J36" s="145">
        <v>7</v>
      </c>
      <c r="K36" s="145">
        <v>38</v>
      </c>
      <c r="L36" s="192" t="s">
        <v>480</v>
      </c>
    </row>
    <row r="37" spans="2:12" x14ac:dyDescent="0.2">
      <c r="B37" s="178" t="s">
        <v>39</v>
      </c>
      <c r="C37" s="187"/>
      <c r="D37" s="178" t="s">
        <v>36</v>
      </c>
      <c r="E37" s="184">
        <v>16</v>
      </c>
      <c r="F37" s="145">
        <v>8</v>
      </c>
      <c r="G37" s="145">
        <v>20</v>
      </c>
      <c r="H37" s="145">
        <v>7</v>
      </c>
      <c r="I37" s="145">
        <v>14</v>
      </c>
      <c r="J37" s="145">
        <v>7</v>
      </c>
      <c r="K37" s="145">
        <v>33</v>
      </c>
      <c r="L37" s="192" t="s">
        <v>480</v>
      </c>
    </row>
    <row r="38" spans="2:12" x14ac:dyDescent="0.2">
      <c r="B38" s="178" t="s">
        <v>40</v>
      </c>
      <c r="C38" s="187"/>
      <c r="D38" s="178" t="s">
        <v>939</v>
      </c>
      <c r="E38" s="463" t="s">
        <v>480</v>
      </c>
      <c r="F38" s="145">
        <v>3</v>
      </c>
      <c r="G38" s="145">
        <v>43</v>
      </c>
      <c r="H38" s="192" t="s">
        <v>480</v>
      </c>
      <c r="I38" s="192" t="s">
        <v>480</v>
      </c>
      <c r="J38" s="192" t="s">
        <v>480</v>
      </c>
      <c r="K38" s="145">
        <v>5</v>
      </c>
      <c r="L38" s="192" t="s">
        <v>480</v>
      </c>
    </row>
    <row r="39" spans="2:12" x14ac:dyDescent="0.2">
      <c r="B39" s="178" t="s">
        <v>41</v>
      </c>
      <c r="C39" s="187"/>
      <c r="D39" s="176"/>
      <c r="E39" s="183"/>
      <c r="F39" s="145"/>
      <c r="G39" s="145"/>
      <c r="H39" s="145"/>
      <c r="I39" s="192"/>
      <c r="J39" s="145"/>
      <c r="K39" s="145"/>
      <c r="L39" s="192"/>
    </row>
    <row r="40" spans="2:12" x14ac:dyDescent="0.2">
      <c r="B40" s="178" t="s">
        <v>42</v>
      </c>
      <c r="C40" s="187"/>
      <c r="D40" s="190" t="s">
        <v>942</v>
      </c>
      <c r="E40" s="184">
        <v>3</v>
      </c>
      <c r="F40" s="192" t="s">
        <v>480</v>
      </c>
      <c r="G40" s="145">
        <v>38</v>
      </c>
      <c r="H40" s="145">
        <v>2</v>
      </c>
      <c r="I40" s="192" t="s">
        <v>480</v>
      </c>
      <c r="J40" s="145">
        <v>2</v>
      </c>
      <c r="K40" s="192" t="s">
        <v>480</v>
      </c>
      <c r="L40" s="192" t="s">
        <v>480</v>
      </c>
    </row>
    <row r="41" spans="2:12" x14ac:dyDescent="0.2">
      <c r="B41" s="176"/>
      <c r="C41" s="187"/>
      <c r="D41" s="187" t="s">
        <v>36</v>
      </c>
      <c r="E41" s="184">
        <v>3</v>
      </c>
      <c r="F41" s="192" t="s">
        <v>480</v>
      </c>
      <c r="G41" s="192" t="s">
        <v>480</v>
      </c>
      <c r="H41" s="145">
        <v>2</v>
      </c>
      <c r="I41" s="192" t="s">
        <v>480</v>
      </c>
      <c r="J41" s="145">
        <v>2</v>
      </c>
      <c r="K41" s="192" t="s">
        <v>480</v>
      </c>
      <c r="L41" s="192" t="s">
        <v>480</v>
      </c>
    </row>
    <row r="42" spans="2:12" x14ac:dyDescent="0.2">
      <c r="B42" s="176"/>
      <c r="C42" s="187"/>
      <c r="D42" s="187" t="s">
        <v>939</v>
      </c>
      <c r="E42" s="463" t="s">
        <v>480</v>
      </c>
      <c r="F42" s="192" t="s">
        <v>480</v>
      </c>
      <c r="G42" s="145">
        <v>38</v>
      </c>
      <c r="H42" s="192" t="s">
        <v>480</v>
      </c>
      <c r="I42" s="192" t="s">
        <v>480</v>
      </c>
      <c r="J42" s="192" t="s">
        <v>480</v>
      </c>
      <c r="K42" s="192" t="s">
        <v>480</v>
      </c>
      <c r="L42" s="192" t="s">
        <v>480</v>
      </c>
    </row>
    <row r="43" spans="2:12" x14ac:dyDescent="0.2">
      <c r="B43" s="176"/>
      <c r="C43" s="187"/>
      <c r="D43" s="191"/>
      <c r="E43" s="184"/>
      <c r="F43" s="145"/>
      <c r="G43" s="145"/>
      <c r="H43" s="145"/>
      <c r="I43" s="145"/>
      <c r="J43" s="145"/>
      <c r="K43" s="145"/>
      <c r="L43" s="192"/>
    </row>
    <row r="44" spans="2:12" x14ac:dyDescent="0.2">
      <c r="B44" s="176"/>
      <c r="C44" s="187"/>
      <c r="D44" s="190" t="s">
        <v>943</v>
      </c>
      <c r="E44" s="184">
        <v>13</v>
      </c>
      <c r="F44" s="145">
        <v>11</v>
      </c>
      <c r="G44" s="145">
        <v>25</v>
      </c>
      <c r="H44" s="145">
        <v>5</v>
      </c>
      <c r="I44" s="145">
        <v>14</v>
      </c>
      <c r="J44" s="145">
        <v>5</v>
      </c>
      <c r="K44" s="145">
        <v>38</v>
      </c>
      <c r="L44" s="192" t="s">
        <v>480</v>
      </c>
    </row>
    <row r="45" spans="2:12" x14ac:dyDescent="0.2">
      <c r="B45" s="176"/>
      <c r="C45" s="187"/>
      <c r="D45" s="187" t="s">
        <v>36</v>
      </c>
      <c r="E45" s="183">
        <v>13</v>
      </c>
      <c r="F45" s="145">
        <v>8</v>
      </c>
      <c r="G45" s="145">
        <v>20</v>
      </c>
      <c r="H45" s="145">
        <v>5</v>
      </c>
      <c r="I45" s="145">
        <v>14</v>
      </c>
      <c r="J45" s="145">
        <v>5</v>
      </c>
      <c r="K45" s="145">
        <v>33</v>
      </c>
      <c r="L45" s="192" t="s">
        <v>480</v>
      </c>
    </row>
    <row r="46" spans="2:12" x14ac:dyDescent="0.2">
      <c r="B46" s="176"/>
      <c r="C46" s="187"/>
      <c r="D46" s="187" t="s">
        <v>939</v>
      </c>
      <c r="E46" s="215" t="s">
        <v>480</v>
      </c>
      <c r="F46" s="145">
        <v>3</v>
      </c>
      <c r="G46" s="145">
        <v>5</v>
      </c>
      <c r="H46" s="192" t="s">
        <v>480</v>
      </c>
      <c r="I46" s="192" t="s">
        <v>480</v>
      </c>
      <c r="J46" s="192" t="s">
        <v>480</v>
      </c>
      <c r="K46" s="145">
        <v>5</v>
      </c>
      <c r="L46" s="192" t="s">
        <v>480</v>
      </c>
    </row>
    <row r="47" spans="2:12" x14ac:dyDescent="0.2">
      <c r="B47" s="176"/>
      <c r="C47" s="187"/>
      <c r="D47" s="191"/>
      <c r="E47" s="184"/>
      <c r="F47" s="145"/>
      <c r="G47" s="145"/>
      <c r="H47" s="145"/>
      <c r="I47" s="145"/>
      <c r="J47" s="145"/>
      <c r="K47" s="145"/>
      <c r="L47" s="145"/>
    </row>
    <row r="48" spans="2:12" x14ac:dyDescent="0.2">
      <c r="B48" s="176"/>
      <c r="C48" s="188" t="s">
        <v>946</v>
      </c>
      <c r="D48" s="194"/>
      <c r="E48" s="183">
        <v>4015</v>
      </c>
      <c r="F48" s="145">
        <v>967</v>
      </c>
      <c r="G48" s="145">
        <v>3881</v>
      </c>
      <c r="H48" s="145">
        <v>721</v>
      </c>
      <c r="I48" s="145">
        <v>628</v>
      </c>
      <c r="J48" s="145">
        <v>162</v>
      </c>
      <c r="K48" s="145">
        <v>3749</v>
      </c>
      <c r="L48" s="145">
        <v>3</v>
      </c>
    </row>
    <row r="49" spans="2:12" x14ac:dyDescent="0.2">
      <c r="B49" s="176"/>
      <c r="C49" s="187"/>
      <c r="D49" s="178" t="s">
        <v>36</v>
      </c>
      <c r="E49" s="184">
        <v>4012</v>
      </c>
      <c r="F49" s="145">
        <v>964</v>
      </c>
      <c r="G49" s="145">
        <v>3854</v>
      </c>
      <c r="H49" s="145">
        <v>721</v>
      </c>
      <c r="I49" s="145">
        <v>628</v>
      </c>
      <c r="J49" s="145">
        <v>162</v>
      </c>
      <c r="K49" s="145">
        <v>3725</v>
      </c>
      <c r="L49" s="145">
        <v>3</v>
      </c>
    </row>
    <row r="50" spans="2:12" x14ac:dyDescent="0.2">
      <c r="B50" s="176"/>
      <c r="C50" s="187"/>
      <c r="D50" s="178" t="s">
        <v>939</v>
      </c>
      <c r="E50" s="184">
        <v>3</v>
      </c>
      <c r="F50" s="145">
        <v>3</v>
      </c>
      <c r="G50" s="145">
        <v>27</v>
      </c>
      <c r="H50" s="192" t="s">
        <v>480</v>
      </c>
      <c r="I50" s="192" t="s">
        <v>480</v>
      </c>
      <c r="J50" s="192" t="s">
        <v>480</v>
      </c>
      <c r="K50" s="145">
        <v>24</v>
      </c>
      <c r="L50" s="192" t="s">
        <v>480</v>
      </c>
    </row>
    <row r="51" spans="2:12" x14ac:dyDescent="0.2">
      <c r="B51" s="176"/>
      <c r="C51" s="187"/>
      <c r="D51" s="176"/>
      <c r="E51" s="183"/>
      <c r="F51" s="145"/>
      <c r="G51" s="145"/>
      <c r="H51" s="145"/>
      <c r="I51" s="145"/>
      <c r="J51" s="145"/>
      <c r="K51" s="145"/>
      <c r="L51" s="145"/>
    </row>
    <row r="52" spans="2:12" x14ac:dyDescent="0.2">
      <c r="B52" s="176"/>
      <c r="C52" s="187"/>
      <c r="D52" s="190" t="s">
        <v>942</v>
      </c>
      <c r="E52" s="184">
        <v>1929</v>
      </c>
      <c r="F52" s="145">
        <v>419</v>
      </c>
      <c r="G52" s="145">
        <v>1718</v>
      </c>
      <c r="H52" s="145">
        <v>310</v>
      </c>
      <c r="I52" s="145">
        <v>262</v>
      </c>
      <c r="J52" s="145">
        <v>79</v>
      </c>
      <c r="K52" s="145">
        <v>1562</v>
      </c>
      <c r="L52" s="145">
        <v>2</v>
      </c>
    </row>
    <row r="53" spans="2:12" x14ac:dyDescent="0.2">
      <c r="B53" s="176"/>
      <c r="C53" s="187"/>
      <c r="D53" s="187" t="s">
        <v>36</v>
      </c>
      <c r="E53" s="184">
        <v>1929</v>
      </c>
      <c r="F53" s="145">
        <v>417</v>
      </c>
      <c r="G53" s="145">
        <v>1713</v>
      </c>
      <c r="H53" s="145">
        <v>310</v>
      </c>
      <c r="I53" s="145">
        <v>262</v>
      </c>
      <c r="J53" s="145">
        <v>79</v>
      </c>
      <c r="K53" s="145">
        <v>1553</v>
      </c>
      <c r="L53" s="145">
        <v>2</v>
      </c>
    </row>
    <row r="54" spans="2:12" x14ac:dyDescent="0.2">
      <c r="B54" s="176"/>
      <c r="C54" s="187"/>
      <c r="D54" s="187" t="s">
        <v>939</v>
      </c>
      <c r="E54" s="215" t="s">
        <v>480</v>
      </c>
      <c r="F54" s="145">
        <v>2</v>
      </c>
      <c r="G54" s="145">
        <v>5</v>
      </c>
      <c r="H54" s="192" t="s">
        <v>480</v>
      </c>
      <c r="I54" s="192" t="s">
        <v>480</v>
      </c>
      <c r="J54" s="192" t="s">
        <v>480</v>
      </c>
      <c r="K54" s="145">
        <v>9</v>
      </c>
      <c r="L54" s="192" t="s">
        <v>480</v>
      </c>
    </row>
    <row r="55" spans="2:12" x14ac:dyDescent="0.2">
      <c r="B55" s="176"/>
      <c r="C55" s="187"/>
      <c r="D55" s="191"/>
      <c r="E55" s="184"/>
      <c r="F55" s="145"/>
      <c r="G55" s="145"/>
      <c r="H55" s="145"/>
      <c r="I55" s="145"/>
      <c r="J55" s="145"/>
      <c r="K55" s="145"/>
      <c r="L55" s="145" t="s">
        <v>949</v>
      </c>
    </row>
    <row r="56" spans="2:12" x14ac:dyDescent="0.2">
      <c r="B56" s="176"/>
      <c r="C56" s="187"/>
      <c r="D56" s="190" t="s">
        <v>943</v>
      </c>
      <c r="E56" s="184">
        <v>2086</v>
      </c>
      <c r="F56" s="145">
        <v>548</v>
      </c>
      <c r="G56" s="145">
        <v>2163</v>
      </c>
      <c r="H56" s="145">
        <v>411</v>
      </c>
      <c r="I56" s="145">
        <v>366</v>
      </c>
      <c r="J56" s="145">
        <v>83</v>
      </c>
      <c r="K56" s="145">
        <v>2187</v>
      </c>
      <c r="L56" s="145">
        <v>1</v>
      </c>
    </row>
    <row r="57" spans="2:12" x14ac:dyDescent="0.2">
      <c r="B57" s="176"/>
      <c r="C57" s="187"/>
      <c r="D57" s="187" t="s">
        <v>36</v>
      </c>
      <c r="E57" s="183">
        <v>2083</v>
      </c>
      <c r="F57" s="145">
        <v>547</v>
      </c>
      <c r="G57" s="145">
        <v>2141</v>
      </c>
      <c r="H57" s="145">
        <v>411</v>
      </c>
      <c r="I57" s="145">
        <v>366</v>
      </c>
      <c r="J57" s="145">
        <v>83</v>
      </c>
      <c r="K57" s="145">
        <v>2172</v>
      </c>
      <c r="L57" s="145">
        <v>1</v>
      </c>
    </row>
    <row r="58" spans="2:12" x14ac:dyDescent="0.2">
      <c r="B58" s="176"/>
      <c r="C58" s="187"/>
      <c r="D58" s="187" t="s">
        <v>939</v>
      </c>
      <c r="E58" s="184">
        <v>3</v>
      </c>
      <c r="F58" s="145">
        <v>1</v>
      </c>
      <c r="G58" s="145">
        <v>22</v>
      </c>
      <c r="H58" s="192" t="s">
        <v>480</v>
      </c>
      <c r="I58" s="192" t="s">
        <v>480</v>
      </c>
      <c r="J58" s="192" t="s">
        <v>480</v>
      </c>
      <c r="K58" s="145">
        <v>15</v>
      </c>
      <c r="L58" s="192" t="s">
        <v>480</v>
      </c>
    </row>
    <row r="59" spans="2:12" x14ac:dyDescent="0.2">
      <c r="B59" s="176"/>
      <c r="C59" s="187"/>
      <c r="D59" s="191"/>
      <c r="E59" s="184"/>
      <c r="F59" s="145"/>
      <c r="G59" s="145"/>
      <c r="H59" s="145"/>
      <c r="I59" s="145"/>
      <c r="J59" s="145"/>
      <c r="K59" s="145"/>
      <c r="L59" s="192"/>
    </row>
    <row r="60" spans="2:12" x14ac:dyDescent="0.2">
      <c r="B60" s="178"/>
      <c r="C60" s="188" t="s">
        <v>947</v>
      </c>
      <c r="D60" s="194"/>
      <c r="E60" s="183">
        <v>265</v>
      </c>
      <c r="F60" s="145">
        <v>73</v>
      </c>
      <c r="G60" s="145">
        <v>159</v>
      </c>
      <c r="H60" s="145">
        <v>28</v>
      </c>
      <c r="I60" s="145">
        <v>54</v>
      </c>
      <c r="J60" s="145">
        <v>8</v>
      </c>
      <c r="K60" s="145">
        <v>207</v>
      </c>
      <c r="L60" s="192" t="s">
        <v>480</v>
      </c>
    </row>
    <row r="61" spans="2:12" x14ac:dyDescent="0.2">
      <c r="B61" s="176"/>
      <c r="C61" s="187"/>
      <c r="D61" s="178" t="s">
        <v>36</v>
      </c>
      <c r="E61" s="184">
        <v>205</v>
      </c>
      <c r="F61" s="145">
        <v>73</v>
      </c>
      <c r="G61" s="145">
        <v>128</v>
      </c>
      <c r="H61" s="145">
        <v>27</v>
      </c>
      <c r="I61" s="145">
        <v>52</v>
      </c>
      <c r="J61" s="145">
        <v>8</v>
      </c>
      <c r="K61" s="145">
        <v>197</v>
      </c>
      <c r="L61" s="192" t="s">
        <v>480</v>
      </c>
    </row>
    <row r="62" spans="2:12" x14ac:dyDescent="0.2">
      <c r="B62" s="176"/>
      <c r="C62" s="187"/>
      <c r="D62" s="178" t="s">
        <v>939</v>
      </c>
      <c r="E62" s="184">
        <v>60</v>
      </c>
      <c r="F62" s="192" t="s">
        <v>480</v>
      </c>
      <c r="G62" s="145">
        <v>31</v>
      </c>
      <c r="H62" s="145">
        <v>1</v>
      </c>
      <c r="I62" s="145">
        <v>2</v>
      </c>
      <c r="J62" s="192" t="s">
        <v>480</v>
      </c>
      <c r="K62" s="145">
        <v>10</v>
      </c>
      <c r="L62" s="192" t="s">
        <v>480</v>
      </c>
    </row>
    <row r="63" spans="2:12" x14ac:dyDescent="0.2">
      <c r="B63" s="176"/>
      <c r="C63" s="187"/>
      <c r="D63" s="176"/>
      <c r="E63" s="183"/>
      <c r="F63" s="145"/>
      <c r="G63" s="145"/>
      <c r="H63" s="145"/>
      <c r="I63" s="145"/>
      <c r="J63" s="145"/>
      <c r="K63" s="145"/>
      <c r="L63" s="145"/>
    </row>
    <row r="64" spans="2:12" x14ac:dyDescent="0.2">
      <c r="B64" s="178"/>
      <c r="C64" s="188" t="s">
        <v>948</v>
      </c>
      <c r="D64" s="194"/>
      <c r="E64" s="184">
        <v>55</v>
      </c>
      <c r="F64" s="145">
        <v>27</v>
      </c>
      <c r="G64" s="145">
        <v>47</v>
      </c>
      <c r="H64" s="145">
        <v>9</v>
      </c>
      <c r="I64" s="145">
        <v>23</v>
      </c>
      <c r="J64" s="145">
        <v>5</v>
      </c>
      <c r="K64" s="145">
        <v>63</v>
      </c>
      <c r="L64" s="145">
        <v>17</v>
      </c>
    </row>
    <row r="65" spans="1:12" x14ac:dyDescent="0.2">
      <c r="B65" s="178"/>
      <c r="C65" s="177"/>
      <c r="D65" s="178" t="s">
        <v>36</v>
      </c>
      <c r="E65" s="184">
        <v>55</v>
      </c>
      <c r="F65" s="145">
        <v>27</v>
      </c>
      <c r="G65" s="145">
        <v>47</v>
      </c>
      <c r="H65" s="145">
        <v>9</v>
      </c>
      <c r="I65" s="145">
        <v>23</v>
      </c>
      <c r="J65" s="145">
        <v>5</v>
      </c>
      <c r="K65" s="145">
        <v>63</v>
      </c>
      <c r="L65" s="145">
        <v>17</v>
      </c>
    </row>
    <row r="66" spans="1:12" x14ac:dyDescent="0.2">
      <c r="B66" s="178"/>
      <c r="C66" s="177"/>
      <c r="D66" s="178" t="s">
        <v>939</v>
      </c>
      <c r="E66" s="215" t="s">
        <v>480</v>
      </c>
      <c r="F66" s="192" t="s">
        <v>480</v>
      </c>
      <c r="G66" s="192" t="s">
        <v>480</v>
      </c>
      <c r="H66" s="192" t="s">
        <v>480</v>
      </c>
      <c r="I66" s="192" t="s">
        <v>480</v>
      </c>
      <c r="J66" s="192" t="s">
        <v>480</v>
      </c>
      <c r="K66" s="192" t="s">
        <v>480</v>
      </c>
      <c r="L66" s="192" t="s">
        <v>480</v>
      </c>
    </row>
    <row r="67" spans="1:12" x14ac:dyDescent="0.2">
      <c r="B67" s="185"/>
      <c r="C67" s="191"/>
      <c r="D67" s="195"/>
      <c r="E67" s="184"/>
      <c r="F67" s="145"/>
      <c r="G67" s="145"/>
      <c r="H67" s="145"/>
      <c r="I67" s="145"/>
      <c r="J67" s="145"/>
      <c r="K67" s="145"/>
      <c r="L67" s="145"/>
    </row>
    <row r="68" spans="1:12" x14ac:dyDescent="0.15">
      <c r="B68" s="176"/>
      <c r="C68" s="176"/>
      <c r="D68" s="176"/>
      <c r="E68" s="196"/>
      <c r="F68" s="197"/>
      <c r="G68" s="197"/>
      <c r="H68" s="197"/>
      <c r="I68" s="197"/>
      <c r="J68" s="197"/>
      <c r="K68" s="197"/>
      <c r="L68" s="197"/>
    </row>
    <row r="69" spans="1:12" x14ac:dyDescent="0.2">
      <c r="B69" s="178" t="s">
        <v>43</v>
      </c>
      <c r="C69" s="176"/>
      <c r="D69" s="176"/>
      <c r="E69" s="183">
        <v>175</v>
      </c>
      <c r="F69" s="145">
        <v>32</v>
      </c>
      <c r="G69" s="145">
        <v>188</v>
      </c>
      <c r="H69" s="145">
        <v>35</v>
      </c>
      <c r="I69" s="145">
        <v>28</v>
      </c>
      <c r="J69" s="145">
        <v>3</v>
      </c>
      <c r="K69" s="145">
        <v>158</v>
      </c>
      <c r="L69" s="145">
        <v>6</v>
      </c>
    </row>
    <row r="70" spans="1:12" ht="18" thickBot="1" x14ac:dyDescent="0.2">
      <c r="B70" s="165"/>
      <c r="C70" s="165"/>
      <c r="D70" s="165"/>
      <c r="E70" s="198"/>
      <c r="F70" s="199"/>
      <c r="G70" s="199"/>
      <c r="H70" s="199"/>
      <c r="I70" s="199"/>
      <c r="J70" s="199"/>
      <c r="K70" s="199"/>
      <c r="L70" s="199"/>
    </row>
    <row r="71" spans="1:12" x14ac:dyDescent="0.2">
      <c r="B71" s="164"/>
      <c r="C71" s="164"/>
      <c r="D71" s="164"/>
      <c r="E71" s="200" t="s">
        <v>44</v>
      </c>
      <c r="F71" s="225"/>
      <c r="G71" s="164"/>
      <c r="H71" s="164"/>
      <c r="I71" s="164"/>
      <c r="J71" s="164"/>
      <c r="K71" s="226"/>
      <c r="L71" s="164"/>
    </row>
    <row r="72" spans="1:12" x14ac:dyDescent="0.2">
      <c r="A72" s="27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6"/>
  <sheetViews>
    <sheetView view="pageBreakPreview" zoomScale="75" zoomScaleNormal="75" workbookViewId="0">
      <selection activeCell="L14" sqref="L14"/>
    </sheetView>
  </sheetViews>
  <sheetFormatPr defaultColWidth="14.625" defaultRowHeight="17.25" x14ac:dyDescent="0.15"/>
  <cols>
    <col min="1" max="1" width="13.375" style="12" customWidth="1"/>
    <col min="2" max="2" width="26" style="12" customWidth="1"/>
    <col min="3" max="9" width="15.5" style="12" customWidth="1"/>
    <col min="10" max="10" width="15.5" style="60" customWidth="1"/>
    <col min="11" max="14" width="14.625" style="12"/>
    <col min="15" max="16384" width="14.625" style="25"/>
  </cols>
  <sheetData>
    <row r="1" spans="1:10" x14ac:dyDescent="0.2">
      <c r="A1" s="14"/>
    </row>
    <row r="6" spans="1:10" x14ac:dyDescent="0.2">
      <c r="B6" s="516" t="s">
        <v>473</v>
      </c>
      <c r="C6" s="516"/>
      <c r="D6" s="516"/>
      <c r="E6" s="516"/>
      <c r="F6" s="516"/>
      <c r="G6" s="516"/>
      <c r="H6" s="516"/>
      <c r="I6" s="516"/>
      <c r="J6" s="516"/>
    </row>
    <row r="7" spans="1:10" ht="18" thickBot="1" x14ac:dyDescent="0.25">
      <c r="B7" s="165"/>
      <c r="C7" s="165"/>
      <c r="D7" s="165"/>
      <c r="E7" s="517" t="s">
        <v>449</v>
      </c>
      <c r="F7" s="517"/>
      <c r="G7" s="165"/>
      <c r="H7" s="165"/>
      <c r="I7" s="166"/>
      <c r="J7" s="167" t="s">
        <v>70</v>
      </c>
    </row>
    <row r="8" spans="1:10" x14ac:dyDescent="0.15">
      <c r="B8" s="156"/>
      <c r="C8" s="169"/>
      <c r="D8" s="174"/>
      <c r="E8" s="174"/>
      <c r="F8" s="174"/>
      <c r="G8" s="174"/>
      <c r="H8" s="174"/>
      <c r="I8" s="174"/>
      <c r="J8" s="227"/>
    </row>
    <row r="9" spans="1:10" x14ac:dyDescent="0.2">
      <c r="B9" s="156"/>
      <c r="C9" s="228" t="s">
        <v>49</v>
      </c>
      <c r="D9" s="518" t="s">
        <v>338</v>
      </c>
      <c r="E9" s="174"/>
      <c r="F9" s="174"/>
      <c r="G9" s="174"/>
      <c r="H9" s="520" t="s">
        <v>342</v>
      </c>
      <c r="I9" s="520" t="s">
        <v>719</v>
      </c>
      <c r="J9" s="518" t="s">
        <v>286</v>
      </c>
    </row>
    <row r="10" spans="1:10" x14ac:dyDescent="0.2">
      <c r="B10" s="174"/>
      <c r="C10" s="229" t="s">
        <v>337</v>
      </c>
      <c r="D10" s="519"/>
      <c r="E10" s="229" t="s">
        <v>339</v>
      </c>
      <c r="F10" s="229" t="s">
        <v>340</v>
      </c>
      <c r="G10" s="229" t="s">
        <v>341</v>
      </c>
      <c r="H10" s="521"/>
      <c r="I10" s="521"/>
      <c r="J10" s="519"/>
    </row>
    <row r="11" spans="1:10" x14ac:dyDescent="0.15">
      <c r="B11" s="230"/>
      <c r="C11" s="164"/>
      <c r="D11" s="156"/>
      <c r="E11" s="156"/>
      <c r="F11" s="156"/>
      <c r="G11" s="156"/>
      <c r="H11" s="156"/>
      <c r="I11" s="156"/>
      <c r="J11" s="231"/>
    </row>
    <row r="12" spans="1:10" ht="21" customHeight="1" x14ac:dyDescent="0.2">
      <c r="B12" s="232" t="s">
        <v>676</v>
      </c>
      <c r="C12" s="231">
        <v>389839</v>
      </c>
      <c r="D12" s="231">
        <v>117786</v>
      </c>
      <c r="E12" s="231">
        <v>73653</v>
      </c>
      <c r="F12" s="231">
        <v>44108</v>
      </c>
      <c r="G12" s="231">
        <v>25</v>
      </c>
      <c r="H12" s="231">
        <v>269464</v>
      </c>
      <c r="I12" s="231">
        <v>2562</v>
      </c>
      <c r="J12" s="231">
        <v>27</v>
      </c>
    </row>
    <row r="13" spans="1:10" ht="21" customHeight="1" x14ac:dyDescent="0.2">
      <c r="B13" s="232" t="s">
        <v>736</v>
      </c>
      <c r="C13" s="231">
        <v>390636</v>
      </c>
      <c r="D13" s="231">
        <v>116747</v>
      </c>
      <c r="E13" s="231">
        <v>73320</v>
      </c>
      <c r="F13" s="231">
        <v>43401</v>
      </c>
      <c r="G13" s="231">
        <v>26</v>
      </c>
      <c r="H13" s="231">
        <v>271301</v>
      </c>
      <c r="I13" s="231">
        <v>2559</v>
      </c>
      <c r="J13" s="231">
        <v>29</v>
      </c>
    </row>
    <row r="14" spans="1:10" ht="21" customHeight="1" x14ac:dyDescent="0.2">
      <c r="B14" s="232" t="s">
        <v>934</v>
      </c>
      <c r="C14" s="231">
        <f>SUM(C16:C53)</f>
        <v>392136</v>
      </c>
      <c r="D14" s="231">
        <f t="shared" ref="D14:J14" si="0">SUM(D16:D53)</f>
        <v>116664</v>
      </c>
      <c r="E14" s="231">
        <f t="shared" si="0"/>
        <v>73475</v>
      </c>
      <c r="F14" s="231">
        <f t="shared" si="0"/>
        <v>43165</v>
      </c>
      <c r="G14" s="231">
        <f t="shared" si="0"/>
        <v>24</v>
      </c>
      <c r="H14" s="231">
        <f t="shared" si="0"/>
        <v>272877</v>
      </c>
      <c r="I14" s="231">
        <f t="shared" si="0"/>
        <v>2566</v>
      </c>
      <c r="J14" s="231">
        <f t="shared" si="0"/>
        <v>29</v>
      </c>
    </row>
    <row r="15" spans="1:10" x14ac:dyDescent="0.2">
      <c r="B15" s="233"/>
      <c r="C15" s="234"/>
      <c r="D15" s="235"/>
      <c r="E15" s="235"/>
      <c r="F15" s="235"/>
      <c r="G15" s="235"/>
      <c r="H15" s="235"/>
      <c r="I15" s="235"/>
      <c r="J15" s="235"/>
    </row>
    <row r="16" spans="1:10" ht="21" customHeight="1" x14ac:dyDescent="0.2">
      <c r="B16" s="236" t="s">
        <v>683</v>
      </c>
      <c r="C16" s="237">
        <f>D16+H16+I16+J16</f>
        <v>117049</v>
      </c>
      <c r="D16" s="223">
        <f>E16+F16+G16</f>
        <v>25590</v>
      </c>
      <c r="E16" s="238">
        <v>12707</v>
      </c>
      <c r="F16" s="238">
        <v>12877</v>
      </c>
      <c r="G16" s="239">
        <v>6</v>
      </c>
      <c r="H16" s="182">
        <v>90759</v>
      </c>
      <c r="I16" s="238">
        <v>689</v>
      </c>
      <c r="J16" s="238">
        <v>11</v>
      </c>
    </row>
    <row r="17" spans="2:10" ht="21" customHeight="1" x14ac:dyDescent="0.2">
      <c r="B17" s="236" t="s">
        <v>50</v>
      </c>
      <c r="C17" s="237">
        <f t="shared" ref="C17:C53" si="1">D17+H17+I17+J17</f>
        <v>20183</v>
      </c>
      <c r="D17" s="223">
        <f t="shared" ref="D17:D53" si="2">E17+F17+G17</f>
        <v>5824</v>
      </c>
      <c r="E17" s="238">
        <v>3658</v>
      </c>
      <c r="F17" s="238">
        <v>2160</v>
      </c>
      <c r="G17" s="239">
        <v>6</v>
      </c>
      <c r="H17" s="238">
        <v>14250</v>
      </c>
      <c r="I17" s="238">
        <v>109</v>
      </c>
      <c r="J17" s="142">
        <v>0</v>
      </c>
    </row>
    <row r="18" spans="2:10" ht="21" customHeight="1" x14ac:dyDescent="0.2">
      <c r="B18" s="236" t="s">
        <v>51</v>
      </c>
      <c r="C18" s="237">
        <f t="shared" si="1"/>
        <v>23623</v>
      </c>
      <c r="D18" s="223">
        <f t="shared" si="2"/>
        <v>6088</v>
      </c>
      <c r="E18" s="238">
        <v>3769</v>
      </c>
      <c r="F18" s="238">
        <v>2316</v>
      </c>
      <c r="G18" s="239">
        <v>3</v>
      </c>
      <c r="H18" s="238">
        <v>17393</v>
      </c>
      <c r="I18" s="238">
        <v>140</v>
      </c>
      <c r="J18" s="238">
        <v>2</v>
      </c>
    </row>
    <row r="19" spans="2:10" ht="21" customHeight="1" x14ac:dyDescent="0.2">
      <c r="B19" s="236" t="s">
        <v>52</v>
      </c>
      <c r="C19" s="237">
        <f t="shared" si="1"/>
        <v>12399</v>
      </c>
      <c r="D19" s="223">
        <f t="shared" si="2"/>
        <v>4154</v>
      </c>
      <c r="E19" s="238">
        <v>2863</v>
      </c>
      <c r="F19" s="238">
        <v>1291</v>
      </c>
      <c r="G19" s="142">
        <v>0</v>
      </c>
      <c r="H19" s="238">
        <v>8185</v>
      </c>
      <c r="I19" s="238">
        <v>58</v>
      </c>
      <c r="J19" s="238">
        <v>2</v>
      </c>
    </row>
    <row r="20" spans="2:10" ht="21" customHeight="1" x14ac:dyDescent="0.2">
      <c r="B20" s="236" t="s">
        <v>53</v>
      </c>
      <c r="C20" s="237">
        <f t="shared" si="1"/>
        <v>11949</v>
      </c>
      <c r="D20" s="223">
        <f t="shared" si="2"/>
        <v>3963</v>
      </c>
      <c r="E20" s="238">
        <v>2371</v>
      </c>
      <c r="F20" s="238">
        <v>1591</v>
      </c>
      <c r="G20" s="239">
        <v>1</v>
      </c>
      <c r="H20" s="238">
        <v>7903</v>
      </c>
      <c r="I20" s="238">
        <v>82</v>
      </c>
      <c r="J20" s="238">
        <v>1</v>
      </c>
    </row>
    <row r="21" spans="2:10" ht="21" customHeight="1" x14ac:dyDescent="0.2">
      <c r="B21" s="236" t="s">
        <v>54</v>
      </c>
      <c r="C21" s="237">
        <f t="shared" si="1"/>
        <v>36819</v>
      </c>
      <c r="D21" s="223">
        <f t="shared" si="2"/>
        <v>12343</v>
      </c>
      <c r="E21" s="238">
        <v>7771</v>
      </c>
      <c r="F21" s="238">
        <v>4570</v>
      </c>
      <c r="G21" s="239">
        <v>2</v>
      </c>
      <c r="H21" s="238">
        <v>24227</v>
      </c>
      <c r="I21" s="238">
        <v>244</v>
      </c>
      <c r="J21" s="238">
        <v>5</v>
      </c>
    </row>
    <row r="22" spans="2:10" ht="21" customHeight="1" x14ac:dyDescent="0.2">
      <c r="B22" s="236" t="s">
        <v>55</v>
      </c>
      <c r="C22" s="237">
        <f t="shared" si="1"/>
        <v>11747</v>
      </c>
      <c r="D22" s="223">
        <f t="shared" si="2"/>
        <v>3399</v>
      </c>
      <c r="E22" s="238">
        <v>1775</v>
      </c>
      <c r="F22" s="238">
        <v>1624</v>
      </c>
      <c r="G22" s="142">
        <v>0</v>
      </c>
      <c r="H22" s="238">
        <v>8238</v>
      </c>
      <c r="I22" s="238">
        <v>110</v>
      </c>
      <c r="J22" s="142">
        <v>0</v>
      </c>
    </row>
    <row r="23" spans="2:10" ht="21" customHeight="1" x14ac:dyDescent="0.2">
      <c r="B23" s="236" t="s">
        <v>324</v>
      </c>
      <c r="C23" s="237">
        <f t="shared" si="1"/>
        <v>31244</v>
      </c>
      <c r="D23" s="223">
        <f t="shared" si="2"/>
        <v>11160</v>
      </c>
      <c r="E23" s="238">
        <v>8063</v>
      </c>
      <c r="F23" s="238">
        <v>3095</v>
      </c>
      <c r="G23" s="239">
        <v>2</v>
      </c>
      <c r="H23" s="238">
        <v>19872</v>
      </c>
      <c r="I23" s="238">
        <v>212</v>
      </c>
      <c r="J23" s="238">
        <v>0</v>
      </c>
    </row>
    <row r="24" spans="2:10" ht="21" customHeight="1" x14ac:dyDescent="0.2">
      <c r="B24" s="236" t="s">
        <v>334</v>
      </c>
      <c r="C24" s="237">
        <f t="shared" si="1"/>
        <v>21620</v>
      </c>
      <c r="D24" s="223">
        <f t="shared" si="2"/>
        <v>3800</v>
      </c>
      <c r="E24" s="238">
        <v>2060</v>
      </c>
      <c r="F24" s="238">
        <v>1740</v>
      </c>
      <c r="G24" s="142">
        <v>0</v>
      </c>
      <c r="H24" s="238">
        <v>17736</v>
      </c>
      <c r="I24" s="238">
        <v>80</v>
      </c>
      <c r="J24" s="238">
        <v>4</v>
      </c>
    </row>
    <row r="25" spans="2:10" ht="21" customHeight="1" x14ac:dyDescent="0.2">
      <c r="B25" s="232"/>
      <c r="C25" s="237"/>
      <c r="D25" s="223"/>
      <c r="E25" s="238"/>
      <c r="F25" s="238"/>
      <c r="G25" s="239"/>
      <c r="H25" s="238"/>
      <c r="I25" s="238"/>
      <c r="J25" s="238"/>
    </row>
    <row r="26" spans="2:10" ht="21" customHeight="1" x14ac:dyDescent="0.2">
      <c r="B26" s="232" t="s">
        <v>289</v>
      </c>
      <c r="C26" s="237">
        <f t="shared" si="1"/>
        <v>4634</v>
      </c>
      <c r="D26" s="223">
        <f t="shared" si="2"/>
        <v>1783</v>
      </c>
      <c r="E26" s="238">
        <v>1302</v>
      </c>
      <c r="F26" s="238">
        <v>481</v>
      </c>
      <c r="G26" s="142">
        <v>0</v>
      </c>
      <c r="H26" s="238">
        <v>2810</v>
      </c>
      <c r="I26" s="238">
        <v>41</v>
      </c>
      <c r="J26" s="142">
        <v>0</v>
      </c>
    </row>
    <row r="27" spans="2:10" ht="21" customHeight="1" x14ac:dyDescent="0.2">
      <c r="B27" s="232"/>
      <c r="C27" s="237"/>
      <c r="D27" s="223"/>
      <c r="E27" s="238"/>
      <c r="F27" s="238"/>
      <c r="G27" s="142"/>
      <c r="H27" s="238"/>
      <c r="I27" s="238"/>
      <c r="J27" s="238"/>
    </row>
    <row r="28" spans="2:10" ht="21" customHeight="1" x14ac:dyDescent="0.2">
      <c r="B28" s="232" t="s">
        <v>56</v>
      </c>
      <c r="C28" s="237">
        <f t="shared" si="1"/>
        <v>9171</v>
      </c>
      <c r="D28" s="223">
        <f t="shared" si="2"/>
        <v>3813</v>
      </c>
      <c r="E28" s="238">
        <v>2755</v>
      </c>
      <c r="F28" s="238">
        <v>1058</v>
      </c>
      <c r="G28" s="142">
        <v>0</v>
      </c>
      <c r="H28" s="238">
        <v>5277</v>
      </c>
      <c r="I28" s="238">
        <v>80</v>
      </c>
      <c r="J28" s="142">
        <v>1</v>
      </c>
    </row>
    <row r="29" spans="2:10" ht="21" customHeight="1" x14ac:dyDescent="0.2">
      <c r="B29" s="232" t="s">
        <v>46</v>
      </c>
      <c r="C29" s="237">
        <f t="shared" si="1"/>
        <v>2348</v>
      </c>
      <c r="D29" s="223">
        <f t="shared" si="2"/>
        <v>987</v>
      </c>
      <c r="E29" s="238">
        <v>706</v>
      </c>
      <c r="F29" s="238">
        <v>281</v>
      </c>
      <c r="G29" s="142">
        <v>0</v>
      </c>
      <c r="H29" s="238">
        <v>1335</v>
      </c>
      <c r="I29" s="238">
        <v>26</v>
      </c>
      <c r="J29" s="142">
        <v>0</v>
      </c>
    </row>
    <row r="30" spans="2:10" ht="21" customHeight="1" x14ac:dyDescent="0.2">
      <c r="B30" s="232" t="s">
        <v>57</v>
      </c>
      <c r="C30" s="237">
        <f t="shared" si="1"/>
        <v>1462</v>
      </c>
      <c r="D30" s="223">
        <f t="shared" si="2"/>
        <v>625</v>
      </c>
      <c r="E30" s="238">
        <v>391</v>
      </c>
      <c r="F30" s="238">
        <v>234</v>
      </c>
      <c r="G30" s="142">
        <v>0</v>
      </c>
      <c r="H30" s="238">
        <v>818</v>
      </c>
      <c r="I30" s="238">
        <v>19</v>
      </c>
      <c r="J30" s="142">
        <v>0</v>
      </c>
    </row>
    <row r="31" spans="2:10" ht="21" customHeight="1" x14ac:dyDescent="0.2">
      <c r="B31" s="232"/>
      <c r="C31" s="237"/>
      <c r="D31" s="223"/>
      <c r="E31" s="238"/>
      <c r="F31" s="238"/>
      <c r="G31" s="142"/>
      <c r="H31" s="238"/>
      <c r="I31" s="238"/>
      <c r="J31" s="238"/>
    </row>
    <row r="32" spans="2:10" ht="21" customHeight="1" x14ac:dyDescent="0.2">
      <c r="B32" s="232" t="s">
        <v>58</v>
      </c>
      <c r="C32" s="237">
        <f t="shared" si="1"/>
        <v>5348</v>
      </c>
      <c r="D32" s="223">
        <f t="shared" si="2"/>
        <v>1829</v>
      </c>
      <c r="E32" s="238">
        <v>1276</v>
      </c>
      <c r="F32" s="238">
        <v>553</v>
      </c>
      <c r="G32" s="142">
        <v>0</v>
      </c>
      <c r="H32" s="238">
        <v>3475</v>
      </c>
      <c r="I32" s="238">
        <v>44</v>
      </c>
      <c r="J32" s="142">
        <v>0</v>
      </c>
    </row>
    <row r="33" spans="2:10" ht="21" customHeight="1" x14ac:dyDescent="0.2">
      <c r="B33" s="232" t="s">
        <v>59</v>
      </c>
      <c r="C33" s="237">
        <f t="shared" si="1"/>
        <v>3438</v>
      </c>
      <c r="D33" s="223">
        <f t="shared" si="2"/>
        <v>1356</v>
      </c>
      <c r="E33" s="238">
        <v>1089</v>
      </c>
      <c r="F33" s="238">
        <v>266</v>
      </c>
      <c r="G33" s="239">
        <v>1</v>
      </c>
      <c r="H33" s="238">
        <v>2057</v>
      </c>
      <c r="I33" s="238">
        <v>25</v>
      </c>
      <c r="J33" s="142">
        <v>0</v>
      </c>
    </row>
    <row r="34" spans="2:10" ht="21" customHeight="1" x14ac:dyDescent="0.2">
      <c r="B34" s="232" t="s">
        <v>325</v>
      </c>
      <c r="C34" s="237">
        <f t="shared" si="1"/>
        <v>14593</v>
      </c>
      <c r="D34" s="223">
        <f t="shared" si="2"/>
        <v>6290</v>
      </c>
      <c r="E34" s="240">
        <v>4926</v>
      </c>
      <c r="F34" s="240">
        <v>1364</v>
      </c>
      <c r="G34" s="142">
        <v>0</v>
      </c>
      <c r="H34" s="240">
        <v>8169</v>
      </c>
      <c r="I34" s="240">
        <v>134</v>
      </c>
      <c r="J34" s="142">
        <v>0</v>
      </c>
    </row>
    <row r="35" spans="2:10" ht="21" customHeight="1" x14ac:dyDescent="0.2">
      <c r="B35" s="232"/>
      <c r="C35" s="237"/>
      <c r="D35" s="223"/>
      <c r="E35" s="240"/>
      <c r="F35" s="240"/>
      <c r="G35" s="241"/>
      <c r="H35" s="240"/>
      <c r="I35" s="240"/>
      <c r="J35" s="240"/>
    </row>
    <row r="36" spans="2:10" ht="21" customHeight="1" x14ac:dyDescent="0.2">
      <c r="B36" s="232" t="s">
        <v>60</v>
      </c>
      <c r="C36" s="237">
        <f t="shared" si="1"/>
        <v>3077</v>
      </c>
      <c r="D36" s="223">
        <f t="shared" si="2"/>
        <v>774</v>
      </c>
      <c r="E36" s="238">
        <v>445</v>
      </c>
      <c r="F36" s="238">
        <v>329</v>
      </c>
      <c r="G36" s="142">
        <v>0</v>
      </c>
      <c r="H36" s="238">
        <v>2296</v>
      </c>
      <c r="I36" s="238">
        <v>7</v>
      </c>
      <c r="J36" s="142">
        <v>0</v>
      </c>
    </row>
    <row r="37" spans="2:10" ht="21" customHeight="1" x14ac:dyDescent="0.2">
      <c r="B37" s="232" t="s">
        <v>61</v>
      </c>
      <c r="C37" s="237">
        <f t="shared" si="1"/>
        <v>3600</v>
      </c>
      <c r="D37" s="223">
        <f t="shared" si="2"/>
        <v>1191</v>
      </c>
      <c r="E37" s="238">
        <v>845</v>
      </c>
      <c r="F37" s="238">
        <v>346</v>
      </c>
      <c r="G37" s="142">
        <v>0</v>
      </c>
      <c r="H37" s="238">
        <v>2383</v>
      </c>
      <c r="I37" s="238">
        <v>26</v>
      </c>
      <c r="J37" s="142">
        <v>0</v>
      </c>
    </row>
    <row r="38" spans="2:10" ht="21" customHeight="1" x14ac:dyDescent="0.2">
      <c r="B38" s="232" t="s">
        <v>62</v>
      </c>
      <c r="C38" s="237">
        <f t="shared" si="1"/>
        <v>2656</v>
      </c>
      <c r="D38" s="223">
        <f t="shared" si="2"/>
        <v>937</v>
      </c>
      <c r="E38" s="238">
        <v>678</v>
      </c>
      <c r="F38" s="238">
        <v>259</v>
      </c>
      <c r="G38" s="142">
        <v>0</v>
      </c>
      <c r="H38" s="238">
        <v>1693</v>
      </c>
      <c r="I38" s="238">
        <v>26</v>
      </c>
      <c r="J38" s="142">
        <v>0</v>
      </c>
    </row>
    <row r="39" spans="2:10" ht="21" customHeight="1" x14ac:dyDescent="0.2">
      <c r="B39" s="232" t="s">
        <v>63</v>
      </c>
      <c r="C39" s="237">
        <f t="shared" si="1"/>
        <v>5016</v>
      </c>
      <c r="D39" s="223">
        <f t="shared" si="2"/>
        <v>2449</v>
      </c>
      <c r="E39" s="238">
        <v>1710</v>
      </c>
      <c r="F39" s="238">
        <v>739</v>
      </c>
      <c r="G39" s="142">
        <v>0</v>
      </c>
      <c r="H39" s="238">
        <v>2516</v>
      </c>
      <c r="I39" s="238">
        <v>51</v>
      </c>
      <c r="J39" s="142">
        <v>0</v>
      </c>
    </row>
    <row r="40" spans="2:10" ht="21" customHeight="1" x14ac:dyDescent="0.2">
      <c r="B40" s="232" t="s">
        <v>71</v>
      </c>
      <c r="C40" s="237">
        <f t="shared" si="1"/>
        <v>7604</v>
      </c>
      <c r="D40" s="223">
        <f t="shared" si="2"/>
        <v>3832</v>
      </c>
      <c r="E40" s="238">
        <v>2860</v>
      </c>
      <c r="F40" s="238">
        <v>972</v>
      </c>
      <c r="G40" s="142">
        <v>0</v>
      </c>
      <c r="H40" s="238">
        <v>3723</v>
      </c>
      <c r="I40" s="238">
        <v>48</v>
      </c>
      <c r="J40" s="238">
        <v>1</v>
      </c>
    </row>
    <row r="41" spans="2:10" ht="21" customHeight="1" x14ac:dyDescent="0.2">
      <c r="B41" s="232" t="s">
        <v>326</v>
      </c>
      <c r="C41" s="237">
        <f t="shared" si="1"/>
        <v>5665</v>
      </c>
      <c r="D41" s="223">
        <f t="shared" si="2"/>
        <v>2671</v>
      </c>
      <c r="E41" s="238">
        <v>1943</v>
      </c>
      <c r="F41" s="238">
        <v>728</v>
      </c>
      <c r="G41" s="142">
        <v>0</v>
      </c>
      <c r="H41" s="238">
        <v>2959</v>
      </c>
      <c r="I41" s="238">
        <v>35</v>
      </c>
      <c r="J41" s="142">
        <v>0</v>
      </c>
    </row>
    <row r="42" spans="2:10" ht="21" customHeight="1" x14ac:dyDescent="0.2">
      <c r="B42" s="232"/>
      <c r="C42" s="237"/>
      <c r="D42" s="223"/>
      <c r="E42" s="238"/>
      <c r="F42" s="238"/>
      <c r="G42" s="142"/>
      <c r="H42" s="238"/>
      <c r="I42" s="238"/>
      <c r="J42" s="238"/>
    </row>
    <row r="43" spans="2:10" ht="21" customHeight="1" x14ac:dyDescent="0.2">
      <c r="B43" s="232" t="s">
        <v>64</v>
      </c>
      <c r="C43" s="237">
        <f t="shared" si="1"/>
        <v>10082</v>
      </c>
      <c r="D43" s="223">
        <f t="shared" si="2"/>
        <v>2980</v>
      </c>
      <c r="E43" s="238">
        <v>1831</v>
      </c>
      <c r="F43" s="238">
        <v>1148</v>
      </c>
      <c r="G43" s="142">
        <v>1</v>
      </c>
      <c r="H43" s="238">
        <v>7025</v>
      </c>
      <c r="I43" s="238">
        <v>77</v>
      </c>
      <c r="J43" s="142">
        <v>0</v>
      </c>
    </row>
    <row r="44" spans="2:10" ht="21" customHeight="1" x14ac:dyDescent="0.2">
      <c r="B44" s="232" t="s">
        <v>47</v>
      </c>
      <c r="C44" s="237">
        <f t="shared" si="1"/>
        <v>7891</v>
      </c>
      <c r="D44" s="223">
        <f t="shared" si="2"/>
        <v>2288</v>
      </c>
      <c r="E44" s="238">
        <v>1404</v>
      </c>
      <c r="F44" s="238">
        <v>884</v>
      </c>
      <c r="G44" s="142">
        <v>0</v>
      </c>
      <c r="H44" s="238">
        <v>5554</v>
      </c>
      <c r="I44" s="238">
        <v>48</v>
      </c>
      <c r="J44" s="142">
        <v>1</v>
      </c>
    </row>
    <row r="45" spans="2:10" ht="21" customHeight="1" x14ac:dyDescent="0.2">
      <c r="B45" s="232" t="s">
        <v>65</v>
      </c>
      <c r="C45" s="237">
        <f t="shared" si="1"/>
        <v>1931</v>
      </c>
      <c r="D45" s="223">
        <f t="shared" si="2"/>
        <v>819</v>
      </c>
      <c r="E45" s="238">
        <v>562</v>
      </c>
      <c r="F45" s="238">
        <v>257</v>
      </c>
      <c r="G45" s="142">
        <v>0</v>
      </c>
      <c r="H45" s="238">
        <v>1099</v>
      </c>
      <c r="I45" s="238">
        <v>13</v>
      </c>
      <c r="J45" s="142">
        <v>0</v>
      </c>
    </row>
    <row r="46" spans="2:10" ht="21" customHeight="1" x14ac:dyDescent="0.2">
      <c r="B46" s="232"/>
      <c r="C46" s="237"/>
      <c r="D46" s="223"/>
      <c r="E46" s="238"/>
      <c r="F46" s="238"/>
      <c r="G46" s="142"/>
      <c r="H46" s="238"/>
      <c r="I46" s="238"/>
      <c r="J46" s="238"/>
    </row>
    <row r="47" spans="2:10" ht="21" customHeight="1" x14ac:dyDescent="0.2">
      <c r="B47" s="232" t="s">
        <v>531</v>
      </c>
      <c r="C47" s="237">
        <f t="shared" si="1"/>
        <v>6831</v>
      </c>
      <c r="D47" s="223">
        <f t="shared" si="2"/>
        <v>2219</v>
      </c>
      <c r="E47" s="238">
        <v>1354</v>
      </c>
      <c r="F47" s="238">
        <v>864</v>
      </c>
      <c r="G47" s="142">
        <v>1</v>
      </c>
      <c r="H47" s="238">
        <v>4560</v>
      </c>
      <c r="I47" s="238">
        <v>51</v>
      </c>
      <c r="J47" s="238">
        <v>1</v>
      </c>
    </row>
    <row r="48" spans="2:10" ht="21" customHeight="1" x14ac:dyDescent="0.2">
      <c r="B48" s="232" t="s">
        <v>532</v>
      </c>
      <c r="C48" s="237">
        <f t="shared" si="1"/>
        <v>1243</v>
      </c>
      <c r="D48" s="223">
        <f t="shared" si="2"/>
        <v>335</v>
      </c>
      <c r="E48" s="238">
        <v>217</v>
      </c>
      <c r="F48" s="238">
        <v>118</v>
      </c>
      <c r="G48" s="142">
        <v>0</v>
      </c>
      <c r="H48" s="238">
        <v>901</v>
      </c>
      <c r="I48" s="238">
        <v>7</v>
      </c>
      <c r="J48" s="142">
        <v>0</v>
      </c>
    </row>
    <row r="49" spans="1:10" ht="21" customHeight="1" x14ac:dyDescent="0.2">
      <c r="B49" s="232" t="s">
        <v>48</v>
      </c>
      <c r="C49" s="237">
        <f t="shared" si="1"/>
        <v>1448</v>
      </c>
      <c r="D49" s="223">
        <f t="shared" si="2"/>
        <v>642</v>
      </c>
      <c r="E49" s="238">
        <v>475</v>
      </c>
      <c r="F49" s="238">
        <v>167</v>
      </c>
      <c r="G49" s="142">
        <v>0</v>
      </c>
      <c r="H49" s="238">
        <v>792</v>
      </c>
      <c r="I49" s="238">
        <v>14</v>
      </c>
      <c r="J49" s="142">
        <v>0</v>
      </c>
    </row>
    <row r="50" spans="1:10" ht="21" customHeight="1" x14ac:dyDescent="0.2">
      <c r="B50" s="232" t="s">
        <v>69</v>
      </c>
      <c r="C50" s="237">
        <f t="shared" si="1"/>
        <v>200</v>
      </c>
      <c r="D50" s="223">
        <f t="shared" si="2"/>
        <v>99</v>
      </c>
      <c r="E50" s="238">
        <v>64</v>
      </c>
      <c r="F50" s="238">
        <v>35</v>
      </c>
      <c r="G50" s="142">
        <v>0</v>
      </c>
      <c r="H50" s="238">
        <v>99</v>
      </c>
      <c r="I50" s="238">
        <v>2</v>
      </c>
      <c r="J50" s="142">
        <v>0</v>
      </c>
    </row>
    <row r="51" spans="1:10" ht="21" customHeight="1" x14ac:dyDescent="0.2">
      <c r="B51" s="232" t="s">
        <v>66</v>
      </c>
      <c r="C51" s="237">
        <f t="shared" si="1"/>
        <v>7211</v>
      </c>
      <c r="D51" s="223">
        <f t="shared" si="2"/>
        <v>2386</v>
      </c>
      <c r="E51" s="238">
        <v>1585</v>
      </c>
      <c r="F51" s="238">
        <v>801</v>
      </c>
      <c r="G51" s="142">
        <v>0</v>
      </c>
      <c r="H51" s="238">
        <v>4759</v>
      </c>
      <c r="I51" s="142">
        <v>66</v>
      </c>
      <c r="J51" s="142">
        <v>0</v>
      </c>
    </row>
    <row r="52" spans="1:10" ht="21" customHeight="1" x14ac:dyDescent="0.2">
      <c r="B52" s="232"/>
      <c r="C52" s="237"/>
      <c r="D52" s="223"/>
      <c r="E52" s="238"/>
      <c r="F52" s="238"/>
      <c r="G52" s="142"/>
      <c r="H52" s="238"/>
      <c r="I52" s="142"/>
      <c r="J52" s="142"/>
    </row>
    <row r="53" spans="1:10" ht="21" customHeight="1" x14ac:dyDescent="0.2">
      <c r="B53" s="232" t="s">
        <v>323</v>
      </c>
      <c r="C53" s="237">
        <f t="shared" si="1"/>
        <v>54</v>
      </c>
      <c r="D53" s="223">
        <f t="shared" si="2"/>
        <v>38</v>
      </c>
      <c r="E53" s="238">
        <v>20</v>
      </c>
      <c r="F53" s="238">
        <v>17</v>
      </c>
      <c r="G53" s="142">
        <v>1</v>
      </c>
      <c r="H53" s="238">
        <v>14</v>
      </c>
      <c r="I53" s="142">
        <v>2</v>
      </c>
      <c r="J53" s="142">
        <v>0</v>
      </c>
    </row>
    <row r="54" spans="1:10" ht="18" thickBot="1" x14ac:dyDescent="0.2">
      <c r="B54" s="242"/>
      <c r="C54" s="165"/>
      <c r="D54" s="165"/>
      <c r="E54" s="165"/>
      <c r="F54" s="165"/>
      <c r="G54" s="165"/>
      <c r="H54" s="165"/>
      <c r="I54" s="165"/>
      <c r="J54" s="243"/>
    </row>
    <row r="55" spans="1:10" x14ac:dyDescent="0.15">
      <c r="C55" s="12" t="s">
        <v>476</v>
      </c>
    </row>
    <row r="56" spans="1:10" x14ac:dyDescent="0.2">
      <c r="A56" s="14"/>
      <c r="C56" s="14"/>
    </row>
  </sheetData>
  <mergeCells count="6">
    <mergeCell ref="B6:J6"/>
    <mergeCell ref="E7:F7"/>
    <mergeCell ref="D9:D10"/>
    <mergeCell ref="H9:H10"/>
    <mergeCell ref="I9:I10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4"/>
  <sheetViews>
    <sheetView view="pageBreakPreview" zoomScale="75" zoomScaleNormal="85" workbookViewId="0">
      <selection activeCell="M18" sqref="M18"/>
    </sheetView>
  </sheetViews>
  <sheetFormatPr defaultColWidth="13.375" defaultRowHeight="17.25" x14ac:dyDescent="0.15"/>
  <cols>
    <col min="1" max="1" width="13.375" style="41" customWidth="1"/>
    <col min="2" max="2" width="21.625" style="49" customWidth="1"/>
    <col min="3" max="4" width="16.125" style="49" customWidth="1"/>
    <col min="5" max="10" width="14.25" style="49" customWidth="1"/>
    <col min="11" max="11" width="13.375" style="41"/>
    <col min="12" max="14" width="13.375" style="49"/>
    <col min="15" max="16384" width="13.375" style="29"/>
  </cols>
  <sheetData>
    <row r="1" spans="1:10" x14ac:dyDescent="0.2">
      <c r="A1" s="48"/>
    </row>
    <row r="6" spans="1:10" x14ac:dyDescent="0.2">
      <c r="B6" s="522" t="s">
        <v>743</v>
      </c>
      <c r="C6" s="522"/>
      <c r="D6" s="522"/>
      <c r="E6" s="522"/>
      <c r="F6" s="522"/>
      <c r="G6" s="522"/>
      <c r="H6" s="522"/>
      <c r="I6" s="522"/>
      <c r="J6" s="522"/>
    </row>
    <row r="7" spans="1:10" ht="18" thickBot="1" x14ac:dyDescent="0.25">
      <c r="B7" s="244"/>
      <c r="C7" s="244"/>
      <c r="D7" s="244"/>
      <c r="E7" s="523" t="s">
        <v>72</v>
      </c>
      <c r="F7" s="523"/>
      <c r="G7" s="244"/>
      <c r="H7" s="244"/>
      <c r="I7" s="245"/>
      <c r="J7" s="246" t="s">
        <v>484</v>
      </c>
    </row>
    <row r="8" spans="1:10" x14ac:dyDescent="0.2">
      <c r="B8" s="247"/>
      <c r="C8" s="248"/>
      <c r="D8" s="249"/>
      <c r="E8" s="249"/>
      <c r="F8" s="249"/>
      <c r="G8" s="249"/>
      <c r="H8" s="249"/>
      <c r="I8" s="524" t="s">
        <v>744</v>
      </c>
      <c r="J8" s="525"/>
    </row>
    <row r="9" spans="1:10" x14ac:dyDescent="0.2">
      <c r="B9" s="176"/>
      <c r="C9" s="250" t="s">
        <v>745</v>
      </c>
      <c r="D9" s="526" t="s">
        <v>73</v>
      </c>
      <c r="E9" s="251"/>
      <c r="F9" s="251"/>
      <c r="G9" s="251"/>
      <c r="H9" s="528" t="s">
        <v>746</v>
      </c>
      <c r="I9" s="528" t="s">
        <v>327</v>
      </c>
      <c r="J9" s="526" t="s">
        <v>684</v>
      </c>
    </row>
    <row r="10" spans="1:10" x14ac:dyDescent="0.2">
      <c r="B10" s="195"/>
      <c r="C10" s="252"/>
      <c r="D10" s="527"/>
      <c r="E10" s="253" t="s">
        <v>685</v>
      </c>
      <c r="F10" s="253" t="s">
        <v>686</v>
      </c>
      <c r="G10" s="253" t="s">
        <v>687</v>
      </c>
      <c r="H10" s="529"/>
      <c r="I10" s="529"/>
      <c r="J10" s="527"/>
    </row>
    <row r="11" spans="1:10" x14ac:dyDescent="0.15">
      <c r="B11" s="176"/>
      <c r="C11" s="190"/>
      <c r="D11" s="194"/>
      <c r="E11" s="194"/>
      <c r="F11" s="194"/>
      <c r="G11" s="194"/>
      <c r="H11" s="194"/>
      <c r="I11" s="194"/>
      <c r="J11" s="194"/>
    </row>
    <row r="12" spans="1:10" x14ac:dyDescent="0.2">
      <c r="B12" s="254" t="s">
        <v>908</v>
      </c>
      <c r="C12" s="177">
        <v>170348</v>
      </c>
      <c r="D12" s="176">
        <v>51980</v>
      </c>
      <c r="E12" s="176">
        <v>11063</v>
      </c>
      <c r="F12" s="176">
        <v>12225</v>
      </c>
      <c r="G12" s="176">
        <v>28692</v>
      </c>
      <c r="H12" s="176">
        <v>118368</v>
      </c>
      <c r="I12" s="176">
        <v>8636</v>
      </c>
      <c r="J12" s="176">
        <v>1077</v>
      </c>
    </row>
    <row r="13" spans="1:10" x14ac:dyDescent="0.2">
      <c r="B13" s="254" t="s">
        <v>933</v>
      </c>
      <c r="C13" s="177">
        <f>D13+H13</f>
        <v>165386</v>
      </c>
      <c r="D13" s="176">
        <f>SUM(E13:G13)</f>
        <v>51880</v>
      </c>
      <c r="E13" s="176">
        <f>SUM(E15:E50)</f>
        <v>11212</v>
      </c>
      <c r="F13" s="176">
        <f t="shared" ref="F13:J13" si="0">SUM(F15:F50)</f>
        <v>12347</v>
      </c>
      <c r="G13" s="176">
        <f t="shared" si="0"/>
        <v>28321</v>
      </c>
      <c r="H13" s="176">
        <f t="shared" si="0"/>
        <v>113506</v>
      </c>
      <c r="I13" s="176">
        <f t="shared" si="0"/>
        <v>8809</v>
      </c>
      <c r="J13" s="176">
        <f t="shared" si="0"/>
        <v>1100</v>
      </c>
    </row>
    <row r="14" spans="1:10" x14ac:dyDescent="0.2">
      <c r="B14" s="255"/>
      <c r="C14" s="177"/>
      <c r="D14" s="176"/>
      <c r="E14" s="256"/>
      <c r="F14" s="256"/>
      <c r="G14" s="256"/>
      <c r="H14" s="256"/>
      <c r="I14" s="256"/>
      <c r="J14" s="256"/>
    </row>
    <row r="15" spans="1:10" x14ac:dyDescent="0.2">
      <c r="B15" s="254" t="s">
        <v>631</v>
      </c>
      <c r="C15" s="177">
        <f t="shared" ref="C15:C23" si="1">D15+H15</f>
        <v>68145</v>
      </c>
      <c r="D15" s="176">
        <f t="shared" ref="D15:D23" si="2">SUM(E15:G15)</f>
        <v>21455</v>
      </c>
      <c r="E15" s="257">
        <v>4339</v>
      </c>
      <c r="F15" s="257">
        <v>4849</v>
      </c>
      <c r="G15" s="257">
        <v>12267</v>
      </c>
      <c r="H15" s="257">
        <v>46690</v>
      </c>
      <c r="I15" s="257">
        <v>1255</v>
      </c>
      <c r="J15" s="257">
        <v>301</v>
      </c>
    </row>
    <row r="16" spans="1:10" x14ac:dyDescent="0.2">
      <c r="B16" s="254" t="s">
        <v>50</v>
      </c>
      <c r="C16" s="177">
        <f t="shared" si="1"/>
        <v>9011</v>
      </c>
      <c r="D16" s="176">
        <f t="shared" si="2"/>
        <v>2882</v>
      </c>
      <c r="E16" s="257">
        <v>560</v>
      </c>
      <c r="F16" s="257">
        <v>627</v>
      </c>
      <c r="G16" s="257">
        <v>1695</v>
      </c>
      <c r="H16" s="257">
        <v>6129</v>
      </c>
      <c r="I16" s="257">
        <v>187</v>
      </c>
      <c r="J16" s="257">
        <v>34</v>
      </c>
    </row>
    <row r="17" spans="2:10" x14ac:dyDescent="0.2">
      <c r="B17" s="254" t="s">
        <v>51</v>
      </c>
      <c r="C17" s="177">
        <f t="shared" si="1"/>
        <v>8727</v>
      </c>
      <c r="D17" s="176">
        <f t="shared" si="2"/>
        <v>3097</v>
      </c>
      <c r="E17" s="257">
        <v>798</v>
      </c>
      <c r="F17" s="257">
        <v>897</v>
      </c>
      <c r="G17" s="257">
        <v>1402</v>
      </c>
      <c r="H17" s="257">
        <v>5630</v>
      </c>
      <c r="I17" s="257">
        <v>275</v>
      </c>
      <c r="J17" s="257">
        <v>50</v>
      </c>
    </row>
    <row r="18" spans="2:10" x14ac:dyDescent="0.2">
      <c r="B18" s="254" t="s">
        <v>52</v>
      </c>
      <c r="C18" s="177">
        <f t="shared" si="1"/>
        <v>6301</v>
      </c>
      <c r="D18" s="176">
        <f t="shared" si="2"/>
        <v>1709</v>
      </c>
      <c r="E18" s="257">
        <v>259</v>
      </c>
      <c r="F18" s="257">
        <v>279</v>
      </c>
      <c r="G18" s="257">
        <v>1171</v>
      </c>
      <c r="H18" s="257">
        <v>4592</v>
      </c>
      <c r="I18" s="257">
        <v>145</v>
      </c>
      <c r="J18" s="257">
        <v>31</v>
      </c>
    </row>
    <row r="19" spans="2:10" x14ac:dyDescent="0.2">
      <c r="B19" s="254" t="s">
        <v>53</v>
      </c>
      <c r="C19" s="177">
        <f t="shared" si="1"/>
        <v>3365</v>
      </c>
      <c r="D19" s="176">
        <f t="shared" si="2"/>
        <v>1026</v>
      </c>
      <c r="E19" s="257">
        <v>252</v>
      </c>
      <c r="F19" s="257">
        <v>263</v>
      </c>
      <c r="G19" s="257">
        <v>511</v>
      </c>
      <c r="H19" s="257">
        <v>2339</v>
      </c>
      <c r="I19" s="257">
        <v>1020</v>
      </c>
      <c r="J19" s="257">
        <v>52</v>
      </c>
    </row>
    <row r="20" spans="2:10" x14ac:dyDescent="0.2">
      <c r="B20" s="254" t="s">
        <v>54</v>
      </c>
      <c r="C20" s="177">
        <f t="shared" si="1"/>
        <v>16121</v>
      </c>
      <c r="D20" s="176">
        <f t="shared" si="2"/>
        <v>4398</v>
      </c>
      <c r="E20" s="257">
        <v>709</v>
      </c>
      <c r="F20" s="257">
        <v>974</v>
      </c>
      <c r="G20" s="257">
        <v>2715</v>
      </c>
      <c r="H20" s="257">
        <v>11723</v>
      </c>
      <c r="I20" s="257">
        <v>525</v>
      </c>
      <c r="J20" s="257">
        <v>126</v>
      </c>
    </row>
    <row r="21" spans="2:10" x14ac:dyDescent="0.2">
      <c r="B21" s="254" t="s">
        <v>55</v>
      </c>
      <c r="C21" s="177">
        <f t="shared" si="1"/>
        <v>2880</v>
      </c>
      <c r="D21" s="176">
        <f t="shared" si="2"/>
        <v>921</v>
      </c>
      <c r="E21" s="257">
        <v>265</v>
      </c>
      <c r="F21" s="257">
        <v>323</v>
      </c>
      <c r="G21" s="257">
        <v>333</v>
      </c>
      <c r="H21" s="257">
        <v>1959</v>
      </c>
      <c r="I21" s="257">
        <v>139</v>
      </c>
      <c r="J21" s="257">
        <v>36</v>
      </c>
    </row>
    <row r="22" spans="2:10" x14ac:dyDescent="0.2">
      <c r="B22" s="254" t="s">
        <v>324</v>
      </c>
      <c r="C22" s="177">
        <f t="shared" si="1"/>
        <v>9581</v>
      </c>
      <c r="D22" s="176">
        <f t="shared" si="2"/>
        <v>3332</v>
      </c>
      <c r="E22" s="257">
        <v>899</v>
      </c>
      <c r="F22" s="257">
        <v>852</v>
      </c>
      <c r="G22" s="257">
        <v>1581</v>
      </c>
      <c r="H22" s="257">
        <v>6249</v>
      </c>
      <c r="I22" s="257">
        <v>1168</v>
      </c>
      <c r="J22" s="257">
        <v>72</v>
      </c>
    </row>
    <row r="23" spans="2:10" x14ac:dyDescent="0.2">
      <c r="B23" s="254" t="s">
        <v>336</v>
      </c>
      <c r="C23" s="177">
        <f t="shared" si="1"/>
        <v>6892</v>
      </c>
      <c r="D23" s="176">
        <f t="shared" si="2"/>
        <v>2638</v>
      </c>
      <c r="E23" s="257">
        <v>745</v>
      </c>
      <c r="F23" s="257">
        <v>703</v>
      </c>
      <c r="G23" s="257">
        <v>1190</v>
      </c>
      <c r="H23" s="257">
        <v>4254</v>
      </c>
      <c r="I23" s="257">
        <v>596</v>
      </c>
      <c r="J23" s="257">
        <v>25</v>
      </c>
    </row>
    <row r="24" spans="2:10" x14ac:dyDescent="0.2">
      <c r="B24" s="178"/>
      <c r="C24" s="177"/>
      <c r="D24" s="176"/>
      <c r="E24" s="176"/>
      <c r="F24" s="176"/>
      <c r="G24" s="176"/>
      <c r="H24" s="176"/>
      <c r="I24" s="176"/>
      <c r="J24" s="176"/>
    </row>
    <row r="25" spans="2:10" x14ac:dyDescent="0.2">
      <c r="B25" s="254" t="s">
        <v>289</v>
      </c>
      <c r="C25" s="177">
        <f>D25+H25</f>
        <v>1624</v>
      </c>
      <c r="D25" s="176">
        <f>SUM(E25:G25)</f>
        <v>512</v>
      </c>
      <c r="E25" s="258">
        <v>128</v>
      </c>
      <c r="F25" s="258">
        <v>125</v>
      </c>
      <c r="G25" s="258">
        <v>259</v>
      </c>
      <c r="H25" s="258">
        <v>1112</v>
      </c>
      <c r="I25" s="258">
        <v>42</v>
      </c>
      <c r="J25" s="258">
        <v>8</v>
      </c>
    </row>
    <row r="26" spans="2:10" x14ac:dyDescent="0.2">
      <c r="B26" s="178"/>
      <c r="C26" s="177"/>
      <c r="D26" s="176"/>
      <c r="E26" s="176"/>
      <c r="F26" s="176"/>
      <c r="G26" s="176"/>
      <c r="H26" s="176"/>
      <c r="I26" s="176"/>
      <c r="J26" s="176"/>
    </row>
    <row r="27" spans="2:10" x14ac:dyDescent="0.2">
      <c r="B27" s="254" t="s">
        <v>56</v>
      </c>
      <c r="C27" s="177">
        <f>D27+H27</f>
        <v>2411</v>
      </c>
      <c r="D27" s="176">
        <f>SUM(E27:G27)</f>
        <v>958</v>
      </c>
      <c r="E27" s="176">
        <v>220</v>
      </c>
      <c r="F27" s="176">
        <v>238</v>
      </c>
      <c r="G27" s="176">
        <v>500</v>
      </c>
      <c r="H27" s="176">
        <v>1453</v>
      </c>
      <c r="I27" s="176">
        <v>213</v>
      </c>
      <c r="J27" s="176">
        <v>17</v>
      </c>
    </row>
    <row r="28" spans="2:10" x14ac:dyDescent="0.2">
      <c r="B28" s="254" t="s">
        <v>46</v>
      </c>
      <c r="C28" s="177">
        <f>D28+H28</f>
        <v>1016</v>
      </c>
      <c r="D28" s="176">
        <f>SUM(E28:G28)</f>
        <v>396</v>
      </c>
      <c r="E28" s="257">
        <v>63</v>
      </c>
      <c r="F28" s="257">
        <v>67</v>
      </c>
      <c r="G28" s="176">
        <v>266</v>
      </c>
      <c r="H28" s="257">
        <v>620</v>
      </c>
      <c r="I28" s="257">
        <v>71</v>
      </c>
      <c r="J28" s="257">
        <v>11</v>
      </c>
    </row>
    <row r="29" spans="2:10" x14ac:dyDescent="0.2">
      <c r="B29" s="254" t="s">
        <v>57</v>
      </c>
      <c r="C29" s="177">
        <f>D29+H29</f>
        <v>452</v>
      </c>
      <c r="D29" s="176">
        <f>SUM(E29:G29)</f>
        <v>159</v>
      </c>
      <c r="E29" s="258">
        <v>36</v>
      </c>
      <c r="F29" s="258">
        <v>39</v>
      </c>
      <c r="G29" s="176">
        <v>84</v>
      </c>
      <c r="H29" s="258">
        <v>293</v>
      </c>
      <c r="I29" s="258">
        <v>19</v>
      </c>
      <c r="J29" s="258">
        <v>5</v>
      </c>
    </row>
    <row r="30" spans="2:10" x14ac:dyDescent="0.2">
      <c r="B30" s="178"/>
      <c r="C30" s="177"/>
      <c r="D30" s="176"/>
      <c r="E30" s="176"/>
      <c r="F30" s="176"/>
      <c r="G30" s="176"/>
      <c r="H30" s="176"/>
      <c r="I30" s="176"/>
      <c r="J30" s="176"/>
    </row>
    <row r="31" spans="2:10" x14ac:dyDescent="0.2">
      <c r="B31" s="254" t="s">
        <v>58</v>
      </c>
      <c r="C31" s="177">
        <f>D31+H31</f>
        <v>2835</v>
      </c>
      <c r="D31" s="176">
        <f>SUM(E31:G31)</f>
        <v>751</v>
      </c>
      <c r="E31" s="257">
        <v>153</v>
      </c>
      <c r="F31" s="257">
        <v>148</v>
      </c>
      <c r="G31" s="257">
        <v>450</v>
      </c>
      <c r="H31" s="257">
        <v>2084</v>
      </c>
      <c r="I31" s="257">
        <v>79</v>
      </c>
      <c r="J31" s="259">
        <v>21</v>
      </c>
    </row>
    <row r="32" spans="2:10" x14ac:dyDescent="0.2">
      <c r="B32" s="254" t="s">
        <v>59</v>
      </c>
      <c r="C32" s="177">
        <f>D32+H32</f>
        <v>1543</v>
      </c>
      <c r="D32" s="176">
        <f>SUM(E32:G32)</f>
        <v>343</v>
      </c>
      <c r="E32" s="176">
        <v>78</v>
      </c>
      <c r="F32" s="176">
        <v>68</v>
      </c>
      <c r="G32" s="258">
        <v>197</v>
      </c>
      <c r="H32" s="176">
        <v>1200</v>
      </c>
      <c r="I32" s="176">
        <v>65</v>
      </c>
      <c r="J32" s="176">
        <v>15</v>
      </c>
    </row>
    <row r="33" spans="2:10" x14ac:dyDescent="0.2">
      <c r="B33" s="254" t="s">
        <v>325</v>
      </c>
      <c r="C33" s="177">
        <f>D33+H33</f>
        <v>5221</v>
      </c>
      <c r="D33" s="176">
        <f>SUM(E33:G33)</f>
        <v>1565</v>
      </c>
      <c r="E33" s="257">
        <v>374</v>
      </c>
      <c r="F33" s="257">
        <v>326</v>
      </c>
      <c r="G33" s="257">
        <v>865</v>
      </c>
      <c r="H33" s="257">
        <v>3656</v>
      </c>
      <c r="I33" s="257">
        <v>252</v>
      </c>
      <c r="J33" s="257">
        <v>32</v>
      </c>
    </row>
    <row r="34" spans="2:10" x14ac:dyDescent="0.2">
      <c r="B34" s="178"/>
      <c r="C34" s="177"/>
      <c r="D34" s="176"/>
      <c r="E34" s="176"/>
      <c r="F34" s="176"/>
      <c r="G34" s="176"/>
      <c r="H34" s="176"/>
      <c r="I34" s="176"/>
      <c r="J34" s="176"/>
    </row>
    <row r="35" spans="2:10" x14ac:dyDescent="0.2">
      <c r="B35" s="254" t="s">
        <v>60</v>
      </c>
      <c r="C35" s="177">
        <f t="shared" ref="C35:C40" si="3">D35+H35</f>
        <v>1143</v>
      </c>
      <c r="D35" s="176">
        <f t="shared" ref="D35:D40" si="4">SUM(E35:G35)</f>
        <v>357</v>
      </c>
      <c r="E35" s="257">
        <v>69</v>
      </c>
      <c r="F35" s="257">
        <v>97</v>
      </c>
      <c r="G35" s="176">
        <v>191</v>
      </c>
      <c r="H35" s="257">
        <v>786</v>
      </c>
      <c r="I35" s="257">
        <v>188</v>
      </c>
      <c r="J35" s="260">
        <v>13</v>
      </c>
    </row>
    <row r="36" spans="2:10" x14ac:dyDescent="0.2">
      <c r="B36" s="254" t="s">
        <v>61</v>
      </c>
      <c r="C36" s="177">
        <f t="shared" si="3"/>
        <v>1091</v>
      </c>
      <c r="D36" s="176">
        <f t="shared" si="4"/>
        <v>376</v>
      </c>
      <c r="E36" s="258">
        <v>76</v>
      </c>
      <c r="F36" s="258">
        <v>94</v>
      </c>
      <c r="G36" s="257">
        <v>206</v>
      </c>
      <c r="H36" s="258">
        <v>715</v>
      </c>
      <c r="I36" s="258">
        <v>79</v>
      </c>
      <c r="J36" s="258">
        <v>7</v>
      </c>
    </row>
    <row r="37" spans="2:10" x14ac:dyDescent="0.2">
      <c r="B37" s="254" t="s">
        <v>62</v>
      </c>
      <c r="C37" s="177">
        <f t="shared" si="3"/>
        <v>755</v>
      </c>
      <c r="D37" s="176">
        <f t="shared" si="4"/>
        <v>192</v>
      </c>
      <c r="E37" s="176">
        <v>39</v>
      </c>
      <c r="F37" s="176">
        <v>45</v>
      </c>
      <c r="G37" s="176">
        <v>108</v>
      </c>
      <c r="H37" s="176">
        <v>563</v>
      </c>
      <c r="I37" s="176">
        <v>151</v>
      </c>
      <c r="J37" s="176">
        <v>8</v>
      </c>
    </row>
    <row r="38" spans="2:10" x14ac:dyDescent="0.2">
      <c r="B38" s="254" t="s">
        <v>63</v>
      </c>
      <c r="C38" s="177">
        <f t="shared" si="3"/>
        <v>1220</v>
      </c>
      <c r="D38" s="176">
        <f t="shared" si="4"/>
        <v>318</v>
      </c>
      <c r="E38" s="257">
        <v>68</v>
      </c>
      <c r="F38" s="257">
        <v>86</v>
      </c>
      <c r="G38" s="257">
        <v>164</v>
      </c>
      <c r="H38" s="257">
        <v>902</v>
      </c>
      <c r="I38" s="257">
        <v>105</v>
      </c>
      <c r="J38" s="260">
        <v>10</v>
      </c>
    </row>
    <row r="39" spans="2:10" x14ac:dyDescent="0.2">
      <c r="B39" s="254" t="s">
        <v>71</v>
      </c>
      <c r="C39" s="177">
        <f t="shared" si="3"/>
        <v>2356</v>
      </c>
      <c r="D39" s="176">
        <f t="shared" si="4"/>
        <v>661</v>
      </c>
      <c r="E39" s="257">
        <v>190</v>
      </c>
      <c r="F39" s="257">
        <v>174</v>
      </c>
      <c r="G39" s="176">
        <v>297</v>
      </c>
      <c r="H39" s="257">
        <v>1695</v>
      </c>
      <c r="I39" s="257">
        <v>1004</v>
      </c>
      <c r="J39" s="260">
        <v>42</v>
      </c>
    </row>
    <row r="40" spans="2:10" x14ac:dyDescent="0.2">
      <c r="B40" s="254" t="s">
        <v>326</v>
      </c>
      <c r="C40" s="177">
        <f t="shared" si="3"/>
        <v>1478</v>
      </c>
      <c r="D40" s="176">
        <f t="shared" si="4"/>
        <v>419</v>
      </c>
      <c r="E40" s="257">
        <v>93</v>
      </c>
      <c r="F40" s="257">
        <v>110</v>
      </c>
      <c r="G40" s="258">
        <v>216</v>
      </c>
      <c r="H40" s="257">
        <v>1059</v>
      </c>
      <c r="I40" s="257">
        <v>465</v>
      </c>
      <c r="J40" s="260">
        <v>23</v>
      </c>
    </row>
    <row r="41" spans="2:10" x14ac:dyDescent="0.2">
      <c r="B41" s="254"/>
      <c r="C41" s="177"/>
      <c r="D41" s="176"/>
      <c r="E41" s="176"/>
      <c r="F41" s="176"/>
      <c r="G41" s="176"/>
      <c r="H41" s="176"/>
      <c r="I41" s="176"/>
      <c r="J41" s="176"/>
    </row>
    <row r="42" spans="2:10" x14ac:dyDescent="0.2">
      <c r="B42" s="254" t="s">
        <v>64</v>
      </c>
      <c r="C42" s="177">
        <f>D42+H42</f>
        <v>3336</v>
      </c>
      <c r="D42" s="176">
        <f>SUM(E42:G42)</f>
        <v>893</v>
      </c>
      <c r="E42" s="258">
        <v>218</v>
      </c>
      <c r="F42" s="258">
        <v>241</v>
      </c>
      <c r="G42" s="176">
        <v>434</v>
      </c>
      <c r="H42" s="258">
        <v>2443</v>
      </c>
      <c r="I42" s="258">
        <v>211</v>
      </c>
      <c r="J42" s="258">
        <v>80</v>
      </c>
    </row>
    <row r="43" spans="2:10" x14ac:dyDescent="0.2">
      <c r="B43" s="254" t="s">
        <v>47</v>
      </c>
      <c r="C43" s="177">
        <f>D43+H43</f>
        <v>2075</v>
      </c>
      <c r="D43" s="176">
        <f>SUM(E43:G43)</f>
        <v>714</v>
      </c>
      <c r="E43" s="257">
        <v>169</v>
      </c>
      <c r="F43" s="257">
        <v>198</v>
      </c>
      <c r="G43" s="257">
        <v>347</v>
      </c>
      <c r="H43" s="257">
        <v>1361</v>
      </c>
      <c r="I43" s="257">
        <v>121</v>
      </c>
      <c r="J43" s="257">
        <v>20</v>
      </c>
    </row>
    <row r="44" spans="2:10" x14ac:dyDescent="0.2">
      <c r="B44" s="254" t="s">
        <v>65</v>
      </c>
      <c r="C44" s="177">
        <f>D44+H44</f>
        <v>700</v>
      </c>
      <c r="D44" s="176">
        <f>SUM(E44:G44)</f>
        <v>163</v>
      </c>
      <c r="E44" s="257">
        <v>32</v>
      </c>
      <c r="F44" s="257">
        <v>44</v>
      </c>
      <c r="G44" s="257">
        <v>87</v>
      </c>
      <c r="H44" s="257">
        <v>537</v>
      </c>
      <c r="I44" s="257">
        <v>69</v>
      </c>
      <c r="J44" s="259">
        <v>15</v>
      </c>
    </row>
    <row r="45" spans="2:10" x14ac:dyDescent="0.2">
      <c r="B45" s="178"/>
      <c r="C45" s="177"/>
      <c r="D45" s="261"/>
      <c r="E45" s="176"/>
      <c r="F45" s="176"/>
      <c r="G45" s="176"/>
      <c r="H45" s="176"/>
      <c r="I45" s="176"/>
      <c r="J45" s="176"/>
    </row>
    <row r="46" spans="2:10" x14ac:dyDescent="0.2">
      <c r="B46" s="254" t="s">
        <v>67</v>
      </c>
      <c r="C46" s="177">
        <f>D46+H46</f>
        <v>1447</v>
      </c>
      <c r="D46" s="176">
        <f>SUM(E46:G46)</f>
        <v>608</v>
      </c>
      <c r="E46" s="176">
        <v>166</v>
      </c>
      <c r="F46" s="176">
        <v>202</v>
      </c>
      <c r="G46" s="176">
        <v>240</v>
      </c>
      <c r="H46" s="176">
        <v>839</v>
      </c>
      <c r="I46" s="176">
        <v>125</v>
      </c>
      <c r="J46" s="176">
        <v>7</v>
      </c>
    </row>
    <row r="47" spans="2:10" x14ac:dyDescent="0.2">
      <c r="B47" s="254" t="s">
        <v>68</v>
      </c>
      <c r="C47" s="177">
        <f>D47+H47</f>
        <v>535</v>
      </c>
      <c r="D47" s="176">
        <f>SUM(E47:G47)</f>
        <v>149</v>
      </c>
      <c r="E47" s="257">
        <v>40</v>
      </c>
      <c r="F47" s="257">
        <v>56</v>
      </c>
      <c r="G47" s="257">
        <v>53</v>
      </c>
      <c r="H47" s="257">
        <v>386</v>
      </c>
      <c r="I47" s="257">
        <v>11</v>
      </c>
      <c r="J47" s="260">
        <v>5</v>
      </c>
    </row>
    <row r="48" spans="2:10" x14ac:dyDescent="0.2">
      <c r="B48" s="254" t="s">
        <v>48</v>
      </c>
      <c r="C48" s="177">
        <f>D48+H48</f>
        <v>321</v>
      </c>
      <c r="D48" s="176">
        <f>SUM(E48:G48)</f>
        <v>122</v>
      </c>
      <c r="E48" s="257">
        <v>26</v>
      </c>
      <c r="F48" s="257">
        <v>35</v>
      </c>
      <c r="G48" s="258">
        <v>61</v>
      </c>
      <c r="H48" s="257">
        <v>199</v>
      </c>
      <c r="I48" s="257">
        <v>125</v>
      </c>
      <c r="J48" s="260">
        <v>4</v>
      </c>
    </row>
    <row r="49" spans="1:10" x14ac:dyDescent="0.2">
      <c r="B49" s="254" t="s">
        <v>69</v>
      </c>
      <c r="C49" s="177">
        <f>D49+H49</f>
        <v>42</v>
      </c>
      <c r="D49" s="176">
        <f>SUM(E49:G49)</f>
        <v>8</v>
      </c>
      <c r="E49" s="257">
        <v>1</v>
      </c>
      <c r="F49" s="262">
        <v>2</v>
      </c>
      <c r="G49" s="176">
        <v>5</v>
      </c>
      <c r="H49" s="257">
        <v>34</v>
      </c>
      <c r="I49" s="257">
        <v>4</v>
      </c>
      <c r="J49" s="262">
        <v>0</v>
      </c>
    </row>
    <row r="50" spans="1:10" x14ac:dyDescent="0.2">
      <c r="B50" s="254" t="s">
        <v>66</v>
      </c>
      <c r="C50" s="177">
        <f>D50+H50</f>
        <v>2762</v>
      </c>
      <c r="D50" s="176">
        <f>SUM(E50:G50)</f>
        <v>758</v>
      </c>
      <c r="E50" s="261">
        <v>147</v>
      </c>
      <c r="F50" s="261">
        <v>185</v>
      </c>
      <c r="G50" s="176">
        <v>426</v>
      </c>
      <c r="H50" s="261">
        <v>2004</v>
      </c>
      <c r="I50" s="261">
        <v>100</v>
      </c>
      <c r="J50" s="261">
        <v>30</v>
      </c>
    </row>
    <row r="51" spans="1:10" x14ac:dyDescent="0.2">
      <c r="B51" s="254"/>
      <c r="C51" s="263"/>
      <c r="D51" s="261"/>
      <c r="E51" s="257"/>
      <c r="F51" s="257"/>
      <c r="G51" s="257"/>
      <c r="H51" s="257"/>
      <c r="I51" s="257"/>
      <c r="J51" s="260"/>
    </row>
    <row r="52" spans="1:10" ht="18" thickBot="1" x14ac:dyDescent="0.2">
      <c r="B52" s="42"/>
      <c r="C52" s="50"/>
      <c r="D52" s="42"/>
      <c r="E52" s="42"/>
      <c r="F52" s="42"/>
      <c r="G52" s="42"/>
      <c r="H52" s="42"/>
      <c r="I52" s="42"/>
      <c r="J52" s="42"/>
    </row>
    <row r="53" spans="1:10" x14ac:dyDescent="0.2">
      <c r="C53" s="51" t="s">
        <v>472</v>
      </c>
    </row>
    <row r="54" spans="1:10" x14ac:dyDescent="0.2">
      <c r="A54" s="48"/>
    </row>
  </sheetData>
  <mergeCells count="7">
    <mergeCell ref="B6:J6"/>
    <mergeCell ref="E7:F7"/>
    <mergeCell ref="I8:J8"/>
    <mergeCell ref="D9:D10"/>
    <mergeCell ref="H9:H10"/>
    <mergeCell ref="I9:I10"/>
    <mergeCell ref="J9:J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8"/>
  <sheetViews>
    <sheetView view="pageBreakPreview" zoomScale="75" zoomScaleNormal="75" workbookViewId="0">
      <selection activeCell="J9" sqref="J9"/>
    </sheetView>
  </sheetViews>
  <sheetFormatPr defaultColWidth="13.375" defaultRowHeight="17.25" x14ac:dyDescent="0.15"/>
  <cols>
    <col min="1" max="1" width="13.375" style="12" customWidth="1"/>
    <col min="2" max="2" width="26.125" style="12" customWidth="1"/>
    <col min="3" max="3" width="16.25" style="53" customWidth="1"/>
    <col min="4" max="4" width="1.75" style="12" customWidth="1"/>
    <col min="5" max="5" width="12.125" style="12" customWidth="1"/>
    <col min="6" max="6" width="29" style="12" customWidth="1"/>
    <col min="7" max="9" width="15.875" style="12" customWidth="1"/>
    <col min="10" max="14" width="13.375" style="12"/>
    <col min="15" max="16384" width="13.375" style="25"/>
  </cols>
  <sheetData>
    <row r="1" spans="1:9" x14ac:dyDescent="0.2">
      <c r="A1" s="14"/>
    </row>
    <row r="6" spans="1:9" x14ac:dyDescent="0.2">
      <c r="B6" s="516" t="s">
        <v>737</v>
      </c>
      <c r="C6" s="516"/>
      <c r="D6" s="516"/>
      <c r="E6" s="516"/>
      <c r="F6" s="516"/>
      <c r="G6" s="516"/>
      <c r="H6" s="516"/>
      <c r="I6" s="516"/>
    </row>
    <row r="7" spans="1:9" ht="18" thickBot="1" x14ac:dyDescent="0.2">
      <c r="B7" s="165"/>
      <c r="C7" s="264"/>
      <c r="D7" s="165"/>
      <c r="E7" s="165"/>
      <c r="F7" s="165"/>
      <c r="G7" s="165"/>
      <c r="H7" s="165"/>
      <c r="I7" s="243" t="s">
        <v>462</v>
      </c>
    </row>
    <row r="8" spans="1:9" x14ac:dyDescent="0.15">
      <c r="A8" s="11"/>
      <c r="B8" s="201"/>
      <c r="C8" s="530" t="s">
        <v>688</v>
      </c>
      <c r="D8" s="533" t="s">
        <v>76</v>
      </c>
      <c r="E8" s="534"/>
      <c r="F8" s="535"/>
      <c r="G8" s="202"/>
      <c r="H8" s="265"/>
      <c r="I8" s="265"/>
    </row>
    <row r="9" spans="1:9" x14ac:dyDescent="0.2">
      <c r="A9" s="11"/>
      <c r="B9" s="266"/>
      <c r="C9" s="531"/>
      <c r="D9" s="536"/>
      <c r="E9" s="537"/>
      <c r="F9" s="531"/>
      <c r="G9" s="267" t="s">
        <v>74</v>
      </c>
      <c r="H9" s="268" t="s">
        <v>1</v>
      </c>
      <c r="I9" s="228" t="s">
        <v>75</v>
      </c>
    </row>
    <row r="10" spans="1:9" x14ac:dyDescent="0.2">
      <c r="A10" s="11"/>
      <c r="B10" s="232"/>
      <c r="C10" s="531"/>
      <c r="D10" s="536"/>
      <c r="E10" s="537"/>
      <c r="F10" s="531"/>
      <c r="G10" s="267" t="s">
        <v>77</v>
      </c>
      <c r="H10" s="269" t="s">
        <v>78</v>
      </c>
      <c r="I10" s="270" t="s">
        <v>79</v>
      </c>
    </row>
    <row r="11" spans="1:9" x14ac:dyDescent="0.2">
      <c r="A11" s="11"/>
      <c r="B11" s="266"/>
      <c r="C11" s="532"/>
      <c r="D11" s="519"/>
      <c r="E11" s="538"/>
      <c r="F11" s="532"/>
      <c r="G11" s="207"/>
      <c r="H11" s="271" t="s">
        <v>80</v>
      </c>
      <c r="I11" s="229" t="s">
        <v>81</v>
      </c>
    </row>
    <row r="12" spans="1:9" x14ac:dyDescent="0.15">
      <c r="B12" s="230"/>
      <c r="C12" s="272"/>
      <c r="D12" s="164"/>
      <c r="E12" s="164"/>
      <c r="F12" s="266"/>
      <c r="G12" s="273"/>
      <c r="H12" s="274"/>
      <c r="I12" s="274"/>
    </row>
    <row r="13" spans="1:9" x14ac:dyDescent="0.2">
      <c r="B13" s="275" t="s">
        <v>641</v>
      </c>
      <c r="C13" s="267" t="s">
        <v>489</v>
      </c>
      <c r="D13" s="164"/>
      <c r="E13" s="200" t="s">
        <v>82</v>
      </c>
      <c r="F13" s="275" t="s">
        <v>83</v>
      </c>
      <c r="G13" s="276">
        <v>10864</v>
      </c>
      <c r="H13" s="274">
        <v>8474</v>
      </c>
      <c r="I13" s="274">
        <v>2390</v>
      </c>
    </row>
    <row r="14" spans="1:9" x14ac:dyDescent="0.2">
      <c r="B14" s="200" t="s">
        <v>670</v>
      </c>
      <c r="C14" s="277"/>
      <c r="D14" s="164"/>
      <c r="E14" s="278" t="s">
        <v>87</v>
      </c>
      <c r="F14" s="266"/>
      <c r="G14" s="273">
        <v>10313</v>
      </c>
      <c r="H14" s="274">
        <f>G14-I14</f>
        <v>8034</v>
      </c>
      <c r="I14" s="274">
        <v>2279</v>
      </c>
    </row>
    <row r="15" spans="1:9" x14ac:dyDescent="0.2">
      <c r="B15" s="275" t="s">
        <v>738</v>
      </c>
      <c r="C15" s="277"/>
      <c r="D15" s="164"/>
      <c r="E15" s="278" t="s">
        <v>87</v>
      </c>
      <c r="F15" s="164"/>
      <c r="G15" s="273">
        <v>7520</v>
      </c>
      <c r="H15" s="279">
        <f>G15-I15</f>
        <v>5986</v>
      </c>
      <c r="I15" s="164">
        <v>1534</v>
      </c>
    </row>
    <row r="16" spans="1:9" x14ac:dyDescent="0.2">
      <c r="B16" s="280" t="s">
        <v>936</v>
      </c>
      <c r="C16" s="207"/>
      <c r="D16" s="174"/>
      <c r="E16" s="281" t="s">
        <v>87</v>
      </c>
      <c r="F16" s="174"/>
      <c r="G16" s="207">
        <v>7063</v>
      </c>
      <c r="H16" s="282">
        <v>5714</v>
      </c>
      <c r="I16" s="174">
        <v>1349</v>
      </c>
    </row>
    <row r="17" spans="2:9" x14ac:dyDescent="0.2">
      <c r="B17" s="275" t="s">
        <v>641</v>
      </c>
      <c r="C17" s="267" t="s">
        <v>489</v>
      </c>
      <c r="D17" s="164"/>
      <c r="E17" s="200" t="s">
        <v>689</v>
      </c>
      <c r="F17" s="275" t="s">
        <v>690</v>
      </c>
      <c r="G17" s="276">
        <v>31274</v>
      </c>
      <c r="H17" s="274">
        <v>24081</v>
      </c>
      <c r="I17" s="274">
        <v>7193</v>
      </c>
    </row>
    <row r="18" spans="2:9" x14ac:dyDescent="0.2">
      <c r="B18" s="200" t="s">
        <v>670</v>
      </c>
      <c r="C18" s="277"/>
      <c r="D18" s="164"/>
      <c r="E18" s="278" t="s">
        <v>87</v>
      </c>
      <c r="F18" s="266"/>
      <c r="G18" s="273">
        <v>31263</v>
      </c>
      <c r="H18" s="274">
        <f>G18-I18</f>
        <v>24291</v>
      </c>
      <c r="I18" s="274">
        <v>6972</v>
      </c>
    </row>
    <row r="19" spans="2:9" x14ac:dyDescent="0.2">
      <c r="B19" s="275" t="s">
        <v>738</v>
      </c>
      <c r="C19" s="277"/>
      <c r="D19" s="164"/>
      <c r="E19" s="278" t="s">
        <v>87</v>
      </c>
      <c r="F19" s="164"/>
      <c r="G19" s="273">
        <v>30362</v>
      </c>
      <c r="H19" s="279">
        <f>G19-I19</f>
        <v>23652</v>
      </c>
      <c r="I19" s="164">
        <v>6710</v>
      </c>
    </row>
    <row r="20" spans="2:9" x14ac:dyDescent="0.2">
      <c r="B20" s="280" t="s">
        <v>936</v>
      </c>
      <c r="C20" s="207"/>
      <c r="D20" s="174"/>
      <c r="E20" s="281" t="s">
        <v>87</v>
      </c>
      <c r="F20" s="174"/>
      <c r="G20" s="207">
        <v>28745</v>
      </c>
      <c r="H20" s="282">
        <v>22881</v>
      </c>
      <c r="I20" s="174">
        <v>5864</v>
      </c>
    </row>
    <row r="21" spans="2:9" x14ac:dyDescent="0.2">
      <c r="B21" s="275" t="s">
        <v>641</v>
      </c>
      <c r="C21" s="283" t="s">
        <v>489</v>
      </c>
      <c r="D21" s="284"/>
      <c r="E21" s="285" t="s">
        <v>691</v>
      </c>
      <c r="F21" s="286" t="s">
        <v>692</v>
      </c>
      <c r="G21" s="276">
        <v>38693</v>
      </c>
      <c r="H21" s="274">
        <v>28826</v>
      </c>
      <c r="I21" s="274">
        <v>9867</v>
      </c>
    </row>
    <row r="22" spans="2:9" x14ac:dyDescent="0.2">
      <c r="B22" s="200" t="s">
        <v>670</v>
      </c>
      <c r="C22" s="277"/>
      <c r="D22" s="164"/>
      <c r="E22" s="278" t="s">
        <v>87</v>
      </c>
      <c r="F22" s="266"/>
      <c r="G22" s="273">
        <v>38064</v>
      </c>
      <c r="H22" s="274">
        <f>G22-I22</f>
        <v>28510</v>
      </c>
      <c r="I22" s="274">
        <v>9554</v>
      </c>
    </row>
    <row r="23" spans="2:9" x14ac:dyDescent="0.2">
      <c r="B23" s="275" t="s">
        <v>738</v>
      </c>
      <c r="C23" s="277"/>
      <c r="D23" s="164"/>
      <c r="E23" s="278" t="s">
        <v>87</v>
      </c>
      <c r="F23" s="164"/>
      <c r="G23" s="273">
        <v>36985</v>
      </c>
      <c r="H23" s="279">
        <f>G23-I23</f>
        <v>28072</v>
      </c>
      <c r="I23" s="164">
        <v>8913</v>
      </c>
    </row>
    <row r="24" spans="2:9" x14ac:dyDescent="0.2">
      <c r="B24" s="280" t="s">
        <v>936</v>
      </c>
      <c r="C24" s="207"/>
      <c r="D24" s="174"/>
      <c r="E24" s="281" t="s">
        <v>87</v>
      </c>
      <c r="F24" s="174"/>
      <c r="G24" s="207">
        <v>34490</v>
      </c>
      <c r="H24" s="282">
        <v>26488</v>
      </c>
      <c r="I24" s="174">
        <v>8002</v>
      </c>
    </row>
    <row r="25" spans="2:9" x14ac:dyDescent="0.2">
      <c r="B25" s="275" t="s">
        <v>641</v>
      </c>
      <c r="C25" s="287" t="s">
        <v>739</v>
      </c>
      <c r="D25" s="284"/>
      <c r="E25" s="284" t="s">
        <v>693</v>
      </c>
      <c r="F25" s="230"/>
      <c r="G25" s="276">
        <v>16651</v>
      </c>
      <c r="H25" s="274">
        <v>12671</v>
      </c>
      <c r="I25" s="274">
        <v>3980</v>
      </c>
    </row>
    <row r="26" spans="2:9" x14ac:dyDescent="0.2">
      <c r="B26" s="200" t="s">
        <v>670</v>
      </c>
      <c r="C26" s="277" t="s">
        <v>740</v>
      </c>
      <c r="D26" s="164"/>
      <c r="E26" s="278" t="s">
        <v>87</v>
      </c>
      <c r="F26" s="266"/>
      <c r="G26" s="273">
        <v>17059</v>
      </c>
      <c r="H26" s="274">
        <f>G26-I26</f>
        <v>13221</v>
      </c>
      <c r="I26" s="274">
        <v>3838</v>
      </c>
    </row>
    <row r="27" spans="2:9" x14ac:dyDescent="0.2">
      <c r="B27" s="275" t="s">
        <v>738</v>
      </c>
      <c r="C27" s="277"/>
      <c r="D27" s="164"/>
      <c r="E27" s="278" t="s">
        <v>87</v>
      </c>
      <c r="F27" s="164"/>
      <c r="G27" s="273">
        <v>16267</v>
      </c>
      <c r="H27" s="279">
        <f>G27-I27</f>
        <v>12461</v>
      </c>
      <c r="I27" s="164">
        <v>3806</v>
      </c>
    </row>
    <row r="28" spans="2:9" x14ac:dyDescent="0.2">
      <c r="B28" s="280" t="s">
        <v>936</v>
      </c>
      <c r="C28" s="207"/>
      <c r="D28" s="174"/>
      <c r="E28" s="281" t="s">
        <v>87</v>
      </c>
      <c r="F28" s="174"/>
      <c r="G28" s="207">
        <v>15866</v>
      </c>
      <c r="H28" s="282">
        <v>12550</v>
      </c>
      <c r="I28" s="174">
        <v>3316</v>
      </c>
    </row>
    <row r="29" spans="2:9" x14ac:dyDescent="0.2">
      <c r="B29" s="275" t="s">
        <v>641</v>
      </c>
      <c r="C29" s="287" t="s">
        <v>739</v>
      </c>
      <c r="D29" s="284"/>
      <c r="E29" s="285" t="s">
        <v>691</v>
      </c>
      <c r="F29" s="286" t="s">
        <v>694</v>
      </c>
      <c r="G29" s="276">
        <v>42689</v>
      </c>
      <c r="H29" s="274">
        <v>32956</v>
      </c>
      <c r="I29" s="274">
        <v>9733</v>
      </c>
    </row>
    <row r="30" spans="2:9" x14ac:dyDescent="0.2">
      <c r="B30" s="200" t="s">
        <v>670</v>
      </c>
      <c r="C30" s="277" t="s">
        <v>740</v>
      </c>
      <c r="D30" s="164"/>
      <c r="E30" s="278" t="s">
        <v>87</v>
      </c>
      <c r="F30" s="266"/>
      <c r="G30" s="273">
        <v>42108</v>
      </c>
      <c r="H30" s="274">
        <f>G30-I30</f>
        <v>32802</v>
      </c>
      <c r="I30" s="274">
        <v>9306</v>
      </c>
    </row>
    <row r="31" spans="2:9" x14ac:dyDescent="0.2">
      <c r="B31" s="275" t="s">
        <v>738</v>
      </c>
      <c r="C31" s="277"/>
      <c r="D31" s="164"/>
      <c r="E31" s="278" t="s">
        <v>87</v>
      </c>
      <c r="F31" s="164"/>
      <c r="G31" s="273">
        <v>43775</v>
      </c>
      <c r="H31" s="279">
        <f>G31-I31</f>
        <v>34495</v>
      </c>
      <c r="I31" s="164">
        <v>9280</v>
      </c>
    </row>
    <row r="32" spans="2:9" x14ac:dyDescent="0.2">
      <c r="B32" s="280" t="s">
        <v>936</v>
      </c>
      <c r="C32" s="207"/>
      <c r="D32" s="174"/>
      <c r="E32" s="281" t="s">
        <v>87</v>
      </c>
      <c r="F32" s="174"/>
      <c r="G32" s="207">
        <v>40143</v>
      </c>
      <c r="H32" s="282">
        <v>31673</v>
      </c>
      <c r="I32" s="174">
        <v>8470</v>
      </c>
    </row>
    <row r="33" spans="2:9" x14ac:dyDescent="0.2">
      <c r="B33" s="275" t="s">
        <v>641</v>
      </c>
      <c r="C33" s="283" t="s">
        <v>490</v>
      </c>
      <c r="D33" s="284"/>
      <c r="E33" s="285" t="s">
        <v>691</v>
      </c>
      <c r="F33" s="286" t="s">
        <v>695</v>
      </c>
      <c r="G33" s="276">
        <v>29545</v>
      </c>
      <c r="H33" s="274">
        <v>23193</v>
      </c>
      <c r="I33" s="274">
        <v>6352</v>
      </c>
    </row>
    <row r="34" spans="2:9" x14ac:dyDescent="0.2">
      <c r="B34" s="200" t="s">
        <v>670</v>
      </c>
      <c r="C34" s="277"/>
      <c r="D34" s="164"/>
      <c r="E34" s="278" t="s">
        <v>87</v>
      </c>
      <c r="F34" s="266"/>
      <c r="G34" s="273">
        <v>29187</v>
      </c>
      <c r="H34" s="274">
        <f>G34-I34</f>
        <v>22649</v>
      </c>
      <c r="I34" s="274">
        <v>6538</v>
      </c>
    </row>
    <row r="35" spans="2:9" x14ac:dyDescent="0.2">
      <c r="B35" s="275" t="s">
        <v>738</v>
      </c>
      <c r="C35" s="277"/>
      <c r="D35" s="164"/>
      <c r="E35" s="278" t="s">
        <v>87</v>
      </c>
      <c r="F35" s="164"/>
      <c r="G35" s="273">
        <v>28772</v>
      </c>
      <c r="H35" s="279">
        <f>G35-I35</f>
        <v>22385</v>
      </c>
      <c r="I35" s="164">
        <v>6387</v>
      </c>
    </row>
    <row r="36" spans="2:9" x14ac:dyDescent="0.2">
      <c r="B36" s="280" t="s">
        <v>936</v>
      </c>
      <c r="C36" s="207"/>
      <c r="D36" s="174"/>
      <c r="E36" s="281" t="s">
        <v>87</v>
      </c>
      <c r="F36" s="174"/>
      <c r="G36" s="207">
        <v>26723</v>
      </c>
      <c r="H36" s="282">
        <v>21058</v>
      </c>
      <c r="I36" s="174">
        <v>5665</v>
      </c>
    </row>
    <row r="37" spans="2:9" x14ac:dyDescent="0.2">
      <c r="B37" s="275" t="s">
        <v>641</v>
      </c>
      <c r="C37" s="283" t="s">
        <v>490</v>
      </c>
      <c r="D37" s="284"/>
      <c r="E37" s="285" t="s">
        <v>691</v>
      </c>
      <c r="F37" s="286" t="s">
        <v>696</v>
      </c>
      <c r="G37" s="276">
        <v>46460</v>
      </c>
      <c r="H37" s="274">
        <v>34009</v>
      </c>
      <c r="I37" s="274">
        <v>12451</v>
      </c>
    </row>
    <row r="38" spans="2:9" x14ac:dyDescent="0.2">
      <c r="B38" s="200" t="s">
        <v>670</v>
      </c>
      <c r="C38" s="277"/>
      <c r="D38" s="164"/>
      <c r="E38" s="278" t="s">
        <v>87</v>
      </c>
      <c r="F38" s="266"/>
      <c r="G38" s="273">
        <v>44392</v>
      </c>
      <c r="H38" s="274">
        <f>G38-I38</f>
        <v>33871</v>
      </c>
      <c r="I38" s="274">
        <v>10521</v>
      </c>
    </row>
    <row r="39" spans="2:9" x14ac:dyDescent="0.2">
      <c r="B39" s="275" t="s">
        <v>738</v>
      </c>
      <c r="C39" s="277"/>
      <c r="D39" s="164"/>
      <c r="E39" s="278" t="s">
        <v>87</v>
      </c>
      <c r="F39" s="164"/>
      <c r="G39" s="273">
        <v>42793</v>
      </c>
      <c r="H39" s="279">
        <f>G39-I39</f>
        <v>33678</v>
      </c>
      <c r="I39" s="164">
        <v>9115</v>
      </c>
    </row>
    <row r="40" spans="2:9" x14ac:dyDescent="0.2">
      <c r="B40" s="280" t="s">
        <v>936</v>
      </c>
      <c r="C40" s="207"/>
      <c r="D40" s="174"/>
      <c r="E40" s="281" t="s">
        <v>87</v>
      </c>
      <c r="F40" s="174"/>
      <c r="G40" s="207">
        <v>41012</v>
      </c>
      <c r="H40" s="282">
        <v>33343</v>
      </c>
      <c r="I40" s="174">
        <v>7669</v>
      </c>
    </row>
    <row r="41" spans="2:9" x14ac:dyDescent="0.2">
      <c r="B41" s="275" t="s">
        <v>641</v>
      </c>
      <c r="C41" s="283" t="s">
        <v>490</v>
      </c>
      <c r="D41" s="284"/>
      <c r="E41" s="284" t="s">
        <v>88</v>
      </c>
      <c r="F41" s="230"/>
      <c r="G41" s="276">
        <v>12742</v>
      </c>
      <c r="H41" s="274">
        <v>9760</v>
      </c>
      <c r="I41" s="274">
        <v>2982</v>
      </c>
    </row>
    <row r="42" spans="2:9" x14ac:dyDescent="0.2">
      <c r="B42" s="200" t="s">
        <v>670</v>
      </c>
      <c r="C42" s="277"/>
      <c r="D42" s="164"/>
      <c r="E42" s="278" t="s">
        <v>87</v>
      </c>
      <c r="F42" s="266"/>
      <c r="G42" s="273">
        <v>11859</v>
      </c>
      <c r="H42" s="274">
        <f>G42-I42</f>
        <v>9630</v>
      </c>
      <c r="I42" s="274">
        <v>2229</v>
      </c>
    </row>
    <row r="43" spans="2:9" x14ac:dyDescent="0.2">
      <c r="B43" s="275" t="s">
        <v>738</v>
      </c>
      <c r="C43" s="277"/>
      <c r="D43" s="164"/>
      <c r="E43" s="278" t="s">
        <v>87</v>
      </c>
      <c r="F43" s="164"/>
      <c r="G43" s="273">
        <v>11815</v>
      </c>
      <c r="H43" s="279">
        <f>G43-I43</f>
        <v>9676</v>
      </c>
      <c r="I43" s="164">
        <v>2139</v>
      </c>
    </row>
    <row r="44" spans="2:9" x14ac:dyDescent="0.2">
      <c r="B44" s="280" t="s">
        <v>936</v>
      </c>
      <c r="C44" s="207"/>
      <c r="D44" s="174"/>
      <c r="E44" s="281" t="s">
        <v>87</v>
      </c>
      <c r="F44" s="174"/>
      <c r="G44" s="207">
        <v>11524</v>
      </c>
      <c r="H44" s="282">
        <v>9519</v>
      </c>
      <c r="I44" s="174">
        <v>2005</v>
      </c>
    </row>
    <row r="45" spans="2:9" x14ac:dyDescent="0.2">
      <c r="B45" s="275" t="s">
        <v>641</v>
      </c>
      <c r="C45" s="283" t="s">
        <v>490</v>
      </c>
      <c r="D45" s="284"/>
      <c r="E45" s="285" t="s">
        <v>84</v>
      </c>
      <c r="F45" s="286" t="s">
        <v>85</v>
      </c>
      <c r="G45" s="276">
        <v>14090</v>
      </c>
      <c r="H45" s="274">
        <v>11047</v>
      </c>
      <c r="I45" s="274">
        <v>3043</v>
      </c>
    </row>
    <row r="46" spans="2:9" x14ac:dyDescent="0.2">
      <c r="B46" s="200" t="s">
        <v>670</v>
      </c>
      <c r="C46" s="277"/>
      <c r="D46" s="164"/>
      <c r="E46" s="278" t="s">
        <v>87</v>
      </c>
      <c r="F46" s="266"/>
      <c r="G46" s="273">
        <v>14475</v>
      </c>
      <c r="H46" s="274">
        <f>G46-I46</f>
        <v>11406</v>
      </c>
      <c r="I46" s="274">
        <v>3069</v>
      </c>
    </row>
    <row r="47" spans="2:9" x14ac:dyDescent="0.2">
      <c r="B47" s="275" t="s">
        <v>738</v>
      </c>
      <c r="C47" s="277"/>
      <c r="D47" s="164"/>
      <c r="E47" s="278" t="s">
        <v>87</v>
      </c>
      <c r="F47" s="164"/>
      <c r="G47" s="273">
        <v>14937</v>
      </c>
      <c r="H47" s="279">
        <f>G47-I47</f>
        <v>11935</v>
      </c>
      <c r="I47" s="164">
        <v>3002</v>
      </c>
    </row>
    <row r="48" spans="2:9" x14ac:dyDescent="0.2">
      <c r="B48" s="280" t="s">
        <v>936</v>
      </c>
      <c r="C48" s="207"/>
      <c r="D48" s="174"/>
      <c r="E48" s="281" t="s">
        <v>87</v>
      </c>
      <c r="F48" s="174"/>
      <c r="G48" s="207">
        <v>14248</v>
      </c>
      <c r="H48" s="282">
        <v>11584</v>
      </c>
      <c r="I48" s="174">
        <v>2664</v>
      </c>
    </row>
    <row r="49" spans="1:10" x14ac:dyDescent="0.2">
      <c r="B49" s="275" t="s">
        <v>641</v>
      </c>
      <c r="C49" s="283" t="s">
        <v>490</v>
      </c>
      <c r="D49" s="284"/>
      <c r="E49" s="284" t="s">
        <v>474</v>
      </c>
      <c r="F49" s="230" t="s">
        <v>475</v>
      </c>
      <c r="G49" s="276">
        <v>22247</v>
      </c>
      <c r="H49" s="274">
        <v>17086</v>
      </c>
      <c r="I49" s="274">
        <v>5161</v>
      </c>
    </row>
    <row r="50" spans="1:10" x14ac:dyDescent="0.2">
      <c r="B50" s="200" t="s">
        <v>670</v>
      </c>
      <c r="C50" s="277"/>
      <c r="D50" s="164"/>
      <c r="E50" s="278" t="s">
        <v>87</v>
      </c>
      <c r="F50" s="266"/>
      <c r="G50" s="273">
        <v>21866</v>
      </c>
      <c r="H50" s="274">
        <f>G50-I50</f>
        <v>16914</v>
      </c>
      <c r="I50" s="274">
        <v>4952</v>
      </c>
    </row>
    <row r="51" spans="1:10" x14ac:dyDescent="0.2">
      <c r="B51" s="275" t="s">
        <v>738</v>
      </c>
      <c r="C51" s="277"/>
      <c r="D51" s="164"/>
      <c r="E51" s="278" t="s">
        <v>87</v>
      </c>
      <c r="F51" s="164"/>
      <c r="G51" s="273">
        <v>21571</v>
      </c>
      <c r="H51" s="279">
        <f>G51-I51</f>
        <v>18335</v>
      </c>
      <c r="I51" s="164">
        <v>3236</v>
      </c>
    </row>
    <row r="52" spans="1:10" x14ac:dyDescent="0.2">
      <c r="B52" s="280" t="s">
        <v>936</v>
      </c>
      <c r="C52" s="207"/>
      <c r="D52" s="174"/>
      <c r="E52" s="281" t="s">
        <v>87</v>
      </c>
      <c r="F52" s="174"/>
      <c r="G52" s="207">
        <v>20105</v>
      </c>
      <c r="H52" s="282">
        <v>17290</v>
      </c>
      <c r="I52" s="174">
        <v>2815</v>
      </c>
    </row>
    <row r="53" spans="1:10" x14ac:dyDescent="0.2">
      <c r="B53" s="275" t="s">
        <v>641</v>
      </c>
      <c r="C53" s="283" t="s">
        <v>490</v>
      </c>
      <c r="D53" s="284"/>
      <c r="E53" s="284" t="s">
        <v>741</v>
      </c>
      <c r="F53" s="230" t="s">
        <v>742</v>
      </c>
      <c r="G53" s="276">
        <v>18491</v>
      </c>
      <c r="H53" s="274">
        <v>14737</v>
      </c>
      <c r="I53" s="274">
        <v>3754</v>
      </c>
    </row>
    <row r="54" spans="1:10" x14ac:dyDescent="0.2">
      <c r="B54" s="200" t="s">
        <v>670</v>
      </c>
      <c r="C54" s="277"/>
      <c r="D54" s="164"/>
      <c r="E54" s="278" t="s">
        <v>87</v>
      </c>
      <c r="F54" s="266"/>
      <c r="G54" s="273">
        <v>16588</v>
      </c>
      <c r="H54" s="274">
        <f>G54-I54</f>
        <v>13184</v>
      </c>
      <c r="I54" s="274">
        <v>3404</v>
      </c>
    </row>
    <row r="55" spans="1:10" x14ac:dyDescent="0.2">
      <c r="B55" s="275" t="s">
        <v>738</v>
      </c>
      <c r="C55" s="277"/>
      <c r="D55" s="164"/>
      <c r="E55" s="278" t="s">
        <v>87</v>
      </c>
      <c r="F55" s="164"/>
      <c r="G55" s="273">
        <v>15577</v>
      </c>
      <c r="H55" s="279">
        <f>G55-I55</f>
        <v>12435</v>
      </c>
      <c r="I55" s="164">
        <v>3142</v>
      </c>
    </row>
    <row r="56" spans="1:10" ht="18" thickBot="1" x14ac:dyDescent="0.25">
      <c r="A56" s="11"/>
      <c r="B56" s="501" t="s">
        <v>936</v>
      </c>
      <c r="C56" s="288"/>
      <c r="D56" s="165"/>
      <c r="E56" s="289" t="s">
        <v>87</v>
      </c>
      <c r="F56" s="165"/>
      <c r="G56" s="290">
        <v>14561</v>
      </c>
      <c r="H56" s="291">
        <v>11772</v>
      </c>
      <c r="I56" s="165">
        <v>2789</v>
      </c>
      <c r="J56" s="11"/>
    </row>
    <row r="57" spans="1:10" x14ac:dyDescent="0.2">
      <c r="B57" s="156"/>
      <c r="C57" s="292" t="s">
        <v>697</v>
      </c>
      <c r="D57" s="156"/>
      <c r="E57" s="156"/>
      <c r="F57" s="156"/>
      <c r="G57" s="156"/>
      <c r="H57" s="164"/>
      <c r="I57" s="156"/>
    </row>
    <row r="58" spans="1:10" x14ac:dyDescent="0.2">
      <c r="A58" s="14"/>
      <c r="H58" s="11"/>
    </row>
  </sheetData>
  <mergeCells count="3">
    <mergeCell ref="B6:I6"/>
    <mergeCell ref="C8:C11"/>
    <mergeCell ref="D8:F11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1"/>
  <sheetViews>
    <sheetView view="pageBreakPreview" zoomScale="75" zoomScaleNormal="75" workbookViewId="0">
      <selection activeCell="N17" sqref="N17"/>
    </sheetView>
  </sheetViews>
  <sheetFormatPr defaultColWidth="12.125" defaultRowHeight="17.25" x14ac:dyDescent="0.15"/>
  <cols>
    <col min="1" max="1" width="13.375" style="34" customWidth="1"/>
    <col min="2" max="2" width="15.875" style="34" customWidth="1"/>
    <col min="3" max="11" width="13.75" style="34" customWidth="1"/>
    <col min="12" max="14" width="12.125" style="34"/>
    <col min="15" max="16384" width="12.125" style="9"/>
  </cols>
  <sheetData>
    <row r="1" spans="1:14" x14ac:dyDescent="0.2">
      <c r="A1" s="45"/>
    </row>
    <row r="6" spans="1:14" x14ac:dyDescent="0.2">
      <c r="B6" s="549" t="s">
        <v>89</v>
      </c>
      <c r="C6" s="549"/>
      <c r="D6" s="549"/>
      <c r="E6" s="549"/>
      <c r="F6" s="549"/>
      <c r="G6" s="549"/>
      <c r="H6" s="549"/>
      <c r="I6" s="549"/>
      <c r="J6" s="549"/>
      <c r="K6" s="549"/>
    </row>
    <row r="7" spans="1:14" ht="18" thickBot="1" x14ac:dyDescent="0.25">
      <c r="B7" s="293"/>
      <c r="C7" s="294" t="s">
        <v>90</v>
      </c>
      <c r="D7" s="293"/>
      <c r="E7" s="293"/>
      <c r="F7" s="293"/>
      <c r="G7" s="293"/>
      <c r="H7" s="293"/>
      <c r="I7" s="293"/>
      <c r="J7" s="293"/>
      <c r="K7" s="295"/>
    </row>
    <row r="8" spans="1:14" x14ac:dyDescent="0.2">
      <c r="B8" s="296"/>
      <c r="C8" s="297" t="s">
        <v>91</v>
      </c>
      <c r="D8" s="298"/>
      <c r="E8" s="541" t="s">
        <v>762</v>
      </c>
      <c r="F8" s="542"/>
      <c r="G8" s="543"/>
      <c r="H8" s="541" t="s">
        <v>763</v>
      </c>
      <c r="I8" s="542"/>
      <c r="J8" s="542"/>
      <c r="K8" s="296"/>
    </row>
    <row r="9" spans="1:14" x14ac:dyDescent="0.2">
      <c r="B9" s="299"/>
      <c r="C9" s="300" t="s">
        <v>764</v>
      </c>
      <c r="D9" s="301" t="s">
        <v>453</v>
      </c>
      <c r="E9" s="544" t="s">
        <v>747</v>
      </c>
      <c r="F9" s="544" t="s">
        <v>765</v>
      </c>
      <c r="G9" s="544" t="s">
        <v>766</v>
      </c>
      <c r="H9" s="544" t="s">
        <v>767</v>
      </c>
      <c r="I9" s="544" t="s">
        <v>768</v>
      </c>
      <c r="J9" s="539" t="s">
        <v>769</v>
      </c>
      <c r="K9" s="296"/>
    </row>
    <row r="10" spans="1:14" x14ac:dyDescent="0.2">
      <c r="B10" s="298"/>
      <c r="C10" s="302" t="s">
        <v>438</v>
      </c>
      <c r="D10" s="303" t="s">
        <v>770</v>
      </c>
      <c r="E10" s="545"/>
      <c r="F10" s="545"/>
      <c r="G10" s="545"/>
      <c r="H10" s="545"/>
      <c r="I10" s="545"/>
      <c r="J10" s="540"/>
      <c r="K10" s="296"/>
    </row>
    <row r="11" spans="1:14" x14ac:dyDescent="0.2">
      <c r="B11" s="296"/>
      <c r="C11" s="304"/>
      <c r="D11" s="305" t="s">
        <v>92</v>
      </c>
      <c r="E11" s="305" t="s">
        <v>93</v>
      </c>
      <c r="F11" s="305" t="s">
        <v>94</v>
      </c>
      <c r="G11" s="305" t="s">
        <v>95</v>
      </c>
      <c r="H11" s="305" t="s">
        <v>29</v>
      </c>
      <c r="I11" s="305" t="s">
        <v>96</v>
      </c>
      <c r="J11" s="305" t="s">
        <v>97</v>
      </c>
      <c r="K11" s="296"/>
    </row>
    <row r="12" spans="1:14" s="10" customFormat="1" x14ac:dyDescent="0.2">
      <c r="A12" s="33"/>
      <c r="B12" s="306" t="s">
        <v>491</v>
      </c>
      <c r="C12" s="307" t="s">
        <v>698</v>
      </c>
      <c r="D12" s="308">
        <v>406</v>
      </c>
      <c r="E12" s="309">
        <v>15763</v>
      </c>
      <c r="F12" s="309">
        <v>13197</v>
      </c>
      <c r="G12" s="309">
        <v>3279</v>
      </c>
      <c r="H12" s="310">
        <v>163.5</v>
      </c>
      <c r="I12" s="310">
        <v>136.9</v>
      </c>
      <c r="J12" s="309">
        <v>34014</v>
      </c>
      <c r="K12" s="311"/>
      <c r="L12" s="34"/>
      <c r="M12" s="33"/>
      <c r="N12" s="33"/>
    </row>
    <row r="13" spans="1:14" s="10" customFormat="1" x14ac:dyDescent="0.2">
      <c r="A13" s="33"/>
      <c r="B13" s="306" t="s">
        <v>535</v>
      </c>
      <c r="C13" s="307" t="s">
        <v>710</v>
      </c>
      <c r="D13" s="308">
        <v>390</v>
      </c>
      <c r="E13" s="309">
        <v>15473</v>
      </c>
      <c r="F13" s="309">
        <v>13717</v>
      </c>
      <c r="G13" s="309">
        <v>3501</v>
      </c>
      <c r="H13" s="310">
        <v>162.1</v>
      </c>
      <c r="I13" s="310">
        <v>143.69999999999999</v>
      </c>
      <c r="J13" s="309">
        <v>36678</v>
      </c>
      <c r="K13" s="311"/>
      <c r="L13" s="34"/>
      <c r="M13" s="33"/>
      <c r="N13" s="33"/>
    </row>
    <row r="14" spans="1:14" s="10" customFormat="1" x14ac:dyDescent="0.2">
      <c r="A14" s="33"/>
      <c r="B14" s="306" t="s">
        <v>608</v>
      </c>
      <c r="C14" s="307" t="s">
        <v>698</v>
      </c>
      <c r="D14" s="308">
        <v>396</v>
      </c>
      <c r="E14" s="309">
        <v>15890</v>
      </c>
      <c r="F14" s="309">
        <v>13055</v>
      </c>
      <c r="G14" s="309">
        <v>3295</v>
      </c>
      <c r="H14" s="310">
        <v>170.2</v>
      </c>
      <c r="I14" s="310">
        <v>139.80000000000001</v>
      </c>
      <c r="J14" s="309">
        <v>35296</v>
      </c>
      <c r="K14" s="311"/>
      <c r="L14" s="34"/>
      <c r="M14" s="33"/>
      <c r="N14" s="33"/>
    </row>
    <row r="15" spans="1:14" s="10" customFormat="1" x14ac:dyDescent="0.2">
      <c r="A15" s="33"/>
      <c r="B15" s="306" t="s">
        <v>714</v>
      </c>
      <c r="C15" s="307" t="s">
        <v>717</v>
      </c>
      <c r="D15" s="308">
        <v>433</v>
      </c>
      <c r="E15" s="309">
        <v>14635</v>
      </c>
      <c r="F15" s="309">
        <v>12995</v>
      </c>
      <c r="G15" s="309">
        <v>3337</v>
      </c>
      <c r="H15" s="310">
        <v>159.69999999999999</v>
      </c>
      <c r="I15" s="310">
        <v>141.80000000000001</v>
      </c>
      <c r="J15" s="309">
        <v>36420</v>
      </c>
      <c r="K15" s="311"/>
      <c r="L15" s="34"/>
      <c r="M15" s="33"/>
      <c r="N15" s="33"/>
    </row>
    <row r="16" spans="1:14" s="10" customFormat="1" x14ac:dyDescent="0.2">
      <c r="A16" s="33"/>
      <c r="B16" s="306" t="s">
        <v>748</v>
      </c>
      <c r="C16" s="307" t="s">
        <v>749</v>
      </c>
      <c r="D16" s="308">
        <v>439</v>
      </c>
      <c r="E16" s="309">
        <v>14486</v>
      </c>
      <c r="F16" s="309">
        <v>13505</v>
      </c>
      <c r="G16" s="309">
        <v>3296</v>
      </c>
      <c r="H16" s="310">
        <v>163.30000000000001</v>
      </c>
      <c r="I16" s="310">
        <v>152.30000000000001</v>
      </c>
      <c r="J16" s="309">
        <v>37164</v>
      </c>
      <c r="K16" s="311"/>
      <c r="L16" s="34"/>
      <c r="M16" s="33"/>
      <c r="N16" s="33"/>
    </row>
    <row r="17" spans="1:14" s="10" customFormat="1" x14ac:dyDescent="0.2">
      <c r="A17" s="33"/>
      <c r="B17" s="306" t="s">
        <v>951</v>
      </c>
      <c r="C17" s="307" t="s">
        <v>950</v>
      </c>
      <c r="D17" s="308">
        <v>439</v>
      </c>
      <c r="E17" s="309">
        <v>14257</v>
      </c>
      <c r="F17" s="309">
        <v>12575</v>
      </c>
      <c r="G17" s="309">
        <v>3173</v>
      </c>
      <c r="H17" s="310">
        <v>156.1</v>
      </c>
      <c r="I17" s="310">
        <v>137.69999999999999</v>
      </c>
      <c r="J17" s="309">
        <v>34745</v>
      </c>
      <c r="K17" s="311"/>
      <c r="L17" s="34"/>
      <c r="M17" s="33"/>
      <c r="N17" s="33"/>
    </row>
    <row r="18" spans="1:14" ht="18" thickBot="1" x14ac:dyDescent="0.2">
      <c r="B18" s="293"/>
      <c r="C18" s="312"/>
      <c r="D18" s="293"/>
      <c r="E18" s="293"/>
      <c r="F18" s="293"/>
      <c r="G18" s="293"/>
      <c r="H18" s="293"/>
      <c r="I18" s="293"/>
      <c r="J18" s="293"/>
      <c r="K18" s="296"/>
    </row>
    <row r="19" spans="1:14" x14ac:dyDescent="0.2">
      <c r="B19" s="296"/>
      <c r="C19" s="306" t="s">
        <v>456</v>
      </c>
      <c r="D19" s="296"/>
      <c r="E19" s="296"/>
      <c r="F19" s="296"/>
      <c r="G19" s="306"/>
      <c r="H19" s="296"/>
      <c r="I19" s="296"/>
      <c r="J19" s="296"/>
      <c r="K19" s="296"/>
    </row>
    <row r="20" spans="1:14" x14ac:dyDescent="0.2">
      <c r="B20" s="296"/>
      <c r="C20" s="313" t="s">
        <v>98</v>
      </c>
      <c r="D20" s="296"/>
      <c r="E20" s="296"/>
      <c r="F20" s="296"/>
      <c r="G20" s="296"/>
      <c r="H20" s="296"/>
      <c r="I20" s="296"/>
      <c r="J20" s="296"/>
      <c r="K20" s="296"/>
    </row>
    <row r="21" spans="1:14" x14ac:dyDescent="0.2">
      <c r="B21" s="296"/>
      <c r="C21" s="313"/>
      <c r="D21" s="296"/>
      <c r="E21" s="296"/>
      <c r="F21" s="296"/>
      <c r="G21" s="296"/>
      <c r="H21" s="296"/>
      <c r="I21" s="296"/>
      <c r="J21" s="296"/>
      <c r="K21" s="296"/>
    </row>
    <row r="22" spans="1:14" x14ac:dyDescent="0.2">
      <c r="B22" s="296"/>
      <c r="C22" s="313"/>
      <c r="D22" s="296"/>
      <c r="E22" s="296"/>
      <c r="F22" s="296"/>
      <c r="G22" s="296"/>
      <c r="H22" s="296"/>
      <c r="I22" s="296"/>
      <c r="J22" s="296"/>
      <c r="K22" s="296"/>
    </row>
    <row r="23" spans="1:14" ht="18" thickBot="1" x14ac:dyDescent="0.25">
      <c r="B23" s="293"/>
      <c r="C23" s="294" t="s">
        <v>99</v>
      </c>
      <c r="D23" s="293"/>
      <c r="E23" s="293"/>
      <c r="F23" s="293"/>
      <c r="G23" s="293"/>
      <c r="H23" s="293"/>
      <c r="I23" s="293"/>
      <c r="J23" s="293"/>
      <c r="K23" s="293"/>
    </row>
    <row r="24" spans="1:14" x14ac:dyDescent="0.2">
      <c r="B24" s="296"/>
      <c r="C24" s="297" t="s">
        <v>91</v>
      </c>
      <c r="D24" s="304" t="s">
        <v>455</v>
      </c>
      <c r="E24" s="298"/>
      <c r="F24" s="298"/>
      <c r="G24" s="298"/>
      <c r="H24" s="541"/>
      <c r="I24" s="542"/>
      <c r="J24" s="542"/>
      <c r="K24" s="542"/>
    </row>
    <row r="25" spans="1:14" x14ac:dyDescent="0.2">
      <c r="B25" s="296"/>
      <c r="C25" s="314" t="s">
        <v>536</v>
      </c>
      <c r="D25" s="314" t="s">
        <v>454</v>
      </c>
      <c r="E25" s="544" t="s">
        <v>699</v>
      </c>
      <c r="F25" s="544" t="s">
        <v>383</v>
      </c>
      <c r="G25" s="544" t="s">
        <v>700</v>
      </c>
      <c r="H25" s="544" t="s">
        <v>701</v>
      </c>
      <c r="I25" s="544" t="s">
        <v>702</v>
      </c>
      <c r="J25" s="544" t="s">
        <v>703</v>
      </c>
      <c r="K25" s="539" t="s">
        <v>704</v>
      </c>
    </row>
    <row r="26" spans="1:14" x14ac:dyDescent="0.15">
      <c r="B26" s="298"/>
      <c r="C26" s="302" t="s">
        <v>438</v>
      </c>
      <c r="D26" s="315"/>
      <c r="E26" s="545"/>
      <c r="F26" s="545"/>
      <c r="G26" s="545"/>
      <c r="H26" s="545"/>
      <c r="I26" s="545"/>
      <c r="J26" s="545"/>
      <c r="K26" s="540"/>
    </row>
    <row r="27" spans="1:14" x14ac:dyDescent="0.2">
      <c r="B27" s="296"/>
      <c r="C27" s="304"/>
      <c r="D27" s="305" t="s">
        <v>92</v>
      </c>
      <c r="E27" s="305" t="s">
        <v>705</v>
      </c>
      <c r="F27" s="305" t="s">
        <v>705</v>
      </c>
      <c r="G27" s="305" t="s">
        <v>705</v>
      </c>
      <c r="H27" s="305" t="s">
        <v>93</v>
      </c>
      <c r="I27" s="305" t="s">
        <v>94</v>
      </c>
      <c r="J27" s="305" t="s">
        <v>706</v>
      </c>
      <c r="K27" s="305" t="s">
        <v>95</v>
      </c>
    </row>
    <row r="28" spans="1:14" s="10" customFormat="1" x14ac:dyDescent="0.2">
      <c r="A28" s="33"/>
      <c r="B28" s="306" t="s">
        <v>491</v>
      </c>
      <c r="C28" s="307" t="s">
        <v>750</v>
      </c>
      <c r="D28" s="308">
        <v>361</v>
      </c>
      <c r="E28" s="316">
        <v>187</v>
      </c>
      <c r="F28" s="309">
        <v>69</v>
      </c>
      <c r="G28" s="309">
        <v>105</v>
      </c>
      <c r="H28" s="309">
        <v>14988</v>
      </c>
      <c r="I28" s="309">
        <v>1671</v>
      </c>
      <c r="J28" s="309">
        <v>53540</v>
      </c>
      <c r="K28" s="309">
        <v>4062</v>
      </c>
      <c r="L28" s="34"/>
      <c r="M28" s="33"/>
      <c r="N28" s="33"/>
    </row>
    <row r="29" spans="1:14" s="10" customFormat="1" x14ac:dyDescent="0.2">
      <c r="A29" s="33"/>
      <c r="B29" s="306" t="s">
        <v>535</v>
      </c>
      <c r="C29" s="307" t="s">
        <v>771</v>
      </c>
      <c r="D29" s="308">
        <v>367</v>
      </c>
      <c r="E29" s="316">
        <v>195</v>
      </c>
      <c r="F29" s="309">
        <v>67</v>
      </c>
      <c r="G29" s="309">
        <v>105</v>
      </c>
      <c r="H29" s="309">
        <v>13340</v>
      </c>
      <c r="I29" s="309">
        <v>1718</v>
      </c>
      <c r="J29" s="309">
        <v>63162</v>
      </c>
      <c r="K29" s="309">
        <v>5034</v>
      </c>
      <c r="L29" s="34"/>
      <c r="M29" s="33"/>
      <c r="N29" s="33"/>
    </row>
    <row r="30" spans="1:14" s="10" customFormat="1" x14ac:dyDescent="0.2">
      <c r="A30" s="33"/>
      <c r="B30" s="317" t="s">
        <v>608</v>
      </c>
      <c r="C30" s="318" t="s">
        <v>772</v>
      </c>
      <c r="D30" s="319">
        <v>368</v>
      </c>
      <c r="E30" s="320">
        <v>194</v>
      </c>
      <c r="F30" s="257">
        <v>76</v>
      </c>
      <c r="G30" s="257">
        <v>98</v>
      </c>
      <c r="H30" s="257">
        <v>12329</v>
      </c>
      <c r="I30" s="257">
        <v>1496</v>
      </c>
      <c r="J30" s="257">
        <v>56179</v>
      </c>
      <c r="K30" s="257">
        <v>4343</v>
      </c>
      <c r="L30" s="34"/>
      <c r="M30" s="33"/>
      <c r="N30" s="33"/>
    </row>
    <row r="31" spans="1:14" s="33" customFormat="1" x14ac:dyDescent="0.2">
      <c r="B31" s="317" t="s">
        <v>714</v>
      </c>
      <c r="C31" s="318" t="s">
        <v>716</v>
      </c>
      <c r="D31" s="319">
        <v>370</v>
      </c>
      <c r="E31" s="320">
        <v>197</v>
      </c>
      <c r="F31" s="257">
        <v>79</v>
      </c>
      <c r="G31" s="257">
        <v>94</v>
      </c>
      <c r="H31" s="257">
        <v>12833</v>
      </c>
      <c r="I31" s="257">
        <v>1608</v>
      </c>
      <c r="J31" s="257">
        <v>60004</v>
      </c>
      <c r="K31" s="257">
        <v>4837</v>
      </c>
      <c r="L31" s="34"/>
    </row>
    <row r="32" spans="1:14" s="33" customFormat="1" x14ac:dyDescent="0.2">
      <c r="B32" s="317" t="s">
        <v>748</v>
      </c>
      <c r="C32" s="318" t="s">
        <v>751</v>
      </c>
      <c r="D32" s="319">
        <v>357</v>
      </c>
      <c r="E32" s="320">
        <v>198</v>
      </c>
      <c r="F32" s="257">
        <v>73</v>
      </c>
      <c r="G32" s="257">
        <v>86</v>
      </c>
      <c r="H32" s="257">
        <v>12739</v>
      </c>
      <c r="I32" s="257">
        <v>1567</v>
      </c>
      <c r="J32" s="257">
        <v>58247</v>
      </c>
      <c r="K32" s="257">
        <v>4666</v>
      </c>
      <c r="L32" s="34"/>
    </row>
    <row r="33" spans="1:14" s="33" customFormat="1" x14ac:dyDescent="0.2">
      <c r="B33" s="317" t="s">
        <v>951</v>
      </c>
      <c r="C33" s="318" t="s">
        <v>952</v>
      </c>
      <c r="D33" s="319">
        <v>362</v>
      </c>
      <c r="E33" s="320">
        <v>200</v>
      </c>
      <c r="F33" s="257">
        <v>79</v>
      </c>
      <c r="G33" s="257">
        <v>83</v>
      </c>
      <c r="H33" s="257">
        <v>11261</v>
      </c>
      <c r="I33" s="257">
        <v>1309</v>
      </c>
      <c r="J33" s="257">
        <v>51330</v>
      </c>
      <c r="K33" s="257">
        <v>4145</v>
      </c>
      <c r="L33" s="34"/>
    </row>
    <row r="34" spans="1:14" ht="18" thickBot="1" x14ac:dyDescent="0.2">
      <c r="B34" s="293"/>
      <c r="C34" s="312"/>
      <c r="D34" s="293"/>
      <c r="E34" s="293"/>
      <c r="F34" s="293"/>
      <c r="G34" s="293"/>
      <c r="H34" s="293"/>
      <c r="I34" s="293"/>
      <c r="J34" s="293"/>
      <c r="K34" s="293"/>
    </row>
    <row r="35" spans="1:14" x14ac:dyDescent="0.2">
      <c r="B35" s="296"/>
      <c r="C35" s="306" t="s">
        <v>456</v>
      </c>
      <c r="D35" s="296"/>
      <c r="E35" s="296"/>
      <c r="F35" s="296"/>
      <c r="G35" s="296"/>
      <c r="H35" s="296"/>
      <c r="I35" s="308"/>
      <c r="J35" s="308"/>
      <c r="K35" s="308"/>
    </row>
    <row r="36" spans="1:14" x14ac:dyDescent="0.2">
      <c r="B36" s="296"/>
      <c r="C36" s="306" t="s">
        <v>98</v>
      </c>
      <c r="D36" s="296"/>
      <c r="E36" s="296"/>
      <c r="F36" s="296"/>
      <c r="G36" s="296"/>
      <c r="H36" s="296"/>
      <c r="I36" s="296"/>
      <c r="J36" s="296"/>
      <c r="K36" s="296"/>
    </row>
    <row r="37" spans="1:14" x14ac:dyDescent="0.2">
      <c r="B37" s="296"/>
      <c r="C37" s="306"/>
      <c r="D37" s="296"/>
      <c r="E37" s="296"/>
      <c r="F37" s="296"/>
      <c r="G37" s="296"/>
      <c r="H37" s="296"/>
      <c r="I37" s="296"/>
      <c r="J37" s="296"/>
      <c r="K37" s="296"/>
    </row>
    <row r="38" spans="1:14" x14ac:dyDescent="0.15">
      <c r="B38" s="296"/>
      <c r="C38" s="296"/>
      <c r="D38" s="296"/>
      <c r="E38" s="296"/>
      <c r="F38" s="296"/>
      <c r="G38" s="296"/>
      <c r="H38" s="296"/>
      <c r="I38" s="296"/>
      <c r="J38" s="296"/>
      <c r="K38" s="296"/>
    </row>
    <row r="39" spans="1:14" s="25" customFormat="1" x14ac:dyDescent="0.2">
      <c r="A39" s="12"/>
      <c r="B39" s="550" t="s">
        <v>752</v>
      </c>
      <c r="C39" s="550"/>
      <c r="D39" s="550"/>
      <c r="E39" s="550"/>
      <c r="F39" s="550"/>
      <c r="G39" s="550"/>
      <c r="H39" s="550"/>
      <c r="I39" s="550"/>
      <c r="J39" s="550"/>
      <c r="K39" s="550"/>
      <c r="L39" s="12"/>
      <c r="M39" s="12"/>
      <c r="N39" s="12"/>
    </row>
    <row r="40" spans="1:14" s="25" customFormat="1" ht="18" thickBot="1" x14ac:dyDescent="0.2">
      <c r="A40" s="12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2"/>
      <c r="M40" s="12"/>
      <c r="N40" s="12"/>
    </row>
    <row r="41" spans="1:14" s="25" customFormat="1" x14ac:dyDescent="0.2">
      <c r="A41" s="12"/>
      <c r="B41" s="156"/>
      <c r="C41" s="168" t="s">
        <v>91</v>
      </c>
      <c r="D41" s="174"/>
      <c r="E41" s="174"/>
      <c r="F41" s="168" t="s">
        <v>91</v>
      </c>
      <c r="G41" s="174"/>
      <c r="H41" s="174"/>
      <c r="I41" s="546" t="s">
        <v>649</v>
      </c>
      <c r="J41" s="547"/>
      <c r="K41" s="547"/>
      <c r="L41" s="12"/>
      <c r="M41" s="12"/>
      <c r="N41" s="12"/>
    </row>
    <row r="42" spans="1:14" s="25" customFormat="1" x14ac:dyDescent="0.2">
      <c r="A42" s="12"/>
      <c r="B42" s="156"/>
      <c r="C42" s="228" t="s">
        <v>424</v>
      </c>
      <c r="D42" s="520" t="s">
        <v>754</v>
      </c>
      <c r="E42" s="520" t="s">
        <v>773</v>
      </c>
      <c r="F42" s="228" t="s">
        <v>774</v>
      </c>
      <c r="G42" s="520" t="s">
        <v>753</v>
      </c>
      <c r="H42" s="520" t="s">
        <v>775</v>
      </c>
      <c r="I42" s="520" t="s">
        <v>534</v>
      </c>
      <c r="J42" s="520" t="s">
        <v>755</v>
      </c>
      <c r="K42" s="518" t="s">
        <v>756</v>
      </c>
      <c r="L42" s="12"/>
      <c r="M42" s="12"/>
      <c r="N42" s="12"/>
    </row>
    <row r="43" spans="1:14" s="25" customFormat="1" x14ac:dyDescent="0.2">
      <c r="A43" s="12"/>
      <c r="B43" s="174"/>
      <c r="C43" s="321" t="s">
        <v>423</v>
      </c>
      <c r="D43" s="521"/>
      <c r="E43" s="521"/>
      <c r="F43" s="229" t="s">
        <v>757</v>
      </c>
      <c r="G43" s="521"/>
      <c r="H43" s="521"/>
      <c r="I43" s="521"/>
      <c r="J43" s="521"/>
      <c r="K43" s="519"/>
      <c r="L43" s="12"/>
      <c r="M43" s="12"/>
      <c r="N43" s="12"/>
    </row>
    <row r="44" spans="1:14" s="25" customFormat="1" x14ac:dyDescent="0.2">
      <c r="A44" s="12"/>
      <c r="B44" s="156"/>
      <c r="C44" s="322"/>
      <c r="D44" s="156"/>
      <c r="E44" s="156"/>
      <c r="F44" s="269" t="s">
        <v>92</v>
      </c>
      <c r="G44" s="323" t="s">
        <v>92</v>
      </c>
      <c r="H44" s="323" t="s">
        <v>92</v>
      </c>
      <c r="I44" s="323" t="s">
        <v>93</v>
      </c>
      <c r="J44" s="323" t="s">
        <v>94</v>
      </c>
      <c r="K44" s="323" t="s">
        <v>95</v>
      </c>
      <c r="L44" s="12"/>
      <c r="M44" s="12"/>
      <c r="N44" s="12"/>
    </row>
    <row r="45" spans="1:14" s="10" customFormat="1" x14ac:dyDescent="0.2">
      <c r="A45" s="33"/>
      <c r="B45" s="306" t="s">
        <v>491</v>
      </c>
      <c r="C45" s="324" t="s">
        <v>758</v>
      </c>
      <c r="D45" s="325" t="s">
        <v>759</v>
      </c>
      <c r="E45" s="274">
        <v>68</v>
      </c>
      <c r="F45" s="326">
        <v>1790</v>
      </c>
      <c r="G45" s="274">
        <v>1722</v>
      </c>
      <c r="H45" s="274">
        <v>68</v>
      </c>
      <c r="I45" s="274">
        <v>42410</v>
      </c>
      <c r="J45" s="274">
        <v>6448</v>
      </c>
      <c r="K45" s="274">
        <v>5936</v>
      </c>
      <c r="L45" s="34"/>
      <c r="M45" s="33"/>
      <c r="N45" s="33"/>
    </row>
    <row r="46" spans="1:14" s="10" customFormat="1" x14ac:dyDescent="0.2">
      <c r="A46" s="33"/>
      <c r="B46" s="306" t="s">
        <v>535</v>
      </c>
      <c r="C46" s="324" t="s">
        <v>479</v>
      </c>
      <c r="D46" s="325" t="s">
        <v>538</v>
      </c>
      <c r="E46" s="274">
        <v>66</v>
      </c>
      <c r="F46" s="326">
        <v>1788</v>
      </c>
      <c r="G46" s="274">
        <v>1722</v>
      </c>
      <c r="H46" s="274">
        <v>66</v>
      </c>
      <c r="I46" s="274">
        <v>39952</v>
      </c>
      <c r="J46" s="274">
        <v>6245</v>
      </c>
      <c r="K46" s="274">
        <v>5727</v>
      </c>
      <c r="L46" s="34"/>
      <c r="M46" s="33"/>
      <c r="N46" s="33"/>
    </row>
    <row r="47" spans="1:14" s="10" customFormat="1" x14ac:dyDescent="0.2">
      <c r="A47" s="33"/>
      <c r="B47" s="317" t="s">
        <v>608</v>
      </c>
      <c r="C47" s="327" t="s">
        <v>479</v>
      </c>
      <c r="D47" s="328" t="s">
        <v>538</v>
      </c>
      <c r="E47" s="329">
        <v>66</v>
      </c>
      <c r="F47" s="179">
        <v>1778</v>
      </c>
      <c r="G47" s="329">
        <v>1712</v>
      </c>
      <c r="H47" s="329">
        <v>66</v>
      </c>
      <c r="I47" s="329">
        <v>39103</v>
      </c>
      <c r="J47" s="329">
        <v>5953</v>
      </c>
      <c r="K47" s="329">
        <v>5504</v>
      </c>
      <c r="L47" s="34"/>
      <c r="M47" s="33"/>
      <c r="N47" s="33"/>
    </row>
    <row r="48" spans="1:14" s="10" customFormat="1" x14ac:dyDescent="0.2">
      <c r="A48" s="33"/>
      <c r="B48" s="317" t="s">
        <v>714</v>
      </c>
      <c r="C48" s="327" t="s">
        <v>715</v>
      </c>
      <c r="D48" s="328" t="s">
        <v>470</v>
      </c>
      <c r="E48" s="329">
        <v>57</v>
      </c>
      <c r="F48" s="179">
        <v>1741</v>
      </c>
      <c r="G48" s="329">
        <v>1684</v>
      </c>
      <c r="H48" s="329">
        <v>57</v>
      </c>
      <c r="I48" s="329">
        <v>39020</v>
      </c>
      <c r="J48" s="329">
        <v>6021</v>
      </c>
      <c r="K48" s="329">
        <v>5607</v>
      </c>
      <c r="L48" s="34"/>
      <c r="M48" s="33"/>
      <c r="N48" s="33"/>
    </row>
    <row r="49" spans="1:14" s="10" customFormat="1" x14ac:dyDescent="0.2">
      <c r="A49" s="33"/>
      <c r="B49" s="317" t="s">
        <v>748</v>
      </c>
      <c r="C49" s="327" t="s">
        <v>776</v>
      </c>
      <c r="D49" s="328" t="s">
        <v>760</v>
      </c>
      <c r="E49" s="329">
        <v>55</v>
      </c>
      <c r="F49" s="179">
        <v>1721</v>
      </c>
      <c r="G49" s="329">
        <v>1666</v>
      </c>
      <c r="H49" s="329">
        <v>55</v>
      </c>
      <c r="I49" s="329">
        <v>37417</v>
      </c>
      <c r="J49" s="329">
        <v>5784</v>
      </c>
      <c r="K49" s="329">
        <v>5449</v>
      </c>
      <c r="L49" s="34"/>
      <c r="M49" s="33"/>
      <c r="N49" s="33"/>
    </row>
    <row r="50" spans="1:14" s="10" customFormat="1" x14ac:dyDescent="0.2">
      <c r="A50" s="33"/>
      <c r="B50" s="317" t="s">
        <v>951</v>
      </c>
      <c r="C50" s="327" t="s">
        <v>953</v>
      </c>
      <c r="D50" s="328" t="s">
        <v>954</v>
      </c>
      <c r="E50" s="329">
        <v>51</v>
      </c>
      <c r="F50" s="179">
        <v>1651</v>
      </c>
      <c r="G50" s="329">
        <v>1600</v>
      </c>
      <c r="H50" s="329">
        <v>51</v>
      </c>
      <c r="I50" s="329">
        <v>35114</v>
      </c>
      <c r="J50" s="329">
        <v>5360</v>
      </c>
      <c r="K50" s="329">
        <v>5085</v>
      </c>
      <c r="L50" s="34"/>
      <c r="M50" s="33"/>
      <c r="N50" s="33"/>
    </row>
    <row r="51" spans="1:14" s="25" customFormat="1" ht="18" thickBot="1" x14ac:dyDescent="0.2">
      <c r="A51" s="12"/>
      <c r="B51" s="165"/>
      <c r="C51" s="290"/>
      <c r="D51" s="165"/>
      <c r="E51" s="165"/>
      <c r="F51" s="165"/>
      <c r="G51" s="165"/>
      <c r="H51" s="165"/>
      <c r="I51" s="165"/>
      <c r="J51" s="165"/>
      <c r="K51" s="165"/>
      <c r="L51" s="12"/>
      <c r="M51" s="12"/>
      <c r="N51" s="12"/>
    </row>
    <row r="52" spans="1:14" s="25" customFormat="1" x14ac:dyDescent="0.2">
      <c r="A52" s="12"/>
      <c r="B52" s="156"/>
      <c r="C52" s="306" t="s">
        <v>425</v>
      </c>
      <c r="D52" s="156"/>
      <c r="E52" s="156"/>
      <c r="F52" s="156"/>
      <c r="G52" s="156"/>
      <c r="H52" s="156"/>
      <c r="I52" s="156"/>
      <c r="J52" s="156"/>
      <c r="K52" s="156"/>
      <c r="L52" s="12"/>
      <c r="M52" s="12"/>
      <c r="N52" s="12"/>
    </row>
    <row r="53" spans="1:14" s="12" customFormat="1" x14ac:dyDescent="0.2">
      <c r="B53" s="156"/>
      <c r="C53" s="156" t="s">
        <v>437</v>
      </c>
      <c r="D53" s="156"/>
      <c r="E53" s="156"/>
      <c r="F53" s="156"/>
      <c r="G53" s="292"/>
      <c r="H53" s="156"/>
      <c r="I53" s="156"/>
      <c r="J53" s="156"/>
      <c r="K53" s="156"/>
    </row>
    <row r="54" spans="1:14" s="25" customFormat="1" x14ac:dyDescent="0.2">
      <c r="A54" s="12"/>
      <c r="B54" s="156"/>
      <c r="C54" s="292" t="s">
        <v>777</v>
      </c>
      <c r="D54" s="156"/>
      <c r="E54" s="156"/>
      <c r="F54" s="156"/>
      <c r="G54" s="292"/>
      <c r="H54" s="156"/>
      <c r="I54" s="156"/>
      <c r="J54" s="156"/>
      <c r="K54" s="156"/>
      <c r="L54" s="12"/>
      <c r="M54" s="12"/>
      <c r="N54" s="12"/>
    </row>
    <row r="55" spans="1:14" s="25" customFormat="1" x14ac:dyDescent="0.2">
      <c r="A55" s="12"/>
      <c r="B55" s="156"/>
      <c r="C55" s="292"/>
      <c r="D55" s="156"/>
      <c r="E55" s="156"/>
      <c r="F55" s="156"/>
      <c r="G55" s="292"/>
      <c r="H55" s="156"/>
      <c r="I55" s="156"/>
      <c r="J55" s="156"/>
      <c r="K55" s="156"/>
      <c r="L55" s="12"/>
      <c r="M55" s="12"/>
      <c r="N55" s="12"/>
    </row>
    <row r="56" spans="1:14" x14ac:dyDescent="0.15">
      <c r="B56" s="296"/>
      <c r="C56" s="296"/>
      <c r="D56" s="296"/>
      <c r="E56" s="296"/>
      <c r="F56" s="296"/>
      <c r="G56" s="296"/>
      <c r="H56" s="296"/>
      <c r="I56" s="296"/>
      <c r="J56" s="296"/>
      <c r="K56" s="296"/>
    </row>
    <row r="57" spans="1:14" x14ac:dyDescent="0.2">
      <c r="B57" s="548" t="s">
        <v>101</v>
      </c>
      <c r="C57" s="548"/>
      <c r="D57" s="548"/>
      <c r="E57" s="548"/>
      <c r="F57" s="548"/>
      <c r="G57" s="548"/>
      <c r="H57" s="548"/>
      <c r="I57" s="548"/>
      <c r="J57" s="548"/>
      <c r="K57" s="548"/>
    </row>
    <row r="58" spans="1:14" ht="18" thickBot="1" x14ac:dyDescent="0.2">
      <c r="B58" s="293"/>
      <c r="C58" s="293"/>
      <c r="D58" s="293"/>
      <c r="E58" s="293"/>
      <c r="F58" s="293"/>
      <c r="G58" s="293"/>
      <c r="H58" s="293"/>
      <c r="I58" s="293"/>
      <c r="J58" s="293"/>
      <c r="K58" s="293"/>
    </row>
    <row r="59" spans="1:14" x14ac:dyDescent="0.2">
      <c r="B59" s="296"/>
      <c r="C59" s="541" t="s">
        <v>778</v>
      </c>
      <c r="D59" s="542"/>
      <c r="E59" s="542"/>
      <c r="F59" s="542"/>
      <c r="G59" s="542"/>
      <c r="H59" s="543"/>
      <c r="I59" s="541" t="s">
        <v>779</v>
      </c>
      <c r="J59" s="542"/>
      <c r="K59" s="542"/>
    </row>
    <row r="60" spans="1:14" x14ac:dyDescent="0.2">
      <c r="B60" s="296"/>
      <c r="C60" s="314" t="s">
        <v>761</v>
      </c>
      <c r="D60" s="298"/>
      <c r="E60" s="298"/>
      <c r="F60" s="539" t="s">
        <v>104</v>
      </c>
      <c r="G60" s="298"/>
      <c r="H60" s="298"/>
      <c r="I60" s="539" t="s">
        <v>780</v>
      </c>
      <c r="J60" s="298"/>
      <c r="K60" s="298"/>
    </row>
    <row r="61" spans="1:14" x14ac:dyDescent="0.2">
      <c r="B61" s="298"/>
      <c r="C61" s="330" t="s">
        <v>537</v>
      </c>
      <c r="D61" s="331" t="s">
        <v>102</v>
      </c>
      <c r="E61" s="331" t="s">
        <v>103</v>
      </c>
      <c r="F61" s="540"/>
      <c r="G61" s="331" t="s">
        <v>102</v>
      </c>
      <c r="H61" s="331" t="s">
        <v>103</v>
      </c>
      <c r="I61" s="540"/>
      <c r="J61" s="330" t="s">
        <v>105</v>
      </c>
      <c r="K61" s="330" t="s">
        <v>106</v>
      </c>
    </row>
    <row r="62" spans="1:14" x14ac:dyDescent="0.2">
      <c r="B62" s="296"/>
      <c r="C62" s="304"/>
      <c r="D62" s="296"/>
      <c r="E62" s="296"/>
      <c r="F62" s="305" t="s">
        <v>92</v>
      </c>
      <c r="G62" s="305" t="s">
        <v>92</v>
      </c>
      <c r="H62" s="305" t="s">
        <v>92</v>
      </c>
      <c r="I62" s="305" t="s">
        <v>781</v>
      </c>
      <c r="J62" s="305" t="s">
        <v>782</v>
      </c>
      <c r="K62" s="305" t="s">
        <v>783</v>
      </c>
    </row>
    <row r="63" spans="1:14" s="10" customFormat="1" x14ac:dyDescent="0.2">
      <c r="A63" s="33"/>
      <c r="B63" s="306" t="s">
        <v>491</v>
      </c>
      <c r="C63" s="332">
        <v>692</v>
      </c>
      <c r="D63" s="308">
        <v>583</v>
      </c>
      <c r="E63" s="316">
        <v>109</v>
      </c>
      <c r="F63" s="333">
        <v>10003</v>
      </c>
      <c r="G63" s="309">
        <v>8096</v>
      </c>
      <c r="H63" s="309">
        <v>1907</v>
      </c>
      <c r="I63" s="238">
        <v>29919</v>
      </c>
      <c r="J63" s="238">
        <v>19775</v>
      </c>
      <c r="K63" s="238">
        <v>10144</v>
      </c>
      <c r="L63" s="34"/>
      <c r="M63" s="33"/>
      <c r="N63" s="33"/>
    </row>
    <row r="64" spans="1:14" s="10" customFormat="1" x14ac:dyDescent="0.2">
      <c r="A64" s="33"/>
      <c r="B64" s="306" t="s">
        <v>535</v>
      </c>
      <c r="C64" s="332">
        <v>644</v>
      </c>
      <c r="D64" s="308">
        <v>573</v>
      </c>
      <c r="E64" s="316">
        <v>71</v>
      </c>
      <c r="F64" s="333">
        <v>9883</v>
      </c>
      <c r="G64" s="309">
        <v>8111</v>
      </c>
      <c r="H64" s="309">
        <v>1772</v>
      </c>
      <c r="I64" s="238">
        <v>30816</v>
      </c>
      <c r="J64" s="238">
        <v>20714</v>
      </c>
      <c r="K64" s="238">
        <v>10102</v>
      </c>
      <c r="L64" s="34"/>
      <c r="M64" s="33"/>
      <c r="N64" s="33"/>
    </row>
    <row r="65" spans="1:14" s="10" customFormat="1" x14ac:dyDescent="0.2">
      <c r="A65" s="33"/>
      <c r="B65" s="317" t="s">
        <v>608</v>
      </c>
      <c r="C65" s="334">
        <v>616</v>
      </c>
      <c r="D65" s="319">
        <v>559</v>
      </c>
      <c r="E65" s="320">
        <v>57</v>
      </c>
      <c r="F65" s="259">
        <v>8782</v>
      </c>
      <c r="G65" s="257">
        <v>8109</v>
      </c>
      <c r="H65" s="257">
        <v>673</v>
      </c>
      <c r="I65" s="335">
        <v>31911</v>
      </c>
      <c r="J65" s="335">
        <v>22111</v>
      </c>
      <c r="K65" s="335">
        <v>9800</v>
      </c>
      <c r="L65" s="34"/>
      <c r="M65" s="33"/>
      <c r="N65" s="33"/>
    </row>
    <row r="66" spans="1:14" s="10" customFormat="1" x14ac:dyDescent="0.2">
      <c r="A66" s="33"/>
      <c r="B66" s="317" t="s">
        <v>714</v>
      </c>
      <c r="C66" s="334">
        <v>620</v>
      </c>
      <c r="D66" s="319">
        <v>561</v>
      </c>
      <c r="E66" s="320">
        <v>59</v>
      </c>
      <c r="F66" s="259">
        <v>8832</v>
      </c>
      <c r="G66" s="257">
        <v>8171</v>
      </c>
      <c r="H66" s="257">
        <v>661</v>
      </c>
      <c r="I66" s="335">
        <v>28354</v>
      </c>
      <c r="J66" s="335">
        <v>21404</v>
      </c>
      <c r="K66" s="335">
        <v>6950</v>
      </c>
      <c r="L66" s="34"/>
      <c r="M66" s="33"/>
      <c r="N66" s="33"/>
    </row>
    <row r="67" spans="1:14" s="10" customFormat="1" x14ac:dyDescent="0.2">
      <c r="A67" s="33"/>
      <c r="B67" s="317" t="s">
        <v>748</v>
      </c>
      <c r="C67" s="334">
        <v>691</v>
      </c>
      <c r="D67" s="319">
        <v>616</v>
      </c>
      <c r="E67" s="320">
        <v>75</v>
      </c>
      <c r="F67" s="259">
        <v>10215</v>
      </c>
      <c r="G67" s="257">
        <v>8410</v>
      </c>
      <c r="H67" s="257">
        <v>1805</v>
      </c>
      <c r="I67" s="335">
        <v>31653</v>
      </c>
      <c r="J67" s="335">
        <v>21994</v>
      </c>
      <c r="K67" s="335">
        <v>9659</v>
      </c>
      <c r="L67" s="34"/>
      <c r="M67" s="33"/>
      <c r="N67" s="33"/>
    </row>
    <row r="68" spans="1:14" s="10" customFormat="1" x14ac:dyDescent="0.2">
      <c r="A68" s="33"/>
      <c r="B68" s="317" t="s">
        <v>951</v>
      </c>
      <c r="C68" s="334">
        <v>710</v>
      </c>
      <c r="D68" s="319">
        <v>631</v>
      </c>
      <c r="E68" s="320">
        <v>79</v>
      </c>
      <c r="F68" s="259">
        <v>10512</v>
      </c>
      <c r="G68" s="257">
        <v>8498</v>
      </c>
      <c r="H68" s="257">
        <v>2014</v>
      </c>
      <c r="I68" s="335" t="s">
        <v>711</v>
      </c>
      <c r="J68" s="335" t="s">
        <v>711</v>
      </c>
      <c r="K68" s="335" t="s">
        <v>711</v>
      </c>
      <c r="L68" s="34"/>
      <c r="M68" s="33"/>
      <c r="N68" s="33"/>
    </row>
    <row r="69" spans="1:14" ht="18" thickBot="1" x14ac:dyDescent="0.2">
      <c r="B69" s="293"/>
      <c r="C69" s="312"/>
      <c r="D69" s="293"/>
      <c r="E69" s="293"/>
      <c r="F69" s="293"/>
      <c r="G69" s="293"/>
      <c r="H69" s="293"/>
      <c r="I69" s="293"/>
      <c r="J69" s="293"/>
      <c r="K69" s="293"/>
    </row>
    <row r="70" spans="1:14" x14ac:dyDescent="0.2">
      <c r="B70" s="296"/>
      <c r="C70" s="306" t="s">
        <v>457</v>
      </c>
      <c r="D70" s="296"/>
      <c r="E70" s="296"/>
      <c r="F70" s="296"/>
      <c r="G70" s="296"/>
      <c r="H70" s="296"/>
      <c r="I70" s="296"/>
      <c r="J70" s="296"/>
      <c r="K70" s="296"/>
    </row>
    <row r="71" spans="1:14" x14ac:dyDescent="0.2">
      <c r="A71" s="45"/>
      <c r="B71" s="296"/>
      <c r="C71" s="292" t="s">
        <v>540</v>
      </c>
      <c r="D71" s="296"/>
      <c r="E71" s="296"/>
      <c r="F71" s="296"/>
      <c r="G71" s="296"/>
      <c r="H71" s="296"/>
      <c r="I71" s="296"/>
      <c r="J71" s="296"/>
      <c r="K71" s="296"/>
    </row>
  </sheetData>
  <mergeCells count="31">
    <mergeCell ref="J42:J43"/>
    <mergeCell ref="K42:K43"/>
    <mergeCell ref="B57:K57"/>
    <mergeCell ref="B6:K6"/>
    <mergeCell ref="E8:G8"/>
    <mergeCell ref="H8:J8"/>
    <mergeCell ref="E9:E10"/>
    <mergeCell ref="F9:F10"/>
    <mergeCell ref="G9:G10"/>
    <mergeCell ref="H9:H10"/>
    <mergeCell ref="I9:I10"/>
    <mergeCell ref="J9:J10"/>
    <mergeCell ref="G25:G26"/>
    <mergeCell ref="B39:K39"/>
    <mergeCell ref="H24:K24"/>
    <mergeCell ref="F60:F61"/>
    <mergeCell ref="I60:I61"/>
    <mergeCell ref="I59:K59"/>
    <mergeCell ref="C59:H59"/>
    <mergeCell ref="H25:H26"/>
    <mergeCell ref="I25:I26"/>
    <mergeCell ref="J25:J26"/>
    <mergeCell ref="K25:K26"/>
    <mergeCell ref="D42:D43"/>
    <mergeCell ref="E42:E43"/>
    <mergeCell ref="G42:G43"/>
    <mergeCell ref="H42:H43"/>
    <mergeCell ref="I42:I43"/>
    <mergeCell ref="I41:K41"/>
    <mergeCell ref="E25:E26"/>
    <mergeCell ref="F25:F26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8"/>
  <sheetViews>
    <sheetView view="pageBreakPreview" zoomScale="75" zoomScaleNormal="75" workbookViewId="0">
      <selection activeCell="H18" sqref="H18"/>
    </sheetView>
  </sheetViews>
  <sheetFormatPr defaultColWidth="17.125" defaultRowHeight="17.25" x14ac:dyDescent="0.15"/>
  <cols>
    <col min="1" max="1" width="13.375" style="12" customWidth="1"/>
    <col min="2" max="2" width="22.125" style="12" customWidth="1"/>
    <col min="3" max="6" width="24.75" style="12" customWidth="1"/>
    <col min="7" max="14" width="17.125" style="12"/>
    <col min="15" max="16384" width="17.125" style="25"/>
  </cols>
  <sheetData>
    <row r="1" spans="1:14" x14ac:dyDescent="0.2">
      <c r="A1" s="14"/>
    </row>
    <row r="6" spans="1:14" x14ac:dyDescent="0.2">
      <c r="B6" s="516" t="s">
        <v>541</v>
      </c>
      <c r="C6" s="516"/>
      <c r="D6" s="516"/>
      <c r="E6" s="516"/>
      <c r="F6" s="516"/>
    </row>
    <row r="7" spans="1:14" ht="18" thickBot="1" x14ac:dyDescent="0.25">
      <c r="B7" s="165"/>
      <c r="C7" s="165"/>
      <c r="D7" s="165"/>
      <c r="E7" s="165"/>
      <c r="F7" s="167" t="s">
        <v>722</v>
      </c>
    </row>
    <row r="8" spans="1:14" x14ac:dyDescent="0.2">
      <c r="B8" s="201"/>
      <c r="C8" s="551" t="s">
        <v>721</v>
      </c>
      <c r="D8" s="552"/>
      <c r="E8" s="530" t="s">
        <v>86</v>
      </c>
      <c r="F8" s="228" t="s">
        <v>729</v>
      </c>
    </row>
    <row r="9" spans="1:14" x14ac:dyDescent="0.2">
      <c r="B9" s="206"/>
      <c r="C9" s="336" t="s">
        <v>723</v>
      </c>
      <c r="D9" s="337" t="s">
        <v>728</v>
      </c>
      <c r="E9" s="521"/>
      <c r="F9" s="229" t="s">
        <v>107</v>
      </c>
    </row>
    <row r="10" spans="1:14" x14ac:dyDescent="0.15">
      <c r="B10" s="266"/>
      <c r="C10" s="164"/>
      <c r="D10" s="164"/>
      <c r="E10" s="156"/>
      <c r="F10" s="156"/>
    </row>
    <row r="11" spans="1:14" x14ac:dyDescent="0.2">
      <c r="B11" s="232" t="s">
        <v>382</v>
      </c>
      <c r="C11" s="224">
        <v>21480727</v>
      </c>
      <c r="D11" s="224">
        <v>4870102</v>
      </c>
      <c r="E11" s="338">
        <v>4878952</v>
      </c>
      <c r="F11" s="338">
        <v>788114</v>
      </c>
    </row>
    <row r="12" spans="1:14" x14ac:dyDescent="0.2">
      <c r="B12" s="232" t="s">
        <v>385</v>
      </c>
      <c r="C12" s="338">
        <v>21252369</v>
      </c>
      <c r="D12" s="224">
        <v>6147623</v>
      </c>
      <c r="E12" s="338">
        <v>4864708</v>
      </c>
      <c r="F12" s="338">
        <v>726248</v>
      </c>
    </row>
    <row r="13" spans="1:14" s="7" customFormat="1" x14ac:dyDescent="0.2">
      <c r="A13" s="39"/>
      <c r="B13" s="232" t="s">
        <v>391</v>
      </c>
      <c r="C13" s="338">
        <v>21857721</v>
      </c>
      <c r="D13" s="338">
        <v>6756505</v>
      </c>
      <c r="E13" s="338">
        <v>5058048</v>
      </c>
      <c r="F13" s="338">
        <v>658301</v>
      </c>
      <c r="G13" s="11"/>
      <c r="H13" s="12"/>
      <c r="I13" s="39"/>
      <c r="J13" s="39"/>
      <c r="K13" s="39"/>
      <c r="L13" s="39"/>
      <c r="M13" s="39"/>
      <c r="N13" s="39"/>
    </row>
    <row r="14" spans="1:14" s="7" customFormat="1" x14ac:dyDescent="0.2">
      <c r="A14" s="39"/>
      <c r="B14" s="232" t="s">
        <v>395</v>
      </c>
      <c r="C14" s="339">
        <v>21632068</v>
      </c>
      <c r="D14" s="339">
        <v>7177493</v>
      </c>
      <c r="E14" s="339">
        <v>5229186</v>
      </c>
      <c r="F14" s="338">
        <v>336365</v>
      </c>
      <c r="G14" s="11"/>
      <c r="H14" s="12"/>
      <c r="I14" s="39"/>
      <c r="J14" s="39"/>
      <c r="K14" s="39"/>
      <c r="L14" s="39"/>
      <c r="M14" s="39"/>
      <c r="N14" s="39"/>
    </row>
    <row r="15" spans="1:14" s="7" customFormat="1" x14ac:dyDescent="0.2">
      <c r="A15" s="39"/>
      <c r="B15" s="232"/>
      <c r="C15" s="339"/>
      <c r="D15" s="339"/>
      <c r="E15" s="339"/>
      <c r="F15" s="338"/>
      <c r="G15" s="11"/>
      <c r="H15" s="12"/>
      <c r="I15" s="39"/>
      <c r="J15" s="39"/>
      <c r="K15" s="39"/>
      <c r="L15" s="39"/>
      <c r="M15" s="39"/>
      <c r="N15" s="39"/>
    </row>
    <row r="16" spans="1:14" s="7" customFormat="1" x14ac:dyDescent="0.2">
      <c r="A16" s="39"/>
      <c r="B16" s="232" t="s">
        <v>403</v>
      </c>
      <c r="C16" s="338">
        <v>23544390</v>
      </c>
      <c r="D16" s="338">
        <v>7274768</v>
      </c>
      <c r="E16" s="338">
        <v>5147769</v>
      </c>
      <c r="F16" s="340" t="s">
        <v>711</v>
      </c>
      <c r="G16" s="11"/>
      <c r="H16" s="12"/>
      <c r="I16" s="39"/>
      <c r="J16" s="39"/>
      <c r="K16" s="39"/>
      <c r="L16" s="39"/>
      <c r="M16" s="39"/>
      <c r="N16" s="39"/>
    </row>
    <row r="17" spans="1:14" s="7" customFormat="1" x14ac:dyDescent="0.2">
      <c r="A17" s="39"/>
      <c r="B17" s="232" t="s">
        <v>442</v>
      </c>
      <c r="C17" s="338">
        <v>25095582</v>
      </c>
      <c r="D17" s="338">
        <v>7641735</v>
      </c>
      <c r="E17" s="338">
        <v>5398123</v>
      </c>
      <c r="F17" s="340" t="s">
        <v>711</v>
      </c>
      <c r="G17" s="11"/>
      <c r="H17" s="12"/>
      <c r="I17" s="39"/>
      <c r="J17" s="39"/>
      <c r="K17" s="39"/>
      <c r="L17" s="39"/>
      <c r="M17" s="39"/>
      <c r="N17" s="39"/>
    </row>
    <row r="18" spans="1:14" s="7" customFormat="1" x14ac:dyDescent="0.2">
      <c r="A18" s="39"/>
      <c r="B18" s="232" t="s">
        <v>464</v>
      </c>
      <c r="C18" s="338">
        <v>26138019</v>
      </c>
      <c r="D18" s="338">
        <v>8038212</v>
      </c>
      <c r="E18" s="338">
        <v>5549059</v>
      </c>
      <c r="F18" s="340" t="s">
        <v>711</v>
      </c>
      <c r="G18" s="11"/>
      <c r="H18" s="12"/>
      <c r="I18" s="39"/>
      <c r="J18" s="39"/>
      <c r="K18" s="39"/>
      <c r="L18" s="39"/>
      <c r="M18" s="39"/>
      <c r="N18" s="39"/>
    </row>
    <row r="19" spans="1:14" x14ac:dyDescent="0.2">
      <c r="B19" s="232" t="s">
        <v>481</v>
      </c>
      <c r="C19" s="338">
        <v>25698261</v>
      </c>
      <c r="D19" s="338">
        <v>7394015</v>
      </c>
      <c r="E19" s="338">
        <v>5359708</v>
      </c>
      <c r="F19" s="340" t="s">
        <v>711</v>
      </c>
    </row>
    <row r="20" spans="1:14" x14ac:dyDescent="0.2">
      <c r="B20" s="232"/>
      <c r="C20" s="338"/>
      <c r="D20" s="338"/>
      <c r="E20" s="338"/>
      <c r="F20" s="224"/>
    </row>
    <row r="21" spans="1:14" x14ac:dyDescent="0.2">
      <c r="B21" s="232" t="s">
        <v>542</v>
      </c>
      <c r="C21" s="338">
        <v>25782135</v>
      </c>
      <c r="D21" s="338">
        <v>7107696</v>
      </c>
      <c r="E21" s="338">
        <v>5297098</v>
      </c>
      <c r="F21" s="340" t="s">
        <v>711</v>
      </c>
    </row>
    <row r="22" spans="1:14" x14ac:dyDescent="0.15">
      <c r="B22" s="341"/>
      <c r="C22" s="342"/>
      <c r="D22" s="342"/>
      <c r="E22" s="343"/>
      <c r="F22" s="343"/>
    </row>
    <row r="23" spans="1:14" x14ac:dyDescent="0.2">
      <c r="B23" s="344" t="s">
        <v>544</v>
      </c>
      <c r="C23" s="345">
        <v>2060455</v>
      </c>
      <c r="D23" s="339">
        <v>567763</v>
      </c>
      <c r="E23" s="339">
        <v>422650</v>
      </c>
      <c r="F23" s="340" t="s">
        <v>711</v>
      </c>
    </row>
    <row r="24" spans="1:14" x14ac:dyDescent="0.2">
      <c r="B24" s="344" t="s">
        <v>545</v>
      </c>
      <c r="C24" s="345">
        <v>1913614</v>
      </c>
      <c r="D24" s="339">
        <v>535799</v>
      </c>
      <c r="E24" s="339">
        <v>397402</v>
      </c>
      <c r="F24" s="340" t="s">
        <v>711</v>
      </c>
    </row>
    <row r="25" spans="1:14" x14ac:dyDescent="0.2">
      <c r="B25" s="344" t="s">
        <v>546</v>
      </c>
      <c r="C25" s="345">
        <v>2228758</v>
      </c>
      <c r="D25" s="339">
        <v>622975</v>
      </c>
      <c r="E25" s="339">
        <v>461209</v>
      </c>
      <c r="F25" s="340" t="s">
        <v>711</v>
      </c>
    </row>
    <row r="26" spans="1:14" x14ac:dyDescent="0.2">
      <c r="B26" s="344" t="s">
        <v>547</v>
      </c>
      <c r="C26" s="345">
        <v>2075556</v>
      </c>
      <c r="D26" s="339">
        <v>541448</v>
      </c>
      <c r="E26" s="339">
        <v>432021</v>
      </c>
      <c r="F26" s="340" t="s">
        <v>711</v>
      </c>
    </row>
    <row r="27" spans="1:14" x14ac:dyDescent="0.2">
      <c r="B27" s="344" t="s">
        <v>548</v>
      </c>
      <c r="C27" s="345">
        <v>2196681</v>
      </c>
      <c r="D27" s="339">
        <v>616894</v>
      </c>
      <c r="E27" s="339">
        <v>456473</v>
      </c>
      <c r="F27" s="340" t="s">
        <v>711</v>
      </c>
    </row>
    <row r="28" spans="1:14" x14ac:dyDescent="0.2">
      <c r="B28" s="344" t="s">
        <v>549</v>
      </c>
      <c r="C28" s="345">
        <v>2076774</v>
      </c>
      <c r="D28" s="339">
        <v>526855</v>
      </c>
      <c r="E28" s="339">
        <v>428838</v>
      </c>
      <c r="F28" s="340" t="s">
        <v>711</v>
      </c>
    </row>
    <row r="29" spans="1:14" x14ac:dyDescent="0.2">
      <c r="B29" s="344"/>
      <c r="C29" s="346"/>
      <c r="D29" s="339"/>
      <c r="E29" s="339"/>
      <c r="F29" s="224"/>
    </row>
    <row r="30" spans="1:14" x14ac:dyDescent="0.2">
      <c r="B30" s="344" t="s">
        <v>550</v>
      </c>
      <c r="C30" s="345">
        <v>2231430</v>
      </c>
      <c r="D30" s="339">
        <v>593378</v>
      </c>
      <c r="E30" s="339">
        <v>437474</v>
      </c>
      <c r="F30" s="340" t="s">
        <v>711</v>
      </c>
    </row>
    <row r="31" spans="1:14" x14ac:dyDescent="0.2">
      <c r="B31" s="344" t="s">
        <v>551</v>
      </c>
      <c r="C31" s="345">
        <v>2350595</v>
      </c>
      <c r="D31" s="339">
        <v>767033</v>
      </c>
      <c r="E31" s="339">
        <v>469869</v>
      </c>
      <c r="F31" s="340" t="s">
        <v>711</v>
      </c>
    </row>
    <row r="32" spans="1:14" x14ac:dyDescent="0.2">
      <c r="B32" s="344" t="s">
        <v>552</v>
      </c>
      <c r="C32" s="345">
        <v>2153420</v>
      </c>
      <c r="D32" s="339">
        <v>610539</v>
      </c>
      <c r="E32" s="339">
        <v>434391</v>
      </c>
      <c r="F32" s="340" t="s">
        <v>711</v>
      </c>
    </row>
    <row r="33" spans="2:6" x14ac:dyDescent="0.2">
      <c r="B33" s="344" t="s">
        <v>553</v>
      </c>
      <c r="C33" s="345">
        <v>2201043</v>
      </c>
      <c r="D33" s="339">
        <v>586540</v>
      </c>
      <c r="E33" s="339">
        <v>462910</v>
      </c>
      <c r="F33" s="340" t="s">
        <v>711</v>
      </c>
    </row>
    <row r="34" spans="2:6" x14ac:dyDescent="0.2">
      <c r="B34" s="344" t="s">
        <v>554</v>
      </c>
      <c r="C34" s="345">
        <v>2125645</v>
      </c>
      <c r="D34" s="339">
        <v>557109</v>
      </c>
      <c r="E34" s="339">
        <v>435914</v>
      </c>
      <c r="F34" s="340" t="s">
        <v>711</v>
      </c>
    </row>
    <row r="35" spans="2:6" x14ac:dyDescent="0.2">
      <c r="B35" s="344" t="s">
        <v>555</v>
      </c>
      <c r="C35" s="345">
        <v>2168164</v>
      </c>
      <c r="D35" s="339">
        <v>581363</v>
      </c>
      <c r="E35" s="339">
        <v>457947</v>
      </c>
      <c r="F35" s="340" t="s">
        <v>711</v>
      </c>
    </row>
    <row r="36" spans="2:6" x14ac:dyDescent="0.2">
      <c r="B36" s="344"/>
      <c r="C36" s="345"/>
      <c r="D36" s="339"/>
      <c r="E36" s="339"/>
      <c r="F36" s="224"/>
    </row>
    <row r="37" spans="2:6" x14ac:dyDescent="0.2">
      <c r="B37" s="232" t="s">
        <v>543</v>
      </c>
      <c r="C37" s="338">
        <v>25571868</v>
      </c>
      <c r="D37" s="338">
        <v>7012058</v>
      </c>
      <c r="E37" s="338">
        <v>5298651</v>
      </c>
      <c r="F37" s="340" t="s">
        <v>711</v>
      </c>
    </row>
    <row r="38" spans="2:6" x14ac:dyDescent="0.2">
      <c r="B38" s="344"/>
      <c r="C38" s="345"/>
      <c r="D38" s="339"/>
      <c r="E38" s="339"/>
      <c r="F38" s="224"/>
    </row>
    <row r="39" spans="2:6" x14ac:dyDescent="0.2">
      <c r="B39" s="344" t="s">
        <v>556</v>
      </c>
      <c r="C39" s="345">
        <v>2041991</v>
      </c>
      <c r="D39" s="339">
        <v>575529</v>
      </c>
      <c r="E39" s="339">
        <v>425365</v>
      </c>
      <c r="F39" s="340" t="s">
        <v>711</v>
      </c>
    </row>
    <row r="40" spans="2:6" x14ac:dyDescent="0.2">
      <c r="B40" s="344" t="s">
        <v>557</v>
      </c>
      <c r="C40" s="345">
        <v>1938968</v>
      </c>
      <c r="D40" s="339">
        <v>543931</v>
      </c>
      <c r="E40" s="339">
        <v>412861</v>
      </c>
      <c r="F40" s="340" t="s">
        <v>711</v>
      </c>
    </row>
    <row r="41" spans="2:6" x14ac:dyDescent="0.2">
      <c r="B41" s="344" t="s">
        <v>558</v>
      </c>
      <c r="C41" s="345">
        <v>2197182</v>
      </c>
      <c r="D41" s="339">
        <v>615222</v>
      </c>
      <c r="E41" s="339">
        <v>459091</v>
      </c>
      <c r="F41" s="340" t="s">
        <v>711</v>
      </c>
    </row>
    <row r="42" spans="2:6" x14ac:dyDescent="0.2">
      <c r="B42" s="344" t="s">
        <v>559</v>
      </c>
      <c r="C42" s="345">
        <v>2056445</v>
      </c>
      <c r="D42" s="339">
        <v>540605</v>
      </c>
      <c r="E42" s="339">
        <v>430896</v>
      </c>
      <c r="F42" s="340" t="s">
        <v>711</v>
      </c>
    </row>
    <row r="43" spans="2:6" x14ac:dyDescent="0.2">
      <c r="B43" s="344" t="s">
        <v>560</v>
      </c>
      <c r="C43" s="345">
        <v>2143082</v>
      </c>
      <c r="D43" s="156">
        <v>605070</v>
      </c>
      <c r="E43" s="339">
        <v>453604</v>
      </c>
      <c r="F43" s="340" t="s">
        <v>711</v>
      </c>
    </row>
    <row r="44" spans="2:6" x14ac:dyDescent="0.2">
      <c r="B44" s="344" t="s">
        <v>561</v>
      </c>
      <c r="C44" s="345">
        <v>2044879</v>
      </c>
      <c r="D44" s="339">
        <v>518862</v>
      </c>
      <c r="E44" s="339">
        <v>430739</v>
      </c>
      <c r="F44" s="340" t="s">
        <v>711</v>
      </c>
    </row>
    <row r="45" spans="2:6" x14ac:dyDescent="0.2">
      <c r="B45" s="344"/>
      <c r="C45" s="346"/>
      <c r="D45" s="339"/>
      <c r="E45" s="339"/>
      <c r="F45" s="338"/>
    </row>
    <row r="46" spans="2:6" x14ac:dyDescent="0.2">
      <c r="B46" s="344" t="s">
        <v>562</v>
      </c>
      <c r="C46" s="345">
        <v>2229933</v>
      </c>
      <c r="D46" s="339">
        <v>628504</v>
      </c>
      <c r="E46" s="339">
        <v>471121</v>
      </c>
      <c r="F46" s="340" t="s">
        <v>711</v>
      </c>
    </row>
    <row r="47" spans="2:6" x14ac:dyDescent="0.2">
      <c r="B47" s="344" t="s">
        <v>563</v>
      </c>
      <c r="C47" s="345">
        <v>2316720</v>
      </c>
      <c r="D47" s="339">
        <v>748141</v>
      </c>
      <c r="E47" s="339">
        <v>460753</v>
      </c>
      <c r="F47" s="340" t="s">
        <v>711</v>
      </c>
    </row>
    <row r="48" spans="2:6" x14ac:dyDescent="0.2">
      <c r="B48" s="344" t="s">
        <v>564</v>
      </c>
      <c r="C48" s="345">
        <v>2066192</v>
      </c>
      <c r="D48" s="339">
        <v>532616</v>
      </c>
      <c r="E48" s="339">
        <v>420921</v>
      </c>
      <c r="F48" s="340" t="s">
        <v>711</v>
      </c>
    </row>
    <row r="49" spans="2:6" x14ac:dyDescent="0.2">
      <c r="B49" s="344" t="s">
        <v>565</v>
      </c>
      <c r="C49" s="345">
        <v>2192552</v>
      </c>
      <c r="D49" s="339">
        <v>569093</v>
      </c>
      <c r="E49" s="339">
        <v>447531</v>
      </c>
      <c r="F49" s="340" t="s">
        <v>711</v>
      </c>
    </row>
    <row r="50" spans="2:6" x14ac:dyDescent="0.2">
      <c r="B50" s="344" t="s">
        <v>566</v>
      </c>
      <c r="C50" s="345">
        <v>2144021</v>
      </c>
      <c r="D50" s="339">
        <v>546451</v>
      </c>
      <c r="E50" s="339">
        <v>431171</v>
      </c>
      <c r="F50" s="340" t="s">
        <v>711</v>
      </c>
    </row>
    <row r="51" spans="2:6" x14ac:dyDescent="0.2">
      <c r="B51" s="344" t="s">
        <v>567</v>
      </c>
      <c r="C51" s="345">
        <v>2199903</v>
      </c>
      <c r="D51" s="339">
        <v>588034</v>
      </c>
      <c r="E51" s="339">
        <v>454598</v>
      </c>
      <c r="F51" s="340" t="s">
        <v>711</v>
      </c>
    </row>
    <row r="52" spans="2:6" x14ac:dyDescent="0.2">
      <c r="B52" s="344"/>
      <c r="C52" s="345"/>
      <c r="D52" s="339"/>
      <c r="E52" s="339"/>
      <c r="F52" s="241"/>
    </row>
    <row r="53" spans="2:6" x14ac:dyDescent="0.2">
      <c r="B53" s="232" t="s">
        <v>637</v>
      </c>
      <c r="C53" s="338">
        <v>25902380</v>
      </c>
      <c r="D53" s="338">
        <v>7160896</v>
      </c>
      <c r="E53" s="338">
        <v>5327775</v>
      </c>
      <c r="F53" s="340" t="s">
        <v>711</v>
      </c>
    </row>
    <row r="54" spans="2:6" x14ac:dyDescent="0.2">
      <c r="B54" s="347" t="s">
        <v>909</v>
      </c>
      <c r="C54" s="338">
        <v>25727054</v>
      </c>
      <c r="D54" s="338">
        <v>7213669</v>
      </c>
      <c r="E54" s="338">
        <v>5433399</v>
      </c>
      <c r="F54" s="340" t="s">
        <v>711</v>
      </c>
    </row>
    <row r="55" spans="2:6" x14ac:dyDescent="0.2">
      <c r="B55" s="347" t="s">
        <v>910</v>
      </c>
      <c r="C55" s="338">
        <v>26523598</v>
      </c>
      <c r="D55" s="338">
        <v>7141325</v>
      </c>
      <c r="E55" s="338">
        <v>5539175</v>
      </c>
      <c r="F55" s="340" t="s">
        <v>711</v>
      </c>
    </row>
    <row r="56" spans="2:6" x14ac:dyDescent="0.2">
      <c r="B56" s="347" t="s">
        <v>961</v>
      </c>
      <c r="C56" s="338">
        <v>23792592</v>
      </c>
      <c r="D56" s="338">
        <v>6235477</v>
      </c>
      <c r="E56" s="338">
        <v>5216118</v>
      </c>
      <c r="F56" s="340" t="s">
        <v>711</v>
      </c>
    </row>
    <row r="57" spans="2:6" ht="18" thickBot="1" x14ac:dyDescent="0.2">
      <c r="B57" s="242"/>
      <c r="C57" s="165"/>
      <c r="D57" s="165"/>
      <c r="E57" s="165"/>
      <c r="F57" s="165"/>
    </row>
    <row r="58" spans="2:6" x14ac:dyDescent="0.15">
      <c r="B58" s="164"/>
      <c r="C58" s="164" t="s">
        <v>443</v>
      </c>
      <c r="D58" s="164"/>
      <c r="E58" s="164"/>
      <c r="F58" s="164"/>
    </row>
    <row r="59" spans="2:6" x14ac:dyDescent="0.15">
      <c r="B59" s="164"/>
      <c r="C59" s="164" t="s">
        <v>724</v>
      </c>
      <c r="D59" s="164"/>
      <c r="E59" s="164"/>
      <c r="F59" s="164"/>
    </row>
    <row r="60" spans="2:6" x14ac:dyDescent="0.15">
      <c r="B60" s="164"/>
      <c r="C60" s="164" t="s">
        <v>725</v>
      </c>
      <c r="D60" s="164"/>
      <c r="E60" s="164"/>
      <c r="F60" s="164"/>
    </row>
    <row r="61" spans="2:6" x14ac:dyDescent="0.15">
      <c r="B61" s="164"/>
      <c r="C61" s="164" t="s">
        <v>962</v>
      </c>
      <c r="D61" s="164"/>
      <c r="E61" s="164"/>
      <c r="F61" s="164"/>
    </row>
    <row r="62" spans="2:6" x14ac:dyDescent="0.15">
      <c r="B62" s="164"/>
      <c r="C62" s="164" t="s">
        <v>731</v>
      </c>
      <c r="D62" s="164"/>
      <c r="E62" s="164"/>
      <c r="F62" s="164"/>
    </row>
    <row r="63" spans="2:6" x14ac:dyDescent="0.15">
      <c r="B63" s="164"/>
      <c r="C63" s="164" t="s">
        <v>730</v>
      </c>
      <c r="D63" s="164"/>
      <c r="E63" s="164"/>
      <c r="F63" s="164"/>
    </row>
    <row r="64" spans="2:6" x14ac:dyDescent="0.15">
      <c r="B64" s="164"/>
      <c r="C64" s="164" t="s">
        <v>975</v>
      </c>
      <c r="D64" s="164"/>
      <c r="E64" s="164"/>
      <c r="F64" s="164"/>
    </row>
    <row r="65" spans="1:6" x14ac:dyDescent="0.2">
      <c r="B65" s="156"/>
      <c r="C65" s="292" t="s">
        <v>444</v>
      </c>
      <c r="D65" s="292"/>
      <c r="E65" s="156"/>
      <c r="F65" s="156"/>
    </row>
    <row r="66" spans="1:6" x14ac:dyDescent="0.2">
      <c r="B66" s="156"/>
      <c r="C66" s="156"/>
      <c r="D66" s="292"/>
      <c r="E66" s="156"/>
      <c r="F66" s="156"/>
    </row>
    <row r="67" spans="1:6" x14ac:dyDescent="0.2">
      <c r="B67" s="156"/>
      <c r="C67" s="156"/>
      <c r="D67" s="292"/>
      <c r="E67" s="156"/>
      <c r="F67" s="156"/>
    </row>
    <row r="68" spans="1:6" x14ac:dyDescent="0.2">
      <c r="A68" s="14"/>
    </row>
  </sheetData>
  <mergeCells count="3">
    <mergeCell ref="B6:F6"/>
    <mergeCell ref="C8:D8"/>
    <mergeCell ref="E8:E9"/>
  </mergeCells>
  <phoneticPr fontId="2"/>
  <pageMargins left="0.63" right="0.67" top="0.98425196850393704" bottom="0.59055118110236227" header="0.51181102362204722" footer="0.51181102362204722"/>
  <pageSetup paperSize="9" scale="71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6"/>
  <sheetViews>
    <sheetView view="pageBreakPreview" zoomScale="75" zoomScaleNormal="75" zoomScaleSheetLayoutView="75" workbookViewId="0">
      <selection activeCell="O9" sqref="O9"/>
    </sheetView>
  </sheetViews>
  <sheetFormatPr defaultColWidth="12.125" defaultRowHeight="18" customHeight="1" x14ac:dyDescent="0.15"/>
  <cols>
    <col min="1" max="1" width="13.375" style="12" customWidth="1"/>
    <col min="2" max="2" width="26" style="12" customWidth="1"/>
    <col min="3" max="13" width="13.5" style="12" customWidth="1"/>
    <col min="14" max="14" width="12.125" style="12"/>
    <col min="15" max="15" width="17.125" style="25" customWidth="1"/>
    <col min="16" max="16384" width="12.125" style="25"/>
  </cols>
  <sheetData>
    <row r="1" spans="1:14" ht="18" customHeight="1" x14ac:dyDescent="0.2">
      <c r="A1" s="14"/>
    </row>
    <row r="6" spans="1:14" ht="18.75" x14ac:dyDescent="0.2">
      <c r="B6" s="553" t="s">
        <v>108</v>
      </c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</row>
    <row r="7" spans="1:14" ht="18" customHeight="1" thickBot="1" x14ac:dyDescent="0.25">
      <c r="B7" s="165"/>
      <c r="C7" s="348" t="s">
        <v>109</v>
      </c>
      <c r="D7" s="165"/>
      <c r="E7" s="165"/>
      <c r="F7" s="165"/>
      <c r="G7" s="165"/>
      <c r="H7" s="165"/>
      <c r="I7" s="165"/>
      <c r="J7" s="165"/>
      <c r="K7" s="165"/>
      <c r="L7" s="156"/>
      <c r="M7" s="156"/>
      <c r="N7" s="156"/>
    </row>
    <row r="8" spans="1:14" ht="18" customHeight="1" x14ac:dyDescent="0.15">
      <c r="B8" s="156"/>
      <c r="C8" s="169"/>
      <c r="D8" s="156"/>
      <c r="E8" s="156"/>
      <c r="F8" s="169"/>
      <c r="G8" s="156"/>
      <c r="H8" s="156"/>
      <c r="I8" s="169"/>
      <c r="J8" s="156"/>
      <c r="K8" s="156"/>
      <c r="L8" s="156"/>
      <c r="M8" s="156"/>
      <c r="N8" s="156"/>
    </row>
    <row r="9" spans="1:14" ht="18" customHeight="1" x14ac:dyDescent="0.2">
      <c r="B9" s="156"/>
      <c r="C9" s="168" t="s">
        <v>788</v>
      </c>
      <c r="D9" s="174"/>
      <c r="E9" s="174"/>
      <c r="F9" s="168" t="s">
        <v>789</v>
      </c>
      <c r="G9" s="174"/>
      <c r="H9" s="174"/>
      <c r="I9" s="349" t="s">
        <v>110</v>
      </c>
      <c r="J9" s="174"/>
      <c r="K9" s="174"/>
      <c r="L9" s="156"/>
      <c r="M9" s="156"/>
      <c r="N9" s="156"/>
    </row>
    <row r="10" spans="1:14" ht="18" customHeight="1" x14ac:dyDescent="0.2">
      <c r="B10" s="174"/>
      <c r="C10" s="229" t="s">
        <v>537</v>
      </c>
      <c r="D10" s="229" t="s">
        <v>784</v>
      </c>
      <c r="E10" s="229" t="s">
        <v>785</v>
      </c>
      <c r="F10" s="229" t="s">
        <v>790</v>
      </c>
      <c r="G10" s="229" t="s">
        <v>791</v>
      </c>
      <c r="H10" s="229" t="s">
        <v>792</v>
      </c>
      <c r="I10" s="229" t="s">
        <v>793</v>
      </c>
      <c r="J10" s="229" t="s">
        <v>794</v>
      </c>
      <c r="K10" s="229" t="s">
        <v>795</v>
      </c>
      <c r="L10" s="156"/>
      <c r="M10" s="156"/>
      <c r="N10" s="156"/>
    </row>
    <row r="11" spans="1:14" ht="18" customHeight="1" x14ac:dyDescent="0.2">
      <c r="B11" s="230"/>
      <c r="C11" s="269" t="s">
        <v>96</v>
      </c>
      <c r="D11" s="323" t="s">
        <v>96</v>
      </c>
      <c r="E11" s="323" t="s">
        <v>96</v>
      </c>
      <c r="F11" s="323" t="s">
        <v>96</v>
      </c>
      <c r="G11" s="323" t="s">
        <v>96</v>
      </c>
      <c r="H11" s="323" t="s">
        <v>96</v>
      </c>
      <c r="I11" s="323" t="s">
        <v>96</v>
      </c>
      <c r="J11" s="323" t="s">
        <v>96</v>
      </c>
      <c r="K11" s="323" t="s">
        <v>111</v>
      </c>
      <c r="L11" s="156"/>
      <c r="M11" s="156"/>
      <c r="N11" s="156"/>
    </row>
    <row r="12" spans="1:14" ht="18" customHeight="1" x14ac:dyDescent="0.2">
      <c r="B12" s="232" t="s">
        <v>297</v>
      </c>
      <c r="C12" s="326">
        <v>640536</v>
      </c>
      <c r="D12" s="350">
        <v>363296</v>
      </c>
      <c r="E12" s="350">
        <v>277240</v>
      </c>
      <c r="F12" s="351">
        <v>62715</v>
      </c>
      <c r="G12" s="350">
        <v>52433</v>
      </c>
      <c r="H12" s="350">
        <v>10282</v>
      </c>
      <c r="I12" s="350">
        <v>71732</v>
      </c>
      <c r="J12" s="350">
        <v>46026</v>
      </c>
      <c r="K12" s="352">
        <v>64.163832041487751</v>
      </c>
      <c r="L12" s="156"/>
      <c r="M12" s="156"/>
      <c r="N12" s="156"/>
    </row>
    <row r="13" spans="1:14" ht="18" customHeight="1" x14ac:dyDescent="0.2">
      <c r="B13" s="232" t="s">
        <v>298</v>
      </c>
      <c r="C13" s="326">
        <v>678031</v>
      </c>
      <c r="D13" s="350">
        <v>375208</v>
      </c>
      <c r="E13" s="350">
        <v>302823</v>
      </c>
      <c r="F13" s="351">
        <v>87544</v>
      </c>
      <c r="G13" s="350">
        <v>67308</v>
      </c>
      <c r="H13" s="350">
        <v>20236</v>
      </c>
      <c r="I13" s="350">
        <v>61726</v>
      </c>
      <c r="J13" s="350">
        <v>42451</v>
      </c>
      <c r="K13" s="352">
        <v>68.773288403590058</v>
      </c>
      <c r="L13" s="156"/>
      <c r="M13" s="156"/>
      <c r="N13" s="156"/>
    </row>
    <row r="14" spans="1:14" ht="18" customHeight="1" x14ac:dyDescent="0.2">
      <c r="B14" s="232" t="s">
        <v>299</v>
      </c>
      <c r="C14" s="326">
        <v>693518</v>
      </c>
      <c r="D14" s="350">
        <v>375492</v>
      </c>
      <c r="E14" s="350">
        <v>318026</v>
      </c>
      <c r="F14" s="351">
        <v>110463</v>
      </c>
      <c r="G14" s="350">
        <v>78071</v>
      </c>
      <c r="H14" s="350">
        <v>32392</v>
      </c>
      <c r="I14" s="350">
        <v>52511</v>
      </c>
      <c r="J14" s="350">
        <v>38063</v>
      </c>
      <c r="K14" s="352">
        <v>72.485764887356936</v>
      </c>
      <c r="L14" s="156"/>
      <c r="M14" s="156"/>
      <c r="N14" s="156"/>
    </row>
    <row r="15" spans="1:14" ht="18" customHeight="1" x14ac:dyDescent="0.2">
      <c r="B15" s="232" t="s">
        <v>396</v>
      </c>
      <c r="C15" s="326">
        <v>687939</v>
      </c>
      <c r="D15" s="274">
        <v>365265</v>
      </c>
      <c r="E15" s="274">
        <v>322674</v>
      </c>
      <c r="F15" s="326">
        <v>136305</v>
      </c>
      <c r="G15" s="274">
        <v>87788</v>
      </c>
      <c r="H15" s="274">
        <v>48517</v>
      </c>
      <c r="I15" s="274">
        <v>47708</v>
      </c>
      <c r="J15" s="274">
        <v>30071</v>
      </c>
      <c r="K15" s="353">
        <v>63</v>
      </c>
      <c r="L15" s="156"/>
      <c r="M15" s="156"/>
      <c r="N15" s="156"/>
    </row>
    <row r="16" spans="1:14" ht="18" customHeight="1" x14ac:dyDescent="0.15">
      <c r="B16" s="156"/>
      <c r="C16" s="169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pans="1:14" ht="18" customHeight="1" x14ac:dyDescent="0.2">
      <c r="B17" s="232" t="s">
        <v>404</v>
      </c>
      <c r="C17" s="326">
        <v>686012</v>
      </c>
      <c r="D17" s="274">
        <v>363019</v>
      </c>
      <c r="E17" s="274">
        <v>322993</v>
      </c>
      <c r="F17" s="326">
        <v>138568</v>
      </c>
      <c r="G17" s="274">
        <v>88116</v>
      </c>
      <c r="H17" s="274">
        <v>50452</v>
      </c>
      <c r="I17" s="274">
        <v>47549</v>
      </c>
      <c r="J17" s="274">
        <v>30118</v>
      </c>
      <c r="K17" s="353">
        <v>63.3</v>
      </c>
      <c r="L17" s="156"/>
      <c r="M17" s="156"/>
      <c r="N17" s="156"/>
    </row>
    <row r="18" spans="1:14" ht="18" customHeight="1" x14ac:dyDescent="0.2">
      <c r="B18" s="232" t="s">
        <v>422</v>
      </c>
      <c r="C18" s="326">
        <v>685030</v>
      </c>
      <c r="D18" s="274">
        <v>361323</v>
      </c>
      <c r="E18" s="274">
        <v>323707</v>
      </c>
      <c r="F18" s="326">
        <v>147986</v>
      </c>
      <c r="G18" s="274">
        <v>92146</v>
      </c>
      <c r="H18" s="274">
        <v>55840</v>
      </c>
      <c r="I18" s="274">
        <v>47586</v>
      </c>
      <c r="J18" s="274">
        <v>30103</v>
      </c>
      <c r="K18" s="353">
        <v>63.3</v>
      </c>
      <c r="L18" s="156"/>
      <c r="M18" s="156"/>
      <c r="N18" s="156"/>
    </row>
    <row r="19" spans="1:14" ht="18" customHeight="1" x14ac:dyDescent="0.2">
      <c r="B19" s="232" t="s">
        <v>465</v>
      </c>
      <c r="C19" s="326">
        <v>684652</v>
      </c>
      <c r="D19" s="274">
        <v>359741</v>
      </c>
      <c r="E19" s="274">
        <v>324911</v>
      </c>
      <c r="F19" s="326">
        <v>157631</v>
      </c>
      <c r="G19" s="274">
        <v>96089</v>
      </c>
      <c r="H19" s="274">
        <v>61542</v>
      </c>
      <c r="I19" s="274">
        <v>45087</v>
      </c>
      <c r="J19" s="274">
        <v>30331</v>
      </c>
      <c r="K19" s="353">
        <v>67.3</v>
      </c>
      <c r="L19" s="156"/>
      <c r="M19" s="156"/>
      <c r="N19" s="156"/>
    </row>
    <row r="20" spans="1:14" ht="18" customHeight="1" x14ac:dyDescent="0.2">
      <c r="B20" s="232" t="s">
        <v>486</v>
      </c>
      <c r="C20" s="326">
        <v>682213</v>
      </c>
      <c r="D20" s="274">
        <v>357260</v>
      </c>
      <c r="E20" s="274">
        <v>324953</v>
      </c>
      <c r="F20" s="326">
        <v>166358</v>
      </c>
      <c r="G20" s="274">
        <v>99529</v>
      </c>
      <c r="H20" s="274">
        <v>66829</v>
      </c>
      <c r="I20" s="274">
        <v>41173</v>
      </c>
      <c r="J20" s="274">
        <v>30276</v>
      </c>
      <c r="K20" s="353">
        <v>73.5</v>
      </c>
      <c r="L20" s="156"/>
      <c r="M20" s="156"/>
      <c r="N20" s="156"/>
    </row>
    <row r="21" spans="1:14" ht="18" customHeight="1" x14ac:dyDescent="0.2">
      <c r="B21" s="232" t="s">
        <v>568</v>
      </c>
      <c r="C21" s="326">
        <v>678314</v>
      </c>
      <c r="D21" s="274">
        <v>354171</v>
      </c>
      <c r="E21" s="274">
        <v>324953</v>
      </c>
      <c r="F21" s="326">
        <v>171681</v>
      </c>
      <c r="G21" s="274">
        <v>101344</v>
      </c>
      <c r="H21" s="274">
        <v>70337</v>
      </c>
      <c r="I21" s="274">
        <v>40850</v>
      </c>
      <c r="J21" s="274">
        <v>31915</v>
      </c>
      <c r="K21" s="353">
        <v>78.099999999999994</v>
      </c>
      <c r="L21" s="156"/>
      <c r="M21" s="156"/>
      <c r="N21" s="156"/>
    </row>
    <row r="22" spans="1:14" ht="18" customHeight="1" x14ac:dyDescent="0.2">
      <c r="B22" s="232"/>
      <c r="C22" s="326"/>
      <c r="D22" s="274"/>
      <c r="E22" s="274"/>
      <c r="F22" s="326"/>
      <c r="G22" s="274"/>
      <c r="H22" s="274"/>
      <c r="I22" s="274"/>
      <c r="J22" s="274"/>
      <c r="K22" s="353"/>
      <c r="L22" s="156"/>
      <c r="M22" s="156"/>
      <c r="N22" s="156"/>
    </row>
    <row r="23" spans="1:14" ht="18" customHeight="1" x14ac:dyDescent="0.2">
      <c r="B23" s="232" t="s">
        <v>569</v>
      </c>
      <c r="C23" s="156">
        <v>673770</v>
      </c>
      <c r="D23" s="156">
        <v>350994</v>
      </c>
      <c r="E23" s="156">
        <v>322776</v>
      </c>
      <c r="F23" s="156">
        <v>176503</v>
      </c>
      <c r="G23" s="156">
        <v>103022</v>
      </c>
      <c r="H23" s="156">
        <v>73481</v>
      </c>
      <c r="I23" s="156">
        <v>39551</v>
      </c>
      <c r="J23" s="156">
        <v>30258</v>
      </c>
      <c r="K23" s="137">
        <v>76.5</v>
      </c>
      <c r="L23" s="156"/>
      <c r="M23" s="156"/>
      <c r="N23" s="156"/>
    </row>
    <row r="24" spans="1:14" ht="18" customHeight="1" x14ac:dyDescent="0.2">
      <c r="B24" s="232" t="s">
        <v>642</v>
      </c>
      <c r="C24" s="156">
        <v>669776</v>
      </c>
      <c r="D24" s="156">
        <v>347744</v>
      </c>
      <c r="E24" s="156">
        <v>322032</v>
      </c>
      <c r="F24" s="156">
        <v>180030</v>
      </c>
      <c r="G24" s="156">
        <v>103721</v>
      </c>
      <c r="H24" s="156">
        <v>76309</v>
      </c>
      <c r="I24" s="156">
        <v>38492</v>
      </c>
      <c r="J24" s="156">
        <v>29677</v>
      </c>
      <c r="K24" s="137">
        <v>77.099137483113381</v>
      </c>
      <c r="L24" s="156"/>
      <c r="M24" s="156"/>
      <c r="N24" s="156"/>
    </row>
    <row r="25" spans="1:14" ht="18" customHeight="1" x14ac:dyDescent="0.2">
      <c r="B25" s="232" t="s">
        <v>671</v>
      </c>
      <c r="C25" s="156">
        <v>665803</v>
      </c>
      <c r="D25" s="156">
        <v>344448</v>
      </c>
      <c r="E25" s="156">
        <v>321355</v>
      </c>
      <c r="F25" s="156">
        <v>183362</v>
      </c>
      <c r="G25" s="156">
        <v>104218</v>
      </c>
      <c r="H25" s="156">
        <v>79144</v>
      </c>
      <c r="I25" s="156">
        <v>37271</v>
      </c>
      <c r="J25" s="156">
        <v>28931</v>
      </c>
      <c r="K25" s="137">
        <v>77.599999999999994</v>
      </c>
      <c r="L25" s="156"/>
      <c r="M25" s="156"/>
      <c r="N25" s="156"/>
    </row>
    <row r="26" spans="1:14" ht="18" customHeight="1" x14ac:dyDescent="0.2">
      <c r="B26" s="232" t="s">
        <v>786</v>
      </c>
      <c r="C26" s="156">
        <v>660238</v>
      </c>
      <c r="D26" s="156">
        <v>340910</v>
      </c>
      <c r="E26" s="156">
        <f>C26-D26</f>
        <v>319328</v>
      </c>
      <c r="F26" s="156">
        <v>184939</v>
      </c>
      <c r="G26" s="156">
        <v>104095</v>
      </c>
      <c r="H26" s="156">
        <f>F26-G26</f>
        <v>80844</v>
      </c>
      <c r="I26" s="156">
        <v>37333</v>
      </c>
      <c r="J26" s="156">
        <v>28430</v>
      </c>
      <c r="K26" s="137">
        <v>76.2</v>
      </c>
      <c r="L26" s="156"/>
      <c r="M26" s="156"/>
      <c r="N26" s="156"/>
    </row>
    <row r="27" spans="1:14" ht="18" customHeight="1" x14ac:dyDescent="0.2">
      <c r="B27" s="232" t="s">
        <v>937</v>
      </c>
      <c r="C27" s="156">
        <v>655398</v>
      </c>
      <c r="D27" s="156">
        <v>337988</v>
      </c>
      <c r="E27" s="156">
        <v>317410</v>
      </c>
      <c r="F27" s="156">
        <v>186845</v>
      </c>
      <c r="G27" s="156">
        <v>104507</v>
      </c>
      <c r="H27" s="156">
        <v>82338</v>
      </c>
      <c r="I27" s="156">
        <v>25854</v>
      </c>
      <c r="J27" s="156">
        <v>18484</v>
      </c>
      <c r="K27" s="137">
        <v>71.5</v>
      </c>
      <c r="L27" s="156"/>
      <c r="M27" s="156"/>
      <c r="N27" s="156"/>
    </row>
    <row r="28" spans="1:14" ht="18" customHeight="1" thickBot="1" x14ac:dyDescent="0.2">
      <c r="B28" s="242"/>
      <c r="C28" s="165"/>
      <c r="D28" s="165"/>
      <c r="E28" s="165"/>
      <c r="F28" s="165"/>
      <c r="G28" s="165"/>
      <c r="H28" s="165"/>
      <c r="I28" s="165"/>
      <c r="J28" s="165"/>
      <c r="K28" s="165"/>
      <c r="L28" s="156"/>
      <c r="M28" s="156"/>
      <c r="N28" s="156"/>
    </row>
    <row r="29" spans="1:14" ht="18" customHeight="1" x14ac:dyDescent="0.2">
      <c r="B29" s="156"/>
      <c r="C29" s="292" t="s">
        <v>570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</row>
    <row r="30" spans="1:14" ht="18" customHeight="1" x14ac:dyDescent="0.2">
      <c r="B30" s="156"/>
      <c r="C30" s="292" t="s">
        <v>571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</row>
    <row r="31" spans="1:14" s="9" customFormat="1" ht="18" customHeight="1" x14ac:dyDescent="0.15">
      <c r="A31" s="34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</row>
    <row r="32" spans="1:14" s="9" customFormat="1" ht="18" customHeight="1" x14ac:dyDescent="0.15">
      <c r="A32" s="34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</row>
    <row r="33" spans="1:14" s="9" customFormat="1" ht="18" customHeight="1" thickBot="1" x14ac:dyDescent="0.25">
      <c r="A33" s="34"/>
      <c r="B33" s="293"/>
      <c r="C33" s="294" t="s">
        <v>965</v>
      </c>
      <c r="D33" s="293"/>
      <c r="E33" s="293"/>
      <c r="F33" s="293"/>
      <c r="G33" s="354"/>
      <c r="H33" s="293"/>
      <c r="I33" s="293"/>
      <c r="J33" s="293"/>
      <c r="K33" s="293"/>
      <c r="L33" s="293"/>
      <c r="M33" s="554" t="s">
        <v>125</v>
      </c>
      <c r="N33" s="554"/>
    </row>
    <row r="34" spans="1:14" s="9" customFormat="1" ht="18" customHeight="1" x14ac:dyDescent="0.2">
      <c r="A34" s="34"/>
      <c r="B34" s="296"/>
      <c r="C34" s="555" t="s">
        <v>574</v>
      </c>
      <c r="D34" s="315"/>
      <c r="E34" s="355" t="s">
        <v>572</v>
      </c>
      <c r="F34" s="298"/>
      <c r="G34" s="298"/>
      <c r="H34" s="315"/>
      <c r="I34" s="298"/>
      <c r="J34" s="298"/>
      <c r="K34" s="355" t="s">
        <v>573</v>
      </c>
      <c r="L34" s="298"/>
      <c r="M34" s="356"/>
      <c r="N34" s="356"/>
    </row>
    <row r="35" spans="1:14" s="9" customFormat="1" ht="18" customHeight="1" x14ac:dyDescent="0.2">
      <c r="A35" s="34"/>
      <c r="B35" s="298"/>
      <c r="C35" s="545"/>
      <c r="D35" s="330" t="s">
        <v>575</v>
      </c>
      <c r="E35" s="330" t="s">
        <v>383</v>
      </c>
      <c r="F35" s="330" t="s">
        <v>384</v>
      </c>
      <c r="G35" s="330" t="s">
        <v>112</v>
      </c>
      <c r="H35" s="330" t="s">
        <v>575</v>
      </c>
      <c r="I35" s="330" t="s">
        <v>383</v>
      </c>
      <c r="J35" s="330" t="s">
        <v>643</v>
      </c>
      <c r="K35" s="330" t="s">
        <v>576</v>
      </c>
      <c r="L35" s="330" t="s">
        <v>577</v>
      </c>
      <c r="M35" s="330" t="s">
        <v>578</v>
      </c>
      <c r="N35" s="357" t="s">
        <v>112</v>
      </c>
    </row>
    <row r="36" spans="1:14" s="10" customFormat="1" ht="18" customHeight="1" x14ac:dyDescent="0.2">
      <c r="A36" s="33"/>
      <c r="B36" s="296"/>
      <c r="C36" s="304"/>
      <c r="D36" s="296"/>
      <c r="E36" s="296"/>
      <c r="F36" s="296"/>
      <c r="G36" s="358" t="s">
        <v>113</v>
      </c>
      <c r="H36" s="296"/>
      <c r="I36" s="296"/>
      <c r="J36" s="296"/>
      <c r="K36" s="296"/>
      <c r="L36" s="296"/>
      <c r="M36" s="296"/>
      <c r="N36" s="296"/>
    </row>
    <row r="37" spans="1:14" s="10" customFormat="1" ht="18" customHeight="1" x14ac:dyDescent="0.2">
      <c r="A37" s="33"/>
      <c r="B37" s="359" t="s">
        <v>639</v>
      </c>
      <c r="C37" s="360">
        <v>350994</v>
      </c>
      <c r="D37" s="361">
        <v>6172</v>
      </c>
      <c r="E37" s="361">
        <v>4785</v>
      </c>
      <c r="F37" s="361">
        <v>2210</v>
      </c>
      <c r="G37" s="361">
        <v>18</v>
      </c>
      <c r="H37" s="361">
        <v>36418</v>
      </c>
      <c r="I37" s="361">
        <v>251265</v>
      </c>
      <c r="J37" s="362">
        <v>0</v>
      </c>
      <c r="K37" s="361">
        <v>42630</v>
      </c>
      <c r="L37" s="361">
        <v>1800</v>
      </c>
      <c r="M37" s="361">
        <v>5663</v>
      </c>
      <c r="N37" s="361">
        <v>33</v>
      </c>
    </row>
    <row r="38" spans="1:14" s="10" customFormat="1" ht="18" customHeight="1" x14ac:dyDescent="0.2">
      <c r="A38" s="33"/>
      <c r="B38" s="359" t="s">
        <v>650</v>
      </c>
      <c r="C38" s="360">
        <v>347744</v>
      </c>
      <c r="D38" s="361">
        <v>5981</v>
      </c>
      <c r="E38" s="361">
        <v>6661</v>
      </c>
      <c r="F38" s="361">
        <v>100</v>
      </c>
      <c r="G38" s="361">
        <v>17</v>
      </c>
      <c r="H38" s="361">
        <v>36096</v>
      </c>
      <c r="I38" s="361">
        <v>246133</v>
      </c>
      <c r="J38" s="362">
        <v>42249</v>
      </c>
      <c r="K38" s="361">
        <v>3567</v>
      </c>
      <c r="L38" s="361">
        <v>1597</v>
      </c>
      <c r="M38" s="361">
        <v>5322</v>
      </c>
      <c r="N38" s="361">
        <v>21</v>
      </c>
    </row>
    <row r="39" spans="1:14" s="9" customFormat="1" ht="18" customHeight="1" x14ac:dyDescent="0.2">
      <c r="A39" s="34"/>
      <c r="B39" s="359" t="s">
        <v>672</v>
      </c>
      <c r="C39" s="360">
        <v>344448</v>
      </c>
      <c r="D39" s="361">
        <v>5801</v>
      </c>
      <c r="E39" s="361">
        <v>6332</v>
      </c>
      <c r="F39" s="361">
        <v>208</v>
      </c>
      <c r="G39" s="361">
        <v>18</v>
      </c>
      <c r="H39" s="361">
        <v>35735</v>
      </c>
      <c r="I39" s="361">
        <v>241260</v>
      </c>
      <c r="J39" s="361">
        <v>40503</v>
      </c>
      <c r="K39" s="361">
        <v>8076</v>
      </c>
      <c r="L39" s="361">
        <v>1444</v>
      </c>
      <c r="M39" s="361">
        <v>5052</v>
      </c>
      <c r="N39" s="361">
        <v>19</v>
      </c>
    </row>
    <row r="40" spans="1:14" s="9" customFormat="1" ht="18" customHeight="1" x14ac:dyDescent="0.2">
      <c r="A40" s="34"/>
      <c r="B40" s="359" t="s">
        <v>787</v>
      </c>
      <c r="C40" s="360">
        <v>340910</v>
      </c>
      <c r="D40" s="361">
        <v>5593</v>
      </c>
      <c r="E40" s="361">
        <v>5999</v>
      </c>
      <c r="F40" s="361">
        <v>298</v>
      </c>
      <c r="G40" s="361">
        <v>17</v>
      </c>
      <c r="H40" s="361">
        <v>35320</v>
      </c>
      <c r="I40" s="361">
        <v>236270</v>
      </c>
      <c r="J40" s="361">
        <v>39072</v>
      </c>
      <c r="K40" s="361">
        <v>12254</v>
      </c>
      <c r="L40" s="361">
        <v>1281</v>
      </c>
      <c r="M40" s="361">
        <v>4791</v>
      </c>
      <c r="N40" s="361">
        <v>15</v>
      </c>
    </row>
    <row r="41" spans="1:14" s="9" customFormat="1" ht="18" customHeight="1" x14ac:dyDescent="0.2">
      <c r="A41" s="34"/>
      <c r="B41" s="359" t="s">
        <v>938</v>
      </c>
      <c r="C41" s="360">
        <f>SUM(C43:C59)</f>
        <v>337988</v>
      </c>
      <c r="D41" s="361">
        <f t="shared" ref="D41:N41" si="0">SUM(D43:D59)</f>
        <v>5397</v>
      </c>
      <c r="E41" s="361">
        <f t="shared" si="0"/>
        <v>5675</v>
      </c>
      <c r="F41" s="361">
        <f t="shared" si="0"/>
        <v>361</v>
      </c>
      <c r="G41" s="361">
        <f t="shared" si="0"/>
        <v>16</v>
      </c>
      <c r="H41" s="361">
        <f t="shared" si="0"/>
        <v>35000</v>
      </c>
      <c r="I41" s="361">
        <f t="shared" si="0"/>
        <v>231615</v>
      </c>
      <c r="J41" s="361">
        <f t="shared" si="0"/>
        <v>37936</v>
      </c>
      <c r="K41" s="361">
        <f t="shared" si="0"/>
        <v>16196</v>
      </c>
      <c r="L41" s="361">
        <f t="shared" si="0"/>
        <v>1208</v>
      </c>
      <c r="M41" s="361">
        <f t="shared" si="0"/>
        <v>4568</v>
      </c>
      <c r="N41" s="361">
        <f t="shared" si="0"/>
        <v>16</v>
      </c>
    </row>
    <row r="42" spans="1:14" s="9" customFormat="1" ht="18" customHeight="1" x14ac:dyDescent="0.15">
      <c r="A42" s="34"/>
      <c r="B42" s="296"/>
      <c r="C42" s="304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</row>
    <row r="43" spans="1:14" s="9" customFormat="1" ht="18" customHeight="1" x14ac:dyDescent="0.2">
      <c r="A43" s="34"/>
      <c r="B43" s="363" t="s">
        <v>114</v>
      </c>
      <c r="C43" s="364">
        <v>5318</v>
      </c>
      <c r="D43" s="238" t="s">
        <v>480</v>
      </c>
      <c r="E43" s="238" t="s">
        <v>480</v>
      </c>
      <c r="F43" s="238" t="s">
        <v>480</v>
      </c>
      <c r="G43" s="238" t="s">
        <v>480</v>
      </c>
      <c r="H43" s="238" t="s">
        <v>480</v>
      </c>
      <c r="I43" s="238" t="s">
        <v>480</v>
      </c>
      <c r="J43" s="338">
        <v>298</v>
      </c>
      <c r="K43" s="338">
        <v>3687</v>
      </c>
      <c r="L43" s="338">
        <v>260</v>
      </c>
      <c r="M43" s="338">
        <v>1071</v>
      </c>
      <c r="N43" s="338">
        <v>2</v>
      </c>
    </row>
    <row r="44" spans="1:14" s="9" customFormat="1" ht="18" customHeight="1" x14ac:dyDescent="0.2">
      <c r="A44" s="34"/>
      <c r="B44" s="363" t="s">
        <v>115</v>
      </c>
      <c r="C44" s="364">
        <v>19139</v>
      </c>
      <c r="D44" s="338">
        <v>7</v>
      </c>
      <c r="E44" s="238" t="s">
        <v>480</v>
      </c>
      <c r="F44" s="241">
        <v>11</v>
      </c>
      <c r="G44" s="238" t="s">
        <v>480</v>
      </c>
      <c r="H44" s="241">
        <v>222</v>
      </c>
      <c r="I44" s="338">
        <v>473</v>
      </c>
      <c r="J44" s="338">
        <v>7778</v>
      </c>
      <c r="K44" s="338">
        <v>9964</v>
      </c>
      <c r="L44" s="338">
        <v>101</v>
      </c>
      <c r="M44" s="338">
        <v>583</v>
      </c>
      <c r="N44" s="142" t="s">
        <v>480</v>
      </c>
    </row>
    <row r="45" spans="1:14" s="9" customFormat="1" ht="18" customHeight="1" x14ac:dyDescent="0.2">
      <c r="A45" s="34"/>
      <c r="B45" s="363" t="s">
        <v>116</v>
      </c>
      <c r="C45" s="364">
        <v>19041</v>
      </c>
      <c r="D45" s="338">
        <v>30</v>
      </c>
      <c r="E45" s="338">
        <v>19</v>
      </c>
      <c r="F45" s="241">
        <v>31</v>
      </c>
      <c r="G45" s="238" t="s">
        <v>480</v>
      </c>
      <c r="H45" s="338">
        <v>686</v>
      </c>
      <c r="I45" s="338">
        <v>1076</v>
      </c>
      <c r="J45" s="338">
        <v>15909</v>
      </c>
      <c r="K45" s="338">
        <v>932</v>
      </c>
      <c r="L45" s="338">
        <v>41</v>
      </c>
      <c r="M45" s="338">
        <v>316</v>
      </c>
      <c r="N45" s="338">
        <v>1</v>
      </c>
    </row>
    <row r="46" spans="1:14" s="9" customFormat="1" ht="18" customHeight="1" x14ac:dyDescent="0.2">
      <c r="A46" s="34"/>
      <c r="B46" s="363" t="s">
        <v>117</v>
      </c>
      <c r="C46" s="364">
        <v>21057</v>
      </c>
      <c r="D46" s="338">
        <v>61</v>
      </c>
      <c r="E46" s="338">
        <v>64</v>
      </c>
      <c r="F46" s="338">
        <v>28</v>
      </c>
      <c r="G46" s="238" t="s">
        <v>480</v>
      </c>
      <c r="H46" s="338">
        <v>1161</v>
      </c>
      <c r="I46" s="338">
        <v>9470</v>
      </c>
      <c r="J46" s="338">
        <v>9641</v>
      </c>
      <c r="K46" s="338">
        <v>346</v>
      </c>
      <c r="L46" s="338">
        <v>32</v>
      </c>
      <c r="M46" s="338">
        <v>253</v>
      </c>
      <c r="N46" s="142">
        <v>1</v>
      </c>
    </row>
    <row r="47" spans="1:14" s="9" customFormat="1" ht="18" customHeight="1" x14ac:dyDescent="0.2">
      <c r="A47" s="34"/>
      <c r="B47" s="363"/>
      <c r="C47" s="364"/>
      <c r="D47" s="338"/>
      <c r="E47" s="296"/>
      <c r="F47" s="343"/>
      <c r="G47" s="338"/>
      <c r="H47" s="338"/>
      <c r="I47" s="338"/>
      <c r="J47" s="338"/>
      <c r="K47" s="338"/>
      <c r="L47" s="296"/>
      <c r="M47" s="338"/>
      <c r="N47" s="142"/>
    </row>
    <row r="48" spans="1:14" s="9" customFormat="1" ht="18" customHeight="1" x14ac:dyDescent="0.2">
      <c r="A48" s="34"/>
      <c r="B48" s="363" t="s">
        <v>118</v>
      </c>
      <c r="C48" s="364">
        <v>23429</v>
      </c>
      <c r="D48" s="338">
        <v>132</v>
      </c>
      <c r="E48" s="338">
        <v>134</v>
      </c>
      <c r="F48" s="343">
        <v>31</v>
      </c>
      <c r="G48" s="338">
        <v>1</v>
      </c>
      <c r="H48" s="338">
        <v>1914</v>
      </c>
      <c r="I48" s="338">
        <v>19330</v>
      </c>
      <c r="J48" s="338">
        <v>1404</v>
      </c>
      <c r="K48" s="338">
        <v>231</v>
      </c>
      <c r="L48" s="338">
        <v>18</v>
      </c>
      <c r="M48" s="338">
        <v>234</v>
      </c>
      <c r="N48" s="142" t="s">
        <v>480</v>
      </c>
    </row>
    <row r="49" spans="1:14" s="9" customFormat="1" ht="18" customHeight="1" x14ac:dyDescent="0.2">
      <c r="A49" s="34"/>
      <c r="B49" s="363" t="s">
        <v>119</v>
      </c>
      <c r="C49" s="364">
        <v>26761</v>
      </c>
      <c r="D49" s="338">
        <v>245</v>
      </c>
      <c r="E49" s="338">
        <v>206</v>
      </c>
      <c r="F49" s="343">
        <v>39</v>
      </c>
      <c r="G49" s="241">
        <v>1</v>
      </c>
      <c r="H49" s="338">
        <v>2971</v>
      </c>
      <c r="I49" s="338">
        <v>22128</v>
      </c>
      <c r="J49" s="338">
        <v>709</v>
      </c>
      <c r="K49" s="338">
        <v>192</v>
      </c>
      <c r="L49" s="338">
        <v>28</v>
      </c>
      <c r="M49" s="338">
        <v>242</v>
      </c>
      <c r="N49" s="338">
        <v>0</v>
      </c>
    </row>
    <row r="50" spans="1:14" s="9" customFormat="1" ht="18" customHeight="1" x14ac:dyDescent="0.2">
      <c r="A50" s="34"/>
      <c r="B50" s="363" t="s">
        <v>120</v>
      </c>
      <c r="C50" s="364">
        <v>33160</v>
      </c>
      <c r="D50" s="338">
        <v>372</v>
      </c>
      <c r="E50" s="338">
        <v>277</v>
      </c>
      <c r="F50" s="338">
        <v>50</v>
      </c>
      <c r="G50" s="241">
        <v>3</v>
      </c>
      <c r="H50" s="338">
        <v>4493</v>
      </c>
      <c r="I50" s="338">
        <v>26890</v>
      </c>
      <c r="J50" s="338">
        <v>618</v>
      </c>
      <c r="K50" s="338">
        <v>184</v>
      </c>
      <c r="L50" s="338">
        <v>31</v>
      </c>
      <c r="M50" s="338">
        <v>242</v>
      </c>
      <c r="N50" s="338">
        <v>0</v>
      </c>
    </row>
    <row r="51" spans="1:14" s="9" customFormat="1" ht="18" customHeight="1" x14ac:dyDescent="0.2">
      <c r="A51" s="34"/>
      <c r="B51" s="363" t="s">
        <v>121</v>
      </c>
      <c r="C51" s="364">
        <v>29008</v>
      </c>
      <c r="D51" s="338">
        <v>498</v>
      </c>
      <c r="E51" s="338">
        <v>383</v>
      </c>
      <c r="F51" s="241">
        <v>51</v>
      </c>
      <c r="G51" s="238">
        <v>4</v>
      </c>
      <c r="H51" s="338">
        <v>4314</v>
      </c>
      <c r="I51" s="338">
        <v>23010</v>
      </c>
      <c r="J51" s="338">
        <v>422</v>
      </c>
      <c r="K51" s="338">
        <v>120</v>
      </c>
      <c r="L51" s="338">
        <v>26</v>
      </c>
      <c r="M51" s="338">
        <v>180</v>
      </c>
      <c r="N51" s="338">
        <v>0</v>
      </c>
    </row>
    <row r="52" spans="1:14" s="9" customFormat="1" ht="18" customHeight="1" x14ac:dyDescent="0.2">
      <c r="A52" s="34"/>
      <c r="B52" s="363"/>
      <c r="C52" s="364"/>
      <c r="D52" s="338"/>
      <c r="E52" s="338"/>
      <c r="F52" s="241"/>
      <c r="G52" s="338"/>
      <c r="H52" s="338"/>
      <c r="I52" s="338"/>
      <c r="J52" s="338"/>
      <c r="K52" s="338"/>
      <c r="L52" s="296"/>
      <c r="M52" s="338"/>
      <c r="N52" s="338"/>
    </row>
    <row r="53" spans="1:14" s="9" customFormat="1" ht="18" customHeight="1" x14ac:dyDescent="0.2">
      <c r="A53" s="34"/>
      <c r="B53" s="363" t="s">
        <v>122</v>
      </c>
      <c r="C53" s="364">
        <v>28479</v>
      </c>
      <c r="D53" s="338">
        <v>614</v>
      </c>
      <c r="E53" s="338">
        <v>459</v>
      </c>
      <c r="F53" s="338">
        <v>59</v>
      </c>
      <c r="G53" s="238" t="s">
        <v>480</v>
      </c>
      <c r="H53" s="338">
        <v>4120</v>
      </c>
      <c r="I53" s="338">
        <v>22634</v>
      </c>
      <c r="J53" s="338">
        <v>287</v>
      </c>
      <c r="K53" s="338">
        <v>116</v>
      </c>
      <c r="L53" s="338">
        <v>33</v>
      </c>
      <c r="M53" s="338">
        <v>157</v>
      </c>
      <c r="N53" s="338">
        <v>0</v>
      </c>
    </row>
    <row r="54" spans="1:14" s="9" customFormat="1" ht="18" customHeight="1" x14ac:dyDescent="0.2">
      <c r="A54" s="34"/>
      <c r="B54" s="363" t="s">
        <v>123</v>
      </c>
      <c r="C54" s="364">
        <v>28089</v>
      </c>
      <c r="D54" s="338">
        <v>554</v>
      </c>
      <c r="E54" s="338">
        <v>523</v>
      </c>
      <c r="F54" s="338">
        <v>43</v>
      </c>
      <c r="G54" s="338">
        <v>4</v>
      </c>
      <c r="H54" s="338">
        <v>3639</v>
      </c>
      <c r="I54" s="338">
        <v>22837</v>
      </c>
      <c r="J54" s="338">
        <v>211</v>
      </c>
      <c r="K54" s="338">
        <v>81</v>
      </c>
      <c r="L54" s="338">
        <v>35</v>
      </c>
      <c r="M54" s="338">
        <v>160</v>
      </c>
      <c r="N54" s="338">
        <v>2</v>
      </c>
    </row>
    <row r="55" spans="1:14" s="9" customFormat="1" ht="18" customHeight="1" x14ac:dyDescent="0.2">
      <c r="A55" s="34"/>
      <c r="B55" s="363" t="s">
        <v>126</v>
      </c>
      <c r="C55" s="364">
        <v>30223</v>
      </c>
      <c r="D55" s="338">
        <v>609</v>
      </c>
      <c r="E55" s="338">
        <v>801</v>
      </c>
      <c r="F55" s="343">
        <v>14</v>
      </c>
      <c r="G55" s="338">
        <v>1</v>
      </c>
      <c r="H55" s="338">
        <v>3484</v>
      </c>
      <c r="I55" s="338">
        <v>24800</v>
      </c>
      <c r="J55" s="338">
        <v>186</v>
      </c>
      <c r="K55" s="338">
        <v>77</v>
      </c>
      <c r="L55" s="338">
        <v>47</v>
      </c>
      <c r="M55" s="338">
        <v>203</v>
      </c>
      <c r="N55" s="338">
        <v>1</v>
      </c>
    </row>
    <row r="56" spans="1:14" s="9" customFormat="1" ht="18" customHeight="1" x14ac:dyDescent="0.2">
      <c r="A56" s="34"/>
      <c r="B56" s="363" t="s">
        <v>579</v>
      </c>
      <c r="C56" s="364">
        <v>33674</v>
      </c>
      <c r="D56" s="338">
        <v>791</v>
      </c>
      <c r="E56" s="338">
        <v>1310</v>
      </c>
      <c r="F56" s="338">
        <v>4</v>
      </c>
      <c r="G56" s="338">
        <v>1</v>
      </c>
      <c r="H56" s="338">
        <v>4295</v>
      </c>
      <c r="I56" s="338">
        <v>26643</v>
      </c>
      <c r="J56" s="338">
        <v>181</v>
      </c>
      <c r="K56" s="338">
        <v>63</v>
      </c>
      <c r="L56" s="338">
        <v>89</v>
      </c>
      <c r="M56" s="338">
        <v>296</v>
      </c>
      <c r="N56" s="338">
        <v>1</v>
      </c>
    </row>
    <row r="57" spans="1:14" s="9" customFormat="1" ht="18" customHeight="1" x14ac:dyDescent="0.2">
      <c r="A57" s="34"/>
      <c r="B57" s="363"/>
      <c r="C57" s="364"/>
      <c r="D57" s="338"/>
      <c r="E57" s="338"/>
      <c r="F57" s="338"/>
      <c r="G57" s="365"/>
      <c r="H57" s="338"/>
      <c r="I57" s="338"/>
      <c r="J57" s="338"/>
      <c r="K57" s="338"/>
      <c r="L57" s="338"/>
      <c r="M57" s="338"/>
      <c r="N57" s="338"/>
    </row>
    <row r="58" spans="1:14" s="9" customFormat="1" ht="18" customHeight="1" x14ac:dyDescent="0.2">
      <c r="A58" s="34"/>
      <c r="B58" s="363" t="s">
        <v>580</v>
      </c>
      <c r="C58" s="364">
        <v>21248</v>
      </c>
      <c r="D58" s="338">
        <v>637</v>
      </c>
      <c r="E58" s="338">
        <v>732</v>
      </c>
      <c r="F58" s="238" t="s">
        <v>480</v>
      </c>
      <c r="G58" s="238" t="s">
        <v>480</v>
      </c>
      <c r="H58" s="338">
        <v>2456</v>
      </c>
      <c r="I58" s="338">
        <v>16887</v>
      </c>
      <c r="J58" s="338">
        <v>81</v>
      </c>
      <c r="K58" s="338">
        <v>48</v>
      </c>
      <c r="L58" s="338">
        <v>143</v>
      </c>
      <c r="M58" s="338">
        <v>262</v>
      </c>
      <c r="N58" s="338">
        <v>2</v>
      </c>
    </row>
    <row r="59" spans="1:14" s="9" customFormat="1" ht="18" customHeight="1" x14ac:dyDescent="0.2">
      <c r="A59" s="34"/>
      <c r="B59" s="363" t="s">
        <v>581</v>
      </c>
      <c r="C59" s="364">
        <v>19362</v>
      </c>
      <c r="D59" s="338">
        <v>847</v>
      </c>
      <c r="E59" s="338">
        <v>767</v>
      </c>
      <c r="F59" s="238" t="s">
        <v>480</v>
      </c>
      <c r="G59" s="338">
        <v>1</v>
      </c>
      <c r="H59" s="338">
        <v>1245</v>
      </c>
      <c r="I59" s="338">
        <v>15437</v>
      </c>
      <c r="J59" s="338">
        <v>211</v>
      </c>
      <c r="K59" s="338">
        <v>155</v>
      </c>
      <c r="L59" s="338">
        <v>324</v>
      </c>
      <c r="M59" s="338">
        <v>369</v>
      </c>
      <c r="N59" s="338">
        <v>6</v>
      </c>
    </row>
    <row r="60" spans="1:14" s="10" customFormat="1" ht="18" customHeight="1" x14ac:dyDescent="0.15">
      <c r="A60" s="33"/>
      <c r="B60" s="298"/>
      <c r="C60" s="366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298"/>
    </row>
    <row r="61" spans="1:14" s="10" customFormat="1" ht="18" customHeight="1" x14ac:dyDescent="0.2">
      <c r="A61" s="33"/>
      <c r="B61" s="296"/>
      <c r="C61" s="304"/>
      <c r="D61" s="296"/>
      <c r="E61" s="296"/>
      <c r="F61" s="296"/>
      <c r="G61" s="358" t="s">
        <v>124</v>
      </c>
      <c r="H61" s="296"/>
      <c r="I61" s="296"/>
      <c r="J61" s="296"/>
      <c r="K61" s="296"/>
      <c r="L61" s="296"/>
      <c r="M61" s="296"/>
      <c r="N61" s="296"/>
    </row>
    <row r="62" spans="1:14" s="10" customFormat="1" ht="18" customHeight="1" x14ac:dyDescent="0.2">
      <c r="A62" s="33"/>
      <c r="B62" s="359" t="s">
        <v>639</v>
      </c>
      <c r="C62" s="360">
        <v>322776</v>
      </c>
      <c r="D62" s="361">
        <v>48</v>
      </c>
      <c r="E62" s="361">
        <v>305</v>
      </c>
      <c r="F62" s="361">
        <v>249</v>
      </c>
      <c r="G62" s="338">
        <v>0</v>
      </c>
      <c r="H62" s="361">
        <v>912</v>
      </c>
      <c r="I62" s="361">
        <v>254245</v>
      </c>
      <c r="J62" s="368">
        <v>0</v>
      </c>
      <c r="K62" s="361">
        <v>42161</v>
      </c>
      <c r="L62" s="361">
        <v>3242</v>
      </c>
      <c r="M62" s="361">
        <v>21563</v>
      </c>
      <c r="N62" s="361">
        <v>51</v>
      </c>
    </row>
    <row r="63" spans="1:14" s="9" customFormat="1" ht="18" customHeight="1" x14ac:dyDescent="0.2">
      <c r="A63" s="34"/>
      <c r="B63" s="359" t="s">
        <v>650</v>
      </c>
      <c r="C63" s="360">
        <v>322032</v>
      </c>
      <c r="D63" s="361">
        <v>49</v>
      </c>
      <c r="E63" s="361">
        <v>550</v>
      </c>
      <c r="F63" s="361">
        <v>18</v>
      </c>
      <c r="G63" s="338">
        <v>0</v>
      </c>
      <c r="H63" s="361">
        <v>918</v>
      </c>
      <c r="I63" s="361">
        <v>251577</v>
      </c>
      <c r="J63" s="368">
        <v>41979</v>
      </c>
      <c r="K63" s="361">
        <v>3659</v>
      </c>
      <c r="L63" s="361">
        <v>2990</v>
      </c>
      <c r="M63" s="361">
        <v>20245</v>
      </c>
      <c r="N63" s="361">
        <v>47</v>
      </c>
    </row>
    <row r="64" spans="1:14" s="9" customFormat="1" ht="18" customHeight="1" x14ac:dyDescent="0.2">
      <c r="A64" s="34"/>
      <c r="B64" s="359" t="s">
        <v>672</v>
      </c>
      <c r="C64" s="360">
        <v>321355</v>
      </c>
      <c r="D64" s="361">
        <v>52</v>
      </c>
      <c r="E64" s="361">
        <v>542</v>
      </c>
      <c r="F64" s="361">
        <v>54</v>
      </c>
      <c r="G64" s="338">
        <v>0</v>
      </c>
      <c r="H64" s="361">
        <v>920</v>
      </c>
      <c r="I64" s="361">
        <v>249176</v>
      </c>
      <c r="J64" s="361">
        <v>40674</v>
      </c>
      <c r="K64" s="361">
        <v>8046</v>
      </c>
      <c r="L64" s="361">
        <v>2744</v>
      </c>
      <c r="M64" s="361">
        <v>19112</v>
      </c>
      <c r="N64" s="361">
        <v>35</v>
      </c>
    </row>
    <row r="65" spans="1:14" s="9" customFormat="1" ht="18" customHeight="1" x14ac:dyDescent="0.2">
      <c r="A65" s="34"/>
      <c r="B65" s="359" t="s">
        <v>787</v>
      </c>
      <c r="C65" s="360">
        <v>319328</v>
      </c>
      <c r="D65" s="361">
        <v>53</v>
      </c>
      <c r="E65" s="361">
        <v>536</v>
      </c>
      <c r="F65" s="361">
        <v>84</v>
      </c>
      <c r="G65" s="338">
        <v>0</v>
      </c>
      <c r="H65" s="361">
        <v>933</v>
      </c>
      <c r="I65" s="361">
        <v>246019</v>
      </c>
      <c r="J65" s="361">
        <v>39497</v>
      </c>
      <c r="K65" s="361">
        <v>12091</v>
      </c>
      <c r="L65" s="361">
        <v>2481</v>
      </c>
      <c r="M65" s="361">
        <v>17604</v>
      </c>
      <c r="N65" s="361">
        <v>30</v>
      </c>
    </row>
    <row r="66" spans="1:14" s="9" customFormat="1" ht="18" customHeight="1" x14ac:dyDescent="0.2">
      <c r="A66" s="34"/>
      <c r="B66" s="359" t="s">
        <v>938</v>
      </c>
      <c r="C66" s="360">
        <f>SUM(C68:C84)</f>
        <v>317410</v>
      </c>
      <c r="D66" s="361">
        <f t="shared" ref="D66:N66" si="1">SUM(D68:D84)</f>
        <v>56</v>
      </c>
      <c r="E66" s="361">
        <f t="shared" si="1"/>
        <v>533</v>
      </c>
      <c r="F66" s="361">
        <f t="shared" si="1"/>
        <v>101</v>
      </c>
      <c r="G66" s="338">
        <f t="shared" si="1"/>
        <v>0</v>
      </c>
      <c r="H66" s="361">
        <f t="shared" si="1"/>
        <v>949</v>
      </c>
      <c r="I66" s="361">
        <f t="shared" si="1"/>
        <v>242645</v>
      </c>
      <c r="J66" s="361">
        <f t="shared" si="1"/>
        <v>38528</v>
      </c>
      <c r="K66" s="361">
        <f t="shared" si="1"/>
        <v>16097</v>
      </c>
      <c r="L66" s="361">
        <f t="shared" si="1"/>
        <v>2221</v>
      </c>
      <c r="M66" s="361">
        <f t="shared" si="1"/>
        <v>16254</v>
      </c>
      <c r="N66" s="361">
        <f t="shared" si="1"/>
        <v>26</v>
      </c>
    </row>
    <row r="67" spans="1:14" s="9" customFormat="1" ht="18" customHeight="1" x14ac:dyDescent="0.15">
      <c r="A67" s="34"/>
      <c r="B67" s="296"/>
      <c r="C67" s="304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</row>
    <row r="68" spans="1:14" s="9" customFormat="1" ht="18" customHeight="1" x14ac:dyDescent="0.2">
      <c r="A68" s="34"/>
      <c r="B68" s="363" t="s">
        <v>114</v>
      </c>
      <c r="C68" s="364">
        <v>4590</v>
      </c>
      <c r="D68" s="338">
        <v>0</v>
      </c>
      <c r="E68" s="338">
        <v>0</v>
      </c>
      <c r="F68" s="338">
        <v>0</v>
      </c>
      <c r="G68" s="338">
        <v>0</v>
      </c>
      <c r="H68" s="338">
        <v>0</v>
      </c>
      <c r="I68" s="338">
        <v>0</v>
      </c>
      <c r="J68" s="338">
        <v>9</v>
      </c>
      <c r="K68" s="241">
        <v>3562</v>
      </c>
      <c r="L68" s="241">
        <v>46</v>
      </c>
      <c r="M68" s="338">
        <v>973</v>
      </c>
      <c r="N68" s="338">
        <v>0</v>
      </c>
    </row>
    <row r="69" spans="1:14" s="9" customFormat="1" ht="18" customHeight="1" x14ac:dyDescent="0.2">
      <c r="A69" s="34"/>
      <c r="B69" s="363" t="s">
        <v>115</v>
      </c>
      <c r="C69" s="364">
        <v>17934</v>
      </c>
      <c r="D69" s="338">
        <v>0</v>
      </c>
      <c r="E69" s="338">
        <v>0</v>
      </c>
      <c r="F69" s="338">
        <v>1</v>
      </c>
      <c r="G69" s="338">
        <v>0</v>
      </c>
      <c r="H69" s="338">
        <v>6</v>
      </c>
      <c r="I69" s="338">
        <v>13</v>
      </c>
      <c r="J69" s="338">
        <v>6997</v>
      </c>
      <c r="K69" s="338">
        <v>10237</v>
      </c>
      <c r="L69" s="338">
        <v>20</v>
      </c>
      <c r="M69" s="338">
        <v>659</v>
      </c>
      <c r="N69" s="338">
        <v>1</v>
      </c>
    </row>
    <row r="70" spans="1:14" s="9" customFormat="1" ht="18" customHeight="1" x14ac:dyDescent="0.2">
      <c r="A70" s="34"/>
      <c r="B70" s="363" t="s">
        <v>116</v>
      </c>
      <c r="C70" s="364">
        <v>17947</v>
      </c>
      <c r="D70" s="338">
        <v>1</v>
      </c>
      <c r="E70" s="338">
        <v>2</v>
      </c>
      <c r="F70" s="241">
        <v>5</v>
      </c>
      <c r="G70" s="338">
        <v>0</v>
      </c>
      <c r="H70" s="338">
        <v>21</v>
      </c>
      <c r="I70" s="338">
        <v>32</v>
      </c>
      <c r="J70" s="338">
        <v>16522</v>
      </c>
      <c r="K70" s="338">
        <v>1036</v>
      </c>
      <c r="L70" s="338">
        <v>12</v>
      </c>
      <c r="M70" s="338">
        <v>316</v>
      </c>
      <c r="N70" s="338">
        <v>0</v>
      </c>
    </row>
    <row r="71" spans="1:14" s="9" customFormat="1" ht="18" customHeight="1" x14ac:dyDescent="0.2">
      <c r="A71" s="34"/>
      <c r="B71" s="363" t="s">
        <v>117</v>
      </c>
      <c r="C71" s="364">
        <v>20405</v>
      </c>
      <c r="D71" s="338">
        <v>2</v>
      </c>
      <c r="E71" s="338">
        <v>8</v>
      </c>
      <c r="F71" s="241">
        <v>7</v>
      </c>
      <c r="G71" s="338">
        <v>0</v>
      </c>
      <c r="H71" s="338">
        <v>32</v>
      </c>
      <c r="I71" s="338">
        <v>8948</v>
      </c>
      <c r="J71" s="338">
        <v>10761</v>
      </c>
      <c r="K71" s="338">
        <v>358</v>
      </c>
      <c r="L71" s="338">
        <v>8</v>
      </c>
      <c r="M71" s="338">
        <v>281</v>
      </c>
      <c r="N71" s="338">
        <v>0</v>
      </c>
    </row>
    <row r="72" spans="1:14" s="9" customFormat="1" ht="18" customHeight="1" x14ac:dyDescent="0.2">
      <c r="A72" s="34"/>
      <c r="B72" s="363"/>
      <c r="C72" s="364"/>
      <c r="D72" s="338"/>
      <c r="E72" s="338"/>
      <c r="F72" s="241"/>
      <c r="G72" s="142"/>
      <c r="H72" s="338"/>
      <c r="I72" s="338"/>
      <c r="J72" s="338"/>
      <c r="K72" s="338"/>
      <c r="L72" s="338"/>
      <c r="M72" s="338"/>
      <c r="N72" s="338"/>
    </row>
    <row r="73" spans="1:14" s="9" customFormat="1" ht="18" customHeight="1" x14ac:dyDescent="0.2">
      <c r="A73" s="34"/>
      <c r="B73" s="363" t="s">
        <v>118</v>
      </c>
      <c r="C73" s="364">
        <v>23603</v>
      </c>
      <c r="D73" s="338">
        <v>5</v>
      </c>
      <c r="E73" s="338">
        <v>28</v>
      </c>
      <c r="F73" s="241">
        <v>13</v>
      </c>
      <c r="G73" s="338">
        <v>0</v>
      </c>
      <c r="H73" s="338">
        <v>76</v>
      </c>
      <c r="I73" s="338">
        <v>21161</v>
      </c>
      <c r="J73" s="338">
        <v>1807</v>
      </c>
      <c r="K73" s="338">
        <v>235</v>
      </c>
      <c r="L73" s="338">
        <v>3</v>
      </c>
      <c r="M73" s="338">
        <v>275</v>
      </c>
      <c r="N73" s="338">
        <v>0</v>
      </c>
    </row>
    <row r="74" spans="1:14" s="9" customFormat="1" ht="18" customHeight="1" x14ac:dyDescent="0.2">
      <c r="A74" s="34"/>
      <c r="B74" s="363" t="s">
        <v>119</v>
      </c>
      <c r="C74" s="364">
        <v>26727</v>
      </c>
      <c r="D74" s="142">
        <v>13</v>
      </c>
      <c r="E74" s="338">
        <v>50</v>
      </c>
      <c r="F74" s="241">
        <v>14</v>
      </c>
      <c r="G74" s="338">
        <v>0</v>
      </c>
      <c r="H74" s="338">
        <v>109</v>
      </c>
      <c r="I74" s="338">
        <v>25171</v>
      </c>
      <c r="J74" s="338">
        <v>906</v>
      </c>
      <c r="K74" s="338">
        <v>149</v>
      </c>
      <c r="L74" s="338">
        <v>8</v>
      </c>
      <c r="M74" s="338">
        <v>307</v>
      </c>
      <c r="N74" s="338">
        <v>0</v>
      </c>
    </row>
    <row r="75" spans="1:14" s="9" customFormat="1" ht="18" customHeight="1" x14ac:dyDescent="0.2">
      <c r="A75" s="34"/>
      <c r="B75" s="363" t="s">
        <v>120</v>
      </c>
      <c r="C75" s="364">
        <v>33341</v>
      </c>
      <c r="D75" s="338">
        <v>13</v>
      </c>
      <c r="E75" s="338">
        <v>79</v>
      </c>
      <c r="F75" s="241">
        <v>15</v>
      </c>
      <c r="G75" s="338">
        <v>0</v>
      </c>
      <c r="H75" s="338">
        <v>244</v>
      </c>
      <c r="I75" s="338">
        <v>31953</v>
      </c>
      <c r="J75" s="338">
        <v>538</v>
      </c>
      <c r="K75" s="338">
        <v>114</v>
      </c>
      <c r="L75" s="338">
        <v>12</v>
      </c>
      <c r="M75" s="338">
        <v>373</v>
      </c>
      <c r="N75" s="338">
        <v>0</v>
      </c>
    </row>
    <row r="76" spans="1:14" s="9" customFormat="1" ht="18" customHeight="1" x14ac:dyDescent="0.2">
      <c r="A76" s="34"/>
      <c r="B76" s="363" t="s">
        <v>121</v>
      </c>
      <c r="C76" s="364">
        <v>30714</v>
      </c>
      <c r="D76" s="338">
        <v>11</v>
      </c>
      <c r="E76" s="338">
        <v>86</v>
      </c>
      <c r="F76" s="241">
        <v>18</v>
      </c>
      <c r="G76" s="338">
        <v>0</v>
      </c>
      <c r="H76" s="338">
        <v>163</v>
      </c>
      <c r="I76" s="338">
        <v>29638</v>
      </c>
      <c r="J76" s="338">
        <v>306</v>
      </c>
      <c r="K76" s="338">
        <v>83</v>
      </c>
      <c r="L76" s="338">
        <v>17</v>
      </c>
      <c r="M76" s="338">
        <v>392</v>
      </c>
      <c r="N76" s="338">
        <v>0</v>
      </c>
    </row>
    <row r="77" spans="1:14" s="9" customFormat="1" ht="18" customHeight="1" x14ac:dyDescent="0.2">
      <c r="A77" s="34"/>
      <c r="B77" s="363"/>
      <c r="C77" s="364"/>
      <c r="D77" s="142"/>
      <c r="E77" s="338"/>
      <c r="F77" s="343"/>
      <c r="G77" s="142"/>
      <c r="H77" s="338"/>
      <c r="I77" s="338"/>
      <c r="J77" s="338"/>
      <c r="K77" s="338"/>
      <c r="L77" s="338"/>
      <c r="M77" s="338"/>
      <c r="N77" s="338"/>
    </row>
    <row r="78" spans="1:14" s="9" customFormat="1" ht="18" customHeight="1" x14ac:dyDescent="0.2">
      <c r="A78" s="34"/>
      <c r="B78" s="363" t="s">
        <v>122</v>
      </c>
      <c r="C78" s="364">
        <v>31176</v>
      </c>
      <c r="D78" s="142">
        <v>4</v>
      </c>
      <c r="E78" s="338">
        <v>114</v>
      </c>
      <c r="F78" s="343">
        <v>19</v>
      </c>
      <c r="G78" s="338">
        <v>0</v>
      </c>
      <c r="H78" s="338">
        <v>118</v>
      </c>
      <c r="I78" s="338">
        <v>29918</v>
      </c>
      <c r="J78" s="338">
        <v>239</v>
      </c>
      <c r="K78" s="338">
        <v>64</v>
      </c>
      <c r="L78" s="338">
        <v>50</v>
      </c>
      <c r="M78" s="338">
        <v>650</v>
      </c>
      <c r="N78" s="338">
        <v>0</v>
      </c>
    </row>
    <row r="79" spans="1:14" s="9" customFormat="1" ht="18" customHeight="1" x14ac:dyDescent="0.2">
      <c r="A79" s="34"/>
      <c r="B79" s="363" t="s">
        <v>123</v>
      </c>
      <c r="C79" s="364">
        <v>28635</v>
      </c>
      <c r="D79" s="142">
        <v>3</v>
      </c>
      <c r="E79" s="338">
        <v>62</v>
      </c>
      <c r="F79" s="241">
        <v>9</v>
      </c>
      <c r="G79" s="338">
        <v>0</v>
      </c>
      <c r="H79" s="338">
        <v>59</v>
      </c>
      <c r="I79" s="338">
        <v>27147</v>
      </c>
      <c r="J79" s="338">
        <v>168</v>
      </c>
      <c r="K79" s="338">
        <v>40</v>
      </c>
      <c r="L79" s="338">
        <v>104</v>
      </c>
      <c r="M79" s="338">
        <v>1043</v>
      </c>
      <c r="N79" s="338">
        <v>0</v>
      </c>
    </row>
    <row r="80" spans="1:14" s="9" customFormat="1" ht="18" customHeight="1" x14ac:dyDescent="0.2">
      <c r="A80" s="34"/>
      <c r="B80" s="363" t="s">
        <v>126</v>
      </c>
      <c r="C80" s="364">
        <v>29004</v>
      </c>
      <c r="D80" s="338">
        <v>1</v>
      </c>
      <c r="E80" s="338">
        <v>56</v>
      </c>
      <c r="F80" s="241">
        <v>0</v>
      </c>
      <c r="G80" s="338">
        <v>0</v>
      </c>
      <c r="H80" s="338">
        <v>53</v>
      </c>
      <c r="I80" s="338">
        <v>26366</v>
      </c>
      <c r="J80" s="338">
        <v>138</v>
      </c>
      <c r="K80" s="338">
        <v>41</v>
      </c>
      <c r="L80" s="338">
        <v>251</v>
      </c>
      <c r="M80" s="338">
        <v>2096</v>
      </c>
      <c r="N80" s="338">
        <v>2</v>
      </c>
    </row>
    <row r="81" spans="1:14" s="9" customFormat="1" ht="18" customHeight="1" x14ac:dyDescent="0.2">
      <c r="A81" s="34"/>
      <c r="B81" s="363" t="s">
        <v>579</v>
      </c>
      <c r="C81" s="364">
        <v>29767</v>
      </c>
      <c r="D81" s="338">
        <v>3</v>
      </c>
      <c r="E81" s="338">
        <v>33</v>
      </c>
      <c r="F81" s="338">
        <v>0</v>
      </c>
      <c r="G81" s="338">
        <v>0</v>
      </c>
      <c r="H81" s="338">
        <v>46</v>
      </c>
      <c r="I81" s="338">
        <v>25257</v>
      </c>
      <c r="J81" s="338">
        <v>105</v>
      </c>
      <c r="K81" s="338">
        <v>66</v>
      </c>
      <c r="L81" s="338">
        <v>483</v>
      </c>
      <c r="M81" s="338">
        <v>3773</v>
      </c>
      <c r="N81" s="338">
        <v>1</v>
      </c>
    </row>
    <row r="82" spans="1:14" s="9" customFormat="1" ht="18" customHeight="1" x14ac:dyDescent="0.2">
      <c r="A82" s="34"/>
      <c r="B82" s="363"/>
      <c r="C82" s="364"/>
      <c r="D82" s="338"/>
      <c r="E82" s="338"/>
      <c r="F82" s="365"/>
      <c r="G82" s="365"/>
      <c r="H82" s="338"/>
      <c r="I82" s="338"/>
      <c r="J82" s="338"/>
      <c r="K82" s="338"/>
      <c r="L82" s="338"/>
      <c r="M82" s="338"/>
      <c r="N82" s="338"/>
    </row>
    <row r="83" spans="1:14" s="9" customFormat="1" ht="18" customHeight="1" x14ac:dyDescent="0.2">
      <c r="A83" s="34"/>
      <c r="B83" s="363" t="s">
        <v>580</v>
      </c>
      <c r="C83" s="364">
        <v>15629</v>
      </c>
      <c r="D83" s="338">
        <v>0</v>
      </c>
      <c r="E83" s="338">
        <v>9</v>
      </c>
      <c r="F83" s="338">
        <v>0</v>
      </c>
      <c r="G83" s="338">
        <v>0</v>
      </c>
      <c r="H83" s="338">
        <v>13</v>
      </c>
      <c r="I83" s="338">
        <v>11884</v>
      </c>
      <c r="J83" s="338">
        <v>22</v>
      </c>
      <c r="K83" s="338">
        <v>60</v>
      </c>
      <c r="L83" s="338">
        <v>600</v>
      </c>
      <c r="M83" s="338">
        <v>3037</v>
      </c>
      <c r="N83" s="338">
        <v>4</v>
      </c>
    </row>
    <row r="84" spans="1:14" s="9" customFormat="1" ht="17.25" customHeight="1" x14ac:dyDescent="0.2">
      <c r="A84" s="45"/>
      <c r="B84" s="363" t="s">
        <v>581</v>
      </c>
      <c r="C84" s="364">
        <v>7938</v>
      </c>
      <c r="D84" s="338">
        <v>0</v>
      </c>
      <c r="E84" s="223">
        <v>6</v>
      </c>
      <c r="F84" s="338">
        <v>0</v>
      </c>
      <c r="G84" s="338">
        <v>0</v>
      </c>
      <c r="H84" s="338">
        <v>9</v>
      </c>
      <c r="I84" s="338">
        <v>5157</v>
      </c>
      <c r="J84" s="338">
        <v>10</v>
      </c>
      <c r="K84" s="338">
        <v>52</v>
      </c>
      <c r="L84" s="338">
        <v>607</v>
      </c>
      <c r="M84" s="338">
        <v>2079</v>
      </c>
      <c r="N84" s="338">
        <v>18</v>
      </c>
    </row>
    <row r="85" spans="1:14" s="9" customFormat="1" ht="18" customHeight="1" thickBot="1" x14ac:dyDescent="0.2">
      <c r="A85" s="34"/>
      <c r="B85" s="293"/>
      <c r="C85" s="312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</row>
    <row r="86" spans="1:14" ht="18" customHeight="1" x14ac:dyDescent="0.2">
      <c r="B86" s="296"/>
      <c r="C86" s="306" t="s">
        <v>571</v>
      </c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</row>
  </sheetData>
  <mergeCells count="3">
    <mergeCell ref="B6:M6"/>
    <mergeCell ref="M33:N33"/>
    <mergeCell ref="C34:C35"/>
  </mergeCells>
  <phoneticPr fontId="2"/>
  <pageMargins left="0.72" right="0.52" top="0.95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3"/>
  <sheetViews>
    <sheetView view="pageBreakPreview" zoomScale="75" zoomScaleNormal="75" workbookViewId="0">
      <selection activeCell="K10" sqref="K10"/>
    </sheetView>
  </sheetViews>
  <sheetFormatPr defaultColWidth="14.625" defaultRowHeight="17.25" x14ac:dyDescent="0.15"/>
  <cols>
    <col min="1" max="1" width="6.125" style="12" customWidth="1"/>
    <col min="2" max="2" width="4.625" style="12" customWidth="1"/>
    <col min="3" max="3" width="14.625" style="12"/>
    <col min="4" max="4" width="8.125" style="56" customWidth="1"/>
    <col min="5" max="10" width="16.125" style="12" customWidth="1"/>
    <col min="11" max="14" width="14.625" style="12"/>
    <col min="15" max="16384" width="14.625" style="25"/>
  </cols>
  <sheetData>
    <row r="1" spans="1:18" x14ac:dyDescent="0.2">
      <c r="A1" s="14"/>
    </row>
    <row r="5" spans="1:18" x14ac:dyDescent="0.15">
      <c r="L5" s="11"/>
      <c r="M5" s="11"/>
      <c r="N5" s="11"/>
      <c r="O5" s="2"/>
      <c r="P5" s="2"/>
      <c r="Q5" s="2"/>
      <c r="R5" s="2"/>
    </row>
    <row r="6" spans="1:18" x14ac:dyDescent="0.2">
      <c r="B6" s="516" t="s">
        <v>668</v>
      </c>
      <c r="C6" s="516"/>
      <c r="D6" s="516"/>
      <c r="E6" s="516"/>
      <c r="F6" s="516"/>
      <c r="G6" s="516"/>
      <c r="H6" s="516"/>
      <c r="I6" s="516"/>
      <c r="J6" s="57"/>
      <c r="L6" s="11"/>
      <c r="M6" s="11"/>
      <c r="N6" s="11"/>
      <c r="O6" s="2"/>
      <c r="P6" s="2"/>
      <c r="Q6" s="2"/>
      <c r="R6" s="2"/>
    </row>
    <row r="7" spans="1:18" ht="18" thickBot="1" x14ac:dyDescent="0.2">
      <c r="B7" s="165"/>
      <c r="C7" s="165"/>
      <c r="D7" s="369"/>
      <c r="E7" s="370" t="s">
        <v>718</v>
      </c>
      <c r="F7" s="165"/>
      <c r="G7" s="165"/>
      <c r="H7" s="165"/>
      <c r="I7" s="165"/>
      <c r="J7" s="243"/>
      <c r="L7" s="11"/>
      <c r="M7" s="11"/>
      <c r="N7" s="11"/>
      <c r="O7" s="2"/>
      <c r="P7" s="2"/>
      <c r="Q7" s="2"/>
      <c r="R7" s="2"/>
    </row>
    <row r="8" spans="1:18" x14ac:dyDescent="0.2">
      <c r="B8" s="156"/>
      <c r="C8" s="156"/>
      <c r="D8" s="371"/>
      <c r="E8" s="372" t="s">
        <v>582</v>
      </c>
      <c r="F8" s="373" t="s">
        <v>956</v>
      </c>
      <c r="G8" s="373" t="s">
        <v>957</v>
      </c>
      <c r="H8" s="373" t="s">
        <v>669</v>
      </c>
      <c r="I8" s="373" t="s">
        <v>796</v>
      </c>
      <c r="J8" s="373" t="s">
        <v>958</v>
      </c>
      <c r="K8" s="58"/>
      <c r="L8" s="58"/>
      <c r="M8" s="58"/>
      <c r="N8" s="58"/>
      <c r="O8" s="26"/>
      <c r="P8" s="2"/>
    </row>
    <row r="9" spans="1:18" s="12" customFormat="1" x14ac:dyDescent="0.2">
      <c r="B9" s="174"/>
      <c r="C9" s="174"/>
      <c r="D9" s="374"/>
      <c r="E9" s="375">
        <v>2015</v>
      </c>
      <c r="F9" s="376">
        <v>2016</v>
      </c>
      <c r="G9" s="376">
        <v>2017</v>
      </c>
      <c r="H9" s="376">
        <v>2018</v>
      </c>
      <c r="I9" s="376">
        <v>2019</v>
      </c>
      <c r="J9" s="376">
        <v>2020</v>
      </c>
      <c r="K9" s="11"/>
      <c r="L9" s="11"/>
      <c r="M9" s="11"/>
      <c r="N9" s="11"/>
      <c r="O9" s="11"/>
      <c r="P9" s="11"/>
    </row>
    <row r="10" spans="1:18" s="12" customFormat="1" x14ac:dyDescent="0.2">
      <c r="B10" s="377" t="s">
        <v>127</v>
      </c>
      <c r="C10" s="156"/>
      <c r="D10" s="378"/>
      <c r="E10" s="156"/>
      <c r="F10" s="156"/>
      <c r="G10" s="156"/>
      <c r="H10" s="156"/>
      <c r="I10" s="164"/>
      <c r="J10" s="164"/>
      <c r="K10" s="11"/>
      <c r="L10" s="11"/>
      <c r="M10" s="11"/>
      <c r="N10" s="11"/>
      <c r="O10" s="11"/>
      <c r="P10" s="11"/>
    </row>
    <row r="11" spans="1:18" s="39" customFormat="1" x14ac:dyDescent="0.2">
      <c r="B11" s="379"/>
      <c r="C11" s="377" t="s">
        <v>128</v>
      </c>
      <c r="D11" s="380" t="s">
        <v>129</v>
      </c>
      <c r="E11" s="381">
        <v>16599</v>
      </c>
      <c r="F11" s="381">
        <v>16052</v>
      </c>
      <c r="G11" s="381">
        <v>15554</v>
      </c>
      <c r="H11" s="381">
        <v>15296</v>
      </c>
      <c r="I11" s="382">
        <v>14918</v>
      </c>
      <c r="J11" s="382">
        <f t="shared" ref="J11:J13" si="0">SUM(J16+J41+J46)</f>
        <v>10442</v>
      </c>
      <c r="K11" s="40"/>
      <c r="L11" s="46"/>
      <c r="M11" s="46"/>
      <c r="N11" s="46"/>
      <c r="O11" s="46"/>
      <c r="P11" s="46"/>
    </row>
    <row r="12" spans="1:18" s="12" customFormat="1" x14ac:dyDescent="0.2">
      <c r="B12" s="156"/>
      <c r="C12" s="292" t="s">
        <v>130</v>
      </c>
      <c r="D12" s="383" t="s">
        <v>131</v>
      </c>
      <c r="E12" s="351">
        <v>9535</v>
      </c>
      <c r="F12" s="351">
        <v>9369</v>
      </c>
      <c r="G12" s="351">
        <v>9245</v>
      </c>
      <c r="H12" s="351">
        <v>9069</v>
      </c>
      <c r="I12" s="164">
        <v>8864</v>
      </c>
      <c r="J12" s="164">
        <f t="shared" si="0"/>
        <v>7122</v>
      </c>
      <c r="K12" s="40"/>
      <c r="L12" s="11"/>
      <c r="M12" s="11"/>
      <c r="N12" s="11"/>
      <c r="O12" s="11"/>
      <c r="P12" s="11"/>
    </row>
    <row r="13" spans="1:18" s="12" customFormat="1" x14ac:dyDescent="0.2">
      <c r="B13" s="156"/>
      <c r="C13" s="292" t="s">
        <v>132</v>
      </c>
      <c r="D13" s="383" t="s">
        <v>131</v>
      </c>
      <c r="E13" s="351">
        <v>7063</v>
      </c>
      <c r="F13" s="351">
        <v>6683</v>
      </c>
      <c r="G13" s="351">
        <v>6310</v>
      </c>
      <c r="H13" s="351">
        <v>6227</v>
      </c>
      <c r="I13" s="164">
        <v>6054</v>
      </c>
      <c r="J13" s="164">
        <f t="shared" si="0"/>
        <v>3320</v>
      </c>
      <c r="K13" s="40"/>
    </row>
    <row r="14" spans="1:18" s="12" customFormat="1" x14ac:dyDescent="0.15">
      <c r="B14" s="156"/>
      <c r="C14" s="156"/>
      <c r="D14" s="384"/>
      <c r="E14" s="156"/>
      <c r="F14" s="156"/>
      <c r="G14" s="156"/>
      <c r="H14" s="156"/>
      <c r="I14" s="156"/>
      <c r="J14" s="156"/>
    </row>
    <row r="15" spans="1:18" x14ac:dyDescent="0.2">
      <c r="B15" s="377" t="s">
        <v>133</v>
      </c>
      <c r="C15" s="156"/>
      <c r="D15" s="384"/>
      <c r="E15" s="156"/>
      <c r="F15" s="156"/>
      <c r="G15" s="156"/>
      <c r="H15" s="156"/>
      <c r="I15" s="156"/>
      <c r="J15" s="156"/>
    </row>
    <row r="16" spans="1:18" s="7" customFormat="1" x14ac:dyDescent="0.2">
      <c r="A16" s="39"/>
      <c r="B16" s="379"/>
      <c r="C16" s="377" t="s">
        <v>128</v>
      </c>
      <c r="D16" s="380" t="s">
        <v>129</v>
      </c>
      <c r="E16" s="385">
        <v>14174</v>
      </c>
      <c r="F16" s="385">
        <v>13744</v>
      </c>
      <c r="G16" s="385">
        <v>13282</v>
      </c>
      <c r="H16" s="385">
        <v>13100</v>
      </c>
      <c r="I16" s="379">
        <v>12831</v>
      </c>
      <c r="J16" s="379">
        <v>8942</v>
      </c>
      <c r="K16" s="39"/>
      <c r="L16" s="39"/>
      <c r="M16" s="39"/>
      <c r="N16" s="39"/>
    </row>
    <row r="17" spans="1:14" x14ac:dyDescent="0.2">
      <c r="B17" s="156"/>
      <c r="C17" s="292" t="s">
        <v>130</v>
      </c>
      <c r="D17" s="383" t="s">
        <v>131</v>
      </c>
      <c r="E17" s="326">
        <v>7992</v>
      </c>
      <c r="F17" s="326">
        <v>7886</v>
      </c>
      <c r="G17" s="326">
        <v>7772</v>
      </c>
      <c r="H17" s="326">
        <v>7641</v>
      </c>
      <c r="I17" s="156">
        <v>7503</v>
      </c>
      <c r="J17" s="156">
        <v>6041</v>
      </c>
      <c r="K17" s="39"/>
    </row>
    <row r="18" spans="1:14" x14ac:dyDescent="0.2">
      <c r="B18" s="156"/>
      <c r="C18" s="292" t="s">
        <v>132</v>
      </c>
      <c r="D18" s="383" t="s">
        <v>131</v>
      </c>
      <c r="E18" s="326">
        <v>6181</v>
      </c>
      <c r="F18" s="326">
        <v>5858</v>
      </c>
      <c r="G18" s="326">
        <v>5511</v>
      </c>
      <c r="H18" s="326">
        <v>5459</v>
      </c>
      <c r="I18" s="156">
        <v>5328</v>
      </c>
      <c r="J18" s="156">
        <v>2901</v>
      </c>
      <c r="K18" s="39"/>
    </row>
    <row r="19" spans="1:14" x14ac:dyDescent="0.15">
      <c r="B19" s="156"/>
      <c r="C19" s="156"/>
      <c r="D19" s="384"/>
      <c r="E19" s="164"/>
      <c r="F19" s="164"/>
      <c r="G19" s="164"/>
      <c r="H19" s="164"/>
      <c r="I19" s="156"/>
      <c r="J19" s="156"/>
    </row>
    <row r="20" spans="1:14" x14ac:dyDescent="0.2">
      <c r="B20" s="377" t="s">
        <v>134</v>
      </c>
      <c r="C20" s="156"/>
      <c r="D20" s="384"/>
      <c r="E20" s="164"/>
      <c r="F20" s="164"/>
      <c r="G20" s="164"/>
      <c r="H20" s="164"/>
      <c r="I20" s="156"/>
      <c r="J20" s="156"/>
    </row>
    <row r="21" spans="1:14" s="7" customFormat="1" x14ac:dyDescent="0.2">
      <c r="A21" s="39"/>
      <c r="B21" s="379"/>
      <c r="C21" s="377" t="s">
        <v>128</v>
      </c>
      <c r="D21" s="380" t="s">
        <v>129</v>
      </c>
      <c r="E21" s="386">
        <v>6144</v>
      </c>
      <c r="F21" s="386">
        <v>6146</v>
      </c>
      <c r="G21" s="386">
        <v>6046</v>
      </c>
      <c r="H21" s="386">
        <v>6086</v>
      </c>
      <c r="I21" s="379">
        <v>6064</v>
      </c>
      <c r="J21" s="379">
        <v>4329</v>
      </c>
      <c r="K21" s="59"/>
      <c r="L21" s="39"/>
      <c r="M21" s="39"/>
      <c r="N21" s="39"/>
    </row>
    <row r="22" spans="1:14" x14ac:dyDescent="0.2">
      <c r="B22" s="156"/>
      <c r="C22" s="292" t="s">
        <v>130</v>
      </c>
      <c r="D22" s="383" t="s">
        <v>131</v>
      </c>
      <c r="E22" s="274">
        <v>3685</v>
      </c>
      <c r="F22" s="274">
        <v>3704</v>
      </c>
      <c r="G22" s="274">
        <v>3703</v>
      </c>
      <c r="H22" s="274">
        <v>3702</v>
      </c>
      <c r="I22" s="156">
        <v>3712</v>
      </c>
      <c r="J22" s="156">
        <v>2908</v>
      </c>
    </row>
    <row r="23" spans="1:14" x14ac:dyDescent="0.2">
      <c r="B23" s="156"/>
      <c r="C23" s="292" t="s">
        <v>132</v>
      </c>
      <c r="D23" s="383" t="s">
        <v>131</v>
      </c>
      <c r="E23" s="164">
        <v>2458</v>
      </c>
      <c r="F23" s="164">
        <v>2442</v>
      </c>
      <c r="G23" s="164">
        <v>2343</v>
      </c>
      <c r="H23" s="164">
        <v>2384</v>
      </c>
      <c r="I23" s="156">
        <v>2352</v>
      </c>
      <c r="J23" s="156">
        <v>1421</v>
      </c>
    </row>
    <row r="24" spans="1:14" x14ac:dyDescent="0.2">
      <c r="B24" s="156"/>
      <c r="C24" s="292"/>
      <c r="D24" s="383"/>
      <c r="E24" s="164"/>
      <c r="F24" s="164"/>
      <c r="G24" s="164"/>
      <c r="H24" s="164"/>
      <c r="I24" s="156"/>
      <c r="J24" s="156"/>
    </row>
    <row r="25" spans="1:14" x14ac:dyDescent="0.2">
      <c r="B25" s="377" t="s">
        <v>135</v>
      </c>
      <c r="C25" s="156"/>
      <c r="D25" s="384"/>
      <c r="E25" s="164"/>
      <c r="F25" s="164"/>
      <c r="G25" s="164"/>
      <c r="H25" s="164"/>
      <c r="I25" s="156"/>
      <c r="J25" s="156"/>
    </row>
    <row r="26" spans="1:14" s="7" customFormat="1" x14ac:dyDescent="0.2">
      <c r="A26" s="39"/>
      <c r="B26" s="379"/>
      <c r="C26" s="377" t="s">
        <v>128</v>
      </c>
      <c r="D26" s="380" t="s">
        <v>129</v>
      </c>
      <c r="E26" s="386">
        <v>5909</v>
      </c>
      <c r="F26" s="386">
        <v>5502</v>
      </c>
      <c r="G26" s="386">
        <v>5151</v>
      </c>
      <c r="H26" s="386">
        <v>4960</v>
      </c>
      <c r="I26" s="379">
        <v>4791</v>
      </c>
      <c r="J26" s="379">
        <v>3095</v>
      </c>
      <c r="K26" s="39"/>
      <c r="L26" s="39"/>
      <c r="M26" s="39"/>
      <c r="N26" s="39"/>
    </row>
    <row r="27" spans="1:14" x14ac:dyDescent="0.2">
      <c r="B27" s="156"/>
      <c r="C27" s="292" t="s">
        <v>130</v>
      </c>
      <c r="D27" s="383" t="s">
        <v>131</v>
      </c>
      <c r="E27" s="274">
        <v>3024</v>
      </c>
      <c r="F27" s="274">
        <v>2940</v>
      </c>
      <c r="G27" s="274">
        <v>2844</v>
      </c>
      <c r="H27" s="274">
        <v>2739</v>
      </c>
      <c r="I27" s="156">
        <v>2628</v>
      </c>
      <c r="J27" s="156">
        <v>2133</v>
      </c>
    </row>
    <row r="28" spans="1:14" x14ac:dyDescent="0.2">
      <c r="B28" s="156"/>
      <c r="C28" s="292" t="s">
        <v>132</v>
      </c>
      <c r="D28" s="383" t="s">
        <v>131</v>
      </c>
      <c r="E28" s="274">
        <v>2886</v>
      </c>
      <c r="F28" s="274">
        <v>2562</v>
      </c>
      <c r="G28" s="274">
        <v>2307</v>
      </c>
      <c r="H28" s="274">
        <v>2221</v>
      </c>
      <c r="I28" s="156">
        <v>2163</v>
      </c>
      <c r="J28" s="156">
        <v>962</v>
      </c>
    </row>
    <row r="29" spans="1:14" x14ac:dyDescent="0.2">
      <c r="B29" s="156"/>
      <c r="C29" s="292"/>
      <c r="D29" s="383"/>
      <c r="E29" s="274"/>
      <c r="F29" s="274"/>
      <c r="G29" s="274"/>
      <c r="H29" s="274"/>
      <c r="I29" s="156"/>
      <c r="J29" s="156"/>
    </row>
    <row r="30" spans="1:14" x14ac:dyDescent="0.2">
      <c r="B30" s="377" t="s">
        <v>720</v>
      </c>
      <c r="C30" s="156"/>
      <c r="D30" s="384"/>
      <c r="E30" s="164"/>
      <c r="F30" s="164"/>
      <c r="G30" s="164"/>
      <c r="H30" s="164"/>
      <c r="I30" s="156"/>
      <c r="J30" s="156"/>
    </row>
    <row r="31" spans="1:14" s="7" customFormat="1" x14ac:dyDescent="0.2">
      <c r="A31" s="39"/>
      <c r="B31" s="379"/>
      <c r="C31" s="377" t="s">
        <v>128</v>
      </c>
      <c r="D31" s="380" t="s">
        <v>129</v>
      </c>
      <c r="E31" s="386">
        <v>166</v>
      </c>
      <c r="F31" s="386">
        <v>172</v>
      </c>
      <c r="G31" s="386">
        <v>176</v>
      </c>
      <c r="H31" s="386">
        <v>183</v>
      </c>
      <c r="I31" s="379">
        <v>174</v>
      </c>
      <c r="J31" s="379">
        <v>95</v>
      </c>
      <c r="K31" s="39"/>
      <c r="L31" s="39"/>
      <c r="M31" s="39"/>
      <c r="N31" s="39"/>
    </row>
    <row r="32" spans="1:14" x14ac:dyDescent="0.2">
      <c r="B32" s="156"/>
      <c r="C32" s="292" t="s">
        <v>130</v>
      </c>
      <c r="D32" s="383" t="s">
        <v>131</v>
      </c>
      <c r="E32" s="274">
        <v>56</v>
      </c>
      <c r="F32" s="274">
        <v>61</v>
      </c>
      <c r="G32" s="274">
        <v>66</v>
      </c>
      <c r="H32" s="274">
        <v>59</v>
      </c>
      <c r="I32" s="156">
        <v>53</v>
      </c>
      <c r="J32" s="156">
        <v>49</v>
      </c>
    </row>
    <row r="33" spans="1:14" x14ac:dyDescent="0.2">
      <c r="B33" s="156"/>
      <c r="C33" s="292" t="s">
        <v>132</v>
      </c>
      <c r="D33" s="383" t="s">
        <v>131</v>
      </c>
      <c r="E33" s="274">
        <v>110</v>
      </c>
      <c r="F33" s="274">
        <v>111</v>
      </c>
      <c r="G33" s="274">
        <v>110</v>
      </c>
      <c r="H33" s="274">
        <v>124</v>
      </c>
      <c r="I33" s="156">
        <v>121</v>
      </c>
      <c r="J33" s="156">
        <v>46</v>
      </c>
    </row>
    <row r="34" spans="1:14" x14ac:dyDescent="0.15">
      <c r="B34" s="156"/>
      <c r="C34" s="156"/>
      <c r="D34" s="384"/>
      <c r="E34" s="164"/>
      <c r="F34" s="164"/>
      <c r="G34" s="164"/>
      <c r="H34" s="164"/>
      <c r="I34" s="156"/>
      <c r="J34" s="156"/>
    </row>
    <row r="35" spans="1:14" x14ac:dyDescent="0.2">
      <c r="B35" s="377" t="s">
        <v>136</v>
      </c>
      <c r="C35" s="156"/>
      <c r="D35" s="384"/>
      <c r="E35" s="164"/>
      <c r="F35" s="164"/>
      <c r="G35" s="164"/>
      <c r="H35" s="164"/>
      <c r="I35" s="156"/>
      <c r="J35" s="156"/>
    </row>
    <row r="36" spans="1:14" s="7" customFormat="1" x14ac:dyDescent="0.2">
      <c r="A36" s="39"/>
      <c r="B36" s="379"/>
      <c r="C36" s="377" t="s">
        <v>128</v>
      </c>
      <c r="D36" s="380" t="s">
        <v>129</v>
      </c>
      <c r="E36" s="386">
        <v>1954</v>
      </c>
      <c r="F36" s="386">
        <v>1924</v>
      </c>
      <c r="G36" s="386">
        <v>1910</v>
      </c>
      <c r="H36" s="386">
        <v>1871</v>
      </c>
      <c r="I36" s="379">
        <v>1802</v>
      </c>
      <c r="J36" s="379">
        <v>1423</v>
      </c>
      <c r="K36" s="39"/>
      <c r="L36" s="39"/>
      <c r="M36" s="39"/>
      <c r="N36" s="39"/>
    </row>
    <row r="37" spans="1:14" x14ac:dyDescent="0.2">
      <c r="B37" s="156"/>
      <c r="C37" s="292" t="s">
        <v>130</v>
      </c>
      <c r="D37" s="383" t="s">
        <v>131</v>
      </c>
      <c r="E37" s="274">
        <v>1227</v>
      </c>
      <c r="F37" s="274">
        <v>1181</v>
      </c>
      <c r="G37" s="274">
        <v>1158</v>
      </c>
      <c r="H37" s="274">
        <v>1142</v>
      </c>
      <c r="I37" s="156">
        <v>1110</v>
      </c>
      <c r="J37" s="156">
        <v>951</v>
      </c>
    </row>
    <row r="38" spans="1:14" x14ac:dyDescent="0.2">
      <c r="B38" s="156"/>
      <c r="C38" s="292" t="s">
        <v>132</v>
      </c>
      <c r="D38" s="383" t="s">
        <v>131</v>
      </c>
      <c r="E38" s="274">
        <v>727</v>
      </c>
      <c r="F38" s="274">
        <v>743</v>
      </c>
      <c r="G38" s="274">
        <v>751</v>
      </c>
      <c r="H38" s="274">
        <v>729</v>
      </c>
      <c r="I38" s="156">
        <v>692</v>
      </c>
      <c r="J38" s="156">
        <v>472</v>
      </c>
    </row>
    <row r="39" spans="1:14" s="12" customFormat="1" x14ac:dyDescent="0.15">
      <c r="B39" s="156"/>
      <c r="C39" s="156"/>
      <c r="D39" s="384"/>
      <c r="E39" s="156"/>
      <c r="F39" s="156"/>
      <c r="G39" s="156"/>
      <c r="H39" s="156"/>
      <c r="I39" s="156"/>
      <c r="J39" s="156"/>
    </row>
    <row r="40" spans="1:14" s="12" customFormat="1" x14ac:dyDescent="0.2">
      <c r="B40" s="377" t="s">
        <v>343</v>
      </c>
      <c r="C40" s="156"/>
      <c r="D40" s="384"/>
      <c r="E40" s="156"/>
      <c r="F40" s="156"/>
      <c r="G40" s="156"/>
      <c r="H40" s="156"/>
      <c r="I40" s="156"/>
      <c r="J40" s="156"/>
    </row>
    <row r="41" spans="1:14" s="39" customFormat="1" x14ac:dyDescent="0.2">
      <c r="B41" s="379"/>
      <c r="C41" s="377" t="s">
        <v>128</v>
      </c>
      <c r="D41" s="380" t="s">
        <v>129</v>
      </c>
      <c r="E41" s="379">
        <v>2320</v>
      </c>
      <c r="F41" s="379">
        <v>2201</v>
      </c>
      <c r="G41" s="379">
        <v>2169</v>
      </c>
      <c r="H41" s="379">
        <v>2086</v>
      </c>
      <c r="I41" s="379">
        <v>1988</v>
      </c>
      <c r="J41" s="379">
        <v>1422</v>
      </c>
    </row>
    <row r="42" spans="1:14" s="12" customFormat="1" x14ac:dyDescent="0.2">
      <c r="B42" s="156"/>
      <c r="C42" s="292" t="s">
        <v>130</v>
      </c>
      <c r="D42" s="383" t="s">
        <v>131</v>
      </c>
      <c r="E42" s="156">
        <v>1482</v>
      </c>
      <c r="F42" s="156">
        <v>1418</v>
      </c>
      <c r="G42" s="156">
        <v>1412</v>
      </c>
      <c r="H42" s="156">
        <v>1364</v>
      </c>
      <c r="I42" s="156">
        <v>1305</v>
      </c>
      <c r="J42" s="156">
        <v>1033</v>
      </c>
    </row>
    <row r="43" spans="1:14" s="12" customFormat="1" x14ac:dyDescent="0.2">
      <c r="B43" s="156"/>
      <c r="C43" s="292" t="s">
        <v>132</v>
      </c>
      <c r="D43" s="383" t="s">
        <v>131</v>
      </c>
      <c r="E43" s="156">
        <v>838</v>
      </c>
      <c r="F43" s="156">
        <v>783</v>
      </c>
      <c r="G43" s="156">
        <v>757</v>
      </c>
      <c r="H43" s="156">
        <v>722</v>
      </c>
      <c r="I43" s="156">
        <v>683</v>
      </c>
      <c r="J43" s="156">
        <v>389</v>
      </c>
    </row>
    <row r="44" spans="1:14" s="12" customFormat="1" x14ac:dyDescent="0.15">
      <c r="B44" s="156"/>
      <c r="C44" s="156"/>
      <c r="D44" s="384"/>
      <c r="E44" s="156"/>
      <c r="F44" s="156"/>
      <c r="G44" s="156"/>
      <c r="H44" s="156"/>
      <c r="I44" s="156"/>
      <c r="J44" s="156"/>
    </row>
    <row r="45" spans="1:14" s="12" customFormat="1" x14ac:dyDescent="0.2">
      <c r="B45" s="377" t="s">
        <v>139</v>
      </c>
      <c r="C45" s="156"/>
      <c r="D45" s="384"/>
      <c r="E45" s="156"/>
      <c r="F45" s="156"/>
      <c r="G45" s="156"/>
      <c r="H45" s="156"/>
      <c r="I45" s="156"/>
      <c r="J45" s="156"/>
    </row>
    <row r="46" spans="1:14" s="39" customFormat="1" x14ac:dyDescent="0.2">
      <c r="B46" s="381"/>
      <c r="C46" s="377" t="s">
        <v>128</v>
      </c>
      <c r="D46" s="380" t="s">
        <v>129</v>
      </c>
      <c r="E46" s="386">
        <v>105</v>
      </c>
      <c r="F46" s="386">
        <v>107</v>
      </c>
      <c r="G46" s="386">
        <v>103</v>
      </c>
      <c r="H46" s="386">
        <v>110</v>
      </c>
      <c r="I46" s="379">
        <v>99</v>
      </c>
      <c r="J46" s="379">
        <v>78</v>
      </c>
    </row>
    <row r="47" spans="1:14" s="12" customFormat="1" x14ac:dyDescent="0.2">
      <c r="B47" s="381"/>
      <c r="C47" s="292" t="s">
        <v>130</v>
      </c>
      <c r="D47" s="383" t="s">
        <v>131</v>
      </c>
      <c r="E47" s="274">
        <v>61</v>
      </c>
      <c r="F47" s="274">
        <v>65</v>
      </c>
      <c r="G47" s="274">
        <v>61</v>
      </c>
      <c r="H47" s="274">
        <v>64</v>
      </c>
      <c r="I47" s="156">
        <v>56</v>
      </c>
      <c r="J47" s="156">
        <v>48</v>
      </c>
    </row>
    <row r="48" spans="1:14" s="12" customFormat="1" x14ac:dyDescent="0.2">
      <c r="B48" s="156"/>
      <c r="C48" s="292" t="s">
        <v>132</v>
      </c>
      <c r="D48" s="383" t="s">
        <v>131</v>
      </c>
      <c r="E48" s="164">
        <v>44</v>
      </c>
      <c r="F48" s="164">
        <v>42</v>
      </c>
      <c r="G48" s="164">
        <v>42</v>
      </c>
      <c r="H48" s="164">
        <v>46</v>
      </c>
      <c r="I48" s="156">
        <v>43</v>
      </c>
      <c r="J48" s="156">
        <v>30</v>
      </c>
    </row>
    <row r="49" spans="1:10" s="12" customFormat="1" x14ac:dyDescent="0.2">
      <c r="B49" s="156"/>
      <c r="C49" s="292" t="s">
        <v>137</v>
      </c>
      <c r="D49" s="383" t="s">
        <v>138</v>
      </c>
      <c r="E49" s="274">
        <v>11</v>
      </c>
      <c r="F49" s="274">
        <v>10</v>
      </c>
      <c r="G49" s="274">
        <v>10</v>
      </c>
      <c r="H49" s="274">
        <v>11</v>
      </c>
      <c r="I49" s="156">
        <v>10</v>
      </c>
      <c r="J49" s="156">
        <v>7</v>
      </c>
    </row>
    <row r="50" spans="1:10" s="12" customFormat="1" ht="18" thickBot="1" x14ac:dyDescent="0.2">
      <c r="B50" s="165"/>
      <c r="C50" s="387"/>
      <c r="D50" s="388"/>
      <c r="E50" s="165"/>
      <c r="F50" s="165"/>
      <c r="G50" s="165"/>
      <c r="H50" s="165"/>
      <c r="I50" s="165"/>
      <c r="J50" s="165"/>
    </row>
    <row r="51" spans="1:10" x14ac:dyDescent="0.2">
      <c r="A51" s="14"/>
      <c r="B51" s="156"/>
      <c r="C51" s="381"/>
      <c r="D51" s="371"/>
      <c r="E51" s="156" t="s">
        <v>646</v>
      </c>
      <c r="F51" s="156"/>
      <c r="G51" s="156"/>
      <c r="H51" s="156"/>
      <c r="I51" s="156"/>
      <c r="J51" s="156"/>
    </row>
    <row r="52" spans="1:10" x14ac:dyDescent="0.15">
      <c r="B52" s="156"/>
      <c r="C52" s="156"/>
      <c r="D52" s="371"/>
      <c r="E52" s="156" t="s">
        <v>647</v>
      </c>
      <c r="F52" s="156"/>
      <c r="G52" s="156"/>
      <c r="H52" s="156"/>
      <c r="I52" s="156"/>
      <c r="J52" s="156"/>
    </row>
    <row r="53" spans="1:10" x14ac:dyDescent="0.15">
      <c r="B53" s="156"/>
      <c r="C53" s="156"/>
      <c r="D53" s="371"/>
      <c r="E53" s="156" t="s">
        <v>648</v>
      </c>
      <c r="F53" s="156"/>
      <c r="G53" s="156"/>
      <c r="H53" s="156"/>
      <c r="I53" s="156"/>
      <c r="J53" s="156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3"/>
  <sheetViews>
    <sheetView view="pageBreakPreview" zoomScale="75" zoomScaleNormal="75" workbookViewId="0">
      <selection activeCell="N11" sqref="N11"/>
    </sheetView>
  </sheetViews>
  <sheetFormatPr defaultColWidth="13.375" defaultRowHeight="17.25" x14ac:dyDescent="0.15"/>
  <cols>
    <col min="1" max="1" width="13.375" style="12" customWidth="1"/>
    <col min="2" max="2" width="3.375" style="12" customWidth="1"/>
    <col min="3" max="3" width="7.125" style="12" customWidth="1"/>
    <col min="4" max="4" width="18.75" style="12" customWidth="1"/>
    <col min="5" max="5" width="14.625" style="12" customWidth="1"/>
    <col min="6" max="7" width="13.75" style="12" customWidth="1"/>
    <col min="8" max="8" width="3" style="12" customWidth="1"/>
    <col min="9" max="9" width="7.125" style="12" customWidth="1"/>
    <col min="10" max="10" width="15.875" style="12" customWidth="1"/>
    <col min="11" max="11" width="14.625" style="12" customWidth="1"/>
    <col min="12" max="13" width="13.75" style="12" customWidth="1"/>
    <col min="14" max="14" width="13.375" style="12"/>
    <col min="15" max="16384" width="13.375" style="25"/>
  </cols>
  <sheetData>
    <row r="1" spans="1:13" x14ac:dyDescent="0.2">
      <c r="A1" s="14"/>
    </row>
    <row r="6" spans="1:13" x14ac:dyDescent="0.2">
      <c r="B6" s="516" t="s">
        <v>797</v>
      </c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</row>
    <row r="7" spans="1:13" ht="18" thickBot="1" x14ac:dyDescent="0.25">
      <c r="B7" s="165"/>
      <c r="C7" s="165"/>
      <c r="D7" s="165"/>
      <c r="E7" s="348" t="s">
        <v>798</v>
      </c>
      <c r="F7" s="165"/>
      <c r="G7" s="165"/>
      <c r="H7" s="165"/>
      <c r="I7" s="165"/>
      <c r="J7" s="165"/>
      <c r="K7" s="165"/>
      <c r="L7" s="165"/>
      <c r="M7" s="167" t="s">
        <v>143</v>
      </c>
    </row>
    <row r="8" spans="1:13" x14ac:dyDescent="0.15">
      <c r="B8" s="534" t="s">
        <v>140</v>
      </c>
      <c r="C8" s="534"/>
      <c r="D8" s="535"/>
      <c r="E8" s="169"/>
      <c r="F8" s="174"/>
      <c r="G8" s="389"/>
      <c r="H8" s="533" t="s">
        <v>799</v>
      </c>
      <c r="I8" s="534"/>
      <c r="J8" s="535"/>
      <c r="K8" s="169"/>
      <c r="L8" s="174"/>
      <c r="M8" s="174"/>
    </row>
    <row r="9" spans="1:13" x14ac:dyDescent="0.2">
      <c r="B9" s="558"/>
      <c r="C9" s="558"/>
      <c r="D9" s="531"/>
      <c r="E9" s="168" t="s">
        <v>800</v>
      </c>
      <c r="F9" s="520" t="s">
        <v>144</v>
      </c>
      <c r="G9" s="520" t="s">
        <v>145</v>
      </c>
      <c r="H9" s="536"/>
      <c r="I9" s="558"/>
      <c r="J9" s="531"/>
      <c r="K9" s="168" t="s">
        <v>800</v>
      </c>
      <c r="L9" s="520" t="s">
        <v>144</v>
      </c>
      <c r="M9" s="518" t="s">
        <v>145</v>
      </c>
    </row>
    <row r="10" spans="1:13" x14ac:dyDescent="0.2">
      <c r="B10" s="174"/>
      <c r="C10" s="174"/>
      <c r="D10" s="174"/>
      <c r="E10" s="229" t="s">
        <v>141</v>
      </c>
      <c r="F10" s="521"/>
      <c r="G10" s="521"/>
      <c r="H10" s="519"/>
      <c r="I10" s="538"/>
      <c r="J10" s="532"/>
      <c r="K10" s="229" t="s">
        <v>141</v>
      </c>
      <c r="L10" s="521"/>
      <c r="M10" s="519"/>
    </row>
    <row r="11" spans="1:13" x14ac:dyDescent="0.15">
      <c r="B11" s="156"/>
      <c r="C11" s="156"/>
      <c r="D11" s="156"/>
      <c r="E11" s="169"/>
      <c r="F11" s="156"/>
      <c r="G11" s="266"/>
      <c r="H11" s="164"/>
      <c r="I11" s="156"/>
      <c r="J11" s="156"/>
      <c r="K11" s="169"/>
      <c r="L11" s="156"/>
      <c r="M11" s="156"/>
    </row>
    <row r="12" spans="1:13" ht="18" customHeight="1" x14ac:dyDescent="0.2">
      <c r="B12" s="156"/>
      <c r="C12" s="556" t="s">
        <v>667</v>
      </c>
      <c r="D12" s="557"/>
      <c r="E12" s="326">
        <v>65757</v>
      </c>
      <c r="F12" s="326">
        <v>19174</v>
      </c>
      <c r="G12" s="390">
        <v>46583</v>
      </c>
      <c r="H12" s="164"/>
      <c r="I12" s="156"/>
      <c r="J12" s="266"/>
      <c r="K12" s="164"/>
      <c r="L12" s="156"/>
      <c r="M12" s="156"/>
    </row>
    <row r="13" spans="1:13" ht="18" customHeight="1" x14ac:dyDescent="0.2">
      <c r="B13" s="156"/>
      <c r="C13" s="556" t="s">
        <v>801</v>
      </c>
      <c r="D13" s="557"/>
      <c r="E13" s="326">
        <v>63548</v>
      </c>
      <c r="F13" s="326">
        <v>18528</v>
      </c>
      <c r="G13" s="390">
        <v>45020</v>
      </c>
      <c r="H13" s="164"/>
      <c r="I13" s="156"/>
      <c r="J13" s="266"/>
      <c r="K13" s="164"/>
      <c r="L13" s="156"/>
      <c r="M13" s="156"/>
    </row>
    <row r="14" spans="1:13" ht="18" customHeight="1" x14ac:dyDescent="0.2">
      <c r="B14" s="156"/>
      <c r="C14" s="556" t="s">
        <v>959</v>
      </c>
      <c r="D14" s="557"/>
      <c r="E14" s="326">
        <f>SUM(E16,E21,E50)</f>
        <v>50731</v>
      </c>
      <c r="F14" s="326">
        <f>SUM(F16,F21,F50)</f>
        <v>11002</v>
      </c>
      <c r="G14" s="390">
        <f>SUM(G16,G21,G50)</f>
        <v>39729</v>
      </c>
      <c r="H14" s="164"/>
      <c r="I14" s="156"/>
      <c r="J14" s="266"/>
      <c r="K14" s="164"/>
      <c r="L14" s="156"/>
      <c r="M14" s="156"/>
    </row>
    <row r="15" spans="1:13" ht="18" customHeight="1" x14ac:dyDescent="0.2">
      <c r="B15" s="156"/>
      <c r="C15" s="377"/>
      <c r="D15" s="381"/>
      <c r="E15" s="391"/>
      <c r="F15" s="385"/>
      <c r="G15" s="392"/>
      <c r="H15" s="164"/>
      <c r="I15" s="156"/>
      <c r="J15" s="266"/>
      <c r="K15" s="164"/>
      <c r="L15" s="156"/>
      <c r="M15" s="156"/>
    </row>
    <row r="16" spans="1:13" ht="18" customHeight="1" x14ac:dyDescent="0.2">
      <c r="B16" s="156"/>
      <c r="C16" s="292" t="s">
        <v>146</v>
      </c>
      <c r="D16" s="266"/>
      <c r="E16" s="326">
        <f>SUM(E17:E19)</f>
        <v>6078</v>
      </c>
      <c r="F16" s="326">
        <f>SUM(F17:F19)</f>
        <v>1063</v>
      </c>
      <c r="G16" s="390">
        <f t="shared" ref="G16" si="0">SUM(G17:G19)</f>
        <v>5015</v>
      </c>
      <c r="H16" s="164"/>
      <c r="I16" s="393"/>
      <c r="J16" s="394"/>
      <c r="K16" s="395"/>
      <c r="L16" s="393"/>
      <c r="M16" s="393"/>
    </row>
    <row r="17" spans="2:13" ht="18" customHeight="1" x14ac:dyDescent="0.2">
      <c r="B17" s="156"/>
      <c r="C17" s="156"/>
      <c r="D17" s="292" t="s">
        <v>147</v>
      </c>
      <c r="E17" s="396">
        <f>SUM(F17:G17)</f>
        <v>2628</v>
      </c>
      <c r="F17" s="397">
        <v>512</v>
      </c>
      <c r="G17" s="398">
        <v>2116</v>
      </c>
      <c r="H17" s="164"/>
      <c r="I17" s="393"/>
      <c r="J17" s="200" t="s">
        <v>148</v>
      </c>
      <c r="K17" s="396">
        <f>SUM(L17:M17)</f>
        <v>271</v>
      </c>
      <c r="L17" s="326">
        <v>45</v>
      </c>
      <c r="M17" s="326">
        <v>226</v>
      </c>
    </row>
    <row r="18" spans="2:13" ht="18" customHeight="1" x14ac:dyDescent="0.2">
      <c r="B18" s="156"/>
      <c r="C18" s="156"/>
      <c r="D18" s="292" t="s">
        <v>149</v>
      </c>
      <c r="E18" s="396">
        <f t="shared" ref="E18:E19" si="1">SUM(F18:G18)</f>
        <v>3046</v>
      </c>
      <c r="F18" s="397">
        <v>439</v>
      </c>
      <c r="G18" s="398">
        <v>2607</v>
      </c>
      <c r="H18" s="164"/>
      <c r="I18" s="156"/>
      <c r="J18" s="200" t="s">
        <v>150</v>
      </c>
      <c r="K18" s="396">
        <f t="shared" ref="K18:K66" si="2">SUM(L18:M18)</f>
        <v>172</v>
      </c>
      <c r="L18" s="274">
        <v>33</v>
      </c>
      <c r="M18" s="326">
        <v>139</v>
      </c>
    </row>
    <row r="19" spans="2:13" ht="18" customHeight="1" x14ac:dyDescent="0.2">
      <c r="B19" s="156"/>
      <c r="C19" s="156"/>
      <c r="D19" s="292" t="s">
        <v>151</v>
      </c>
      <c r="E19" s="396">
        <f t="shared" si="1"/>
        <v>404</v>
      </c>
      <c r="F19" s="397">
        <v>112</v>
      </c>
      <c r="G19" s="398">
        <v>292</v>
      </c>
      <c r="H19" s="164"/>
      <c r="I19" s="156"/>
      <c r="J19" s="200" t="s">
        <v>152</v>
      </c>
      <c r="K19" s="396">
        <f t="shared" si="2"/>
        <v>1324</v>
      </c>
      <c r="L19" s="274">
        <v>285</v>
      </c>
      <c r="M19" s="326">
        <v>1039</v>
      </c>
    </row>
    <row r="20" spans="2:13" ht="18" customHeight="1" x14ac:dyDescent="0.15">
      <c r="B20" s="156"/>
      <c r="C20" s="156"/>
      <c r="D20" s="156"/>
      <c r="E20" s="396"/>
      <c r="F20" s="326"/>
      <c r="G20" s="390"/>
      <c r="H20" s="164"/>
      <c r="I20" s="393"/>
      <c r="J20" s="164" t="s">
        <v>153</v>
      </c>
      <c r="K20" s="396">
        <f t="shared" si="2"/>
        <v>67</v>
      </c>
      <c r="L20" s="274">
        <v>8</v>
      </c>
      <c r="M20" s="326">
        <v>59</v>
      </c>
    </row>
    <row r="21" spans="2:13" ht="18" customHeight="1" x14ac:dyDescent="0.2">
      <c r="B21" s="156"/>
      <c r="C21" s="292" t="s">
        <v>154</v>
      </c>
      <c r="D21" s="266"/>
      <c r="E21" s="326">
        <f>SUM(E22:E25,E27:E30,E32:E35,E37:E40,E42:E44,E46:E48)</f>
        <v>10013</v>
      </c>
      <c r="F21" s="326">
        <f>SUM(F22:F25,F27:F30,F32:F35,F37:F40,F42:F44,F46:F48)</f>
        <v>1751</v>
      </c>
      <c r="G21" s="390">
        <f t="shared" ref="G21" si="3">SUM(G22:G25,G27:G30,G32:G35,G37:G40,G42:G44,G46:G48)</f>
        <v>8262</v>
      </c>
      <c r="H21" s="164"/>
      <c r="I21" s="393"/>
      <c r="J21" s="399"/>
      <c r="K21" s="396"/>
      <c r="L21" s="274"/>
      <c r="M21" s="326"/>
    </row>
    <row r="22" spans="2:13" ht="18" customHeight="1" x14ac:dyDescent="0.2">
      <c r="B22" s="156"/>
      <c r="C22" s="292"/>
      <c r="D22" s="156" t="s">
        <v>386</v>
      </c>
      <c r="E22" s="396">
        <f>SUM(F22:G22)</f>
        <v>144</v>
      </c>
      <c r="F22" s="326">
        <v>47</v>
      </c>
      <c r="G22" s="390">
        <v>97</v>
      </c>
      <c r="H22" s="164"/>
      <c r="I22" s="393"/>
      <c r="J22" s="399"/>
      <c r="K22" s="396"/>
      <c r="L22" s="274"/>
      <c r="M22" s="326"/>
    </row>
    <row r="23" spans="2:13" ht="18" customHeight="1" x14ac:dyDescent="0.2">
      <c r="B23" s="156"/>
      <c r="C23" s="156"/>
      <c r="D23" s="292" t="s">
        <v>155</v>
      </c>
      <c r="E23" s="396">
        <f t="shared" ref="E23:E25" si="4">SUM(F23:G23)</f>
        <v>207</v>
      </c>
      <c r="F23" s="274">
        <v>30</v>
      </c>
      <c r="G23" s="390">
        <v>177</v>
      </c>
      <c r="H23" s="164"/>
      <c r="I23" s="393"/>
      <c r="J23" s="200" t="s">
        <v>156</v>
      </c>
      <c r="K23" s="396">
        <f t="shared" si="2"/>
        <v>60</v>
      </c>
      <c r="L23" s="274">
        <v>9</v>
      </c>
      <c r="M23" s="326">
        <v>51</v>
      </c>
    </row>
    <row r="24" spans="2:13" ht="18" customHeight="1" x14ac:dyDescent="0.2">
      <c r="B24" s="156"/>
      <c r="C24" s="156"/>
      <c r="D24" s="292" t="s">
        <v>157</v>
      </c>
      <c r="E24" s="396">
        <f t="shared" si="4"/>
        <v>104</v>
      </c>
      <c r="F24" s="274">
        <v>22</v>
      </c>
      <c r="G24" s="390">
        <v>82</v>
      </c>
      <c r="H24" s="164"/>
      <c r="I24" s="393"/>
      <c r="J24" s="200" t="s">
        <v>158</v>
      </c>
      <c r="K24" s="396">
        <f t="shared" si="2"/>
        <v>70</v>
      </c>
      <c r="L24" s="274">
        <v>4</v>
      </c>
      <c r="M24" s="326">
        <v>66</v>
      </c>
    </row>
    <row r="25" spans="2:13" ht="18" customHeight="1" x14ac:dyDescent="0.2">
      <c r="B25" s="156"/>
      <c r="C25" s="156"/>
      <c r="D25" s="292" t="s">
        <v>159</v>
      </c>
      <c r="E25" s="396">
        <f t="shared" si="4"/>
        <v>1685</v>
      </c>
      <c r="F25" s="274">
        <v>360</v>
      </c>
      <c r="G25" s="390">
        <v>1325</v>
      </c>
      <c r="H25" s="164"/>
      <c r="I25" s="156"/>
      <c r="J25" s="200" t="s">
        <v>160</v>
      </c>
      <c r="K25" s="396">
        <f t="shared" si="2"/>
        <v>173</v>
      </c>
      <c r="L25" s="274">
        <v>18</v>
      </c>
      <c r="M25" s="326">
        <v>155</v>
      </c>
    </row>
    <row r="26" spans="2:13" ht="18" customHeight="1" x14ac:dyDescent="0.2">
      <c r="B26" s="156"/>
      <c r="C26" s="156"/>
      <c r="D26" s="292"/>
      <c r="E26" s="396"/>
      <c r="F26" s="274"/>
      <c r="G26" s="400"/>
      <c r="H26" s="164"/>
      <c r="I26" s="156"/>
      <c r="J26" s="164" t="s">
        <v>161</v>
      </c>
      <c r="K26" s="396">
        <f t="shared" si="2"/>
        <v>64</v>
      </c>
      <c r="L26" s="274">
        <v>5</v>
      </c>
      <c r="M26" s="326">
        <v>59</v>
      </c>
    </row>
    <row r="27" spans="2:13" ht="18" customHeight="1" x14ac:dyDescent="0.2">
      <c r="B27" s="156"/>
      <c r="C27" s="156"/>
      <c r="D27" s="292" t="s">
        <v>162</v>
      </c>
      <c r="E27" s="396">
        <f>SUM(F27:G27)</f>
        <v>564</v>
      </c>
      <c r="F27" s="164">
        <v>75</v>
      </c>
      <c r="G27" s="266">
        <v>489</v>
      </c>
      <c r="H27" s="164"/>
      <c r="I27" s="156"/>
      <c r="J27" s="399"/>
      <c r="K27" s="396"/>
      <c r="L27" s="274"/>
      <c r="M27" s="326"/>
    </row>
    <row r="28" spans="2:13" ht="18" customHeight="1" x14ac:dyDescent="0.2">
      <c r="B28" s="156"/>
      <c r="C28" s="156"/>
      <c r="D28" s="292" t="s">
        <v>163</v>
      </c>
      <c r="E28" s="396">
        <f t="shared" ref="E28:E30" si="5">SUM(F28:G28)</f>
        <v>539</v>
      </c>
      <c r="F28" s="274">
        <v>92</v>
      </c>
      <c r="G28" s="266">
        <v>447</v>
      </c>
      <c r="H28" s="164"/>
      <c r="I28" s="156"/>
      <c r="J28" s="200" t="s">
        <v>164</v>
      </c>
      <c r="K28" s="396">
        <f t="shared" si="2"/>
        <v>66</v>
      </c>
      <c r="L28" s="274">
        <v>3</v>
      </c>
      <c r="M28" s="326">
        <v>63</v>
      </c>
    </row>
    <row r="29" spans="2:13" ht="18" customHeight="1" x14ac:dyDescent="0.2">
      <c r="B29" s="156"/>
      <c r="C29" s="156"/>
      <c r="D29" s="292" t="s">
        <v>165</v>
      </c>
      <c r="E29" s="396">
        <f t="shared" si="5"/>
        <v>316</v>
      </c>
      <c r="F29" s="274">
        <v>37</v>
      </c>
      <c r="G29" s="266">
        <v>279</v>
      </c>
      <c r="H29" s="164"/>
      <c r="I29" s="156"/>
      <c r="J29" s="200" t="s">
        <v>166</v>
      </c>
      <c r="K29" s="396">
        <f t="shared" si="2"/>
        <v>609</v>
      </c>
      <c r="L29" s="274">
        <v>89</v>
      </c>
      <c r="M29" s="326">
        <v>520</v>
      </c>
    </row>
    <row r="30" spans="2:13" ht="18" customHeight="1" x14ac:dyDescent="0.2">
      <c r="B30" s="156"/>
      <c r="C30" s="156"/>
      <c r="D30" s="292" t="s">
        <v>167</v>
      </c>
      <c r="E30" s="396">
        <f t="shared" si="5"/>
        <v>227</v>
      </c>
      <c r="F30" s="274">
        <v>39</v>
      </c>
      <c r="G30" s="266">
        <v>188</v>
      </c>
      <c r="H30" s="164"/>
      <c r="I30" s="156"/>
      <c r="J30" s="200" t="s">
        <v>168</v>
      </c>
      <c r="K30" s="396">
        <f t="shared" si="2"/>
        <v>65</v>
      </c>
      <c r="L30" s="274">
        <v>8</v>
      </c>
      <c r="M30" s="326">
        <v>57</v>
      </c>
    </row>
    <row r="31" spans="2:13" ht="18" customHeight="1" x14ac:dyDescent="0.2">
      <c r="B31" s="156"/>
      <c r="C31" s="156"/>
      <c r="D31" s="292"/>
      <c r="E31" s="396"/>
      <c r="F31" s="274"/>
      <c r="G31" s="266"/>
      <c r="H31" s="164"/>
      <c r="I31" s="156"/>
      <c r="J31" s="164" t="s">
        <v>169</v>
      </c>
      <c r="K31" s="396">
        <f t="shared" si="2"/>
        <v>1032</v>
      </c>
      <c r="L31" s="274">
        <v>337</v>
      </c>
      <c r="M31" s="326">
        <v>695</v>
      </c>
    </row>
    <row r="32" spans="2:13" ht="18" customHeight="1" x14ac:dyDescent="0.2">
      <c r="B32" s="156"/>
      <c r="C32" s="156"/>
      <c r="D32" s="292" t="s">
        <v>170</v>
      </c>
      <c r="E32" s="396">
        <f>SUM(F32:G32)</f>
        <v>80</v>
      </c>
      <c r="F32" s="274">
        <v>13</v>
      </c>
      <c r="G32" s="266">
        <v>67</v>
      </c>
      <c r="H32" s="164"/>
      <c r="I32" s="156"/>
      <c r="J32" s="399"/>
      <c r="K32" s="396"/>
      <c r="L32" s="274"/>
      <c r="M32" s="326"/>
    </row>
    <row r="33" spans="2:13" ht="18" customHeight="1" x14ac:dyDescent="0.2">
      <c r="B33" s="156"/>
      <c r="C33" s="156"/>
      <c r="D33" s="292" t="s">
        <v>171</v>
      </c>
      <c r="E33" s="396">
        <f t="shared" ref="E33:E35" si="6">SUM(F33:G33)</f>
        <v>690</v>
      </c>
      <c r="F33" s="164">
        <v>79</v>
      </c>
      <c r="G33" s="266">
        <v>611</v>
      </c>
      <c r="H33" s="164"/>
      <c r="I33" s="156"/>
      <c r="J33" s="200" t="s">
        <v>172</v>
      </c>
      <c r="K33" s="396">
        <f t="shared" si="2"/>
        <v>27</v>
      </c>
      <c r="L33" s="274">
        <v>2</v>
      </c>
      <c r="M33" s="326">
        <v>25</v>
      </c>
    </row>
    <row r="34" spans="2:13" ht="18" customHeight="1" x14ac:dyDescent="0.2">
      <c r="B34" s="156"/>
      <c r="C34" s="156"/>
      <c r="D34" s="292" t="s">
        <v>173</v>
      </c>
      <c r="E34" s="396">
        <f t="shared" si="6"/>
        <v>38</v>
      </c>
      <c r="F34" s="274">
        <v>10</v>
      </c>
      <c r="G34" s="266">
        <v>28</v>
      </c>
      <c r="H34" s="164"/>
      <c r="I34" s="156"/>
      <c r="J34" s="200" t="s">
        <v>174</v>
      </c>
      <c r="K34" s="396">
        <f t="shared" si="2"/>
        <v>227</v>
      </c>
      <c r="L34" s="274">
        <v>34</v>
      </c>
      <c r="M34" s="326">
        <v>193</v>
      </c>
    </row>
    <row r="35" spans="2:13" ht="18" customHeight="1" x14ac:dyDescent="0.2">
      <c r="B35" s="156"/>
      <c r="C35" s="156"/>
      <c r="D35" s="292" t="s">
        <v>175</v>
      </c>
      <c r="E35" s="396">
        <f t="shared" si="6"/>
        <v>399</v>
      </c>
      <c r="F35" s="274">
        <v>69</v>
      </c>
      <c r="G35" s="266">
        <v>330</v>
      </c>
      <c r="H35" s="164"/>
      <c r="I35" s="156"/>
      <c r="J35" s="200" t="s">
        <v>176</v>
      </c>
      <c r="K35" s="396">
        <f t="shared" si="2"/>
        <v>380</v>
      </c>
      <c r="L35" s="274">
        <v>314</v>
      </c>
      <c r="M35" s="326">
        <v>66</v>
      </c>
    </row>
    <row r="36" spans="2:13" ht="18" customHeight="1" x14ac:dyDescent="0.2">
      <c r="B36" s="156"/>
      <c r="C36" s="156"/>
      <c r="D36" s="292"/>
      <c r="E36" s="396"/>
      <c r="F36" s="274"/>
      <c r="G36" s="266"/>
      <c r="H36" s="164"/>
      <c r="I36" s="156"/>
      <c r="J36" s="164" t="s">
        <v>177</v>
      </c>
      <c r="K36" s="396">
        <f t="shared" si="2"/>
        <v>46</v>
      </c>
      <c r="L36" s="274">
        <v>2</v>
      </c>
      <c r="M36" s="326">
        <v>44</v>
      </c>
    </row>
    <row r="37" spans="2:13" ht="18" customHeight="1" x14ac:dyDescent="0.2">
      <c r="B37" s="156"/>
      <c r="C37" s="156"/>
      <c r="D37" s="292" t="s">
        <v>178</v>
      </c>
      <c r="E37" s="396">
        <f>SUM(F37:G37)</f>
        <v>904</v>
      </c>
      <c r="F37" s="274">
        <v>124</v>
      </c>
      <c r="G37" s="266">
        <v>780</v>
      </c>
      <c r="H37" s="164"/>
      <c r="I37" s="156"/>
      <c r="J37" s="399"/>
      <c r="K37" s="396"/>
      <c r="L37" s="274"/>
      <c r="M37" s="326"/>
    </row>
    <row r="38" spans="2:13" ht="18" customHeight="1" x14ac:dyDescent="0.2">
      <c r="B38" s="156"/>
      <c r="C38" s="156"/>
      <c r="D38" s="292" t="s">
        <v>179</v>
      </c>
      <c r="E38" s="396">
        <f t="shared" ref="E38:E40" si="7">SUM(F38:G38)</f>
        <v>87</v>
      </c>
      <c r="F38" s="274">
        <v>14</v>
      </c>
      <c r="G38" s="266">
        <v>73</v>
      </c>
      <c r="H38" s="164"/>
      <c r="I38" s="156"/>
      <c r="J38" s="200" t="s">
        <v>180</v>
      </c>
      <c r="K38" s="396">
        <f t="shared" si="2"/>
        <v>13</v>
      </c>
      <c r="L38" s="274">
        <v>1</v>
      </c>
      <c r="M38" s="326">
        <v>12</v>
      </c>
    </row>
    <row r="39" spans="2:13" ht="18" customHeight="1" x14ac:dyDescent="0.2">
      <c r="B39" s="156"/>
      <c r="C39" s="156"/>
      <c r="D39" s="292" t="s">
        <v>181</v>
      </c>
      <c r="E39" s="396">
        <f t="shared" si="7"/>
        <v>500</v>
      </c>
      <c r="F39" s="164">
        <v>89</v>
      </c>
      <c r="G39" s="266">
        <v>411</v>
      </c>
      <c r="H39" s="164"/>
      <c r="I39" s="156"/>
      <c r="J39" s="200" t="s">
        <v>182</v>
      </c>
      <c r="K39" s="396">
        <f t="shared" si="2"/>
        <v>66</v>
      </c>
      <c r="L39" s="274">
        <v>4</v>
      </c>
      <c r="M39" s="326">
        <v>62</v>
      </c>
    </row>
    <row r="40" spans="2:13" ht="18" customHeight="1" x14ac:dyDescent="0.2">
      <c r="B40" s="156"/>
      <c r="C40" s="156"/>
      <c r="D40" s="292" t="s">
        <v>183</v>
      </c>
      <c r="E40" s="396">
        <f t="shared" si="7"/>
        <v>373</v>
      </c>
      <c r="F40" s="274">
        <v>65</v>
      </c>
      <c r="G40" s="266">
        <v>308</v>
      </c>
      <c r="H40" s="164"/>
      <c r="I40" s="156"/>
      <c r="J40" s="200" t="s">
        <v>184</v>
      </c>
      <c r="K40" s="396">
        <f t="shared" si="2"/>
        <v>86</v>
      </c>
      <c r="L40" s="274">
        <v>21</v>
      </c>
      <c r="M40" s="326">
        <v>65</v>
      </c>
    </row>
    <row r="41" spans="2:13" ht="18" customHeight="1" x14ac:dyDescent="0.2">
      <c r="B41" s="156"/>
      <c r="C41" s="156"/>
      <c r="D41" s="292"/>
      <c r="E41" s="396"/>
      <c r="F41" s="274"/>
      <c r="G41" s="266"/>
      <c r="H41" s="164"/>
      <c r="I41" s="156"/>
      <c r="J41" s="164" t="s">
        <v>185</v>
      </c>
      <c r="K41" s="396">
        <f t="shared" si="2"/>
        <v>12</v>
      </c>
      <c r="L41" s="274">
        <v>1</v>
      </c>
      <c r="M41" s="326">
        <v>11</v>
      </c>
    </row>
    <row r="42" spans="2:13" ht="18" customHeight="1" x14ac:dyDescent="0.2">
      <c r="B42" s="156"/>
      <c r="C42" s="156"/>
      <c r="D42" s="292" t="s">
        <v>186</v>
      </c>
      <c r="E42" s="396">
        <f>SUM(F42:G42)</f>
        <v>1703</v>
      </c>
      <c r="F42" s="274">
        <v>290</v>
      </c>
      <c r="G42" s="266">
        <v>1413</v>
      </c>
      <c r="H42" s="164"/>
      <c r="I42" s="156"/>
      <c r="J42" s="200"/>
      <c r="K42" s="396"/>
      <c r="L42" s="274"/>
      <c r="M42" s="326"/>
    </row>
    <row r="43" spans="2:13" ht="18" customHeight="1" x14ac:dyDescent="0.2">
      <c r="B43" s="156"/>
      <c r="C43" s="156"/>
      <c r="D43" s="292" t="s">
        <v>187</v>
      </c>
      <c r="E43" s="396">
        <f t="shared" ref="E43:E44" si="8">SUM(F43:G43)</f>
        <v>208</v>
      </c>
      <c r="F43" s="274">
        <v>37</v>
      </c>
      <c r="G43" s="266">
        <v>171</v>
      </c>
      <c r="H43" s="164"/>
      <c r="I43" s="156"/>
      <c r="J43" s="200" t="s">
        <v>188</v>
      </c>
      <c r="K43" s="396">
        <f t="shared" si="2"/>
        <v>11</v>
      </c>
      <c r="L43" s="274">
        <v>1</v>
      </c>
      <c r="M43" s="326">
        <v>10</v>
      </c>
    </row>
    <row r="44" spans="2:13" ht="18" customHeight="1" x14ac:dyDescent="0.2">
      <c r="B44" s="156"/>
      <c r="C44" s="156"/>
      <c r="D44" s="292" t="s">
        <v>189</v>
      </c>
      <c r="E44" s="396">
        <f t="shared" si="8"/>
        <v>513</v>
      </c>
      <c r="F44" s="274">
        <v>89</v>
      </c>
      <c r="G44" s="266">
        <v>424</v>
      </c>
      <c r="H44" s="164"/>
      <c r="I44" s="156"/>
      <c r="J44" s="200" t="s">
        <v>190</v>
      </c>
      <c r="K44" s="396">
        <f t="shared" si="2"/>
        <v>13</v>
      </c>
      <c r="L44" s="274">
        <v>1</v>
      </c>
      <c r="M44" s="326">
        <v>12</v>
      </c>
    </row>
    <row r="45" spans="2:13" ht="18" customHeight="1" x14ac:dyDescent="0.2">
      <c r="B45" s="156"/>
      <c r="C45" s="156"/>
      <c r="D45" s="292"/>
      <c r="E45" s="396"/>
      <c r="F45" s="274"/>
      <c r="G45" s="266"/>
      <c r="H45" s="164"/>
      <c r="I45" s="156"/>
      <c r="J45" s="200" t="s">
        <v>191</v>
      </c>
      <c r="K45" s="396">
        <f t="shared" si="2"/>
        <v>3</v>
      </c>
      <c r="L45" s="274">
        <v>0</v>
      </c>
      <c r="M45" s="326">
        <v>3</v>
      </c>
    </row>
    <row r="46" spans="2:13" ht="18" customHeight="1" x14ac:dyDescent="0.2">
      <c r="B46" s="156"/>
      <c r="C46" s="156"/>
      <c r="D46" s="292" t="s">
        <v>192</v>
      </c>
      <c r="E46" s="396">
        <f>SUM(F46:G46)</f>
        <v>307</v>
      </c>
      <c r="F46" s="164">
        <v>65</v>
      </c>
      <c r="G46" s="266">
        <v>242</v>
      </c>
      <c r="H46" s="164"/>
      <c r="I46" s="156"/>
      <c r="J46" s="164" t="s">
        <v>193</v>
      </c>
      <c r="K46" s="396">
        <f t="shared" si="2"/>
        <v>7</v>
      </c>
      <c r="L46" s="274">
        <v>1</v>
      </c>
      <c r="M46" s="326">
        <v>6</v>
      </c>
    </row>
    <row r="47" spans="2:13" ht="18" customHeight="1" x14ac:dyDescent="0.2">
      <c r="B47" s="156"/>
      <c r="C47" s="156"/>
      <c r="D47" s="292" t="s">
        <v>194</v>
      </c>
      <c r="E47" s="396">
        <f t="shared" ref="E47:E48" si="9">SUM(F47:G47)</f>
        <v>148</v>
      </c>
      <c r="F47" s="274">
        <v>40</v>
      </c>
      <c r="G47" s="266">
        <v>108</v>
      </c>
      <c r="H47" s="164"/>
      <c r="I47" s="156"/>
      <c r="J47" s="399"/>
      <c r="K47" s="396"/>
      <c r="L47" s="274"/>
      <c r="M47" s="326"/>
    </row>
    <row r="48" spans="2:13" ht="18" customHeight="1" x14ac:dyDescent="0.2">
      <c r="B48" s="156"/>
      <c r="C48" s="156"/>
      <c r="D48" s="292" t="s">
        <v>195</v>
      </c>
      <c r="E48" s="396">
        <f t="shared" si="9"/>
        <v>277</v>
      </c>
      <c r="F48" s="274">
        <v>65</v>
      </c>
      <c r="G48" s="266">
        <v>212</v>
      </c>
      <c r="H48" s="164"/>
      <c r="I48" s="156"/>
      <c r="J48" s="200" t="s">
        <v>196</v>
      </c>
      <c r="K48" s="396">
        <f t="shared" si="2"/>
        <v>4</v>
      </c>
      <c r="L48" s="274">
        <v>0</v>
      </c>
      <c r="M48" s="326">
        <v>4</v>
      </c>
    </row>
    <row r="49" spans="2:13" ht="18" customHeight="1" x14ac:dyDescent="0.2">
      <c r="B49" s="156"/>
      <c r="C49" s="156"/>
      <c r="D49" s="156"/>
      <c r="E49" s="396"/>
      <c r="F49" s="326"/>
      <c r="G49" s="266"/>
      <c r="H49" s="164"/>
      <c r="I49" s="156"/>
      <c r="J49" s="200" t="s">
        <v>197</v>
      </c>
      <c r="K49" s="396">
        <f t="shared" si="2"/>
        <v>213</v>
      </c>
      <c r="L49" s="274">
        <v>82</v>
      </c>
      <c r="M49" s="326">
        <v>131</v>
      </c>
    </row>
    <row r="50" spans="2:13" ht="18" customHeight="1" x14ac:dyDescent="0.2">
      <c r="B50" s="156"/>
      <c r="C50" s="292" t="s">
        <v>198</v>
      </c>
      <c r="D50" s="266"/>
      <c r="E50" s="396">
        <f>SUM(E51:E53,E55:E59,E61:E64,E66:E69,K17:K20,K23:K26,K28:K31,K33:K36,K38:K41,K43:K46,K48:K51,K53:K56,K58:K61,K63:K66)</f>
        <v>34640</v>
      </c>
      <c r="F50" s="326">
        <f>SUM(F51:F53,F55:F59,F61:F64,F66:F69,L17:L20,L23:L26,L28:L31,L33:L36,L38:L41,L43:L46,L48:L51,L53:L56,L58:L61,L63:L66)</f>
        <v>8188</v>
      </c>
      <c r="G50" s="390">
        <f>SUM(G51:G53,G55:G59,G61:G64,G66:G69,M17:M20,M23:M26,M28:M31,M33:M36,M38:M41,M43:M46,M48:M51,M53:M56,M58:M61,M63:M66)</f>
        <v>26452</v>
      </c>
      <c r="H50" s="164"/>
      <c r="I50" s="156"/>
      <c r="J50" s="200" t="s">
        <v>199</v>
      </c>
      <c r="K50" s="396">
        <f t="shared" si="2"/>
        <v>6</v>
      </c>
      <c r="L50" s="274">
        <v>0</v>
      </c>
      <c r="M50" s="326">
        <v>6</v>
      </c>
    </row>
    <row r="51" spans="2:13" ht="18" customHeight="1" x14ac:dyDescent="0.2">
      <c r="B51" s="156"/>
      <c r="C51" s="156"/>
      <c r="D51" s="292" t="s">
        <v>200</v>
      </c>
      <c r="E51" s="396">
        <f>SUM(F51:G51)</f>
        <v>1786</v>
      </c>
      <c r="F51" s="274">
        <v>534</v>
      </c>
      <c r="G51" s="266">
        <v>1252</v>
      </c>
      <c r="H51" s="164"/>
      <c r="I51" s="156"/>
      <c r="J51" s="164" t="s">
        <v>201</v>
      </c>
      <c r="K51" s="396">
        <f t="shared" si="2"/>
        <v>84</v>
      </c>
      <c r="L51" s="401">
        <v>21</v>
      </c>
      <c r="M51" s="326">
        <v>63</v>
      </c>
    </row>
    <row r="52" spans="2:13" ht="18" customHeight="1" x14ac:dyDescent="0.2">
      <c r="B52" s="156"/>
      <c r="C52" s="156"/>
      <c r="D52" s="292" t="s">
        <v>202</v>
      </c>
      <c r="E52" s="396">
        <f t="shared" ref="E52:E53" si="10">SUM(F52:G52)</f>
        <v>116</v>
      </c>
      <c r="F52" s="274">
        <v>42</v>
      </c>
      <c r="G52" s="266">
        <v>74</v>
      </c>
      <c r="H52" s="164"/>
      <c r="I52" s="156"/>
      <c r="J52" s="399"/>
      <c r="K52" s="396"/>
      <c r="L52" s="274"/>
      <c r="M52" s="326"/>
    </row>
    <row r="53" spans="2:13" ht="18" customHeight="1" x14ac:dyDescent="0.2">
      <c r="B53" s="156"/>
      <c r="C53" s="156"/>
      <c r="D53" s="292" t="s">
        <v>203</v>
      </c>
      <c r="E53" s="396">
        <f t="shared" si="10"/>
        <v>13620</v>
      </c>
      <c r="F53" s="274">
        <v>3604</v>
      </c>
      <c r="G53" s="266">
        <v>10016</v>
      </c>
      <c r="H53" s="164"/>
      <c r="I53" s="156"/>
      <c r="J53" s="200" t="s">
        <v>204</v>
      </c>
      <c r="K53" s="396">
        <f t="shared" si="2"/>
        <v>12</v>
      </c>
      <c r="L53" s="274">
        <v>1</v>
      </c>
      <c r="M53" s="326">
        <v>11</v>
      </c>
    </row>
    <row r="54" spans="2:13" ht="18" customHeight="1" x14ac:dyDescent="0.2">
      <c r="B54" s="156"/>
      <c r="C54" s="156"/>
      <c r="D54" s="292"/>
      <c r="E54" s="396"/>
      <c r="F54" s="274"/>
      <c r="G54" s="266"/>
      <c r="H54" s="164"/>
      <c r="I54" s="156"/>
      <c r="J54" s="200" t="s">
        <v>205</v>
      </c>
      <c r="K54" s="396">
        <f t="shared" si="2"/>
        <v>8</v>
      </c>
      <c r="L54" s="274">
        <v>2</v>
      </c>
      <c r="M54" s="326">
        <v>6</v>
      </c>
    </row>
    <row r="55" spans="2:13" ht="18" customHeight="1" x14ac:dyDescent="0.2">
      <c r="B55" s="156"/>
      <c r="C55" s="156"/>
      <c r="D55" s="292" t="s">
        <v>206</v>
      </c>
      <c r="E55" s="396">
        <f>SUM(F55:G55)</f>
        <v>1439</v>
      </c>
      <c r="F55" s="274">
        <v>235</v>
      </c>
      <c r="G55" s="266">
        <v>1204</v>
      </c>
      <c r="H55" s="164"/>
      <c r="I55" s="156"/>
      <c r="J55" s="200" t="s">
        <v>207</v>
      </c>
      <c r="K55" s="396">
        <f t="shared" si="2"/>
        <v>55</v>
      </c>
      <c r="L55" s="274">
        <v>4</v>
      </c>
      <c r="M55" s="326">
        <v>51</v>
      </c>
    </row>
    <row r="56" spans="2:13" ht="18" customHeight="1" x14ac:dyDescent="0.2">
      <c r="B56" s="156"/>
      <c r="C56" s="156"/>
      <c r="D56" s="292" t="s">
        <v>208</v>
      </c>
      <c r="E56" s="396">
        <f t="shared" ref="E56:E59" si="11">SUM(F56:G56)</f>
        <v>1604</v>
      </c>
      <c r="F56" s="326">
        <v>437</v>
      </c>
      <c r="G56" s="266">
        <v>1167</v>
      </c>
      <c r="H56" s="164"/>
      <c r="I56" s="156"/>
      <c r="J56" s="164" t="s">
        <v>209</v>
      </c>
      <c r="K56" s="396">
        <f t="shared" si="2"/>
        <v>83</v>
      </c>
      <c r="L56" s="274">
        <v>22</v>
      </c>
      <c r="M56" s="326">
        <v>61</v>
      </c>
    </row>
    <row r="57" spans="2:13" ht="18" customHeight="1" x14ac:dyDescent="0.2">
      <c r="B57" s="156"/>
      <c r="C57" s="156"/>
      <c r="D57" s="292" t="s">
        <v>210</v>
      </c>
      <c r="E57" s="396">
        <f t="shared" si="11"/>
        <v>2227</v>
      </c>
      <c r="F57" s="274">
        <v>205</v>
      </c>
      <c r="G57" s="266">
        <v>2022</v>
      </c>
      <c r="H57" s="164"/>
      <c r="I57" s="156"/>
      <c r="J57" s="164"/>
      <c r="K57" s="396"/>
      <c r="L57" s="274"/>
      <c r="M57" s="326"/>
    </row>
    <row r="58" spans="2:13" ht="18" customHeight="1" x14ac:dyDescent="0.2">
      <c r="B58" s="156"/>
      <c r="C58" s="156"/>
      <c r="D58" s="292" t="s">
        <v>211</v>
      </c>
      <c r="E58" s="396">
        <f t="shared" si="11"/>
        <v>2166</v>
      </c>
      <c r="F58" s="274">
        <v>524</v>
      </c>
      <c r="G58" s="266">
        <v>1642</v>
      </c>
      <c r="H58" s="164"/>
      <c r="I58" s="156"/>
      <c r="J58" s="200" t="s">
        <v>212</v>
      </c>
      <c r="K58" s="396">
        <f t="shared" si="2"/>
        <v>4</v>
      </c>
      <c r="L58" s="274">
        <v>0</v>
      </c>
      <c r="M58" s="326">
        <v>4</v>
      </c>
    </row>
    <row r="59" spans="2:13" ht="18" customHeight="1" x14ac:dyDescent="0.2">
      <c r="B59" s="156"/>
      <c r="C59" s="156"/>
      <c r="D59" s="292" t="s">
        <v>213</v>
      </c>
      <c r="E59" s="396">
        <f t="shared" si="11"/>
        <v>75</v>
      </c>
      <c r="F59" s="274">
        <v>20</v>
      </c>
      <c r="G59" s="266">
        <v>55</v>
      </c>
      <c r="H59" s="164"/>
      <c r="I59" s="156"/>
      <c r="J59" s="200" t="s">
        <v>214</v>
      </c>
      <c r="K59" s="396">
        <f t="shared" si="2"/>
        <v>205</v>
      </c>
      <c r="L59" s="274">
        <v>124</v>
      </c>
      <c r="M59" s="326">
        <v>81</v>
      </c>
    </row>
    <row r="60" spans="2:13" ht="18" customHeight="1" x14ac:dyDescent="0.2">
      <c r="B60" s="156"/>
      <c r="C60" s="156"/>
      <c r="D60" s="292"/>
      <c r="E60" s="396"/>
      <c r="F60" s="274"/>
      <c r="G60" s="266"/>
      <c r="H60" s="164"/>
      <c r="I60" s="156"/>
      <c r="J60" s="200" t="s">
        <v>215</v>
      </c>
      <c r="K60" s="396">
        <f t="shared" si="2"/>
        <v>35</v>
      </c>
      <c r="L60" s="274">
        <v>4</v>
      </c>
      <c r="M60" s="326">
        <v>31</v>
      </c>
    </row>
    <row r="61" spans="2:13" ht="18" customHeight="1" x14ac:dyDescent="0.2">
      <c r="B61" s="156"/>
      <c r="C61" s="156"/>
      <c r="D61" s="292" t="s">
        <v>216</v>
      </c>
      <c r="E61" s="396">
        <f>SUM(F61:G61)</f>
        <v>573</v>
      </c>
      <c r="F61" s="274">
        <v>94</v>
      </c>
      <c r="G61" s="266">
        <v>479</v>
      </c>
      <c r="H61" s="164"/>
      <c r="I61" s="156"/>
      <c r="J61" s="164" t="s">
        <v>217</v>
      </c>
      <c r="K61" s="396">
        <f t="shared" si="2"/>
        <v>23</v>
      </c>
      <c r="L61" s="274">
        <v>2</v>
      </c>
      <c r="M61" s="326">
        <v>21</v>
      </c>
    </row>
    <row r="62" spans="2:13" ht="18" customHeight="1" x14ac:dyDescent="0.2">
      <c r="B62" s="156"/>
      <c r="C62" s="156"/>
      <c r="D62" s="292" t="s">
        <v>218</v>
      </c>
      <c r="E62" s="396">
        <f t="shared" ref="E62:E64" si="12">SUM(F62:G62)</f>
        <v>314</v>
      </c>
      <c r="F62" s="274">
        <v>64</v>
      </c>
      <c r="G62" s="266">
        <v>250</v>
      </c>
      <c r="H62" s="164"/>
      <c r="I62" s="156"/>
      <c r="J62" s="164"/>
      <c r="K62" s="396"/>
      <c r="L62" s="274"/>
      <c r="M62" s="326"/>
    </row>
    <row r="63" spans="2:13" ht="18" customHeight="1" x14ac:dyDescent="0.2">
      <c r="B63" s="156"/>
      <c r="C63" s="156"/>
      <c r="D63" s="292" t="s">
        <v>219</v>
      </c>
      <c r="E63" s="396">
        <f t="shared" si="12"/>
        <v>286</v>
      </c>
      <c r="F63" s="274">
        <v>58</v>
      </c>
      <c r="G63" s="266">
        <v>228</v>
      </c>
      <c r="H63" s="164"/>
      <c r="I63" s="156"/>
      <c r="J63" s="200" t="s">
        <v>220</v>
      </c>
      <c r="K63" s="396">
        <f t="shared" si="2"/>
        <v>61</v>
      </c>
      <c r="L63" s="274">
        <v>4</v>
      </c>
      <c r="M63" s="326">
        <v>57</v>
      </c>
    </row>
    <row r="64" spans="2:13" ht="18" customHeight="1" x14ac:dyDescent="0.2">
      <c r="B64" s="156"/>
      <c r="C64" s="156"/>
      <c r="D64" s="292" t="s">
        <v>221</v>
      </c>
      <c r="E64" s="396">
        <f t="shared" si="12"/>
        <v>1304</v>
      </c>
      <c r="F64" s="274">
        <v>228</v>
      </c>
      <c r="G64" s="266">
        <v>1076</v>
      </c>
      <c r="H64" s="164"/>
      <c r="I64" s="156"/>
      <c r="J64" s="200" t="s">
        <v>222</v>
      </c>
      <c r="K64" s="396">
        <f t="shared" si="2"/>
        <v>196</v>
      </c>
      <c r="L64" s="274">
        <v>42</v>
      </c>
      <c r="M64" s="326">
        <v>154</v>
      </c>
    </row>
    <row r="65" spans="1:13" ht="18" customHeight="1" x14ac:dyDescent="0.2">
      <c r="B65" s="156"/>
      <c r="C65" s="156"/>
      <c r="D65" s="292"/>
      <c r="E65" s="396"/>
      <c r="F65" s="274"/>
      <c r="G65" s="266"/>
      <c r="H65" s="164"/>
      <c r="I65" s="156"/>
      <c r="J65" s="200" t="s">
        <v>223</v>
      </c>
      <c r="K65" s="396">
        <f t="shared" si="2"/>
        <v>27</v>
      </c>
      <c r="L65" s="274">
        <v>2</v>
      </c>
      <c r="M65" s="326">
        <v>25</v>
      </c>
    </row>
    <row r="66" spans="1:13" ht="18" customHeight="1" x14ac:dyDescent="0.2">
      <c r="B66" s="156"/>
      <c r="C66" s="156"/>
      <c r="D66" s="292" t="s">
        <v>224</v>
      </c>
      <c r="E66" s="396">
        <f>SUM(F66:G66)</f>
        <v>506</v>
      </c>
      <c r="F66" s="274">
        <v>73</v>
      </c>
      <c r="G66" s="266">
        <v>433</v>
      </c>
      <c r="H66" s="164"/>
      <c r="I66" s="156"/>
      <c r="J66" s="164" t="s">
        <v>225</v>
      </c>
      <c r="K66" s="396">
        <f t="shared" si="2"/>
        <v>703</v>
      </c>
      <c r="L66" s="274">
        <v>201</v>
      </c>
      <c r="M66" s="326">
        <v>502</v>
      </c>
    </row>
    <row r="67" spans="1:13" ht="18" customHeight="1" x14ac:dyDescent="0.2">
      <c r="B67" s="156"/>
      <c r="C67" s="156"/>
      <c r="D67" s="292" t="s">
        <v>226</v>
      </c>
      <c r="E67" s="396">
        <f t="shared" ref="E67:E69" si="13">SUM(F67:G67)</f>
        <v>1058</v>
      </c>
      <c r="F67" s="274">
        <v>175</v>
      </c>
      <c r="G67" s="266">
        <v>883</v>
      </c>
      <c r="H67" s="164"/>
      <c r="I67" s="156"/>
      <c r="J67" s="266"/>
      <c r="K67" s="326"/>
      <c r="L67" s="274"/>
      <c r="M67" s="274"/>
    </row>
    <row r="68" spans="1:13" ht="18" customHeight="1" x14ac:dyDescent="0.2">
      <c r="B68" s="156"/>
      <c r="C68" s="156"/>
      <c r="D68" s="292" t="s">
        <v>227</v>
      </c>
      <c r="E68" s="396">
        <f t="shared" si="13"/>
        <v>818</v>
      </c>
      <c r="F68" s="164">
        <v>138</v>
      </c>
      <c r="G68" s="266">
        <v>680</v>
      </c>
      <c r="H68" s="164"/>
      <c r="I68" s="156"/>
      <c r="J68" s="266"/>
      <c r="K68" s="326"/>
      <c r="L68" s="274"/>
      <c r="M68" s="274"/>
    </row>
    <row r="69" spans="1:13" ht="18" customHeight="1" x14ac:dyDescent="0.2">
      <c r="B69" s="156"/>
      <c r="C69" s="156"/>
      <c r="D69" s="292" t="s">
        <v>228</v>
      </c>
      <c r="E69" s="396">
        <f t="shared" si="13"/>
        <v>165</v>
      </c>
      <c r="F69" s="274">
        <v>20</v>
      </c>
      <c r="G69" s="266">
        <v>145</v>
      </c>
      <c r="H69" s="164"/>
      <c r="I69" s="156"/>
      <c r="J69" s="266"/>
      <c r="K69" s="164" t="s">
        <v>802</v>
      </c>
      <c r="L69" s="164" t="s">
        <v>803</v>
      </c>
      <c r="M69" s="164" t="s">
        <v>802</v>
      </c>
    </row>
    <row r="70" spans="1:13" ht="18" thickBot="1" x14ac:dyDescent="0.25">
      <c r="A70" s="14"/>
      <c r="B70" s="165"/>
      <c r="C70" s="165"/>
      <c r="D70" s="165"/>
      <c r="E70" s="290"/>
      <c r="F70" s="165"/>
      <c r="G70" s="402"/>
      <c r="H70" s="290"/>
      <c r="I70" s="165"/>
      <c r="J70" s="242"/>
      <c r="K70" s="165" t="s">
        <v>804</v>
      </c>
      <c r="L70" s="165" t="s">
        <v>805</v>
      </c>
      <c r="M70" s="165" t="s">
        <v>806</v>
      </c>
    </row>
    <row r="71" spans="1:13" x14ac:dyDescent="0.15">
      <c r="B71" s="156"/>
      <c r="C71" s="156"/>
      <c r="D71" s="156"/>
      <c r="E71" s="156" t="s">
        <v>973</v>
      </c>
      <c r="F71" s="156"/>
      <c r="G71" s="350"/>
      <c r="H71" s="164"/>
      <c r="I71" s="164"/>
      <c r="J71" s="164"/>
      <c r="K71" s="164"/>
      <c r="L71" s="164"/>
      <c r="M71" s="164"/>
    </row>
    <row r="72" spans="1:13" ht="18" customHeight="1" x14ac:dyDescent="0.15">
      <c r="B72" s="156"/>
      <c r="C72" s="156"/>
      <c r="D72" s="156"/>
      <c r="E72" s="156" t="s">
        <v>974</v>
      </c>
      <c r="F72" s="156"/>
      <c r="G72" s="156"/>
      <c r="H72" s="156"/>
      <c r="I72" s="156"/>
      <c r="J72" s="156"/>
      <c r="K72" s="156"/>
      <c r="L72" s="156"/>
      <c r="M72" s="156"/>
    </row>
    <row r="73" spans="1:13" x14ac:dyDescent="0.2">
      <c r="B73" s="156"/>
      <c r="C73" s="156"/>
      <c r="D73" s="156"/>
      <c r="E73" s="292" t="s">
        <v>142</v>
      </c>
      <c r="F73" s="156"/>
      <c r="G73" s="350"/>
      <c r="H73" s="156"/>
      <c r="I73" s="156"/>
      <c r="J73" s="156"/>
      <c r="K73" s="156"/>
      <c r="L73" s="156"/>
      <c r="M73" s="156"/>
    </row>
  </sheetData>
  <mergeCells count="10">
    <mergeCell ref="C14:D14"/>
    <mergeCell ref="C12:D12"/>
    <mergeCell ref="C13:D13"/>
    <mergeCell ref="B6:M6"/>
    <mergeCell ref="B8:D9"/>
    <mergeCell ref="H8:J10"/>
    <mergeCell ref="F9:F10"/>
    <mergeCell ref="G9:G10"/>
    <mergeCell ref="L9:L10"/>
    <mergeCell ref="M9:M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1"/>
  <sheetViews>
    <sheetView view="pageBreakPreview" zoomScale="75" zoomScaleNormal="75" workbookViewId="0">
      <selection activeCell="I17" sqref="I17"/>
    </sheetView>
  </sheetViews>
  <sheetFormatPr defaultColWidth="14.625" defaultRowHeight="17.25" x14ac:dyDescent="0.15"/>
  <cols>
    <col min="1" max="1" width="13.375" style="12" customWidth="1"/>
    <col min="2" max="2" width="26.75" style="12" customWidth="1"/>
    <col min="3" max="3" width="14.625" style="12"/>
    <col min="4" max="7" width="15.875" style="12" customWidth="1"/>
    <col min="8" max="14" width="14.625" style="12"/>
    <col min="15" max="16384" width="14.625" style="25"/>
  </cols>
  <sheetData>
    <row r="1" spans="1:7" x14ac:dyDescent="0.2">
      <c r="A1" s="14"/>
    </row>
    <row r="6" spans="1:7" x14ac:dyDescent="0.2">
      <c r="B6" s="516" t="s">
        <v>450</v>
      </c>
      <c r="C6" s="516"/>
      <c r="D6" s="516"/>
      <c r="E6" s="516"/>
      <c r="F6" s="516"/>
      <c r="G6" s="516"/>
    </row>
    <row r="7" spans="1:7" ht="18" thickBot="1" x14ac:dyDescent="0.25">
      <c r="B7" s="165"/>
      <c r="C7" s="348" t="s">
        <v>229</v>
      </c>
      <c r="D7" s="165"/>
      <c r="E7" s="165"/>
      <c r="F7" s="165"/>
      <c r="G7" s="167" t="s">
        <v>230</v>
      </c>
    </row>
    <row r="8" spans="1:7" x14ac:dyDescent="0.15">
      <c r="B8" s="156"/>
      <c r="C8" s="533" t="s">
        <v>807</v>
      </c>
      <c r="D8" s="174"/>
      <c r="E8" s="174"/>
      <c r="F8" s="174"/>
      <c r="G8" s="174"/>
    </row>
    <row r="9" spans="1:7" x14ac:dyDescent="0.2">
      <c r="B9" s="174"/>
      <c r="C9" s="519"/>
      <c r="D9" s="229" t="s">
        <v>809</v>
      </c>
      <c r="E9" s="229" t="s">
        <v>810</v>
      </c>
      <c r="F9" s="229" t="s">
        <v>812</v>
      </c>
      <c r="G9" s="229" t="s">
        <v>813</v>
      </c>
    </row>
    <row r="10" spans="1:7" x14ac:dyDescent="0.15">
      <c r="B10" s="156"/>
      <c r="C10" s="169"/>
      <c r="D10" s="156"/>
      <c r="E10" s="156"/>
      <c r="F10" s="156"/>
      <c r="G10" s="156"/>
    </row>
    <row r="11" spans="1:7" x14ac:dyDescent="0.2">
      <c r="B11" s="403" t="s">
        <v>418</v>
      </c>
      <c r="C11" s="396">
        <v>91020</v>
      </c>
      <c r="D11" s="326">
        <v>44819</v>
      </c>
      <c r="E11" s="326">
        <v>46201</v>
      </c>
      <c r="F11" s="404" t="s">
        <v>231</v>
      </c>
      <c r="G11" s="404" t="s">
        <v>231</v>
      </c>
    </row>
    <row r="12" spans="1:7" x14ac:dyDescent="0.2">
      <c r="B12" s="403" t="s">
        <v>419</v>
      </c>
      <c r="C12" s="396">
        <v>108441</v>
      </c>
      <c r="D12" s="326">
        <v>54522</v>
      </c>
      <c r="E12" s="326">
        <v>53919</v>
      </c>
      <c r="F12" s="404" t="s">
        <v>231</v>
      </c>
      <c r="G12" s="404" t="s">
        <v>231</v>
      </c>
    </row>
    <row r="13" spans="1:7" x14ac:dyDescent="0.2">
      <c r="B13" s="403" t="s">
        <v>466</v>
      </c>
      <c r="C13" s="396">
        <v>110555</v>
      </c>
      <c r="D13" s="326">
        <v>56061</v>
      </c>
      <c r="E13" s="326">
        <v>54494</v>
      </c>
      <c r="F13" s="404" t="s">
        <v>231</v>
      </c>
      <c r="G13" s="404" t="s">
        <v>231</v>
      </c>
    </row>
    <row r="14" spans="1:7" x14ac:dyDescent="0.2">
      <c r="B14" s="403" t="s">
        <v>482</v>
      </c>
      <c r="C14" s="396">
        <v>107936</v>
      </c>
      <c r="D14" s="326">
        <v>55122</v>
      </c>
      <c r="E14" s="326">
        <v>52814</v>
      </c>
      <c r="F14" s="404" t="s">
        <v>231</v>
      </c>
      <c r="G14" s="404" t="s">
        <v>231</v>
      </c>
    </row>
    <row r="15" spans="1:7" x14ac:dyDescent="0.2">
      <c r="B15" s="403" t="s">
        <v>583</v>
      </c>
      <c r="C15" s="396">
        <v>127003</v>
      </c>
      <c r="D15" s="326">
        <v>64819</v>
      </c>
      <c r="E15" s="326">
        <v>62184</v>
      </c>
      <c r="F15" s="404" t="s">
        <v>231</v>
      </c>
      <c r="G15" s="404" t="s">
        <v>231</v>
      </c>
    </row>
    <row r="16" spans="1:7" x14ac:dyDescent="0.2">
      <c r="B16" s="403"/>
      <c r="C16" s="396"/>
      <c r="D16" s="326"/>
      <c r="E16" s="326"/>
      <c r="F16" s="404"/>
      <c r="G16" s="404"/>
    </row>
    <row r="17" spans="2:7" x14ac:dyDescent="0.2">
      <c r="B17" s="403" t="s">
        <v>584</v>
      </c>
      <c r="C17" s="396">
        <v>119777</v>
      </c>
      <c r="D17" s="326">
        <v>61394</v>
      </c>
      <c r="E17" s="326">
        <v>58383</v>
      </c>
      <c r="F17" s="404" t="s">
        <v>231</v>
      </c>
      <c r="G17" s="404" t="s">
        <v>231</v>
      </c>
    </row>
    <row r="18" spans="2:7" x14ac:dyDescent="0.2">
      <c r="B18" s="403" t="s">
        <v>635</v>
      </c>
      <c r="C18" s="396">
        <v>132151</v>
      </c>
      <c r="D18" s="326">
        <v>67620</v>
      </c>
      <c r="E18" s="326">
        <v>64531</v>
      </c>
      <c r="F18" s="404" t="s">
        <v>231</v>
      </c>
      <c r="G18" s="404" t="s">
        <v>231</v>
      </c>
    </row>
    <row r="19" spans="2:7" x14ac:dyDescent="0.2">
      <c r="B19" s="403" t="s">
        <v>678</v>
      </c>
      <c r="C19" s="169">
        <v>161570</v>
      </c>
      <c r="D19" s="164">
        <v>83330</v>
      </c>
      <c r="E19" s="164">
        <v>78240</v>
      </c>
      <c r="F19" s="404" t="s">
        <v>231</v>
      </c>
      <c r="G19" s="404" t="s">
        <v>231</v>
      </c>
    </row>
    <row r="20" spans="2:7" x14ac:dyDescent="0.2">
      <c r="B20" s="403" t="s">
        <v>814</v>
      </c>
      <c r="C20" s="169">
        <v>177135</v>
      </c>
      <c r="D20" s="164">
        <v>90146</v>
      </c>
      <c r="E20" s="164">
        <v>86989</v>
      </c>
      <c r="F20" s="404" t="s">
        <v>231</v>
      </c>
      <c r="G20" s="404" t="s">
        <v>231</v>
      </c>
    </row>
    <row r="21" spans="2:7" x14ac:dyDescent="0.2">
      <c r="B21" s="403" t="s">
        <v>912</v>
      </c>
      <c r="C21" s="169">
        <f>SUM(D21:E21)</f>
        <v>85359</v>
      </c>
      <c r="D21" s="164">
        <v>43516</v>
      </c>
      <c r="E21" s="164">
        <v>41843</v>
      </c>
      <c r="F21" s="404" t="s">
        <v>231</v>
      </c>
      <c r="G21" s="404" t="s">
        <v>231</v>
      </c>
    </row>
    <row r="22" spans="2:7" x14ac:dyDescent="0.2">
      <c r="B22" s="156"/>
      <c r="C22" s="169"/>
      <c r="D22" s="164"/>
      <c r="E22" s="164"/>
      <c r="F22" s="405"/>
      <c r="G22" s="406"/>
    </row>
    <row r="23" spans="2:7" x14ac:dyDescent="0.2">
      <c r="B23" s="407" t="s">
        <v>913</v>
      </c>
      <c r="C23" s="396">
        <f>SUM(D23:E23)</f>
        <v>1412</v>
      </c>
      <c r="D23" s="164">
        <v>655</v>
      </c>
      <c r="E23" s="164">
        <v>757</v>
      </c>
      <c r="F23" s="404" t="s">
        <v>231</v>
      </c>
      <c r="G23" s="404" t="s">
        <v>231</v>
      </c>
    </row>
    <row r="24" spans="2:7" x14ac:dyDescent="0.2">
      <c r="B24" s="407" t="s">
        <v>914</v>
      </c>
      <c r="C24" s="396">
        <f t="shared" ref="C24:C35" si="0">SUM(D24:E24)</f>
        <v>319</v>
      </c>
      <c r="D24" s="164">
        <v>155</v>
      </c>
      <c r="E24" s="164">
        <v>164</v>
      </c>
      <c r="F24" s="404" t="s">
        <v>231</v>
      </c>
      <c r="G24" s="404" t="s">
        <v>231</v>
      </c>
    </row>
    <row r="25" spans="2:7" x14ac:dyDescent="0.2">
      <c r="B25" s="407" t="s">
        <v>915</v>
      </c>
      <c r="C25" s="396">
        <f t="shared" si="0"/>
        <v>1190</v>
      </c>
      <c r="D25" s="164">
        <v>631</v>
      </c>
      <c r="E25" s="164">
        <v>559</v>
      </c>
      <c r="F25" s="404" t="s">
        <v>231</v>
      </c>
      <c r="G25" s="404" t="s">
        <v>231</v>
      </c>
    </row>
    <row r="26" spans="2:7" x14ac:dyDescent="0.2">
      <c r="B26" s="407" t="s">
        <v>916</v>
      </c>
      <c r="C26" s="396">
        <f t="shared" si="0"/>
        <v>5356</v>
      </c>
      <c r="D26" s="164">
        <v>2851</v>
      </c>
      <c r="E26" s="164">
        <v>2505</v>
      </c>
      <c r="F26" s="404" t="s">
        <v>231</v>
      </c>
      <c r="G26" s="404" t="s">
        <v>231</v>
      </c>
    </row>
    <row r="27" spans="2:7" x14ac:dyDescent="0.2">
      <c r="B27" s="407" t="s">
        <v>917</v>
      </c>
      <c r="C27" s="396">
        <f t="shared" si="0"/>
        <v>9813</v>
      </c>
      <c r="D27" s="164">
        <v>4969</v>
      </c>
      <c r="E27" s="164">
        <v>4844</v>
      </c>
      <c r="F27" s="404" t="s">
        <v>231</v>
      </c>
      <c r="G27" s="404" t="s">
        <v>231</v>
      </c>
    </row>
    <row r="28" spans="2:7" x14ac:dyDescent="0.2">
      <c r="B28" s="407" t="s">
        <v>918</v>
      </c>
      <c r="C28" s="396">
        <f t="shared" si="0"/>
        <v>9580</v>
      </c>
      <c r="D28" s="164">
        <v>4863</v>
      </c>
      <c r="E28" s="164">
        <v>4717</v>
      </c>
      <c r="F28" s="404" t="s">
        <v>231</v>
      </c>
      <c r="G28" s="404" t="s">
        <v>231</v>
      </c>
    </row>
    <row r="29" spans="2:7" x14ac:dyDescent="0.2">
      <c r="B29" s="407"/>
      <c r="C29" s="396"/>
      <c r="D29" s="274"/>
      <c r="E29" s="274"/>
      <c r="F29" s="404"/>
      <c r="G29" s="404"/>
    </row>
    <row r="30" spans="2:7" x14ac:dyDescent="0.2">
      <c r="B30" s="407" t="s">
        <v>919</v>
      </c>
      <c r="C30" s="396">
        <f t="shared" si="0"/>
        <v>12711</v>
      </c>
      <c r="D30" s="164">
        <v>6691</v>
      </c>
      <c r="E30" s="164">
        <v>6020</v>
      </c>
      <c r="F30" s="404" t="s">
        <v>231</v>
      </c>
      <c r="G30" s="404" t="s">
        <v>231</v>
      </c>
    </row>
    <row r="31" spans="2:7" x14ac:dyDescent="0.2">
      <c r="B31" s="407" t="s">
        <v>920</v>
      </c>
      <c r="C31" s="396">
        <f t="shared" si="0"/>
        <v>18409</v>
      </c>
      <c r="D31" s="164">
        <v>9161</v>
      </c>
      <c r="E31" s="164">
        <v>9248</v>
      </c>
      <c r="F31" s="404" t="s">
        <v>231</v>
      </c>
      <c r="G31" s="404" t="s">
        <v>231</v>
      </c>
    </row>
    <row r="32" spans="2:7" x14ac:dyDescent="0.2">
      <c r="B32" s="407" t="s">
        <v>921</v>
      </c>
      <c r="C32" s="396">
        <f t="shared" si="0"/>
        <v>11979</v>
      </c>
      <c r="D32" s="164">
        <v>6314</v>
      </c>
      <c r="E32" s="164">
        <v>5665</v>
      </c>
      <c r="F32" s="404" t="s">
        <v>231</v>
      </c>
      <c r="G32" s="404" t="s">
        <v>231</v>
      </c>
    </row>
    <row r="33" spans="2:7" x14ac:dyDescent="0.2">
      <c r="B33" s="407" t="s">
        <v>922</v>
      </c>
      <c r="C33" s="396">
        <f t="shared" si="0"/>
        <v>4029</v>
      </c>
      <c r="D33" s="164">
        <v>1675</v>
      </c>
      <c r="E33" s="164">
        <v>2354</v>
      </c>
      <c r="F33" s="404" t="s">
        <v>231</v>
      </c>
      <c r="G33" s="404" t="s">
        <v>231</v>
      </c>
    </row>
    <row r="34" spans="2:7" x14ac:dyDescent="0.2">
      <c r="B34" s="407" t="s">
        <v>923</v>
      </c>
      <c r="C34" s="396">
        <f t="shared" si="0"/>
        <v>2766</v>
      </c>
      <c r="D34" s="164">
        <v>1506</v>
      </c>
      <c r="E34" s="164">
        <v>1260</v>
      </c>
      <c r="F34" s="404" t="s">
        <v>231</v>
      </c>
      <c r="G34" s="404" t="s">
        <v>231</v>
      </c>
    </row>
    <row r="35" spans="2:7" x14ac:dyDescent="0.2">
      <c r="B35" s="407" t="s">
        <v>924</v>
      </c>
      <c r="C35" s="396">
        <f t="shared" si="0"/>
        <v>7795</v>
      </c>
      <c r="D35" s="164">
        <v>4045</v>
      </c>
      <c r="E35" s="164">
        <v>3750</v>
      </c>
      <c r="F35" s="404" t="s">
        <v>231</v>
      </c>
      <c r="G35" s="404" t="s">
        <v>231</v>
      </c>
    </row>
    <row r="36" spans="2:7" ht="18" thickBot="1" x14ac:dyDescent="0.2">
      <c r="B36" s="165"/>
      <c r="C36" s="290"/>
      <c r="D36" s="165"/>
      <c r="E36" s="165"/>
      <c r="F36" s="165"/>
      <c r="G36" s="165"/>
    </row>
    <row r="37" spans="2:7" x14ac:dyDescent="0.2">
      <c r="B37" s="156"/>
      <c r="C37" s="292" t="s">
        <v>679</v>
      </c>
      <c r="D37" s="156"/>
      <c r="E37" s="156"/>
      <c r="F37" s="156"/>
      <c r="G37" s="156"/>
    </row>
    <row r="38" spans="2:7" x14ac:dyDescent="0.15">
      <c r="B38" s="156"/>
      <c r="C38" s="156"/>
      <c r="D38" s="156"/>
      <c r="E38" s="156"/>
      <c r="F38" s="156"/>
      <c r="G38" s="156"/>
    </row>
    <row r="39" spans="2:7" x14ac:dyDescent="0.15">
      <c r="B39" s="156"/>
      <c r="C39" s="156"/>
      <c r="D39" s="156"/>
      <c r="E39" s="156"/>
      <c r="F39" s="156"/>
      <c r="G39" s="156"/>
    </row>
    <row r="40" spans="2:7" ht="18" thickBot="1" x14ac:dyDescent="0.25">
      <c r="B40" s="165"/>
      <c r="C40" s="348" t="s">
        <v>232</v>
      </c>
      <c r="D40" s="165"/>
      <c r="E40" s="165"/>
      <c r="F40" s="165"/>
      <c r="G40" s="167" t="s">
        <v>815</v>
      </c>
    </row>
    <row r="41" spans="2:7" x14ac:dyDescent="0.15">
      <c r="B41" s="156"/>
      <c r="C41" s="169"/>
      <c r="D41" s="174"/>
      <c r="E41" s="174"/>
      <c r="F41" s="174"/>
      <c r="G41" s="174"/>
    </row>
    <row r="42" spans="2:7" x14ac:dyDescent="0.2">
      <c r="B42" s="174"/>
      <c r="C42" s="229" t="s">
        <v>807</v>
      </c>
      <c r="D42" s="229" t="s">
        <v>808</v>
      </c>
      <c r="E42" s="229" t="s">
        <v>677</v>
      </c>
      <c r="F42" s="229" t="s">
        <v>811</v>
      </c>
      <c r="G42" s="229" t="s">
        <v>816</v>
      </c>
    </row>
    <row r="43" spans="2:7" x14ac:dyDescent="0.15">
      <c r="B43" s="156"/>
      <c r="C43" s="169"/>
      <c r="D43" s="156"/>
      <c r="E43" s="156"/>
      <c r="F43" s="156"/>
      <c r="G43" s="156"/>
    </row>
    <row r="44" spans="2:7" x14ac:dyDescent="0.2">
      <c r="B44" s="403" t="s">
        <v>418</v>
      </c>
      <c r="C44" s="396">
        <v>13546</v>
      </c>
      <c r="D44" s="326">
        <v>4033</v>
      </c>
      <c r="E44" s="326">
        <v>9513</v>
      </c>
      <c r="F44" s="404" t="s">
        <v>231</v>
      </c>
      <c r="G44" s="404" t="s">
        <v>231</v>
      </c>
    </row>
    <row r="45" spans="2:7" x14ac:dyDescent="0.2">
      <c r="B45" s="403" t="s">
        <v>419</v>
      </c>
      <c r="C45" s="396">
        <v>9981</v>
      </c>
      <c r="D45" s="326">
        <v>4112</v>
      </c>
      <c r="E45" s="326">
        <v>5869</v>
      </c>
      <c r="F45" s="404" t="s">
        <v>231</v>
      </c>
      <c r="G45" s="404" t="s">
        <v>231</v>
      </c>
    </row>
    <row r="46" spans="2:7" x14ac:dyDescent="0.2">
      <c r="B46" s="403" t="s">
        <v>466</v>
      </c>
      <c r="C46" s="396">
        <v>12048</v>
      </c>
      <c r="D46" s="326">
        <v>5438</v>
      </c>
      <c r="E46" s="326">
        <v>6610</v>
      </c>
      <c r="F46" s="404" t="s">
        <v>231</v>
      </c>
      <c r="G46" s="404" t="s">
        <v>231</v>
      </c>
    </row>
    <row r="47" spans="2:7" x14ac:dyDescent="0.2">
      <c r="B47" s="403" t="s">
        <v>482</v>
      </c>
      <c r="C47" s="396">
        <v>11487</v>
      </c>
      <c r="D47" s="326">
        <v>5294</v>
      </c>
      <c r="E47" s="326">
        <v>6193</v>
      </c>
      <c r="F47" s="404" t="s">
        <v>231</v>
      </c>
      <c r="G47" s="404" t="s">
        <v>231</v>
      </c>
    </row>
    <row r="48" spans="2:7" x14ac:dyDescent="0.2">
      <c r="B48" s="403" t="s">
        <v>583</v>
      </c>
      <c r="C48" s="396">
        <v>12054</v>
      </c>
      <c r="D48" s="326">
        <v>6636</v>
      </c>
      <c r="E48" s="326">
        <v>5418</v>
      </c>
      <c r="F48" s="404" t="s">
        <v>231</v>
      </c>
      <c r="G48" s="404" t="s">
        <v>231</v>
      </c>
    </row>
    <row r="49" spans="2:7" x14ac:dyDescent="0.2">
      <c r="B49" s="403"/>
      <c r="C49" s="396"/>
      <c r="D49" s="326"/>
      <c r="E49" s="326"/>
      <c r="F49" s="404"/>
      <c r="G49" s="404"/>
    </row>
    <row r="50" spans="2:7" x14ac:dyDescent="0.2">
      <c r="B50" s="403" t="s">
        <v>584</v>
      </c>
      <c r="C50" s="396">
        <v>13661</v>
      </c>
      <c r="D50" s="326">
        <v>6643</v>
      </c>
      <c r="E50" s="326">
        <v>7018</v>
      </c>
      <c r="F50" s="404" t="s">
        <v>231</v>
      </c>
      <c r="G50" s="404" t="s">
        <v>231</v>
      </c>
    </row>
    <row r="51" spans="2:7" x14ac:dyDescent="0.2">
      <c r="B51" s="403" t="s">
        <v>635</v>
      </c>
      <c r="C51" s="396">
        <v>11889</v>
      </c>
      <c r="D51" s="326">
        <v>5766</v>
      </c>
      <c r="E51" s="326">
        <v>6123</v>
      </c>
      <c r="F51" s="404" t="s">
        <v>231</v>
      </c>
      <c r="G51" s="404" t="s">
        <v>231</v>
      </c>
    </row>
    <row r="52" spans="2:7" x14ac:dyDescent="0.2">
      <c r="B52" s="403" t="s">
        <v>678</v>
      </c>
      <c r="C52" s="396">
        <v>15571</v>
      </c>
      <c r="D52" s="326">
        <v>6875</v>
      </c>
      <c r="E52" s="326">
        <v>8696</v>
      </c>
      <c r="F52" s="404" t="s">
        <v>680</v>
      </c>
      <c r="G52" s="404" t="s">
        <v>680</v>
      </c>
    </row>
    <row r="53" spans="2:7" x14ac:dyDescent="0.2">
      <c r="B53" s="403" t="s">
        <v>817</v>
      </c>
      <c r="C53" s="396">
        <v>13481</v>
      </c>
      <c r="D53" s="326">
        <v>6751</v>
      </c>
      <c r="E53" s="326">
        <v>6730</v>
      </c>
      <c r="F53" s="404" t="s">
        <v>680</v>
      </c>
      <c r="G53" s="404" t="s">
        <v>680</v>
      </c>
    </row>
    <row r="54" spans="2:7" x14ac:dyDescent="0.2">
      <c r="B54" s="403" t="s">
        <v>911</v>
      </c>
      <c r="C54" s="396">
        <f>SUM(D54:E54)</f>
        <v>8426</v>
      </c>
      <c r="D54" s="326">
        <v>4450</v>
      </c>
      <c r="E54" s="326">
        <v>3976</v>
      </c>
      <c r="F54" s="404" t="s">
        <v>680</v>
      </c>
      <c r="G54" s="404" t="s">
        <v>680</v>
      </c>
    </row>
    <row r="55" spans="2:7" x14ac:dyDescent="0.2">
      <c r="B55" s="403"/>
      <c r="C55" s="396"/>
      <c r="D55" s="326"/>
      <c r="E55" s="326"/>
      <c r="F55" s="404"/>
      <c r="G55" s="404"/>
    </row>
    <row r="56" spans="2:7" x14ac:dyDescent="0.2">
      <c r="B56" s="407" t="s">
        <v>913</v>
      </c>
      <c r="C56" s="396">
        <f>SUM(D56:E56)</f>
        <v>786</v>
      </c>
      <c r="D56" s="164">
        <v>472</v>
      </c>
      <c r="E56" s="164">
        <v>314</v>
      </c>
      <c r="F56" s="404" t="s">
        <v>231</v>
      </c>
      <c r="G56" s="404" t="s">
        <v>231</v>
      </c>
    </row>
    <row r="57" spans="2:7" x14ac:dyDescent="0.2">
      <c r="B57" s="407" t="s">
        <v>914</v>
      </c>
      <c r="C57" s="396">
        <f t="shared" ref="C57:C68" si="1">SUM(D57:E57)</f>
        <v>267</v>
      </c>
      <c r="D57" s="164">
        <v>164</v>
      </c>
      <c r="E57" s="164">
        <v>103</v>
      </c>
      <c r="F57" s="404" t="s">
        <v>231</v>
      </c>
      <c r="G57" s="404" t="s">
        <v>231</v>
      </c>
    </row>
    <row r="58" spans="2:7" x14ac:dyDescent="0.2">
      <c r="B58" s="407" t="s">
        <v>915</v>
      </c>
      <c r="C58" s="396">
        <f t="shared" si="1"/>
        <v>145</v>
      </c>
      <c r="D58" s="164">
        <v>99</v>
      </c>
      <c r="E58" s="164">
        <v>46</v>
      </c>
      <c r="F58" s="404" t="s">
        <v>231</v>
      </c>
      <c r="G58" s="404" t="s">
        <v>231</v>
      </c>
    </row>
    <row r="59" spans="2:7" x14ac:dyDescent="0.2">
      <c r="B59" s="407" t="s">
        <v>916</v>
      </c>
      <c r="C59" s="396">
        <f t="shared" si="1"/>
        <v>512</v>
      </c>
      <c r="D59" s="164">
        <v>115</v>
      </c>
      <c r="E59" s="164">
        <v>397</v>
      </c>
      <c r="F59" s="404" t="s">
        <v>231</v>
      </c>
      <c r="G59" s="404" t="s">
        <v>231</v>
      </c>
    </row>
    <row r="60" spans="2:7" x14ac:dyDescent="0.2">
      <c r="B60" s="407" t="s">
        <v>917</v>
      </c>
      <c r="C60" s="396">
        <f t="shared" si="1"/>
        <v>985</v>
      </c>
      <c r="D60" s="164">
        <v>452</v>
      </c>
      <c r="E60" s="164">
        <v>533</v>
      </c>
      <c r="F60" s="404" t="s">
        <v>231</v>
      </c>
      <c r="G60" s="404" t="s">
        <v>231</v>
      </c>
    </row>
    <row r="61" spans="2:7" x14ac:dyDescent="0.2">
      <c r="B61" s="407" t="s">
        <v>918</v>
      </c>
      <c r="C61" s="396">
        <f t="shared" si="1"/>
        <v>919</v>
      </c>
      <c r="D61" s="164">
        <v>508</v>
      </c>
      <c r="E61" s="164">
        <v>411</v>
      </c>
      <c r="F61" s="404" t="s">
        <v>231</v>
      </c>
      <c r="G61" s="404" t="s">
        <v>231</v>
      </c>
    </row>
    <row r="62" spans="2:7" x14ac:dyDescent="0.2">
      <c r="B62" s="407"/>
      <c r="C62" s="396"/>
      <c r="D62" s="274"/>
      <c r="E62" s="274"/>
      <c r="F62" s="404"/>
      <c r="G62" s="404"/>
    </row>
    <row r="63" spans="2:7" x14ac:dyDescent="0.2">
      <c r="B63" s="407" t="s">
        <v>919</v>
      </c>
      <c r="C63" s="396">
        <f t="shared" si="1"/>
        <v>956</v>
      </c>
      <c r="D63" s="164">
        <v>497</v>
      </c>
      <c r="E63" s="164">
        <v>459</v>
      </c>
      <c r="F63" s="404" t="s">
        <v>231</v>
      </c>
      <c r="G63" s="404" t="s">
        <v>231</v>
      </c>
    </row>
    <row r="64" spans="2:7" x14ac:dyDescent="0.2">
      <c r="B64" s="407" t="s">
        <v>920</v>
      </c>
      <c r="C64" s="396">
        <f t="shared" si="1"/>
        <v>968</v>
      </c>
      <c r="D64" s="164">
        <v>546</v>
      </c>
      <c r="E64" s="164">
        <v>422</v>
      </c>
      <c r="F64" s="404" t="s">
        <v>231</v>
      </c>
      <c r="G64" s="404" t="s">
        <v>231</v>
      </c>
    </row>
    <row r="65" spans="1:7" x14ac:dyDescent="0.2">
      <c r="B65" s="407" t="s">
        <v>921</v>
      </c>
      <c r="C65" s="396">
        <f t="shared" si="1"/>
        <v>981</v>
      </c>
      <c r="D65" s="164">
        <v>530</v>
      </c>
      <c r="E65" s="164">
        <v>451</v>
      </c>
      <c r="F65" s="404" t="s">
        <v>231</v>
      </c>
      <c r="G65" s="404" t="s">
        <v>231</v>
      </c>
    </row>
    <row r="66" spans="1:7" x14ac:dyDescent="0.2">
      <c r="B66" s="407" t="s">
        <v>922</v>
      </c>
      <c r="C66" s="396">
        <f t="shared" si="1"/>
        <v>871</v>
      </c>
      <c r="D66" s="164">
        <v>516</v>
      </c>
      <c r="E66" s="164">
        <v>355</v>
      </c>
      <c r="F66" s="404" t="s">
        <v>231</v>
      </c>
      <c r="G66" s="404" t="s">
        <v>231</v>
      </c>
    </row>
    <row r="67" spans="1:7" x14ac:dyDescent="0.2">
      <c r="B67" s="407" t="s">
        <v>923</v>
      </c>
      <c r="C67" s="396">
        <f t="shared" si="1"/>
        <v>382</v>
      </c>
      <c r="D67" s="164">
        <v>215</v>
      </c>
      <c r="E67" s="164">
        <v>167</v>
      </c>
      <c r="F67" s="404" t="s">
        <v>231</v>
      </c>
      <c r="G67" s="404" t="s">
        <v>231</v>
      </c>
    </row>
    <row r="68" spans="1:7" x14ac:dyDescent="0.2">
      <c r="B68" s="407" t="s">
        <v>924</v>
      </c>
      <c r="C68" s="396">
        <f t="shared" si="1"/>
        <v>654</v>
      </c>
      <c r="D68" s="164">
        <v>336</v>
      </c>
      <c r="E68" s="164">
        <v>318</v>
      </c>
      <c r="F68" s="404" t="s">
        <v>231</v>
      </c>
      <c r="G68" s="404" t="s">
        <v>231</v>
      </c>
    </row>
    <row r="69" spans="1:7" ht="18" thickBot="1" x14ac:dyDescent="0.25">
      <c r="B69" s="165"/>
      <c r="C69" s="290"/>
      <c r="D69" s="165"/>
      <c r="E69" s="165"/>
      <c r="F69" s="408"/>
      <c r="G69" s="408"/>
    </row>
    <row r="70" spans="1:7" x14ac:dyDescent="0.2">
      <c r="B70" s="156"/>
      <c r="C70" s="292" t="s">
        <v>679</v>
      </c>
      <c r="D70" s="156"/>
      <c r="E70" s="156"/>
      <c r="F70" s="156"/>
      <c r="G70" s="156"/>
    </row>
    <row r="71" spans="1:7" x14ac:dyDescent="0.2">
      <c r="A71" s="14"/>
    </row>
  </sheetData>
  <mergeCells count="2">
    <mergeCell ref="B6:G6"/>
    <mergeCell ref="C8:C9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6"/>
  <sheetViews>
    <sheetView view="pageBreakPreview" zoomScale="75" zoomScaleNormal="75" workbookViewId="0">
      <selection activeCell="J13" sqref="J13"/>
    </sheetView>
  </sheetViews>
  <sheetFormatPr defaultColWidth="15.875" defaultRowHeight="17.25" x14ac:dyDescent="0.15"/>
  <cols>
    <col min="1" max="1" width="13.375" style="12" customWidth="1"/>
    <col min="2" max="2" width="1.25" style="12" customWidth="1"/>
    <col min="3" max="3" width="27.125" style="12" customWidth="1"/>
    <col min="4" max="9" width="16.75" style="12" customWidth="1"/>
    <col min="10" max="14" width="15.875" style="12"/>
    <col min="15" max="16384" width="15.875" style="25"/>
  </cols>
  <sheetData>
    <row r="1" spans="1:9" x14ac:dyDescent="0.2">
      <c r="A1" s="14"/>
    </row>
    <row r="6" spans="1:9" x14ac:dyDescent="0.2">
      <c r="B6" s="516" t="s">
        <v>233</v>
      </c>
      <c r="C6" s="516"/>
      <c r="D6" s="516"/>
      <c r="E6" s="516"/>
      <c r="F6" s="516"/>
      <c r="G6" s="516"/>
      <c r="H6" s="516"/>
      <c r="I6" s="516"/>
    </row>
    <row r="7" spans="1:9" ht="18" thickBot="1" x14ac:dyDescent="0.2">
      <c r="B7" s="559" t="s">
        <v>458</v>
      </c>
      <c r="C7" s="559"/>
      <c r="D7" s="559"/>
      <c r="E7" s="559"/>
      <c r="F7" s="559"/>
      <c r="G7" s="559"/>
      <c r="H7" s="559"/>
      <c r="I7" s="559"/>
    </row>
    <row r="8" spans="1:9" x14ac:dyDescent="0.2">
      <c r="B8" s="156"/>
      <c r="C8" s="156"/>
      <c r="D8" s="560" t="s">
        <v>818</v>
      </c>
      <c r="E8" s="561"/>
      <c r="F8" s="560" t="s">
        <v>819</v>
      </c>
      <c r="G8" s="561"/>
      <c r="H8" s="560" t="s">
        <v>585</v>
      </c>
      <c r="I8" s="562"/>
    </row>
    <row r="9" spans="1:9" x14ac:dyDescent="0.2">
      <c r="B9" s="174"/>
      <c r="C9" s="174"/>
      <c r="D9" s="229" t="s">
        <v>586</v>
      </c>
      <c r="E9" s="229" t="s">
        <v>820</v>
      </c>
      <c r="F9" s="229" t="s">
        <v>586</v>
      </c>
      <c r="G9" s="229" t="s">
        <v>820</v>
      </c>
      <c r="H9" s="229" t="s">
        <v>821</v>
      </c>
      <c r="I9" s="229" t="s">
        <v>820</v>
      </c>
    </row>
    <row r="10" spans="1:9" x14ac:dyDescent="0.2">
      <c r="B10" s="156"/>
      <c r="C10" s="156"/>
      <c r="D10" s="270" t="s">
        <v>234</v>
      </c>
      <c r="E10" s="323" t="s">
        <v>235</v>
      </c>
      <c r="F10" s="323" t="s">
        <v>234</v>
      </c>
      <c r="G10" s="323" t="s">
        <v>235</v>
      </c>
      <c r="H10" s="323" t="s">
        <v>234</v>
      </c>
      <c r="I10" s="323" t="s">
        <v>235</v>
      </c>
    </row>
    <row r="11" spans="1:9" x14ac:dyDescent="0.2">
      <c r="B11" s="156"/>
      <c r="C11" s="292" t="s">
        <v>421</v>
      </c>
      <c r="D11" s="396">
        <v>248</v>
      </c>
      <c r="E11" s="351">
        <v>81377</v>
      </c>
      <c r="F11" s="350">
        <v>246</v>
      </c>
      <c r="G11" s="350">
        <v>81233</v>
      </c>
      <c r="H11" s="350">
        <v>2</v>
      </c>
      <c r="I11" s="350">
        <v>144</v>
      </c>
    </row>
    <row r="12" spans="1:9" x14ac:dyDescent="0.2">
      <c r="B12" s="156"/>
      <c r="C12" s="292" t="s">
        <v>297</v>
      </c>
      <c r="D12" s="396">
        <v>203</v>
      </c>
      <c r="E12" s="351">
        <v>49291</v>
      </c>
      <c r="F12" s="350">
        <v>202</v>
      </c>
      <c r="G12" s="350">
        <v>49179</v>
      </c>
      <c r="H12" s="350">
        <v>1</v>
      </c>
      <c r="I12" s="350">
        <v>112</v>
      </c>
    </row>
    <row r="13" spans="1:9" x14ac:dyDescent="0.2">
      <c r="B13" s="156"/>
      <c r="C13" s="292" t="s">
        <v>298</v>
      </c>
      <c r="D13" s="396">
        <v>132</v>
      </c>
      <c r="E13" s="351">
        <v>34645</v>
      </c>
      <c r="F13" s="350">
        <v>132</v>
      </c>
      <c r="G13" s="350">
        <v>34645</v>
      </c>
      <c r="H13" s="409">
        <v>0</v>
      </c>
      <c r="I13" s="409">
        <v>0</v>
      </c>
    </row>
    <row r="14" spans="1:9" x14ac:dyDescent="0.2">
      <c r="B14" s="156"/>
      <c r="C14" s="292" t="s">
        <v>299</v>
      </c>
      <c r="D14" s="396">
        <v>96</v>
      </c>
      <c r="E14" s="351">
        <v>29292.42</v>
      </c>
      <c r="F14" s="351">
        <v>96</v>
      </c>
      <c r="G14" s="351">
        <v>29292.42</v>
      </c>
      <c r="H14" s="409">
        <v>0</v>
      </c>
      <c r="I14" s="409">
        <v>0</v>
      </c>
    </row>
    <row r="15" spans="1:9" x14ac:dyDescent="0.2">
      <c r="B15" s="156"/>
      <c r="C15" s="292" t="s">
        <v>396</v>
      </c>
      <c r="D15" s="169">
        <f>F15</f>
        <v>78</v>
      </c>
      <c r="E15" s="156">
        <f>G15</f>
        <v>21684.23</v>
      </c>
      <c r="F15" s="156">
        <f>4+74</f>
        <v>78</v>
      </c>
      <c r="G15" s="156">
        <f>381.38+21302.85</f>
        <v>21684.23</v>
      </c>
      <c r="H15" s="409">
        <v>0</v>
      </c>
      <c r="I15" s="409">
        <v>0</v>
      </c>
    </row>
    <row r="16" spans="1:9" x14ac:dyDescent="0.15">
      <c r="B16" s="156"/>
      <c r="C16" s="156"/>
      <c r="D16" s="169"/>
      <c r="E16" s="156"/>
      <c r="F16" s="156"/>
      <c r="G16" s="156"/>
      <c r="H16" s="156"/>
      <c r="I16" s="156"/>
    </row>
    <row r="17" spans="2:9" x14ac:dyDescent="0.2">
      <c r="B17" s="156"/>
      <c r="C17" s="292" t="s">
        <v>465</v>
      </c>
      <c r="D17" s="169">
        <v>76</v>
      </c>
      <c r="E17" s="164">
        <v>118279.28000000001</v>
      </c>
      <c r="F17" s="164">
        <v>76</v>
      </c>
      <c r="G17" s="164">
        <v>118279.28000000001</v>
      </c>
      <c r="H17" s="409">
        <v>0</v>
      </c>
      <c r="I17" s="409">
        <v>0</v>
      </c>
    </row>
    <row r="18" spans="2:9" x14ac:dyDescent="0.2">
      <c r="B18" s="156"/>
      <c r="C18" s="292" t="s">
        <v>486</v>
      </c>
      <c r="D18" s="169">
        <v>67</v>
      </c>
      <c r="E18" s="164">
        <v>115936.5</v>
      </c>
      <c r="F18" s="164">
        <v>67</v>
      </c>
      <c r="G18" s="164">
        <v>115936.5</v>
      </c>
      <c r="H18" s="409">
        <v>0</v>
      </c>
      <c r="I18" s="409">
        <v>0</v>
      </c>
    </row>
    <row r="19" spans="2:9" x14ac:dyDescent="0.2">
      <c r="B19" s="156"/>
      <c r="C19" s="292" t="s">
        <v>568</v>
      </c>
      <c r="D19" s="169">
        <v>69</v>
      </c>
      <c r="E19" s="164">
        <v>26849</v>
      </c>
      <c r="F19" s="164">
        <v>69</v>
      </c>
      <c r="G19" s="164">
        <v>26849</v>
      </c>
      <c r="H19" s="409">
        <v>0</v>
      </c>
      <c r="I19" s="409">
        <v>0</v>
      </c>
    </row>
    <row r="20" spans="2:9" x14ac:dyDescent="0.2">
      <c r="B20" s="156"/>
      <c r="C20" s="292" t="s">
        <v>569</v>
      </c>
      <c r="D20" s="169">
        <v>68</v>
      </c>
      <c r="E20" s="164">
        <v>27211.100000000002</v>
      </c>
      <c r="F20" s="164">
        <v>68</v>
      </c>
      <c r="G20" s="164">
        <v>27211.100000000002</v>
      </c>
      <c r="H20" s="409">
        <v>0</v>
      </c>
      <c r="I20" s="409">
        <v>0</v>
      </c>
    </row>
    <row r="21" spans="2:9" x14ac:dyDescent="0.2">
      <c r="B21" s="156"/>
      <c r="C21" s="292"/>
      <c r="D21" s="169"/>
      <c r="E21" s="164"/>
      <c r="F21" s="164"/>
      <c r="G21" s="164"/>
      <c r="H21" s="409"/>
      <c r="I21" s="409"/>
    </row>
    <row r="22" spans="2:9" x14ac:dyDescent="0.2">
      <c r="B22" s="156"/>
      <c r="C22" s="410" t="s">
        <v>651</v>
      </c>
      <c r="D22" s="177">
        <v>65</v>
      </c>
      <c r="E22" s="176">
        <v>26652</v>
      </c>
      <c r="F22" s="176">
        <v>65</v>
      </c>
      <c r="G22" s="176">
        <v>26652</v>
      </c>
      <c r="H22" s="411">
        <v>0</v>
      </c>
      <c r="I22" s="411">
        <v>0</v>
      </c>
    </row>
    <row r="23" spans="2:9" x14ac:dyDescent="0.2">
      <c r="B23" s="156"/>
      <c r="C23" s="410" t="s">
        <v>671</v>
      </c>
      <c r="D23" s="177">
        <v>73</v>
      </c>
      <c r="E23" s="176">
        <v>135551.18</v>
      </c>
      <c r="F23" s="176">
        <v>73</v>
      </c>
      <c r="G23" s="176">
        <v>135551.18</v>
      </c>
      <c r="H23" s="411">
        <v>0</v>
      </c>
      <c r="I23" s="411">
        <v>0</v>
      </c>
    </row>
    <row r="24" spans="2:9" x14ac:dyDescent="0.2">
      <c r="B24" s="156"/>
      <c r="C24" s="410" t="s">
        <v>907</v>
      </c>
      <c r="D24" s="177">
        <v>74</v>
      </c>
      <c r="E24" s="176">
        <v>137099</v>
      </c>
      <c r="F24" s="176">
        <v>74</v>
      </c>
      <c r="G24" s="176">
        <v>137099</v>
      </c>
      <c r="H24" s="411">
        <v>0</v>
      </c>
      <c r="I24" s="411">
        <v>0</v>
      </c>
    </row>
    <row r="25" spans="2:9" x14ac:dyDescent="0.2">
      <c r="B25" s="156"/>
      <c r="C25" s="410" t="s">
        <v>955</v>
      </c>
      <c r="D25" s="177">
        <v>76</v>
      </c>
      <c r="E25" s="176">
        <v>187526</v>
      </c>
      <c r="F25" s="176">
        <v>76</v>
      </c>
      <c r="G25" s="176">
        <v>187526</v>
      </c>
      <c r="H25" s="411">
        <v>0</v>
      </c>
      <c r="I25" s="411">
        <v>0</v>
      </c>
    </row>
    <row r="26" spans="2:9" ht="18" thickBot="1" x14ac:dyDescent="0.2">
      <c r="B26" s="165"/>
      <c r="C26" s="165"/>
      <c r="D26" s="290"/>
      <c r="E26" s="165"/>
      <c r="F26" s="165"/>
      <c r="G26" s="165"/>
      <c r="H26" s="165"/>
      <c r="I26" s="165"/>
    </row>
    <row r="27" spans="2:9" x14ac:dyDescent="0.2">
      <c r="B27" s="156"/>
      <c r="C27" s="156"/>
      <c r="D27" s="292" t="s">
        <v>822</v>
      </c>
      <c r="E27" s="156"/>
      <c r="F27" s="156"/>
      <c r="G27" s="156"/>
      <c r="H27" s="156"/>
      <c r="I27" s="156"/>
    </row>
    <row r="28" spans="2:9" x14ac:dyDescent="0.2">
      <c r="B28" s="156"/>
      <c r="C28" s="156"/>
      <c r="D28" s="292"/>
      <c r="E28" s="156"/>
      <c r="F28" s="156"/>
      <c r="G28" s="156"/>
      <c r="H28" s="156"/>
      <c r="I28" s="156"/>
    </row>
    <row r="29" spans="2:9" x14ac:dyDescent="0.15">
      <c r="B29" s="156"/>
      <c r="C29" s="156"/>
      <c r="D29" s="156"/>
      <c r="E29" s="156"/>
      <c r="F29" s="156"/>
      <c r="G29" s="156"/>
      <c r="H29" s="156"/>
      <c r="I29" s="156"/>
    </row>
    <row r="30" spans="2:9" x14ac:dyDescent="0.2">
      <c r="B30" s="550" t="s">
        <v>236</v>
      </c>
      <c r="C30" s="550"/>
      <c r="D30" s="550"/>
      <c r="E30" s="550"/>
      <c r="F30" s="550"/>
      <c r="G30" s="550"/>
      <c r="H30" s="550"/>
      <c r="I30" s="550"/>
    </row>
    <row r="31" spans="2:9" ht="18" thickBot="1" x14ac:dyDescent="0.25">
      <c r="B31" s="165"/>
      <c r="C31" s="165"/>
      <c r="D31" s="348" t="s">
        <v>237</v>
      </c>
      <c r="E31" s="387"/>
      <c r="F31" s="165"/>
      <c r="G31" s="165"/>
      <c r="H31" s="165"/>
      <c r="I31" s="165"/>
    </row>
    <row r="32" spans="2:9" x14ac:dyDescent="0.2">
      <c r="B32" s="156"/>
      <c r="C32" s="156"/>
      <c r="D32" s="349" t="s">
        <v>238</v>
      </c>
      <c r="E32" s="174"/>
      <c r="F32" s="349" t="s">
        <v>239</v>
      </c>
      <c r="G32" s="174"/>
      <c r="H32" s="349" t="s">
        <v>240</v>
      </c>
      <c r="I32" s="174"/>
    </row>
    <row r="33" spans="2:9" x14ac:dyDescent="0.2">
      <c r="B33" s="174"/>
      <c r="C33" s="174"/>
      <c r="D33" s="229" t="s">
        <v>586</v>
      </c>
      <c r="E33" s="229" t="s">
        <v>823</v>
      </c>
      <c r="F33" s="229" t="s">
        <v>586</v>
      </c>
      <c r="G33" s="229" t="s">
        <v>587</v>
      </c>
      <c r="H33" s="229" t="s">
        <v>824</v>
      </c>
      <c r="I33" s="229" t="s">
        <v>587</v>
      </c>
    </row>
    <row r="34" spans="2:9" x14ac:dyDescent="0.2">
      <c r="B34" s="156"/>
      <c r="C34" s="156"/>
      <c r="D34" s="270" t="s">
        <v>234</v>
      </c>
      <c r="E34" s="323" t="s">
        <v>241</v>
      </c>
      <c r="F34" s="323" t="s">
        <v>234</v>
      </c>
      <c r="G34" s="323" t="s">
        <v>241</v>
      </c>
      <c r="H34" s="323" t="s">
        <v>234</v>
      </c>
      <c r="I34" s="323" t="s">
        <v>241</v>
      </c>
    </row>
    <row r="35" spans="2:9" x14ac:dyDescent="0.2">
      <c r="B35" s="156"/>
      <c r="C35" s="292" t="s">
        <v>431</v>
      </c>
      <c r="D35" s="396">
        <v>156416</v>
      </c>
      <c r="E35" s="351">
        <v>58874.428</v>
      </c>
      <c r="F35" s="350">
        <v>1192</v>
      </c>
      <c r="G35" s="350">
        <v>24837.005000000001</v>
      </c>
      <c r="H35" s="350">
        <v>155224</v>
      </c>
      <c r="I35" s="350">
        <v>34037.423000000003</v>
      </c>
    </row>
    <row r="36" spans="2:9" x14ac:dyDescent="0.2">
      <c r="B36" s="156"/>
      <c r="C36" s="292" t="s">
        <v>421</v>
      </c>
      <c r="D36" s="396">
        <v>146618</v>
      </c>
      <c r="E36" s="351">
        <v>61913.650999999998</v>
      </c>
      <c r="F36" s="350">
        <v>1116</v>
      </c>
      <c r="G36" s="350">
        <v>29923.833999999999</v>
      </c>
      <c r="H36" s="350">
        <v>145502</v>
      </c>
      <c r="I36" s="350">
        <v>31989.816999999999</v>
      </c>
    </row>
    <row r="37" spans="2:9" x14ac:dyDescent="0.2">
      <c r="B37" s="156"/>
      <c r="C37" s="292" t="s">
        <v>297</v>
      </c>
      <c r="D37" s="396">
        <v>143433</v>
      </c>
      <c r="E37" s="351">
        <v>57862.368000000002</v>
      </c>
      <c r="F37" s="350">
        <v>1037</v>
      </c>
      <c r="G37" s="350">
        <v>27052.966</v>
      </c>
      <c r="H37" s="350">
        <v>142396</v>
      </c>
      <c r="I37" s="350">
        <v>30809</v>
      </c>
    </row>
    <row r="38" spans="2:9" x14ac:dyDescent="0.2">
      <c r="B38" s="156"/>
      <c r="C38" s="292" t="s">
        <v>298</v>
      </c>
      <c r="D38" s="396">
        <v>103892</v>
      </c>
      <c r="E38" s="351">
        <v>52596</v>
      </c>
      <c r="F38" s="350">
        <v>1087</v>
      </c>
      <c r="G38" s="350">
        <v>24791</v>
      </c>
      <c r="H38" s="350">
        <v>102805</v>
      </c>
      <c r="I38" s="350">
        <v>27805</v>
      </c>
    </row>
    <row r="39" spans="2:9" x14ac:dyDescent="0.2">
      <c r="B39" s="156"/>
      <c r="C39" s="292" t="s">
        <v>299</v>
      </c>
      <c r="D39" s="396">
        <v>90329</v>
      </c>
      <c r="E39" s="351">
        <v>44204</v>
      </c>
      <c r="F39" s="350">
        <v>1241</v>
      </c>
      <c r="G39" s="350">
        <v>21317</v>
      </c>
      <c r="H39" s="350">
        <v>89088</v>
      </c>
      <c r="I39" s="350">
        <v>22887</v>
      </c>
    </row>
    <row r="40" spans="2:9" x14ac:dyDescent="0.2">
      <c r="B40" s="156"/>
      <c r="C40" s="292" t="s">
        <v>396</v>
      </c>
      <c r="D40" s="396">
        <v>59791</v>
      </c>
      <c r="E40" s="326">
        <v>48370</v>
      </c>
      <c r="F40" s="274">
        <v>1172</v>
      </c>
      <c r="G40" s="274">
        <v>26992</v>
      </c>
      <c r="H40" s="274">
        <v>58619</v>
      </c>
      <c r="I40" s="274">
        <v>21378</v>
      </c>
    </row>
    <row r="41" spans="2:9" x14ac:dyDescent="0.2">
      <c r="B41" s="292"/>
      <c r="C41" s="156"/>
      <c r="D41" s="169"/>
      <c r="E41" s="156"/>
      <c r="F41" s="156"/>
      <c r="G41" s="156"/>
      <c r="H41" s="156"/>
      <c r="I41" s="156"/>
    </row>
    <row r="42" spans="2:9" x14ac:dyDescent="0.2">
      <c r="B42" s="292"/>
      <c r="C42" s="292" t="s">
        <v>465</v>
      </c>
      <c r="D42" s="396">
        <v>55718</v>
      </c>
      <c r="E42" s="351">
        <v>53402</v>
      </c>
      <c r="F42" s="350">
        <v>1158</v>
      </c>
      <c r="G42" s="350">
        <v>30064</v>
      </c>
      <c r="H42" s="350">
        <v>54560</v>
      </c>
      <c r="I42" s="350">
        <v>23337</v>
      </c>
    </row>
    <row r="43" spans="2:9" x14ac:dyDescent="0.2">
      <c r="B43" s="292"/>
      <c r="C43" s="292" t="s">
        <v>486</v>
      </c>
      <c r="D43" s="396">
        <v>49602</v>
      </c>
      <c r="E43" s="351">
        <v>51414</v>
      </c>
      <c r="F43" s="350">
        <v>1175</v>
      </c>
      <c r="G43" s="350">
        <v>29071</v>
      </c>
      <c r="H43" s="350">
        <v>48427</v>
      </c>
      <c r="I43" s="350">
        <v>22343</v>
      </c>
    </row>
    <row r="44" spans="2:9" x14ac:dyDescent="0.2">
      <c r="B44" s="292"/>
      <c r="C44" s="292" t="s">
        <v>568</v>
      </c>
      <c r="D44" s="396">
        <v>51286</v>
      </c>
      <c r="E44" s="351">
        <v>46590</v>
      </c>
      <c r="F44" s="350">
        <v>939</v>
      </c>
      <c r="G44" s="350">
        <v>25104</v>
      </c>
      <c r="H44" s="350">
        <v>50347</v>
      </c>
      <c r="I44" s="350">
        <v>21486</v>
      </c>
    </row>
    <row r="45" spans="2:9" x14ac:dyDescent="0.2">
      <c r="B45" s="292"/>
      <c r="C45" s="292" t="s">
        <v>569</v>
      </c>
      <c r="D45" s="396">
        <v>46031</v>
      </c>
      <c r="E45" s="351">
        <v>45993</v>
      </c>
      <c r="F45" s="350">
        <v>840</v>
      </c>
      <c r="G45" s="350">
        <v>25105</v>
      </c>
      <c r="H45" s="350">
        <v>45191</v>
      </c>
      <c r="I45" s="350">
        <v>20887</v>
      </c>
    </row>
    <row r="46" spans="2:9" x14ac:dyDescent="0.2">
      <c r="B46" s="292"/>
      <c r="C46" s="266" t="s">
        <v>651</v>
      </c>
      <c r="D46" s="164">
        <v>43230</v>
      </c>
      <c r="E46" s="164">
        <v>44488</v>
      </c>
      <c r="F46" s="164">
        <v>929</v>
      </c>
      <c r="G46" s="164">
        <v>25832</v>
      </c>
      <c r="H46" s="164">
        <v>42301</v>
      </c>
      <c r="I46" s="164">
        <v>18655</v>
      </c>
    </row>
    <row r="47" spans="2:9" x14ac:dyDescent="0.2">
      <c r="B47" s="292"/>
      <c r="C47" s="164" t="s">
        <v>675</v>
      </c>
      <c r="D47" s="169">
        <v>39945</v>
      </c>
      <c r="E47" s="164">
        <v>45348</v>
      </c>
      <c r="F47" s="164">
        <v>888</v>
      </c>
      <c r="G47" s="164">
        <v>26831</v>
      </c>
      <c r="H47" s="164">
        <v>39057</v>
      </c>
      <c r="I47" s="164">
        <v>18516</v>
      </c>
    </row>
    <row r="48" spans="2:9" x14ac:dyDescent="0.2">
      <c r="B48" s="292"/>
      <c r="C48" s="164" t="s">
        <v>925</v>
      </c>
      <c r="D48" s="169">
        <v>39986</v>
      </c>
      <c r="E48" s="164">
        <v>45963</v>
      </c>
      <c r="F48" s="164">
        <v>860</v>
      </c>
      <c r="G48" s="164">
        <v>26025</v>
      </c>
      <c r="H48" s="164">
        <v>36126</v>
      </c>
      <c r="I48" s="164">
        <v>19938</v>
      </c>
    </row>
    <row r="49" spans="2:9" ht="18" thickBot="1" x14ac:dyDescent="0.2">
      <c r="B49" s="165"/>
      <c r="C49" s="165"/>
      <c r="D49" s="290"/>
      <c r="E49" s="165"/>
      <c r="F49" s="165"/>
      <c r="G49" s="165"/>
      <c r="H49" s="165"/>
      <c r="I49" s="165"/>
    </row>
    <row r="50" spans="2:9" x14ac:dyDescent="0.2">
      <c r="B50" s="156"/>
      <c r="C50" s="156"/>
      <c r="D50" s="292" t="s">
        <v>373</v>
      </c>
      <c r="E50" s="156"/>
      <c r="F50" s="156"/>
      <c r="G50" s="156"/>
      <c r="H50" s="156"/>
      <c r="I50" s="156"/>
    </row>
    <row r="51" spans="2:9" x14ac:dyDescent="0.15">
      <c r="B51" s="156"/>
      <c r="C51" s="156"/>
      <c r="D51" s="156"/>
      <c r="E51" s="156"/>
      <c r="F51" s="156"/>
      <c r="G51" s="156"/>
      <c r="H51" s="156"/>
      <c r="I51" s="156"/>
    </row>
    <row r="52" spans="2:9" x14ac:dyDescent="0.15">
      <c r="B52" s="156"/>
      <c r="C52" s="156"/>
      <c r="D52" s="156"/>
      <c r="E52" s="156"/>
      <c r="F52" s="156"/>
      <c r="G52" s="156"/>
      <c r="H52" s="156"/>
      <c r="I52" s="156"/>
    </row>
    <row r="53" spans="2:9" ht="18" thickBot="1" x14ac:dyDescent="0.25">
      <c r="B53" s="165"/>
      <c r="C53" s="165"/>
      <c r="D53" s="348" t="s">
        <v>588</v>
      </c>
      <c r="E53" s="165"/>
      <c r="F53" s="165"/>
      <c r="G53" s="165"/>
      <c r="H53" s="165"/>
      <c r="I53" s="165"/>
    </row>
    <row r="54" spans="2:9" x14ac:dyDescent="0.2">
      <c r="B54" s="156"/>
      <c r="C54" s="156"/>
      <c r="D54" s="349" t="s">
        <v>238</v>
      </c>
      <c r="E54" s="174"/>
      <c r="F54" s="349" t="s">
        <v>239</v>
      </c>
      <c r="G54" s="174"/>
      <c r="H54" s="349" t="s">
        <v>240</v>
      </c>
      <c r="I54" s="174"/>
    </row>
    <row r="55" spans="2:9" x14ac:dyDescent="0.2">
      <c r="B55" s="174"/>
      <c r="C55" s="174"/>
      <c r="D55" s="229" t="s">
        <v>586</v>
      </c>
      <c r="E55" s="229" t="s">
        <v>587</v>
      </c>
      <c r="F55" s="229" t="s">
        <v>824</v>
      </c>
      <c r="G55" s="229" t="s">
        <v>587</v>
      </c>
      <c r="H55" s="229" t="s">
        <v>586</v>
      </c>
      <c r="I55" s="229" t="s">
        <v>587</v>
      </c>
    </row>
    <row r="56" spans="2:9" x14ac:dyDescent="0.2">
      <c r="B56" s="156"/>
      <c r="C56" s="156"/>
      <c r="D56" s="270" t="s">
        <v>234</v>
      </c>
      <c r="E56" s="323" t="s">
        <v>241</v>
      </c>
      <c r="F56" s="323" t="s">
        <v>234</v>
      </c>
      <c r="G56" s="323" t="s">
        <v>241</v>
      </c>
      <c r="H56" s="323" t="s">
        <v>234</v>
      </c>
      <c r="I56" s="323" t="s">
        <v>241</v>
      </c>
    </row>
    <row r="57" spans="2:9" x14ac:dyDescent="0.2">
      <c r="B57" s="403"/>
      <c r="C57" s="412" t="s">
        <v>390</v>
      </c>
      <c r="D57" s="364">
        <v>14220</v>
      </c>
      <c r="E57" s="211">
        <v>42114</v>
      </c>
      <c r="F57" s="211">
        <v>1125</v>
      </c>
      <c r="G57" s="211">
        <v>26427</v>
      </c>
      <c r="H57" s="211">
        <v>13095</v>
      </c>
      <c r="I57" s="211">
        <v>15687</v>
      </c>
    </row>
    <row r="58" spans="2:9" x14ac:dyDescent="0.2">
      <c r="B58" s="403"/>
      <c r="C58" s="412"/>
      <c r="D58" s="364"/>
      <c r="E58" s="211"/>
      <c r="F58" s="211"/>
      <c r="G58" s="211"/>
      <c r="H58" s="211"/>
      <c r="I58" s="211"/>
    </row>
    <row r="59" spans="2:9" x14ac:dyDescent="0.2">
      <c r="B59" s="403"/>
      <c r="C59" s="413" t="s">
        <v>463</v>
      </c>
      <c r="D59" s="364">
        <v>13029</v>
      </c>
      <c r="E59" s="211">
        <v>45779</v>
      </c>
      <c r="F59" s="414">
        <v>1122</v>
      </c>
      <c r="G59" s="414">
        <v>29472</v>
      </c>
      <c r="H59" s="414">
        <v>11907</v>
      </c>
      <c r="I59" s="414">
        <v>16307</v>
      </c>
    </row>
    <row r="60" spans="2:9" x14ac:dyDescent="0.2">
      <c r="B60" s="403"/>
      <c r="C60" s="413" t="s">
        <v>485</v>
      </c>
      <c r="D60" s="364">
        <v>12599</v>
      </c>
      <c r="E60" s="211">
        <v>44154</v>
      </c>
      <c r="F60" s="414">
        <v>1148</v>
      </c>
      <c r="G60" s="414">
        <v>28212</v>
      </c>
      <c r="H60" s="414">
        <v>11411</v>
      </c>
      <c r="I60" s="414">
        <v>15942</v>
      </c>
    </row>
    <row r="61" spans="2:9" x14ac:dyDescent="0.2">
      <c r="B61" s="403"/>
      <c r="C61" s="413" t="s">
        <v>503</v>
      </c>
      <c r="D61" s="364">
        <v>11917</v>
      </c>
      <c r="E61" s="211">
        <v>39919</v>
      </c>
      <c r="F61" s="414">
        <v>921</v>
      </c>
      <c r="G61" s="414">
        <v>24435</v>
      </c>
      <c r="H61" s="414">
        <v>10996</v>
      </c>
      <c r="I61" s="414">
        <v>15484</v>
      </c>
    </row>
    <row r="62" spans="2:9" x14ac:dyDescent="0.2">
      <c r="B62" s="403"/>
      <c r="C62" s="413" t="s">
        <v>533</v>
      </c>
      <c r="D62" s="364">
        <v>11565</v>
      </c>
      <c r="E62" s="211">
        <v>39633</v>
      </c>
      <c r="F62" s="414">
        <v>815</v>
      </c>
      <c r="G62" s="414">
        <v>24349</v>
      </c>
      <c r="H62" s="414">
        <v>10750</v>
      </c>
      <c r="I62" s="414">
        <v>15284</v>
      </c>
    </row>
    <row r="63" spans="2:9" x14ac:dyDescent="0.2">
      <c r="B63" s="403"/>
      <c r="C63" s="413" t="s">
        <v>638</v>
      </c>
      <c r="D63" s="364">
        <v>12035</v>
      </c>
      <c r="E63" s="211">
        <v>39836</v>
      </c>
      <c r="F63" s="342">
        <v>906</v>
      </c>
      <c r="G63" s="342">
        <v>25041</v>
      </c>
      <c r="H63" s="342">
        <v>11129</v>
      </c>
      <c r="I63" s="342">
        <v>14796</v>
      </c>
    </row>
    <row r="64" spans="2:9" x14ac:dyDescent="0.2">
      <c r="B64" s="415"/>
      <c r="C64" s="416" t="s">
        <v>675</v>
      </c>
      <c r="D64" s="364">
        <v>11684</v>
      </c>
      <c r="E64" s="211">
        <v>40375</v>
      </c>
      <c r="F64" s="342">
        <v>855</v>
      </c>
      <c r="G64" s="342">
        <v>25761</v>
      </c>
      <c r="H64" s="342">
        <v>10829</v>
      </c>
      <c r="I64" s="342">
        <v>14614</v>
      </c>
    </row>
    <row r="65" spans="2:9" x14ac:dyDescent="0.2">
      <c r="B65" s="415"/>
      <c r="C65" s="416" t="s">
        <v>927</v>
      </c>
      <c r="D65" s="364">
        <v>11432</v>
      </c>
      <c r="E65" s="211">
        <v>41114</v>
      </c>
      <c r="F65" s="342">
        <v>837</v>
      </c>
      <c r="G65" s="342">
        <v>25299</v>
      </c>
      <c r="H65" s="342">
        <v>10595</v>
      </c>
      <c r="I65" s="342">
        <v>15816</v>
      </c>
    </row>
    <row r="66" spans="2:9" x14ac:dyDescent="0.2">
      <c r="B66" s="292"/>
      <c r="C66" s="292" t="s">
        <v>0</v>
      </c>
      <c r="D66" s="364">
        <f>SUM(F66+H66)</f>
        <v>4</v>
      </c>
      <c r="E66" s="211">
        <f>SUM(G66+I66)</f>
        <v>169</v>
      </c>
      <c r="F66" s="417">
        <v>0</v>
      </c>
      <c r="G66" s="417">
        <v>0</v>
      </c>
      <c r="H66" s="418">
        <v>4</v>
      </c>
      <c r="I66" s="418">
        <v>169</v>
      </c>
    </row>
    <row r="67" spans="2:9" x14ac:dyDescent="0.2">
      <c r="B67" s="292"/>
      <c r="C67" s="292" t="s">
        <v>405</v>
      </c>
      <c r="D67" s="364">
        <f t="shared" ref="D67:E74" si="0">SUM(F67+H67)</f>
        <v>2766</v>
      </c>
      <c r="E67" s="211">
        <f t="shared" si="0"/>
        <v>1975</v>
      </c>
      <c r="F67" s="417">
        <v>33</v>
      </c>
      <c r="G67" s="417">
        <v>413</v>
      </c>
      <c r="H67" s="339">
        <v>2733</v>
      </c>
      <c r="I67" s="339">
        <v>1562</v>
      </c>
    </row>
    <row r="68" spans="2:9" x14ac:dyDescent="0.2">
      <c r="B68" s="292"/>
      <c r="C68" s="292" t="s">
        <v>406</v>
      </c>
      <c r="D68" s="364">
        <f t="shared" si="0"/>
        <v>4184</v>
      </c>
      <c r="E68" s="211">
        <f t="shared" si="0"/>
        <v>14505</v>
      </c>
      <c r="F68" s="339">
        <v>389</v>
      </c>
      <c r="G68" s="339">
        <v>9485</v>
      </c>
      <c r="H68" s="339">
        <v>3795</v>
      </c>
      <c r="I68" s="339">
        <v>5020</v>
      </c>
    </row>
    <row r="69" spans="2:9" x14ac:dyDescent="0.2">
      <c r="B69" s="292"/>
      <c r="C69" s="292" t="s">
        <v>407</v>
      </c>
      <c r="D69" s="364">
        <f t="shared" si="0"/>
        <v>1292</v>
      </c>
      <c r="E69" s="211">
        <f t="shared" si="0"/>
        <v>16981</v>
      </c>
      <c r="F69" s="339">
        <v>415</v>
      </c>
      <c r="G69" s="339">
        <v>15401</v>
      </c>
      <c r="H69" s="339">
        <v>877</v>
      </c>
      <c r="I69" s="339">
        <v>1580</v>
      </c>
    </row>
    <row r="70" spans="2:9" x14ac:dyDescent="0.2">
      <c r="B70" s="292"/>
      <c r="C70" s="292"/>
      <c r="D70" s="364"/>
      <c r="E70" s="211"/>
      <c r="F70" s="339"/>
      <c r="G70" s="339"/>
      <c r="H70" s="339"/>
      <c r="I70" s="339"/>
    </row>
    <row r="71" spans="2:9" x14ac:dyDescent="0.2">
      <c r="B71" s="292"/>
      <c r="C71" s="292" t="s">
        <v>408</v>
      </c>
      <c r="D71" s="364">
        <f t="shared" si="0"/>
        <v>2798</v>
      </c>
      <c r="E71" s="211">
        <f t="shared" si="0"/>
        <v>7323</v>
      </c>
      <c r="F71" s="417">
        <v>0</v>
      </c>
      <c r="G71" s="417">
        <v>0</v>
      </c>
      <c r="H71" s="419">
        <v>2798</v>
      </c>
      <c r="I71" s="419">
        <v>7323</v>
      </c>
    </row>
    <row r="72" spans="2:9" x14ac:dyDescent="0.2">
      <c r="B72" s="292"/>
      <c r="C72" s="292" t="s">
        <v>409</v>
      </c>
      <c r="D72" s="364">
        <f t="shared" si="0"/>
        <v>388</v>
      </c>
      <c r="E72" s="211">
        <f t="shared" si="0"/>
        <v>162</v>
      </c>
      <c r="F72" s="417">
        <v>0</v>
      </c>
      <c r="G72" s="417">
        <v>0</v>
      </c>
      <c r="H72" s="339">
        <v>388</v>
      </c>
      <c r="I72" s="339">
        <v>162</v>
      </c>
    </row>
    <row r="73" spans="2:9" x14ac:dyDescent="0.2">
      <c r="B73" s="292"/>
      <c r="C73" s="275" t="s">
        <v>410</v>
      </c>
      <c r="D73" s="364">
        <f t="shared" si="0"/>
        <v>0</v>
      </c>
      <c r="E73" s="211">
        <f t="shared" si="0"/>
        <v>0</v>
      </c>
      <c r="F73" s="417">
        <v>0</v>
      </c>
      <c r="G73" s="417">
        <v>0</v>
      </c>
      <c r="H73" s="417">
        <v>0</v>
      </c>
      <c r="I73" s="417">
        <v>0</v>
      </c>
    </row>
    <row r="74" spans="2:9" x14ac:dyDescent="0.2">
      <c r="B74" s="292"/>
      <c r="C74" s="275" t="s">
        <v>411</v>
      </c>
      <c r="D74" s="364">
        <f t="shared" si="0"/>
        <v>0</v>
      </c>
      <c r="E74" s="211">
        <f t="shared" si="0"/>
        <v>0</v>
      </c>
      <c r="F74" s="417">
        <v>0</v>
      </c>
      <c r="G74" s="417">
        <v>0</v>
      </c>
      <c r="H74" s="417">
        <v>0</v>
      </c>
      <c r="I74" s="417">
        <v>0</v>
      </c>
    </row>
    <row r="75" spans="2:9" ht="18" thickBot="1" x14ac:dyDescent="0.2">
      <c r="B75" s="165"/>
      <c r="C75" s="165"/>
      <c r="D75" s="290"/>
      <c r="E75" s="165"/>
      <c r="F75" s="165"/>
      <c r="G75" s="165"/>
      <c r="H75" s="165"/>
      <c r="I75" s="165"/>
    </row>
    <row r="76" spans="2:9" x14ac:dyDescent="0.2">
      <c r="B76" s="156"/>
      <c r="C76" s="156"/>
      <c r="D76" s="292" t="s">
        <v>373</v>
      </c>
      <c r="E76" s="156"/>
      <c r="F76" s="156"/>
      <c r="G76" s="156"/>
      <c r="H76" s="156"/>
      <c r="I76" s="156"/>
    </row>
  </sheetData>
  <mergeCells count="6">
    <mergeCell ref="B30:I30"/>
    <mergeCell ref="B6:I6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N73"/>
  <sheetViews>
    <sheetView view="pageBreakPreview" zoomScale="75" zoomScaleNormal="75" workbookViewId="0">
      <selection activeCell="K12" sqref="K12"/>
    </sheetView>
  </sheetViews>
  <sheetFormatPr defaultColWidth="15.875" defaultRowHeight="17.25" x14ac:dyDescent="0.15"/>
  <cols>
    <col min="1" max="1" width="13.375" style="12" customWidth="1"/>
    <col min="2" max="2" width="22.5" style="12" customWidth="1"/>
    <col min="3" max="10" width="15" style="12" customWidth="1"/>
    <col min="11" max="11" width="15.875" style="11"/>
    <col min="12" max="14" width="15.875" style="12"/>
    <col min="15" max="16384" width="15.875" style="25"/>
  </cols>
  <sheetData>
    <row r="6" spans="2:10" x14ac:dyDescent="0.2">
      <c r="B6" s="516" t="s">
        <v>236</v>
      </c>
      <c r="C6" s="516"/>
      <c r="D6" s="516"/>
      <c r="E6" s="516"/>
      <c r="F6" s="516"/>
      <c r="G6" s="516"/>
      <c r="H6" s="516"/>
      <c r="I6" s="516"/>
      <c r="J6" s="516"/>
    </row>
    <row r="7" spans="2:10" ht="18" thickBot="1" x14ac:dyDescent="0.25">
      <c r="B7" s="165"/>
      <c r="C7" s="348" t="s">
        <v>825</v>
      </c>
      <c r="D7" s="165"/>
      <c r="E7" s="165"/>
      <c r="F7" s="165"/>
      <c r="G7" s="165"/>
      <c r="H7" s="165"/>
      <c r="I7" s="165"/>
      <c r="J7" s="165"/>
    </row>
    <row r="8" spans="2:10" x14ac:dyDescent="0.2">
      <c r="B8" s="156"/>
      <c r="C8" s="533" t="s">
        <v>826</v>
      </c>
      <c r="D8" s="534"/>
      <c r="E8" s="174"/>
      <c r="F8" s="420"/>
      <c r="G8" s="420" t="s">
        <v>827</v>
      </c>
      <c r="H8" s="174"/>
      <c r="I8" s="174"/>
      <c r="J8" s="174"/>
    </row>
    <row r="9" spans="2:10" x14ac:dyDescent="0.2">
      <c r="B9" s="156"/>
      <c r="C9" s="519"/>
      <c r="D9" s="538"/>
      <c r="E9" s="563" t="s">
        <v>412</v>
      </c>
      <c r="F9" s="564"/>
      <c r="G9" s="563" t="s">
        <v>828</v>
      </c>
      <c r="H9" s="564"/>
      <c r="I9" s="563" t="s">
        <v>344</v>
      </c>
      <c r="J9" s="565"/>
    </row>
    <row r="10" spans="2:10" x14ac:dyDescent="0.2">
      <c r="B10" s="174"/>
      <c r="C10" s="229" t="s">
        <v>830</v>
      </c>
      <c r="D10" s="229" t="s">
        <v>820</v>
      </c>
      <c r="E10" s="229" t="s">
        <v>829</v>
      </c>
      <c r="F10" s="229" t="s">
        <v>820</v>
      </c>
      <c r="G10" s="229" t="s">
        <v>830</v>
      </c>
      <c r="H10" s="229" t="s">
        <v>820</v>
      </c>
      <c r="I10" s="229" t="s">
        <v>829</v>
      </c>
      <c r="J10" s="229" t="s">
        <v>820</v>
      </c>
    </row>
    <row r="11" spans="2:10" x14ac:dyDescent="0.2">
      <c r="B11" s="156"/>
      <c r="C11" s="270" t="s">
        <v>234</v>
      </c>
      <c r="D11" s="323" t="s">
        <v>241</v>
      </c>
      <c r="E11" s="323" t="s">
        <v>234</v>
      </c>
      <c r="F11" s="323" t="s">
        <v>241</v>
      </c>
      <c r="G11" s="323" t="s">
        <v>234</v>
      </c>
      <c r="H11" s="323" t="s">
        <v>241</v>
      </c>
      <c r="I11" s="323" t="s">
        <v>234</v>
      </c>
      <c r="J11" s="323" t="s">
        <v>241</v>
      </c>
    </row>
    <row r="12" spans="2:10" ht="17.25" customHeight="1" x14ac:dyDescent="0.2">
      <c r="B12" s="403" t="s">
        <v>533</v>
      </c>
      <c r="C12" s="421">
        <v>12542</v>
      </c>
      <c r="D12" s="342">
        <v>41527</v>
      </c>
      <c r="E12" s="422">
        <v>11565</v>
      </c>
      <c r="F12" s="422">
        <v>39633</v>
      </c>
      <c r="G12" s="422">
        <v>365</v>
      </c>
      <c r="H12" s="422">
        <v>594</v>
      </c>
      <c r="I12" s="422">
        <v>612</v>
      </c>
      <c r="J12" s="422">
        <v>1299</v>
      </c>
    </row>
    <row r="13" spans="2:10" ht="17.25" customHeight="1" x14ac:dyDescent="0.2">
      <c r="B13" s="403" t="s">
        <v>637</v>
      </c>
      <c r="C13" s="421">
        <v>12813</v>
      </c>
      <c r="D13" s="342">
        <v>41486</v>
      </c>
      <c r="E13" s="422">
        <v>12035</v>
      </c>
      <c r="F13" s="422">
        <v>39836</v>
      </c>
      <c r="G13" s="422">
        <v>260</v>
      </c>
      <c r="H13" s="422">
        <v>239</v>
      </c>
      <c r="I13" s="422">
        <v>518</v>
      </c>
      <c r="J13" s="422">
        <v>1410</v>
      </c>
    </row>
    <row r="14" spans="2:10" ht="17.25" customHeight="1" x14ac:dyDescent="0.2">
      <c r="B14" s="403" t="s">
        <v>674</v>
      </c>
      <c r="C14" s="421">
        <v>12473</v>
      </c>
      <c r="D14" s="342">
        <v>42416</v>
      </c>
      <c r="E14" s="211">
        <v>11684</v>
      </c>
      <c r="F14" s="211">
        <v>40375</v>
      </c>
      <c r="G14" s="422">
        <v>233</v>
      </c>
      <c r="H14" s="422">
        <v>270</v>
      </c>
      <c r="I14" s="422">
        <v>556</v>
      </c>
      <c r="J14" s="422">
        <v>1772</v>
      </c>
    </row>
    <row r="15" spans="2:10" ht="17.25" customHeight="1" x14ac:dyDescent="0.2">
      <c r="B15" s="403" t="s">
        <v>926</v>
      </c>
      <c r="C15" s="421">
        <v>12204</v>
      </c>
      <c r="D15" s="342">
        <v>42752</v>
      </c>
      <c r="E15" s="211">
        <v>11432</v>
      </c>
      <c r="F15" s="211">
        <v>41115</v>
      </c>
      <c r="G15" s="422">
        <v>222</v>
      </c>
      <c r="H15" s="422">
        <v>183</v>
      </c>
      <c r="I15" s="422">
        <v>550</v>
      </c>
      <c r="J15" s="422">
        <v>1454</v>
      </c>
    </row>
    <row r="16" spans="2:10" x14ac:dyDescent="0.2">
      <c r="B16" s="292" t="s">
        <v>831</v>
      </c>
      <c r="C16" s="421">
        <v>929</v>
      </c>
      <c r="D16" s="342">
        <v>25833</v>
      </c>
      <c r="E16" s="419">
        <v>837</v>
      </c>
      <c r="F16" s="419">
        <v>25299</v>
      </c>
      <c r="G16" s="422">
        <v>0</v>
      </c>
      <c r="H16" s="422">
        <v>0</v>
      </c>
      <c r="I16" s="419">
        <v>23</v>
      </c>
      <c r="J16" s="419">
        <v>726</v>
      </c>
    </row>
    <row r="17" spans="2:10" x14ac:dyDescent="0.2">
      <c r="B17" s="292" t="s">
        <v>387</v>
      </c>
      <c r="C17" s="421">
        <v>0</v>
      </c>
      <c r="D17" s="342">
        <v>0</v>
      </c>
      <c r="E17" s="422">
        <v>0</v>
      </c>
      <c r="F17" s="422">
        <v>0</v>
      </c>
      <c r="G17" s="422">
        <v>0</v>
      </c>
      <c r="H17" s="422">
        <v>0</v>
      </c>
      <c r="I17" s="422">
        <v>0</v>
      </c>
      <c r="J17" s="422">
        <v>0</v>
      </c>
    </row>
    <row r="18" spans="2:10" x14ac:dyDescent="0.2">
      <c r="B18" s="292" t="s">
        <v>832</v>
      </c>
      <c r="C18" s="421">
        <v>8400</v>
      </c>
      <c r="D18" s="342">
        <v>8210</v>
      </c>
      <c r="E18" s="419">
        <v>7409</v>
      </c>
      <c r="F18" s="419">
        <v>8331</v>
      </c>
      <c r="G18" s="419">
        <v>222</v>
      </c>
      <c r="H18" s="419">
        <v>183</v>
      </c>
      <c r="I18" s="419">
        <v>477</v>
      </c>
      <c r="J18" s="419">
        <v>588</v>
      </c>
    </row>
    <row r="19" spans="2:10" x14ac:dyDescent="0.2">
      <c r="B19" s="292" t="s">
        <v>388</v>
      </c>
      <c r="C19" s="421">
        <v>2752</v>
      </c>
      <c r="D19" s="342">
        <v>7188</v>
      </c>
      <c r="E19" s="422">
        <v>2798</v>
      </c>
      <c r="F19" s="422">
        <v>7323</v>
      </c>
      <c r="G19" s="422">
        <v>0</v>
      </c>
      <c r="H19" s="422">
        <v>0</v>
      </c>
      <c r="I19" s="422">
        <v>0</v>
      </c>
      <c r="J19" s="422">
        <v>0</v>
      </c>
    </row>
    <row r="20" spans="2:10" x14ac:dyDescent="0.2">
      <c r="B20" s="423"/>
      <c r="C20" s="421"/>
      <c r="D20" s="342"/>
      <c r="E20" s="422"/>
      <c r="F20" s="422"/>
      <c r="G20" s="422"/>
      <c r="H20" s="422"/>
      <c r="I20" s="422"/>
      <c r="J20" s="422"/>
    </row>
    <row r="21" spans="2:10" x14ac:dyDescent="0.2">
      <c r="B21" s="292" t="s">
        <v>833</v>
      </c>
      <c r="C21" s="421">
        <v>5</v>
      </c>
      <c r="D21" s="342">
        <v>1</v>
      </c>
      <c r="E21" s="422" t="s">
        <v>673</v>
      </c>
      <c r="F21" s="422" t="s">
        <v>673</v>
      </c>
      <c r="G21" s="422">
        <v>0</v>
      </c>
      <c r="H21" s="422">
        <v>0</v>
      </c>
      <c r="I21" s="422">
        <v>0</v>
      </c>
      <c r="J21" s="422">
        <v>0</v>
      </c>
    </row>
    <row r="22" spans="2:10" x14ac:dyDescent="0.2">
      <c r="B22" s="292" t="s">
        <v>834</v>
      </c>
      <c r="C22" s="421">
        <v>0</v>
      </c>
      <c r="D22" s="342">
        <v>0</v>
      </c>
      <c r="E22" s="422">
        <v>0</v>
      </c>
      <c r="F22" s="422">
        <v>0</v>
      </c>
      <c r="G22" s="422">
        <v>0</v>
      </c>
      <c r="H22" s="422">
        <v>0</v>
      </c>
      <c r="I22" s="422">
        <v>0</v>
      </c>
      <c r="J22" s="422">
        <v>0</v>
      </c>
    </row>
    <row r="23" spans="2:10" x14ac:dyDescent="0.2">
      <c r="B23" s="292" t="s">
        <v>835</v>
      </c>
      <c r="C23" s="421">
        <v>428</v>
      </c>
      <c r="D23" s="342">
        <v>187</v>
      </c>
      <c r="E23" s="419">
        <v>388</v>
      </c>
      <c r="F23" s="419">
        <v>162</v>
      </c>
      <c r="G23" s="424" t="s">
        <v>673</v>
      </c>
      <c r="H23" s="424" t="s">
        <v>673</v>
      </c>
      <c r="I23" s="419">
        <v>50</v>
      </c>
      <c r="J23" s="419">
        <v>140</v>
      </c>
    </row>
    <row r="24" spans="2:10" ht="18" thickBot="1" x14ac:dyDescent="0.25">
      <c r="B24" s="165"/>
      <c r="C24" s="290"/>
      <c r="D24" s="165"/>
      <c r="E24" s="165"/>
      <c r="F24" s="165"/>
      <c r="G24" s="165"/>
      <c r="H24" s="165"/>
      <c r="I24" s="425"/>
      <c r="J24" s="165"/>
    </row>
    <row r="25" spans="2:10" x14ac:dyDescent="0.2">
      <c r="B25" s="156"/>
      <c r="C25" s="533" t="s">
        <v>836</v>
      </c>
      <c r="D25" s="534"/>
      <c r="E25" s="164"/>
      <c r="F25" s="156"/>
      <c r="G25" s="420" t="s">
        <v>837</v>
      </c>
      <c r="H25" s="420"/>
      <c r="I25" s="174"/>
      <c r="J25" s="174"/>
    </row>
    <row r="26" spans="2:10" x14ac:dyDescent="0.2">
      <c r="B26" s="156"/>
      <c r="C26" s="519"/>
      <c r="D26" s="538"/>
      <c r="E26" s="563" t="s">
        <v>658</v>
      </c>
      <c r="F26" s="564"/>
      <c r="G26" s="563" t="s">
        <v>838</v>
      </c>
      <c r="H26" s="565"/>
      <c r="I26" s="563" t="s">
        <v>839</v>
      </c>
      <c r="J26" s="565"/>
    </row>
    <row r="27" spans="2:10" x14ac:dyDescent="0.2">
      <c r="B27" s="174"/>
      <c r="C27" s="229" t="s">
        <v>830</v>
      </c>
      <c r="D27" s="229" t="s">
        <v>820</v>
      </c>
      <c r="E27" s="229" t="s">
        <v>830</v>
      </c>
      <c r="F27" s="229" t="s">
        <v>820</v>
      </c>
      <c r="G27" s="229" t="s">
        <v>829</v>
      </c>
      <c r="H27" s="229" t="s">
        <v>820</v>
      </c>
      <c r="I27" s="229" t="s">
        <v>830</v>
      </c>
      <c r="J27" s="229" t="s">
        <v>587</v>
      </c>
    </row>
    <row r="28" spans="2:10" x14ac:dyDescent="0.2">
      <c r="B28" s="156"/>
      <c r="C28" s="270" t="s">
        <v>234</v>
      </c>
      <c r="D28" s="323" t="s">
        <v>241</v>
      </c>
      <c r="E28" s="269" t="s">
        <v>234</v>
      </c>
      <c r="F28" s="323" t="s">
        <v>241</v>
      </c>
      <c r="G28" s="323" t="s">
        <v>234</v>
      </c>
      <c r="H28" s="323" t="s">
        <v>241</v>
      </c>
      <c r="I28" s="323" t="s">
        <v>234</v>
      </c>
      <c r="J28" s="323" t="s">
        <v>241</v>
      </c>
    </row>
    <row r="29" spans="2:10" ht="17.25" customHeight="1" x14ac:dyDescent="0.2">
      <c r="B29" s="403" t="s">
        <v>533</v>
      </c>
      <c r="C29" s="421">
        <v>33489</v>
      </c>
      <c r="D29" s="342">
        <v>4464</v>
      </c>
      <c r="E29" s="422">
        <v>2484</v>
      </c>
      <c r="F29" s="422">
        <v>38</v>
      </c>
      <c r="G29" s="422">
        <v>10623</v>
      </c>
      <c r="H29" s="422">
        <v>129</v>
      </c>
      <c r="I29" s="422">
        <v>2325</v>
      </c>
      <c r="J29" s="422">
        <v>3815</v>
      </c>
    </row>
    <row r="30" spans="2:10" ht="17.25" customHeight="1" x14ac:dyDescent="0.2">
      <c r="B30" s="403" t="s">
        <v>637</v>
      </c>
      <c r="C30" s="421">
        <v>30417</v>
      </c>
      <c r="D30" s="342">
        <v>3002</v>
      </c>
      <c r="E30" s="422">
        <v>3095</v>
      </c>
      <c r="F30" s="422">
        <v>50</v>
      </c>
      <c r="G30" s="422">
        <v>11295</v>
      </c>
      <c r="H30" s="422">
        <v>127</v>
      </c>
      <c r="I30" s="422">
        <v>2561</v>
      </c>
      <c r="J30" s="422">
        <v>2384</v>
      </c>
    </row>
    <row r="31" spans="2:10" x14ac:dyDescent="0.2">
      <c r="B31" s="403" t="s">
        <v>674</v>
      </c>
      <c r="C31" s="421">
        <v>27472</v>
      </c>
      <c r="D31" s="342">
        <v>2931</v>
      </c>
      <c r="E31" s="422">
        <v>3118</v>
      </c>
      <c r="F31" s="422">
        <v>55</v>
      </c>
      <c r="G31" s="422">
        <v>10656</v>
      </c>
      <c r="H31" s="422">
        <v>130</v>
      </c>
      <c r="I31" s="422">
        <v>2377</v>
      </c>
      <c r="J31" s="422">
        <v>2359</v>
      </c>
    </row>
    <row r="32" spans="2:10" x14ac:dyDescent="0.2">
      <c r="B32" s="403" t="s">
        <v>926</v>
      </c>
      <c r="C32" s="421">
        <v>24782</v>
      </c>
      <c r="D32" s="342">
        <v>16147</v>
      </c>
      <c r="E32" s="422">
        <v>2873</v>
      </c>
      <c r="F32" s="422">
        <v>52</v>
      </c>
      <c r="G32" s="422">
        <v>10273</v>
      </c>
      <c r="H32" s="422">
        <v>159</v>
      </c>
      <c r="I32" s="422">
        <v>2243</v>
      </c>
      <c r="J32" s="422">
        <v>2559</v>
      </c>
    </row>
    <row r="33" spans="2:10" x14ac:dyDescent="0.2">
      <c r="B33" s="292" t="s">
        <v>831</v>
      </c>
      <c r="C33" s="421">
        <v>0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</row>
    <row r="34" spans="2:10" x14ac:dyDescent="0.2">
      <c r="B34" s="292" t="s">
        <v>832</v>
      </c>
      <c r="C34" s="421">
        <v>4567</v>
      </c>
      <c r="D34" s="342">
        <v>573</v>
      </c>
      <c r="E34" s="422">
        <v>878</v>
      </c>
      <c r="F34" s="422">
        <v>17</v>
      </c>
      <c r="G34" s="422">
        <v>138</v>
      </c>
      <c r="H34" s="422">
        <v>65</v>
      </c>
      <c r="I34" s="422">
        <v>364</v>
      </c>
      <c r="J34" s="422">
        <v>195</v>
      </c>
    </row>
    <row r="35" spans="2:10" x14ac:dyDescent="0.2">
      <c r="B35" s="292" t="s">
        <v>459</v>
      </c>
      <c r="C35" s="421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</row>
    <row r="36" spans="2:10" x14ac:dyDescent="0.2">
      <c r="B36" s="156"/>
      <c r="C36" s="421"/>
      <c r="D36" s="342"/>
      <c r="E36" s="422"/>
      <c r="F36" s="422"/>
      <c r="G36" s="422"/>
      <c r="H36" s="422"/>
      <c r="I36" s="422"/>
      <c r="J36" s="422"/>
    </row>
    <row r="37" spans="2:10" x14ac:dyDescent="0.2">
      <c r="B37" s="292" t="s">
        <v>833</v>
      </c>
      <c r="C37" s="421">
        <v>17915</v>
      </c>
      <c r="D37" s="342">
        <v>177</v>
      </c>
      <c r="E37" s="422">
        <v>235</v>
      </c>
      <c r="F37" s="422">
        <v>4</v>
      </c>
      <c r="G37" s="422">
        <v>10135</v>
      </c>
      <c r="H37" s="422">
        <v>94</v>
      </c>
      <c r="I37" s="422">
        <v>1717</v>
      </c>
      <c r="J37" s="422">
        <v>16</v>
      </c>
    </row>
    <row r="38" spans="2:10" x14ac:dyDescent="0.2">
      <c r="B38" s="292" t="s">
        <v>834</v>
      </c>
      <c r="C38" s="421">
        <v>212</v>
      </c>
      <c r="D38" s="342">
        <v>64</v>
      </c>
      <c r="E38" s="240" t="s">
        <v>673</v>
      </c>
      <c r="F38" s="240" t="s">
        <v>673</v>
      </c>
      <c r="G38" s="342">
        <v>0</v>
      </c>
      <c r="H38" s="342">
        <v>0</v>
      </c>
      <c r="I38" s="422">
        <v>91</v>
      </c>
      <c r="J38" s="422">
        <v>25</v>
      </c>
    </row>
    <row r="39" spans="2:10" x14ac:dyDescent="0.2">
      <c r="B39" s="292" t="s">
        <v>835</v>
      </c>
      <c r="C39" s="421">
        <v>2088</v>
      </c>
      <c r="D39" s="342">
        <v>2398</v>
      </c>
      <c r="E39" s="422">
        <v>1760</v>
      </c>
      <c r="F39" s="422">
        <v>31</v>
      </c>
      <c r="G39" s="342">
        <v>0</v>
      </c>
      <c r="H39" s="342">
        <v>0</v>
      </c>
      <c r="I39" s="422">
        <v>71</v>
      </c>
      <c r="J39" s="422">
        <v>2323</v>
      </c>
    </row>
    <row r="40" spans="2:10" ht="18" thickBot="1" x14ac:dyDescent="0.2">
      <c r="B40" s="165"/>
      <c r="C40" s="290"/>
      <c r="D40" s="165"/>
      <c r="E40" s="165"/>
      <c r="F40" s="165"/>
      <c r="G40" s="165"/>
      <c r="H40" s="165"/>
      <c r="I40" s="165"/>
      <c r="J40" s="165"/>
    </row>
    <row r="41" spans="2:10" x14ac:dyDescent="0.2">
      <c r="B41" s="156"/>
      <c r="C41" s="175"/>
      <c r="D41" s="174"/>
      <c r="E41" s="174"/>
      <c r="F41" s="420" t="s">
        <v>242</v>
      </c>
      <c r="G41" s="174"/>
      <c r="H41" s="174"/>
      <c r="I41" s="174"/>
      <c r="J41" s="174"/>
    </row>
    <row r="42" spans="2:10" x14ac:dyDescent="0.2">
      <c r="B42" s="156"/>
      <c r="C42" s="563" t="s">
        <v>840</v>
      </c>
      <c r="D42" s="564"/>
      <c r="E42" s="563" t="s">
        <v>841</v>
      </c>
      <c r="F42" s="564"/>
      <c r="G42" s="563" t="s">
        <v>842</v>
      </c>
      <c r="H42" s="564"/>
      <c r="I42" s="563" t="s">
        <v>843</v>
      </c>
      <c r="J42" s="565"/>
    </row>
    <row r="43" spans="2:10" x14ac:dyDescent="0.2">
      <c r="B43" s="174"/>
      <c r="C43" s="229" t="s">
        <v>830</v>
      </c>
      <c r="D43" s="229" t="s">
        <v>820</v>
      </c>
      <c r="E43" s="229" t="s">
        <v>830</v>
      </c>
      <c r="F43" s="229" t="s">
        <v>820</v>
      </c>
      <c r="G43" s="229" t="s">
        <v>829</v>
      </c>
      <c r="H43" s="229" t="s">
        <v>820</v>
      </c>
      <c r="I43" s="229" t="s">
        <v>829</v>
      </c>
      <c r="J43" s="229" t="s">
        <v>587</v>
      </c>
    </row>
    <row r="44" spans="2:10" x14ac:dyDescent="0.2">
      <c r="B44" s="156"/>
      <c r="C44" s="270" t="s">
        <v>234</v>
      </c>
      <c r="D44" s="323" t="s">
        <v>241</v>
      </c>
      <c r="E44" s="323" t="s">
        <v>234</v>
      </c>
      <c r="F44" s="323" t="s">
        <v>241</v>
      </c>
      <c r="G44" s="323" t="s">
        <v>234</v>
      </c>
      <c r="H44" s="323" t="s">
        <v>241</v>
      </c>
      <c r="I44" s="323" t="s">
        <v>234</v>
      </c>
      <c r="J44" s="323" t="s">
        <v>241</v>
      </c>
    </row>
    <row r="45" spans="2:10" ht="17.25" customHeight="1" x14ac:dyDescent="0.2">
      <c r="B45" s="403" t="s">
        <v>533</v>
      </c>
      <c r="C45" s="421">
        <v>458</v>
      </c>
      <c r="D45" s="342">
        <v>135</v>
      </c>
      <c r="E45" s="342">
        <v>3761</v>
      </c>
      <c r="F45" s="342">
        <v>32</v>
      </c>
      <c r="G45" s="342">
        <v>5832</v>
      </c>
      <c r="H45" s="342">
        <v>42</v>
      </c>
      <c r="I45" s="342">
        <v>2022</v>
      </c>
      <c r="J45" s="342">
        <v>63</v>
      </c>
    </row>
    <row r="46" spans="2:10" ht="17.25" customHeight="1" x14ac:dyDescent="0.2">
      <c r="B46" s="403" t="s">
        <v>637</v>
      </c>
      <c r="C46" s="421">
        <v>438</v>
      </c>
      <c r="D46" s="342">
        <v>131</v>
      </c>
      <c r="E46" s="342">
        <v>3569</v>
      </c>
      <c r="F46" s="342">
        <v>33</v>
      </c>
      <c r="G46" s="342">
        <v>2326</v>
      </c>
      <c r="H46" s="342">
        <v>25</v>
      </c>
      <c r="I46" s="342">
        <v>1264</v>
      </c>
      <c r="J46" s="342">
        <v>44</v>
      </c>
    </row>
    <row r="47" spans="2:10" x14ac:dyDescent="0.2">
      <c r="B47" s="403" t="s">
        <v>674</v>
      </c>
      <c r="C47" s="426">
        <v>414</v>
      </c>
      <c r="D47" s="422">
        <v>104</v>
      </c>
      <c r="E47" s="422">
        <v>2050</v>
      </c>
      <c r="F47" s="422">
        <v>19</v>
      </c>
      <c r="G47" s="422">
        <v>2478</v>
      </c>
      <c r="H47" s="422">
        <v>36</v>
      </c>
      <c r="I47" s="422">
        <v>932</v>
      </c>
      <c r="J47" s="422">
        <v>37</v>
      </c>
    </row>
    <row r="48" spans="2:10" x14ac:dyDescent="0.2">
      <c r="B48" s="403" t="s">
        <v>926</v>
      </c>
      <c r="C48" s="426">
        <v>444</v>
      </c>
      <c r="D48" s="422">
        <v>138</v>
      </c>
      <c r="E48" s="422">
        <v>2284</v>
      </c>
      <c r="F48" s="422">
        <v>20</v>
      </c>
      <c r="G48" s="422">
        <v>46</v>
      </c>
      <c r="H48" s="422">
        <v>45</v>
      </c>
      <c r="I48" s="422">
        <v>635</v>
      </c>
      <c r="J48" s="422">
        <v>42</v>
      </c>
    </row>
    <row r="49" spans="2:10" x14ac:dyDescent="0.2">
      <c r="B49" s="292" t="s">
        <v>831</v>
      </c>
      <c r="C49" s="421">
        <v>0</v>
      </c>
      <c r="D49" s="342">
        <v>0</v>
      </c>
      <c r="E49" s="342">
        <v>0</v>
      </c>
      <c r="F49" s="342">
        <v>0</v>
      </c>
      <c r="G49" s="342">
        <v>0</v>
      </c>
      <c r="H49" s="342">
        <v>0</v>
      </c>
      <c r="I49" s="342">
        <v>0</v>
      </c>
      <c r="J49" s="342">
        <v>0</v>
      </c>
    </row>
    <row r="50" spans="2:10" x14ac:dyDescent="0.2">
      <c r="B50" s="292" t="s">
        <v>832</v>
      </c>
      <c r="C50" s="426">
        <v>189</v>
      </c>
      <c r="D50" s="422">
        <v>94</v>
      </c>
      <c r="E50" s="422">
        <v>4</v>
      </c>
      <c r="F50" s="422">
        <v>2</v>
      </c>
      <c r="G50" s="422">
        <v>44</v>
      </c>
      <c r="H50" s="422">
        <v>45</v>
      </c>
      <c r="I50" s="237">
        <v>0</v>
      </c>
      <c r="J50" s="237">
        <v>0</v>
      </c>
    </row>
    <row r="51" spans="2:10" x14ac:dyDescent="0.2">
      <c r="B51" s="292" t="s">
        <v>459</v>
      </c>
      <c r="C51" s="427">
        <v>0</v>
      </c>
      <c r="D51" s="237">
        <v>0</v>
      </c>
      <c r="E51" s="237">
        <v>0</v>
      </c>
      <c r="F51" s="237">
        <v>0</v>
      </c>
      <c r="G51" s="237">
        <v>0</v>
      </c>
      <c r="H51" s="237">
        <v>0</v>
      </c>
      <c r="I51" s="237">
        <v>0</v>
      </c>
      <c r="J51" s="237">
        <v>0</v>
      </c>
    </row>
    <row r="52" spans="2:10" x14ac:dyDescent="0.2">
      <c r="B52" s="156"/>
      <c r="C52" s="426"/>
      <c r="D52" s="422"/>
      <c r="E52" s="422"/>
      <c r="F52" s="422"/>
      <c r="G52" s="422"/>
      <c r="H52" s="422"/>
      <c r="I52" s="422"/>
      <c r="J52" s="422"/>
    </row>
    <row r="53" spans="2:10" x14ac:dyDescent="0.2">
      <c r="B53" s="292" t="s">
        <v>833</v>
      </c>
      <c r="C53" s="426">
        <v>0</v>
      </c>
      <c r="D53" s="422">
        <v>0</v>
      </c>
      <c r="E53" s="422">
        <v>2280</v>
      </c>
      <c r="F53" s="422">
        <v>18</v>
      </c>
      <c r="G53" s="422">
        <v>0</v>
      </c>
      <c r="H53" s="422">
        <v>0</v>
      </c>
      <c r="I53" s="422">
        <v>514</v>
      </c>
      <c r="J53" s="422">
        <v>3</v>
      </c>
    </row>
    <row r="54" spans="2:10" x14ac:dyDescent="0.2">
      <c r="B54" s="292" t="s">
        <v>834</v>
      </c>
      <c r="C54" s="427">
        <v>0</v>
      </c>
      <c r="D54" s="237">
        <v>0</v>
      </c>
      <c r="E54" s="237">
        <v>0</v>
      </c>
      <c r="F54" s="237">
        <v>0</v>
      </c>
      <c r="G54" s="422">
        <v>0</v>
      </c>
      <c r="H54" s="422">
        <v>0</v>
      </c>
      <c r="I54" s="422">
        <v>121</v>
      </c>
      <c r="J54" s="422">
        <v>39</v>
      </c>
    </row>
    <row r="55" spans="2:10" x14ac:dyDescent="0.2">
      <c r="B55" s="292" t="s">
        <v>835</v>
      </c>
      <c r="C55" s="426">
        <v>255</v>
      </c>
      <c r="D55" s="422">
        <v>44</v>
      </c>
      <c r="E55" s="237">
        <v>0</v>
      </c>
      <c r="F55" s="237">
        <v>0</v>
      </c>
      <c r="G55" s="422">
        <v>2</v>
      </c>
      <c r="H55" s="269">
        <v>0</v>
      </c>
      <c r="I55" s="237">
        <v>0</v>
      </c>
      <c r="J55" s="237">
        <v>0</v>
      </c>
    </row>
    <row r="56" spans="2:10" ht="18" thickBot="1" x14ac:dyDescent="0.2">
      <c r="B56" s="165"/>
      <c r="C56" s="428"/>
      <c r="D56" s="429"/>
      <c r="E56" s="429"/>
      <c r="F56" s="429"/>
      <c r="G56" s="429"/>
      <c r="H56" s="429"/>
      <c r="I56" s="429"/>
      <c r="J56" s="429"/>
    </row>
    <row r="57" spans="2:10" x14ac:dyDescent="0.2">
      <c r="B57" s="156"/>
      <c r="C57" s="175"/>
      <c r="D57" s="174"/>
      <c r="E57" s="174"/>
      <c r="F57" s="420" t="s">
        <v>242</v>
      </c>
      <c r="G57" s="174"/>
      <c r="H57" s="174"/>
      <c r="I57" s="174"/>
      <c r="J57" s="174"/>
    </row>
    <row r="58" spans="2:10" x14ac:dyDescent="0.2">
      <c r="B58" s="156"/>
      <c r="C58" s="563" t="s">
        <v>845</v>
      </c>
      <c r="D58" s="564"/>
      <c r="E58" s="563" t="s">
        <v>846</v>
      </c>
      <c r="F58" s="564"/>
      <c r="G58" s="563" t="s">
        <v>847</v>
      </c>
      <c r="H58" s="564"/>
      <c r="I58" s="563" t="s">
        <v>345</v>
      </c>
      <c r="J58" s="565"/>
    </row>
    <row r="59" spans="2:10" x14ac:dyDescent="0.2">
      <c r="B59" s="174"/>
      <c r="C59" s="229" t="s">
        <v>829</v>
      </c>
      <c r="D59" s="229" t="s">
        <v>820</v>
      </c>
      <c r="E59" s="229" t="s">
        <v>830</v>
      </c>
      <c r="F59" s="229" t="s">
        <v>820</v>
      </c>
      <c r="G59" s="229" t="s">
        <v>829</v>
      </c>
      <c r="H59" s="229" t="s">
        <v>820</v>
      </c>
      <c r="I59" s="229" t="s">
        <v>830</v>
      </c>
      <c r="J59" s="229" t="s">
        <v>820</v>
      </c>
    </row>
    <row r="60" spans="2:10" x14ac:dyDescent="0.2">
      <c r="B60" s="156"/>
      <c r="C60" s="270" t="s">
        <v>234</v>
      </c>
      <c r="D60" s="323" t="s">
        <v>241</v>
      </c>
      <c r="E60" s="323" t="s">
        <v>234</v>
      </c>
      <c r="F60" s="323" t="s">
        <v>241</v>
      </c>
      <c r="G60" s="323" t="s">
        <v>234</v>
      </c>
      <c r="H60" s="323" t="s">
        <v>241</v>
      </c>
      <c r="I60" s="323" t="s">
        <v>234</v>
      </c>
      <c r="J60" s="323" t="s">
        <v>241</v>
      </c>
    </row>
    <row r="61" spans="2:10" ht="17.25" customHeight="1" x14ac:dyDescent="0.2">
      <c r="B61" s="403" t="s">
        <v>533</v>
      </c>
      <c r="C61" s="421">
        <v>18</v>
      </c>
      <c r="D61" s="164">
        <v>0</v>
      </c>
      <c r="E61" s="342">
        <v>22</v>
      </c>
      <c r="F61" s="164">
        <v>0</v>
      </c>
      <c r="G61" s="342">
        <v>4744</v>
      </c>
      <c r="H61" s="342">
        <v>196</v>
      </c>
      <c r="I61" s="342">
        <v>1200</v>
      </c>
      <c r="J61" s="342">
        <v>15</v>
      </c>
    </row>
    <row r="62" spans="2:10" ht="17.25" customHeight="1" x14ac:dyDescent="0.2">
      <c r="B62" s="403" t="s">
        <v>637</v>
      </c>
      <c r="C62" s="421">
        <v>16</v>
      </c>
      <c r="D62" s="164">
        <v>0</v>
      </c>
      <c r="E62" s="342">
        <v>18</v>
      </c>
      <c r="F62" s="164">
        <v>0</v>
      </c>
      <c r="G62" s="342">
        <v>4613</v>
      </c>
      <c r="H62" s="342">
        <v>190</v>
      </c>
      <c r="I62" s="342">
        <v>1224</v>
      </c>
      <c r="J62" s="342">
        <v>17</v>
      </c>
    </row>
    <row r="63" spans="2:10" x14ac:dyDescent="0.2">
      <c r="B63" s="403" t="s">
        <v>674</v>
      </c>
      <c r="C63" s="426">
        <v>14</v>
      </c>
      <c r="D63" s="164">
        <v>0</v>
      </c>
      <c r="E63" s="422">
        <v>18</v>
      </c>
      <c r="F63" s="164">
        <v>0</v>
      </c>
      <c r="G63" s="422">
        <v>4211</v>
      </c>
      <c r="H63" s="422">
        <v>175</v>
      </c>
      <c r="I63" s="422">
        <v>1204</v>
      </c>
      <c r="J63" s="422">
        <v>16</v>
      </c>
    </row>
    <row r="64" spans="2:10" x14ac:dyDescent="0.2">
      <c r="B64" s="403" t="s">
        <v>926</v>
      </c>
      <c r="C64" s="426">
        <v>11</v>
      </c>
      <c r="D64" s="164">
        <v>0</v>
      </c>
      <c r="E64" s="422">
        <v>19</v>
      </c>
      <c r="F64" s="164">
        <v>0</v>
      </c>
      <c r="G64" s="422">
        <v>4594</v>
      </c>
      <c r="H64" s="422">
        <v>179</v>
      </c>
      <c r="I64" s="422">
        <v>1360</v>
      </c>
      <c r="J64" s="422">
        <v>18</v>
      </c>
    </row>
    <row r="65" spans="2:10" x14ac:dyDescent="0.2">
      <c r="B65" s="292" t="s">
        <v>831</v>
      </c>
      <c r="C65" s="427">
        <v>0</v>
      </c>
      <c r="D65" s="237">
        <v>0</v>
      </c>
      <c r="E65" s="237">
        <v>0</v>
      </c>
      <c r="F65" s="237">
        <v>0</v>
      </c>
      <c r="G65" s="237">
        <v>0</v>
      </c>
      <c r="H65" s="237">
        <v>0</v>
      </c>
      <c r="I65" s="237">
        <v>0</v>
      </c>
      <c r="J65" s="237">
        <v>0</v>
      </c>
    </row>
    <row r="66" spans="2:10" x14ac:dyDescent="0.2">
      <c r="B66" s="292" t="s">
        <v>832</v>
      </c>
      <c r="C66" s="427">
        <v>0</v>
      </c>
      <c r="D66" s="237">
        <v>0</v>
      </c>
      <c r="E66" s="237">
        <v>0</v>
      </c>
      <c r="F66" s="237">
        <v>0</v>
      </c>
      <c r="G66" s="422">
        <v>2930</v>
      </c>
      <c r="H66" s="422">
        <v>151</v>
      </c>
      <c r="I66" s="422">
        <v>20</v>
      </c>
      <c r="J66" s="422">
        <v>4</v>
      </c>
    </row>
    <row r="67" spans="2:10" x14ac:dyDescent="0.2">
      <c r="B67" s="292" t="s">
        <v>459</v>
      </c>
      <c r="C67" s="427">
        <v>0</v>
      </c>
      <c r="D67" s="237">
        <v>0</v>
      </c>
      <c r="E67" s="237">
        <v>0</v>
      </c>
      <c r="F67" s="237">
        <v>0</v>
      </c>
      <c r="G67" s="237">
        <v>0</v>
      </c>
      <c r="H67" s="237">
        <v>0</v>
      </c>
      <c r="I67" s="237">
        <v>0</v>
      </c>
      <c r="J67" s="237">
        <v>0</v>
      </c>
    </row>
    <row r="68" spans="2:10" x14ac:dyDescent="0.2">
      <c r="B68" s="156"/>
      <c r="C68" s="426"/>
      <c r="D68" s="422"/>
      <c r="E68" s="422"/>
      <c r="F68" s="422"/>
      <c r="G68" s="422"/>
      <c r="H68" s="422"/>
      <c r="I68" s="422"/>
      <c r="J68" s="422"/>
    </row>
    <row r="69" spans="2:10" x14ac:dyDescent="0.2">
      <c r="B69" s="292" t="s">
        <v>833</v>
      </c>
      <c r="C69" s="426">
        <v>11</v>
      </c>
      <c r="D69" s="269">
        <v>0</v>
      </c>
      <c r="E69" s="422">
        <v>19</v>
      </c>
      <c r="F69" s="269">
        <v>0</v>
      </c>
      <c r="G69" s="422">
        <v>1664</v>
      </c>
      <c r="H69" s="422">
        <v>28</v>
      </c>
      <c r="I69" s="422">
        <v>1340</v>
      </c>
      <c r="J69" s="422">
        <v>14</v>
      </c>
    </row>
    <row r="70" spans="2:10" x14ac:dyDescent="0.2">
      <c r="B70" s="292" t="s">
        <v>834</v>
      </c>
      <c r="C70" s="427">
        <v>0</v>
      </c>
      <c r="D70" s="237">
        <v>0</v>
      </c>
      <c r="E70" s="237">
        <v>0</v>
      </c>
      <c r="F70" s="237">
        <v>0</v>
      </c>
      <c r="G70" s="237">
        <v>0</v>
      </c>
      <c r="H70" s="237">
        <v>0</v>
      </c>
      <c r="I70" s="237">
        <v>0</v>
      </c>
      <c r="J70" s="237">
        <v>0</v>
      </c>
    </row>
    <row r="71" spans="2:10" x14ac:dyDescent="0.2">
      <c r="B71" s="292" t="s">
        <v>835</v>
      </c>
      <c r="C71" s="427">
        <v>0</v>
      </c>
      <c r="D71" s="237">
        <v>0</v>
      </c>
      <c r="E71" s="422">
        <v>0</v>
      </c>
      <c r="F71" s="422">
        <v>0</v>
      </c>
      <c r="G71" s="237">
        <v>0</v>
      </c>
      <c r="H71" s="237">
        <v>0</v>
      </c>
      <c r="I71" s="237">
        <v>0</v>
      </c>
      <c r="J71" s="237">
        <v>0</v>
      </c>
    </row>
    <row r="72" spans="2:10" ht="18" thickBot="1" x14ac:dyDescent="0.2">
      <c r="B72" s="165"/>
      <c r="C72" s="290"/>
      <c r="D72" s="165"/>
      <c r="E72" s="165"/>
      <c r="F72" s="165"/>
      <c r="G72" s="165"/>
      <c r="H72" s="165"/>
      <c r="I72" s="165"/>
      <c r="J72" s="165"/>
    </row>
    <row r="73" spans="2:10" x14ac:dyDescent="0.2">
      <c r="B73" s="156"/>
      <c r="C73" s="292" t="s">
        <v>373</v>
      </c>
      <c r="D73" s="156"/>
      <c r="E73" s="156"/>
      <c r="F73" s="156"/>
      <c r="G73" s="156"/>
      <c r="H73" s="156"/>
      <c r="I73" s="156"/>
      <c r="J73" s="156"/>
    </row>
  </sheetData>
  <mergeCells count="17">
    <mergeCell ref="B6:J6"/>
    <mergeCell ref="E9:F9"/>
    <mergeCell ref="G9:H9"/>
    <mergeCell ref="I9:J9"/>
    <mergeCell ref="C42:D42"/>
    <mergeCell ref="E42:F42"/>
    <mergeCell ref="G42:H42"/>
    <mergeCell ref="I42:J42"/>
    <mergeCell ref="E26:F26"/>
    <mergeCell ref="G26:H26"/>
    <mergeCell ref="I26:J26"/>
    <mergeCell ref="C8:D9"/>
    <mergeCell ref="C25:D26"/>
    <mergeCell ref="C58:D58"/>
    <mergeCell ref="E58:F58"/>
    <mergeCell ref="G58:H58"/>
    <mergeCell ref="I58:J58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4"/>
  <sheetViews>
    <sheetView view="pageBreakPreview" zoomScale="75" zoomScaleNormal="75" workbookViewId="0">
      <selection activeCell="M16" sqref="M16"/>
    </sheetView>
  </sheetViews>
  <sheetFormatPr defaultColWidth="13.375" defaultRowHeight="17.25" x14ac:dyDescent="0.15"/>
  <cols>
    <col min="1" max="1" width="11.375" style="12" customWidth="1"/>
    <col min="2" max="2" width="1.25" style="12" customWidth="1"/>
    <col min="3" max="3" width="13.375" style="12"/>
    <col min="4" max="4" width="11.125" style="12" customWidth="1"/>
    <col min="5" max="11" width="14.75" style="12" customWidth="1"/>
    <col min="12" max="14" width="13.375" style="12"/>
    <col min="15" max="16384" width="13.375" style="25"/>
  </cols>
  <sheetData>
    <row r="1" spans="1:11" x14ac:dyDescent="0.2">
      <c r="A1" s="14"/>
    </row>
    <row r="6" spans="1:11" x14ac:dyDescent="0.2">
      <c r="B6" s="516" t="s">
        <v>243</v>
      </c>
      <c r="C6" s="516"/>
      <c r="D6" s="516"/>
      <c r="E6" s="516"/>
      <c r="F6" s="516"/>
      <c r="G6" s="516"/>
      <c r="H6" s="516"/>
      <c r="I6" s="516"/>
      <c r="J6" s="516"/>
      <c r="K6" s="516"/>
    </row>
    <row r="7" spans="1:11" ht="18" thickBot="1" x14ac:dyDescent="0.25">
      <c r="B7" s="13"/>
      <c r="C7" s="165"/>
      <c r="D7" s="165"/>
      <c r="E7" s="348" t="s">
        <v>244</v>
      </c>
      <c r="F7" s="165"/>
      <c r="G7" s="165"/>
      <c r="H7" s="165"/>
      <c r="I7" s="165"/>
      <c r="J7" s="165"/>
      <c r="K7" s="167" t="s">
        <v>261</v>
      </c>
    </row>
    <row r="8" spans="1:11" x14ac:dyDescent="0.15">
      <c r="C8" s="156"/>
      <c r="D8" s="156"/>
      <c r="E8" s="169"/>
      <c r="F8" s="174"/>
      <c r="G8" s="174"/>
      <c r="H8" s="174"/>
      <c r="I8" s="174"/>
      <c r="J8" s="174"/>
      <c r="K8" s="174"/>
    </row>
    <row r="9" spans="1:11" x14ac:dyDescent="0.2">
      <c r="C9" s="156"/>
      <c r="D9" s="156"/>
      <c r="E9" s="228" t="s">
        <v>127</v>
      </c>
      <c r="F9" s="566" t="s">
        <v>848</v>
      </c>
      <c r="G9" s="552"/>
      <c r="H9" s="566" t="s">
        <v>849</v>
      </c>
      <c r="I9" s="552"/>
      <c r="J9" s="566" t="s">
        <v>329</v>
      </c>
      <c r="K9" s="551"/>
    </row>
    <row r="10" spans="1:11" x14ac:dyDescent="0.2">
      <c r="B10" s="15"/>
      <c r="C10" s="174"/>
      <c r="D10" s="174"/>
      <c r="E10" s="175"/>
      <c r="F10" s="229" t="s">
        <v>850</v>
      </c>
      <c r="G10" s="229" t="s">
        <v>851</v>
      </c>
      <c r="H10" s="229" t="s">
        <v>852</v>
      </c>
      <c r="I10" s="229" t="s">
        <v>853</v>
      </c>
      <c r="J10" s="229" t="s">
        <v>854</v>
      </c>
      <c r="K10" s="229" t="s">
        <v>855</v>
      </c>
    </row>
    <row r="11" spans="1:11" x14ac:dyDescent="0.15">
      <c r="C11" s="156"/>
      <c r="D11" s="156"/>
      <c r="E11" s="169"/>
      <c r="F11" s="156"/>
      <c r="G11" s="156"/>
      <c r="H11" s="156"/>
      <c r="I11" s="156"/>
      <c r="J11" s="156"/>
      <c r="K11" s="156"/>
    </row>
    <row r="12" spans="1:11" x14ac:dyDescent="0.2">
      <c r="C12" s="292" t="s">
        <v>471</v>
      </c>
      <c r="D12" s="393"/>
      <c r="E12" s="364">
        <v>66118.481</v>
      </c>
      <c r="F12" s="430">
        <v>1730.8130000000001</v>
      </c>
      <c r="G12" s="430">
        <v>25553.100999999999</v>
      </c>
      <c r="H12" s="430">
        <v>20700.252</v>
      </c>
      <c r="I12" s="430">
        <v>12472.505999999999</v>
      </c>
      <c r="J12" s="430">
        <v>2725.1149999999998</v>
      </c>
      <c r="K12" s="430">
        <v>2936.694</v>
      </c>
    </row>
    <row r="13" spans="1:11" x14ac:dyDescent="0.2">
      <c r="C13" s="292" t="s">
        <v>304</v>
      </c>
      <c r="D13" s="156"/>
      <c r="E13" s="364">
        <v>52629.293000000005</v>
      </c>
      <c r="F13" s="430">
        <v>1831.1759999999999</v>
      </c>
      <c r="G13" s="430">
        <v>22182</v>
      </c>
      <c r="H13" s="430">
        <v>13770.2</v>
      </c>
      <c r="I13" s="430">
        <v>9761.8870000000006</v>
      </c>
      <c r="J13" s="430">
        <v>2459.63</v>
      </c>
      <c r="K13" s="430">
        <v>2624.4</v>
      </c>
    </row>
    <row r="14" spans="1:11" x14ac:dyDescent="0.2">
      <c r="A14" s="40"/>
      <c r="C14" s="292" t="s">
        <v>305</v>
      </c>
      <c r="D14" s="156"/>
      <c r="E14" s="364">
        <v>60861.516999999993</v>
      </c>
      <c r="F14" s="430">
        <v>1273.48</v>
      </c>
      <c r="G14" s="430">
        <v>24625.7</v>
      </c>
      <c r="H14" s="430">
        <v>17119.886999999999</v>
      </c>
      <c r="I14" s="430">
        <v>11652.184999999999</v>
      </c>
      <c r="J14" s="430">
        <v>2889.33</v>
      </c>
      <c r="K14" s="430">
        <v>3300.9349999999999</v>
      </c>
    </row>
    <row r="15" spans="1:11" x14ac:dyDescent="0.2">
      <c r="C15" s="292" t="s">
        <v>306</v>
      </c>
      <c r="D15" s="156"/>
      <c r="E15" s="364">
        <v>61937.188999999998</v>
      </c>
      <c r="F15" s="430">
        <v>1680.8720000000001</v>
      </c>
      <c r="G15" s="430">
        <v>23001.637999999999</v>
      </c>
      <c r="H15" s="430">
        <v>15581.722</v>
      </c>
      <c r="I15" s="430">
        <v>12102.902</v>
      </c>
      <c r="J15" s="430">
        <v>4601.7349999999997</v>
      </c>
      <c r="K15" s="430">
        <v>4968.32</v>
      </c>
    </row>
    <row r="16" spans="1:11" x14ac:dyDescent="0.2">
      <c r="C16" s="292"/>
      <c r="D16" s="156"/>
      <c r="E16" s="364"/>
      <c r="F16" s="430"/>
      <c r="G16" s="430"/>
      <c r="H16" s="430"/>
      <c r="I16" s="430"/>
      <c r="J16" s="430"/>
      <c r="K16" s="430"/>
    </row>
    <row r="17" spans="3:11" x14ac:dyDescent="0.2">
      <c r="C17" s="292" t="s">
        <v>307</v>
      </c>
      <c r="D17" s="156"/>
      <c r="E17" s="364">
        <v>58532.633999999991</v>
      </c>
      <c r="F17" s="430">
        <v>1809.6020000000001</v>
      </c>
      <c r="G17" s="430">
        <v>23001.088</v>
      </c>
      <c r="H17" s="430">
        <v>14611.621999999999</v>
      </c>
      <c r="I17" s="430">
        <v>10857.437</v>
      </c>
      <c r="J17" s="430">
        <v>3831.02</v>
      </c>
      <c r="K17" s="430">
        <v>4421.8649999999998</v>
      </c>
    </row>
    <row r="18" spans="3:11" x14ac:dyDescent="0.2">
      <c r="C18" s="292" t="s">
        <v>308</v>
      </c>
      <c r="D18" s="156"/>
      <c r="E18" s="364">
        <v>51891.183999999994</v>
      </c>
      <c r="F18" s="430">
        <v>1755.5530000000001</v>
      </c>
      <c r="G18" s="430">
        <v>19816.945</v>
      </c>
      <c r="H18" s="430">
        <v>13981.671999999999</v>
      </c>
      <c r="I18" s="430">
        <v>9058.4039999999986</v>
      </c>
      <c r="J18" s="430">
        <v>3344.0550000000003</v>
      </c>
      <c r="K18" s="430">
        <v>3934.5549999999998</v>
      </c>
    </row>
    <row r="19" spans="3:11" x14ac:dyDescent="0.2">
      <c r="C19" s="292" t="s">
        <v>309</v>
      </c>
      <c r="D19" s="156"/>
      <c r="E19" s="364">
        <v>49040.190999999999</v>
      </c>
      <c r="F19" s="430">
        <v>1426.854</v>
      </c>
      <c r="G19" s="430">
        <v>19795.382999999998</v>
      </c>
      <c r="H19" s="430">
        <v>13696.281999999999</v>
      </c>
      <c r="I19" s="430">
        <v>9030.2569999999996</v>
      </c>
      <c r="J19" s="430">
        <v>2378.0450000000001</v>
      </c>
      <c r="K19" s="430">
        <v>2713.37</v>
      </c>
    </row>
    <row r="20" spans="3:11" x14ac:dyDescent="0.2">
      <c r="C20" s="292" t="s">
        <v>300</v>
      </c>
      <c r="D20" s="156"/>
      <c r="E20" s="364">
        <v>49640.683000000005</v>
      </c>
      <c r="F20" s="414">
        <v>1443.4110000000001</v>
      </c>
      <c r="G20" s="414">
        <v>21349.539000000001</v>
      </c>
      <c r="H20" s="414">
        <v>13178.094999999999</v>
      </c>
      <c r="I20" s="414">
        <v>8736.5580000000009</v>
      </c>
      <c r="J20" s="414">
        <v>2264.36</v>
      </c>
      <c r="K20" s="414">
        <v>2668.72</v>
      </c>
    </row>
    <row r="21" spans="3:11" x14ac:dyDescent="0.2">
      <c r="C21" s="292"/>
      <c r="D21" s="156"/>
      <c r="E21" s="364"/>
      <c r="F21" s="414"/>
      <c r="G21" s="414"/>
      <c r="H21" s="414"/>
      <c r="I21" s="414"/>
      <c r="J21" s="414"/>
      <c r="K21" s="414"/>
    </row>
    <row r="22" spans="3:11" x14ac:dyDescent="0.2">
      <c r="C22" s="292" t="s">
        <v>301</v>
      </c>
      <c r="D22" s="381"/>
      <c r="E22" s="364">
        <v>44992</v>
      </c>
      <c r="F22" s="414">
        <v>1610</v>
      </c>
      <c r="G22" s="414">
        <v>19169</v>
      </c>
      <c r="H22" s="414">
        <v>12519</v>
      </c>
      <c r="I22" s="414">
        <v>6856</v>
      </c>
      <c r="J22" s="414">
        <v>2289</v>
      </c>
      <c r="K22" s="414">
        <v>2549</v>
      </c>
    </row>
    <row r="23" spans="3:11" x14ac:dyDescent="0.2">
      <c r="C23" s="292" t="s">
        <v>302</v>
      </c>
      <c r="D23" s="351"/>
      <c r="E23" s="364">
        <v>43516</v>
      </c>
      <c r="F23" s="343">
        <v>1845</v>
      </c>
      <c r="G23" s="343">
        <v>18393</v>
      </c>
      <c r="H23" s="343">
        <v>12228</v>
      </c>
      <c r="I23" s="343">
        <v>6338</v>
      </c>
      <c r="J23" s="343">
        <v>2209</v>
      </c>
      <c r="K23" s="343">
        <v>2504</v>
      </c>
    </row>
    <row r="24" spans="3:11" x14ac:dyDescent="0.2">
      <c r="C24" s="292" t="s">
        <v>303</v>
      </c>
      <c r="D24" s="351"/>
      <c r="E24" s="364">
        <v>44146</v>
      </c>
      <c r="F24" s="414">
        <v>1976</v>
      </c>
      <c r="G24" s="414">
        <v>20113</v>
      </c>
      <c r="H24" s="414">
        <v>12100</v>
      </c>
      <c r="I24" s="414">
        <v>5256</v>
      </c>
      <c r="J24" s="414">
        <v>2215</v>
      </c>
      <c r="K24" s="414">
        <v>2485</v>
      </c>
    </row>
    <row r="25" spans="3:11" x14ac:dyDescent="0.2">
      <c r="C25" s="292" t="s">
        <v>292</v>
      </c>
      <c r="D25" s="351"/>
      <c r="E25" s="364">
        <v>46997</v>
      </c>
      <c r="F25" s="414">
        <v>2296</v>
      </c>
      <c r="G25" s="414">
        <v>21463</v>
      </c>
      <c r="H25" s="414">
        <v>12252</v>
      </c>
      <c r="I25" s="414">
        <v>6388</v>
      </c>
      <c r="J25" s="414">
        <v>2180</v>
      </c>
      <c r="K25" s="414">
        <v>2417</v>
      </c>
    </row>
    <row r="26" spans="3:11" x14ac:dyDescent="0.2">
      <c r="C26" s="292" t="s">
        <v>293</v>
      </c>
      <c r="D26" s="351"/>
      <c r="E26" s="364">
        <v>49103</v>
      </c>
      <c r="F26" s="414">
        <v>3583</v>
      </c>
      <c r="G26" s="414">
        <v>19883</v>
      </c>
      <c r="H26" s="414">
        <v>20561</v>
      </c>
      <c r="I26" s="414">
        <v>12861</v>
      </c>
      <c r="J26" s="414">
        <v>2734</v>
      </c>
      <c r="K26" s="414">
        <v>2342</v>
      </c>
    </row>
    <row r="27" spans="3:11" x14ac:dyDescent="0.2">
      <c r="C27" s="292"/>
      <c r="D27" s="351"/>
      <c r="E27" s="364"/>
      <c r="F27" s="414"/>
      <c r="G27" s="414"/>
      <c r="H27" s="414"/>
      <c r="I27" s="414"/>
      <c r="J27" s="414"/>
      <c r="K27" s="414"/>
    </row>
    <row r="28" spans="3:11" x14ac:dyDescent="0.2">
      <c r="C28" s="292" t="s">
        <v>294</v>
      </c>
      <c r="D28" s="156"/>
      <c r="E28" s="421">
        <v>49269.783000000003</v>
      </c>
      <c r="F28" s="343">
        <v>3990.7049999999999</v>
      </c>
      <c r="G28" s="343">
        <v>19898.546999999999</v>
      </c>
      <c r="H28" s="343">
        <v>11631.196</v>
      </c>
      <c r="I28" s="343">
        <v>9251.91</v>
      </c>
      <c r="J28" s="343">
        <v>2142.835</v>
      </c>
      <c r="K28" s="343">
        <v>2354.59</v>
      </c>
    </row>
    <row r="29" spans="3:11" x14ac:dyDescent="0.2">
      <c r="C29" s="292" t="s">
        <v>333</v>
      </c>
      <c r="D29" s="156"/>
      <c r="E29" s="421">
        <v>47743.794999999998</v>
      </c>
      <c r="F29" s="343">
        <v>4344.2610000000004</v>
      </c>
      <c r="G29" s="343">
        <v>18677.189999999999</v>
      </c>
      <c r="H29" s="343">
        <v>10839.992</v>
      </c>
      <c r="I29" s="343">
        <v>9292.4419999999991</v>
      </c>
      <c r="J29" s="343">
        <v>2240.6799999999998</v>
      </c>
      <c r="K29" s="343">
        <v>2349.23</v>
      </c>
    </row>
    <row r="30" spans="3:11" x14ac:dyDescent="0.2">
      <c r="C30" s="292" t="s">
        <v>376</v>
      </c>
      <c r="D30" s="156"/>
      <c r="E30" s="421">
        <v>45479.651000000005</v>
      </c>
      <c r="F30" s="343">
        <v>5030.9049999999997</v>
      </c>
      <c r="G30" s="343">
        <v>17557.946</v>
      </c>
      <c r="H30" s="343">
        <v>8119.9549999999999</v>
      </c>
      <c r="I30" s="343">
        <v>10315.98</v>
      </c>
      <c r="J30" s="343">
        <v>2208.33</v>
      </c>
      <c r="K30" s="343">
        <v>2246.5349999999999</v>
      </c>
    </row>
    <row r="31" spans="3:11" x14ac:dyDescent="0.2">
      <c r="C31" s="292" t="s">
        <v>389</v>
      </c>
      <c r="D31" s="156"/>
      <c r="E31" s="421">
        <v>39599</v>
      </c>
      <c r="F31" s="343">
        <v>5126</v>
      </c>
      <c r="G31" s="343">
        <v>16687</v>
      </c>
      <c r="H31" s="343">
        <v>6850</v>
      </c>
      <c r="I31" s="343">
        <v>7036</v>
      </c>
      <c r="J31" s="343">
        <v>1898</v>
      </c>
      <c r="K31" s="343">
        <v>2002</v>
      </c>
    </row>
    <row r="32" spans="3:11" x14ac:dyDescent="0.2">
      <c r="C32" s="292" t="s">
        <v>390</v>
      </c>
      <c r="D32" s="156"/>
      <c r="E32" s="421">
        <v>43185</v>
      </c>
      <c r="F32" s="342">
        <v>4920</v>
      </c>
      <c r="G32" s="342">
        <v>18550</v>
      </c>
      <c r="H32" s="342">
        <v>8193</v>
      </c>
      <c r="I32" s="342">
        <v>7900</v>
      </c>
      <c r="J32" s="342">
        <v>1783</v>
      </c>
      <c r="K32" s="342">
        <v>1839</v>
      </c>
    </row>
    <row r="33" spans="3:13" x14ac:dyDescent="0.2">
      <c r="C33" s="292"/>
      <c r="D33" s="156"/>
      <c r="E33" s="421"/>
      <c r="F33" s="342"/>
      <c r="G33" s="342"/>
      <c r="H33" s="342"/>
      <c r="I33" s="342"/>
      <c r="J33" s="342"/>
      <c r="K33" s="342"/>
    </row>
    <row r="34" spans="3:13" x14ac:dyDescent="0.2">
      <c r="C34" s="292" t="s">
        <v>394</v>
      </c>
      <c r="D34" s="156"/>
      <c r="E34" s="421">
        <v>43524.722000000002</v>
      </c>
      <c r="F34" s="342">
        <v>4920.527</v>
      </c>
      <c r="G34" s="342">
        <v>18624.512999999999</v>
      </c>
      <c r="H34" s="342">
        <v>7773.8630000000003</v>
      </c>
      <c r="I34" s="342">
        <v>8850.7639999999992</v>
      </c>
      <c r="J34" s="342">
        <v>1671.2750000000001</v>
      </c>
      <c r="K34" s="342">
        <v>1683.78</v>
      </c>
    </row>
    <row r="35" spans="3:13" x14ac:dyDescent="0.2">
      <c r="C35" s="292" t="s">
        <v>426</v>
      </c>
      <c r="D35" s="156"/>
      <c r="E35" s="421">
        <v>46435</v>
      </c>
      <c r="F35" s="343">
        <v>5358</v>
      </c>
      <c r="G35" s="343">
        <v>19431</v>
      </c>
      <c r="H35" s="343">
        <v>7944</v>
      </c>
      <c r="I35" s="343">
        <v>10519</v>
      </c>
      <c r="J35" s="343">
        <v>1578</v>
      </c>
      <c r="K35" s="343">
        <v>1605</v>
      </c>
    </row>
    <row r="36" spans="3:13" x14ac:dyDescent="0.2">
      <c r="C36" s="292" t="s">
        <v>463</v>
      </c>
      <c r="D36" s="156"/>
      <c r="E36" s="364">
        <v>46641</v>
      </c>
      <c r="F36" s="430">
        <v>5324</v>
      </c>
      <c r="G36" s="430">
        <v>19942</v>
      </c>
      <c r="H36" s="430">
        <v>7775</v>
      </c>
      <c r="I36" s="430">
        <v>10560</v>
      </c>
      <c r="J36" s="430">
        <v>1477</v>
      </c>
      <c r="K36" s="430">
        <v>1563</v>
      </c>
    </row>
    <row r="37" spans="3:13" x14ac:dyDescent="0.2">
      <c r="C37" s="292" t="s">
        <v>485</v>
      </c>
      <c r="D37" s="156"/>
      <c r="E37" s="364">
        <v>44565</v>
      </c>
      <c r="F37" s="430">
        <v>5232</v>
      </c>
      <c r="G37" s="430">
        <v>19103</v>
      </c>
      <c r="H37" s="430">
        <v>7572</v>
      </c>
      <c r="I37" s="430">
        <v>9426</v>
      </c>
      <c r="J37" s="430">
        <v>1580</v>
      </c>
      <c r="K37" s="430">
        <v>1652</v>
      </c>
    </row>
    <row r="38" spans="3:13" x14ac:dyDescent="0.2">
      <c r="C38" s="292" t="s">
        <v>503</v>
      </c>
      <c r="D38" s="156"/>
      <c r="E38" s="364">
        <v>40503</v>
      </c>
      <c r="F38" s="430">
        <v>4228</v>
      </c>
      <c r="G38" s="430">
        <v>17352</v>
      </c>
      <c r="H38" s="430">
        <v>7034</v>
      </c>
      <c r="I38" s="430">
        <v>8637</v>
      </c>
      <c r="J38" s="430">
        <v>1610</v>
      </c>
      <c r="K38" s="430">
        <v>1642</v>
      </c>
    </row>
    <row r="39" spans="3:13" x14ac:dyDescent="0.2">
      <c r="C39" s="292"/>
      <c r="D39" s="156"/>
      <c r="E39" s="364"/>
      <c r="F39" s="430"/>
      <c r="G39" s="430"/>
      <c r="H39" s="430"/>
      <c r="I39" s="430"/>
      <c r="J39" s="430"/>
      <c r="K39" s="430"/>
    </row>
    <row r="40" spans="3:13" x14ac:dyDescent="0.2">
      <c r="C40" s="292" t="s">
        <v>533</v>
      </c>
      <c r="D40" s="156"/>
      <c r="E40" s="364">
        <v>40945</v>
      </c>
      <c r="F40" s="430">
        <v>5081</v>
      </c>
      <c r="G40" s="430">
        <v>18101</v>
      </c>
      <c r="H40" s="430">
        <v>7405</v>
      </c>
      <c r="I40" s="430">
        <v>7239</v>
      </c>
      <c r="J40" s="430">
        <v>1523</v>
      </c>
      <c r="K40" s="430">
        <v>1596</v>
      </c>
    </row>
    <row r="41" spans="3:13" x14ac:dyDescent="0.2">
      <c r="C41" s="292" t="s">
        <v>642</v>
      </c>
      <c r="D41" s="156"/>
      <c r="E41" s="364">
        <v>38741</v>
      </c>
      <c r="F41" s="430">
        <v>4713</v>
      </c>
      <c r="G41" s="430">
        <v>17359</v>
      </c>
      <c r="H41" s="430">
        <v>7288</v>
      </c>
      <c r="I41" s="430">
        <v>6136</v>
      </c>
      <c r="J41" s="430">
        <v>1620</v>
      </c>
      <c r="K41" s="430">
        <v>1624</v>
      </c>
    </row>
    <row r="42" spans="3:13" x14ac:dyDescent="0.15">
      <c r="C42" s="156" t="s">
        <v>675</v>
      </c>
      <c r="D42" s="156"/>
      <c r="E42" s="364">
        <v>37849</v>
      </c>
      <c r="F42" s="342">
        <v>4497</v>
      </c>
      <c r="G42" s="342">
        <v>16697</v>
      </c>
      <c r="H42" s="342">
        <v>6952</v>
      </c>
      <c r="I42" s="342">
        <v>6250</v>
      </c>
      <c r="J42" s="342">
        <v>1693</v>
      </c>
      <c r="K42" s="342">
        <v>1760</v>
      </c>
    </row>
    <row r="43" spans="3:13" x14ac:dyDescent="0.15">
      <c r="C43" s="156" t="s">
        <v>927</v>
      </c>
      <c r="D43" s="156"/>
      <c r="E43" s="364">
        <v>37820</v>
      </c>
      <c r="F43" s="342">
        <v>5002</v>
      </c>
      <c r="G43" s="342">
        <v>15948</v>
      </c>
      <c r="H43" s="342">
        <v>6388</v>
      </c>
      <c r="I43" s="342">
        <v>7005</v>
      </c>
      <c r="J43" s="342">
        <v>1696</v>
      </c>
      <c r="K43" s="342">
        <v>1781</v>
      </c>
    </row>
    <row r="44" spans="3:13" s="12" customFormat="1" x14ac:dyDescent="0.2">
      <c r="C44" s="292" t="s">
        <v>245</v>
      </c>
      <c r="D44" s="351"/>
      <c r="E44" s="364">
        <v>36631</v>
      </c>
      <c r="F44" s="343">
        <v>5002</v>
      </c>
      <c r="G44" s="343">
        <v>15948</v>
      </c>
      <c r="H44" s="343">
        <v>6386</v>
      </c>
      <c r="I44" s="343">
        <v>5818</v>
      </c>
      <c r="J44" s="343">
        <v>1696</v>
      </c>
      <c r="K44" s="343">
        <v>1781</v>
      </c>
      <c r="M44" s="39"/>
    </row>
    <row r="45" spans="3:13" s="12" customFormat="1" x14ac:dyDescent="0.2">
      <c r="C45" s="292" t="s">
        <v>246</v>
      </c>
      <c r="D45" s="156"/>
      <c r="E45" s="364">
        <v>35431</v>
      </c>
      <c r="F45" s="338">
        <v>5002</v>
      </c>
      <c r="G45" s="338">
        <v>15595</v>
      </c>
      <c r="H45" s="338">
        <v>6029</v>
      </c>
      <c r="I45" s="338">
        <v>5328</v>
      </c>
      <c r="J45" s="338">
        <v>1696</v>
      </c>
      <c r="K45" s="338">
        <v>1781</v>
      </c>
    </row>
    <row r="46" spans="3:13" s="12" customFormat="1" x14ac:dyDescent="0.2">
      <c r="C46" s="292" t="s">
        <v>247</v>
      </c>
      <c r="D46" s="156"/>
      <c r="E46" s="364">
        <v>307</v>
      </c>
      <c r="F46" s="237">
        <v>0</v>
      </c>
      <c r="G46" s="237">
        <v>0</v>
      </c>
      <c r="H46" s="431">
        <v>7</v>
      </c>
      <c r="I46" s="338">
        <v>300</v>
      </c>
      <c r="J46" s="237">
        <v>0</v>
      </c>
      <c r="K46" s="237">
        <v>0</v>
      </c>
    </row>
    <row r="47" spans="3:13" s="12" customFormat="1" x14ac:dyDescent="0.2">
      <c r="C47" s="292" t="s">
        <v>249</v>
      </c>
      <c r="D47" s="156"/>
      <c r="E47" s="364">
        <v>893</v>
      </c>
      <c r="F47" s="237" t="s">
        <v>673</v>
      </c>
      <c r="G47" s="338">
        <v>353</v>
      </c>
      <c r="H47" s="338">
        <v>350</v>
      </c>
      <c r="I47" s="338">
        <v>190</v>
      </c>
      <c r="J47" s="237">
        <v>0</v>
      </c>
      <c r="K47" s="237">
        <v>0</v>
      </c>
      <c r="M47" s="39"/>
    </row>
    <row r="48" spans="3:13" s="12" customFormat="1" x14ac:dyDescent="0.15">
      <c r="C48" s="156"/>
      <c r="D48" s="156"/>
      <c r="E48" s="364"/>
      <c r="F48" s="338"/>
      <c r="G48" s="338"/>
      <c r="H48" s="338"/>
      <c r="I48" s="338"/>
      <c r="J48" s="338"/>
      <c r="K48" s="338"/>
    </row>
    <row r="49" spans="1:13" s="12" customFormat="1" x14ac:dyDescent="0.2">
      <c r="C49" s="292" t="s">
        <v>250</v>
      </c>
      <c r="D49" s="326"/>
      <c r="E49" s="364">
        <v>1189</v>
      </c>
      <c r="F49" s="237">
        <v>0</v>
      </c>
      <c r="G49" s="237">
        <v>0</v>
      </c>
      <c r="H49" s="432">
        <v>2</v>
      </c>
      <c r="I49" s="237">
        <v>1187</v>
      </c>
      <c r="J49" s="237">
        <v>0</v>
      </c>
      <c r="K49" s="237">
        <v>0</v>
      </c>
      <c r="M49" s="39"/>
    </row>
    <row r="50" spans="1:13" s="12" customFormat="1" x14ac:dyDescent="0.2">
      <c r="C50" s="292" t="s">
        <v>251</v>
      </c>
      <c r="D50" s="164"/>
      <c r="E50" s="364">
        <v>0</v>
      </c>
      <c r="F50" s="237">
        <v>0</v>
      </c>
      <c r="G50" s="237">
        <v>0</v>
      </c>
      <c r="H50" s="237">
        <v>0</v>
      </c>
      <c r="I50" s="237">
        <v>0</v>
      </c>
      <c r="J50" s="237">
        <v>0</v>
      </c>
      <c r="K50" s="237">
        <v>0</v>
      </c>
    </row>
    <row r="51" spans="1:13" s="12" customFormat="1" x14ac:dyDescent="0.2">
      <c r="C51" s="292" t="s">
        <v>252</v>
      </c>
      <c r="D51" s="156"/>
      <c r="E51" s="364">
        <v>176</v>
      </c>
      <c r="F51" s="237">
        <v>0</v>
      </c>
      <c r="G51" s="237">
        <v>0</v>
      </c>
      <c r="H51" s="237">
        <v>0</v>
      </c>
      <c r="I51" s="142">
        <v>176</v>
      </c>
      <c r="J51" s="237">
        <v>0</v>
      </c>
      <c r="K51" s="237">
        <v>0</v>
      </c>
      <c r="M51" s="39"/>
    </row>
    <row r="52" spans="1:13" s="12" customFormat="1" x14ac:dyDescent="0.2">
      <c r="C52" s="292" t="s">
        <v>253</v>
      </c>
      <c r="D52" s="156"/>
      <c r="E52" s="364">
        <v>643</v>
      </c>
      <c r="F52" s="237">
        <v>0</v>
      </c>
      <c r="G52" s="237">
        <v>0</v>
      </c>
      <c r="H52" s="422">
        <v>0</v>
      </c>
      <c r="I52" s="241">
        <v>643</v>
      </c>
      <c r="J52" s="237">
        <v>0</v>
      </c>
      <c r="K52" s="237">
        <v>0</v>
      </c>
    </row>
    <row r="53" spans="1:13" s="12" customFormat="1" x14ac:dyDescent="0.2">
      <c r="C53" s="292" t="s">
        <v>248</v>
      </c>
      <c r="D53" s="156"/>
      <c r="E53" s="364">
        <v>282</v>
      </c>
      <c r="F53" s="237">
        <v>0</v>
      </c>
      <c r="G53" s="237">
        <v>0</v>
      </c>
      <c r="H53" s="237">
        <v>0</v>
      </c>
      <c r="I53" s="142">
        <v>282</v>
      </c>
      <c r="J53" s="237">
        <v>0</v>
      </c>
      <c r="K53" s="237">
        <v>0</v>
      </c>
    </row>
    <row r="54" spans="1:13" s="12" customFormat="1" x14ac:dyDescent="0.2">
      <c r="C54" s="292" t="s">
        <v>254</v>
      </c>
      <c r="D54" s="156"/>
      <c r="E54" s="364">
        <v>5</v>
      </c>
      <c r="F54" s="237">
        <v>0</v>
      </c>
      <c r="G54" s="237">
        <v>0</v>
      </c>
      <c r="H54" s="237">
        <v>0</v>
      </c>
      <c r="I54" s="142">
        <v>5</v>
      </c>
      <c r="J54" s="237">
        <v>0</v>
      </c>
      <c r="K54" s="237">
        <v>0</v>
      </c>
    </row>
    <row r="55" spans="1:13" s="12" customFormat="1" x14ac:dyDescent="0.2">
      <c r="C55" s="292" t="s">
        <v>255</v>
      </c>
      <c r="D55" s="156"/>
      <c r="E55" s="364">
        <v>36</v>
      </c>
      <c r="F55" s="237">
        <v>0</v>
      </c>
      <c r="G55" s="237">
        <v>0</v>
      </c>
      <c r="H55" s="237">
        <v>0</v>
      </c>
      <c r="I55" s="142">
        <v>36</v>
      </c>
      <c r="J55" s="237">
        <v>0</v>
      </c>
      <c r="K55" s="237">
        <v>0</v>
      </c>
    </row>
    <row r="56" spans="1:13" s="12" customFormat="1" x14ac:dyDescent="0.2">
      <c r="C56" s="292" t="s">
        <v>256</v>
      </c>
      <c r="D56" s="156"/>
      <c r="E56" s="364">
        <v>0</v>
      </c>
      <c r="F56" s="237">
        <v>0</v>
      </c>
      <c r="G56" s="237">
        <v>0</v>
      </c>
      <c r="H56" s="237">
        <v>0</v>
      </c>
      <c r="I56" s="237">
        <v>0</v>
      </c>
      <c r="J56" s="237">
        <v>0</v>
      </c>
      <c r="K56" s="237">
        <v>0</v>
      </c>
    </row>
    <row r="57" spans="1:13" s="12" customFormat="1" x14ac:dyDescent="0.2">
      <c r="C57" s="292" t="s">
        <v>257</v>
      </c>
      <c r="D57" s="156"/>
      <c r="E57" s="364">
        <v>0</v>
      </c>
      <c r="F57" s="237">
        <v>0</v>
      </c>
      <c r="G57" s="237">
        <v>0</v>
      </c>
      <c r="H57" s="237">
        <v>0</v>
      </c>
      <c r="I57" s="237">
        <v>0</v>
      </c>
      <c r="J57" s="237">
        <v>0</v>
      </c>
      <c r="K57" s="237">
        <v>0</v>
      </c>
    </row>
    <row r="58" spans="1:13" s="12" customFormat="1" x14ac:dyDescent="0.2">
      <c r="C58" s="292" t="s">
        <v>258</v>
      </c>
      <c r="D58" s="266"/>
      <c r="E58" s="401">
        <v>0</v>
      </c>
      <c r="F58" s="237">
        <v>0</v>
      </c>
      <c r="G58" s="237">
        <v>0</v>
      </c>
      <c r="H58" s="237">
        <v>0</v>
      </c>
      <c r="I58" s="401">
        <v>0</v>
      </c>
      <c r="J58" s="237">
        <v>0</v>
      </c>
      <c r="K58" s="237">
        <v>0</v>
      </c>
    </row>
    <row r="59" spans="1:13" s="12" customFormat="1" x14ac:dyDescent="0.2">
      <c r="C59" s="292" t="s">
        <v>259</v>
      </c>
      <c r="D59" s="156"/>
      <c r="E59" s="364">
        <v>19</v>
      </c>
      <c r="F59" s="237">
        <v>0</v>
      </c>
      <c r="G59" s="237">
        <v>0</v>
      </c>
      <c r="H59" s="431">
        <v>2</v>
      </c>
      <c r="I59" s="142">
        <v>17</v>
      </c>
      <c r="J59" s="237">
        <v>0</v>
      </c>
      <c r="K59" s="237">
        <v>0</v>
      </c>
    </row>
    <row r="60" spans="1:13" s="12" customFormat="1" x14ac:dyDescent="0.2">
      <c r="C60" s="292" t="s">
        <v>260</v>
      </c>
      <c r="D60" s="156"/>
      <c r="E60" s="364">
        <v>28</v>
      </c>
      <c r="F60" s="237">
        <v>0</v>
      </c>
      <c r="G60" s="237">
        <v>0</v>
      </c>
      <c r="H60" s="142">
        <v>0</v>
      </c>
      <c r="I60" s="142">
        <v>28</v>
      </c>
      <c r="J60" s="237">
        <v>0</v>
      </c>
      <c r="K60" s="237">
        <v>0</v>
      </c>
    </row>
    <row r="61" spans="1:13" s="12" customFormat="1" ht="18" thickBot="1" x14ac:dyDescent="0.2">
      <c r="B61" s="13"/>
      <c r="C61" s="165"/>
      <c r="D61" s="165"/>
      <c r="E61" s="290"/>
      <c r="F61" s="165"/>
      <c r="G61" s="165"/>
      <c r="H61" s="165"/>
      <c r="I61" s="165"/>
      <c r="J61" s="165"/>
      <c r="K61" s="165"/>
    </row>
    <row r="62" spans="1:13" x14ac:dyDescent="0.2">
      <c r="C62" s="156"/>
      <c r="D62" s="156"/>
      <c r="E62" s="292" t="s">
        <v>439</v>
      </c>
      <c r="F62" s="156"/>
      <c r="G62" s="156"/>
      <c r="H62" s="156"/>
      <c r="I62" s="156"/>
      <c r="J62" s="156"/>
      <c r="K62" s="156"/>
    </row>
    <row r="63" spans="1:13" x14ac:dyDescent="0.2">
      <c r="C63" s="156"/>
      <c r="D63" s="156"/>
      <c r="E63" s="292" t="s">
        <v>373</v>
      </c>
      <c r="F63" s="156"/>
      <c r="G63" s="156"/>
      <c r="H63" s="156"/>
      <c r="I63" s="156"/>
      <c r="J63" s="156"/>
      <c r="K63" s="156"/>
    </row>
    <row r="64" spans="1:13" x14ac:dyDescent="0.2">
      <c r="A64" s="14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FD81"/>
  <sheetViews>
    <sheetView view="pageBreakPreview" zoomScale="75" zoomScaleNormal="75" workbookViewId="0">
      <selection activeCell="K18" sqref="K18"/>
    </sheetView>
  </sheetViews>
  <sheetFormatPr defaultColWidth="13.375" defaultRowHeight="17.25" x14ac:dyDescent="0.15"/>
  <cols>
    <col min="1" max="1" width="10.625" style="34" customWidth="1"/>
    <col min="2" max="2" width="29" style="54" customWidth="1"/>
    <col min="3" max="8" width="17.75" style="34" customWidth="1"/>
    <col min="9" max="9" width="3.25" style="34" customWidth="1"/>
    <col min="10" max="14" width="13.375" style="34"/>
    <col min="15" max="16384" width="13.375" style="9"/>
  </cols>
  <sheetData>
    <row r="1" spans="1:8" x14ac:dyDescent="0.2">
      <c r="A1" s="45"/>
    </row>
    <row r="6" spans="1:8" x14ac:dyDescent="0.2">
      <c r="B6" s="549" t="s">
        <v>243</v>
      </c>
      <c r="C6" s="549"/>
      <c r="D6" s="549"/>
      <c r="E6" s="549"/>
      <c r="F6" s="549"/>
      <c r="G6" s="549"/>
      <c r="H6" s="549"/>
    </row>
    <row r="7" spans="1:8" ht="18" thickBot="1" x14ac:dyDescent="0.25">
      <c r="B7" s="433"/>
      <c r="C7" s="294" t="s">
        <v>262</v>
      </c>
      <c r="D7" s="293"/>
      <c r="E7" s="293"/>
      <c r="F7" s="293"/>
      <c r="G7" s="293"/>
      <c r="H7" s="434" t="s">
        <v>856</v>
      </c>
    </row>
    <row r="8" spans="1:8" x14ac:dyDescent="0.15">
      <c r="B8" s="435"/>
      <c r="C8" s="567" t="s">
        <v>857</v>
      </c>
      <c r="D8" s="298"/>
      <c r="E8" s="298"/>
      <c r="F8" s="567" t="s">
        <v>652</v>
      </c>
      <c r="G8" s="298"/>
      <c r="H8" s="298"/>
    </row>
    <row r="9" spans="1:8" x14ac:dyDescent="0.2">
      <c r="B9" s="436"/>
      <c r="C9" s="540"/>
      <c r="D9" s="330" t="s">
        <v>13</v>
      </c>
      <c r="E9" s="330" t="s">
        <v>14</v>
      </c>
      <c r="F9" s="540"/>
      <c r="G9" s="330" t="s">
        <v>13</v>
      </c>
      <c r="H9" s="330" t="s">
        <v>14</v>
      </c>
    </row>
    <row r="10" spans="1:8" x14ac:dyDescent="0.2">
      <c r="B10" s="437"/>
      <c r="C10" s="438"/>
      <c r="D10" s="300"/>
      <c r="E10" s="300"/>
      <c r="F10" s="300"/>
      <c r="G10" s="300"/>
      <c r="H10" s="300"/>
    </row>
    <row r="11" spans="1:8" x14ac:dyDescent="0.2">
      <c r="B11" s="439" t="s">
        <v>653</v>
      </c>
      <c r="C11" s="440">
        <f t="shared" ref="C11:E11" si="0">SUM(F11+J12+M12)</f>
        <v>36387456</v>
      </c>
      <c r="D11" s="441">
        <f t="shared" si="0"/>
        <v>13290248</v>
      </c>
      <c r="E11" s="441">
        <f t="shared" si="0"/>
        <v>23097208</v>
      </c>
      <c r="F11" s="442">
        <v>36387456</v>
      </c>
      <c r="G11" s="442">
        <v>13290248</v>
      </c>
      <c r="H11" s="442">
        <v>23097208</v>
      </c>
    </row>
    <row r="12" spans="1:8" x14ac:dyDescent="0.2">
      <c r="B12" s="439" t="s">
        <v>858</v>
      </c>
      <c r="C12" s="440">
        <v>36757500</v>
      </c>
      <c r="D12" s="441">
        <v>13142308</v>
      </c>
      <c r="E12" s="441">
        <v>23615192</v>
      </c>
      <c r="F12" s="442">
        <v>35348709</v>
      </c>
      <c r="G12" s="442">
        <v>12814569</v>
      </c>
      <c r="H12" s="442">
        <v>22534140</v>
      </c>
    </row>
    <row r="13" spans="1:8" x14ac:dyDescent="0.2">
      <c r="B13" s="439" t="s">
        <v>928</v>
      </c>
      <c r="C13" s="440">
        <v>36630895</v>
      </c>
      <c r="D13" s="441">
        <v>13084087</v>
      </c>
      <c r="E13" s="441">
        <v>23546808</v>
      </c>
      <c r="F13" s="442">
        <v>35430644</v>
      </c>
      <c r="G13" s="442">
        <v>12726794</v>
      </c>
      <c r="H13" s="442">
        <v>22703850</v>
      </c>
    </row>
    <row r="14" spans="1:8" x14ac:dyDescent="0.2">
      <c r="B14" s="439"/>
      <c r="C14" s="440"/>
      <c r="D14" s="441"/>
      <c r="E14" s="441"/>
      <c r="F14" s="442"/>
      <c r="G14" s="442"/>
      <c r="H14" s="442"/>
    </row>
    <row r="15" spans="1:8" x14ac:dyDescent="0.2">
      <c r="B15" s="443" t="s">
        <v>487</v>
      </c>
      <c r="C15" s="421">
        <v>0</v>
      </c>
      <c r="D15" s="342">
        <v>0</v>
      </c>
      <c r="E15" s="342">
        <v>0</v>
      </c>
      <c r="F15" s="444">
        <v>0</v>
      </c>
      <c r="G15" s="343">
        <v>0</v>
      </c>
      <c r="H15" s="343">
        <v>0</v>
      </c>
    </row>
    <row r="16" spans="1:8" x14ac:dyDescent="0.15">
      <c r="B16" s="435" t="s">
        <v>488</v>
      </c>
      <c r="C16" s="421">
        <v>0</v>
      </c>
      <c r="D16" s="342">
        <v>0</v>
      </c>
      <c r="E16" s="342">
        <v>0</v>
      </c>
      <c r="F16" s="444">
        <v>0</v>
      </c>
      <c r="G16" s="342">
        <v>0</v>
      </c>
      <c r="H16" s="240" t="s">
        <v>673</v>
      </c>
    </row>
    <row r="17" spans="1:16384" x14ac:dyDescent="0.2">
      <c r="B17" s="443" t="s">
        <v>591</v>
      </c>
      <c r="C17" s="421">
        <v>21</v>
      </c>
      <c r="D17" s="342">
        <v>0</v>
      </c>
      <c r="E17" s="342">
        <v>21</v>
      </c>
      <c r="F17" s="240" t="s">
        <v>673</v>
      </c>
      <c r="G17" s="342">
        <v>0</v>
      </c>
      <c r="H17" s="342">
        <v>0</v>
      </c>
    </row>
    <row r="18" spans="1:16384" x14ac:dyDescent="0.2">
      <c r="B18" s="443"/>
      <c r="C18" s="421"/>
      <c r="D18" s="342"/>
      <c r="E18" s="342"/>
      <c r="F18" s="342"/>
      <c r="G18" s="422"/>
      <c r="H18" s="338"/>
    </row>
    <row r="19" spans="1:16384" x14ac:dyDescent="0.2">
      <c r="B19" s="435" t="s">
        <v>346</v>
      </c>
      <c r="C19" s="421">
        <v>24448</v>
      </c>
      <c r="D19" s="342">
        <v>1424</v>
      </c>
      <c r="E19" s="342">
        <v>23024</v>
      </c>
      <c r="F19" s="342">
        <v>0</v>
      </c>
      <c r="G19" s="422" t="s">
        <v>673</v>
      </c>
      <c r="H19" s="238" t="s">
        <v>673</v>
      </c>
    </row>
    <row r="20" spans="1:16384" x14ac:dyDescent="0.2">
      <c r="B20" s="435" t="s">
        <v>413</v>
      </c>
      <c r="C20" s="421">
        <v>1637</v>
      </c>
      <c r="D20" s="342">
        <v>20</v>
      </c>
      <c r="E20" s="342">
        <v>1617</v>
      </c>
      <c r="F20" s="342">
        <v>1637</v>
      </c>
      <c r="G20" s="422">
        <v>20</v>
      </c>
      <c r="H20" s="422">
        <v>1617</v>
      </c>
    </row>
    <row r="21" spans="1:16384" x14ac:dyDescent="0.2">
      <c r="B21" s="443" t="s">
        <v>347</v>
      </c>
      <c r="C21" s="421">
        <v>0</v>
      </c>
      <c r="D21" s="342">
        <v>0</v>
      </c>
      <c r="E21" s="342">
        <v>0</v>
      </c>
      <c r="F21" s="342">
        <v>0</v>
      </c>
      <c r="G21" s="422">
        <v>0</v>
      </c>
      <c r="H21" s="422" t="s">
        <v>673</v>
      </c>
    </row>
    <row r="22" spans="1:16384" x14ac:dyDescent="0.2">
      <c r="B22" s="443" t="s">
        <v>348</v>
      </c>
      <c r="C22" s="421">
        <v>541772</v>
      </c>
      <c r="D22" s="342">
        <v>209134</v>
      </c>
      <c r="E22" s="342">
        <v>332638</v>
      </c>
      <c r="F22" s="342">
        <v>11268</v>
      </c>
      <c r="G22" s="338">
        <v>8419</v>
      </c>
      <c r="H22" s="338">
        <v>2849</v>
      </c>
    </row>
    <row r="23" spans="1:16384" x14ac:dyDescent="0.2">
      <c r="B23" s="443" t="s">
        <v>349</v>
      </c>
      <c r="C23" s="421">
        <v>6400</v>
      </c>
      <c r="D23" s="342">
        <v>450</v>
      </c>
      <c r="E23" s="342">
        <v>5950</v>
      </c>
      <c r="F23" s="342">
        <v>0</v>
      </c>
      <c r="G23" s="342">
        <v>0</v>
      </c>
      <c r="H23" s="342">
        <v>0</v>
      </c>
    </row>
    <row r="24" spans="1:16384" x14ac:dyDescent="0.2">
      <c r="B24" s="443"/>
      <c r="C24" s="421"/>
      <c r="D24" s="342"/>
      <c r="E24" s="342"/>
      <c r="F24" s="342"/>
      <c r="G24" s="422"/>
      <c r="H24" s="422"/>
    </row>
    <row r="25" spans="1:16384" x14ac:dyDescent="0.2">
      <c r="B25" s="443" t="s">
        <v>350</v>
      </c>
      <c r="C25" s="421">
        <v>3500878</v>
      </c>
      <c r="D25" s="342">
        <v>0</v>
      </c>
      <c r="E25" s="342">
        <v>3500878</v>
      </c>
      <c r="F25" s="342">
        <v>3500878</v>
      </c>
      <c r="G25" s="422">
        <v>0</v>
      </c>
      <c r="H25" s="241">
        <v>3500878</v>
      </c>
    </row>
    <row r="26" spans="1:16384" x14ac:dyDescent="0.2">
      <c r="B26" s="435" t="s">
        <v>351</v>
      </c>
      <c r="C26" s="421">
        <v>7151230</v>
      </c>
      <c r="D26" s="342">
        <v>6972</v>
      </c>
      <c r="E26" s="342">
        <v>7144258</v>
      </c>
      <c r="F26" s="342">
        <v>7151230</v>
      </c>
      <c r="G26" s="422">
        <v>6972</v>
      </c>
      <c r="H26" s="338">
        <v>7144258</v>
      </c>
    </row>
    <row r="27" spans="1:16384" x14ac:dyDescent="0.2">
      <c r="B27" s="435" t="s">
        <v>478</v>
      </c>
      <c r="C27" s="421">
        <v>0</v>
      </c>
      <c r="D27" s="342">
        <v>0</v>
      </c>
      <c r="E27" s="342">
        <v>0</v>
      </c>
      <c r="F27" s="342">
        <v>0</v>
      </c>
      <c r="G27" s="422">
        <v>0</v>
      </c>
      <c r="H27" s="338">
        <v>0</v>
      </c>
    </row>
    <row r="28" spans="1:16384" x14ac:dyDescent="0.2">
      <c r="B28" s="443" t="s">
        <v>352</v>
      </c>
      <c r="C28" s="421">
        <v>1160485</v>
      </c>
      <c r="D28" s="342">
        <v>303736</v>
      </c>
      <c r="E28" s="342">
        <v>856749</v>
      </c>
      <c r="F28" s="342">
        <v>662947</v>
      </c>
      <c r="G28" s="422">
        <v>149782</v>
      </c>
      <c r="H28" s="422">
        <v>513165</v>
      </c>
    </row>
    <row r="29" spans="1:16384" x14ac:dyDescent="0.2">
      <c r="A29" s="55"/>
      <c r="B29" s="443" t="s">
        <v>477</v>
      </c>
      <c r="C29" s="421">
        <v>0</v>
      </c>
      <c r="D29" s="342">
        <v>0</v>
      </c>
      <c r="E29" s="342">
        <v>0</v>
      </c>
      <c r="F29" s="342">
        <v>0</v>
      </c>
      <c r="G29" s="445" t="s">
        <v>673</v>
      </c>
      <c r="H29" s="445">
        <v>0</v>
      </c>
      <c r="I29" s="55"/>
      <c r="J29" s="55"/>
      <c r="K29" s="55"/>
      <c r="L29" s="55"/>
      <c r="M29" s="55"/>
      <c r="N29" s="55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4"/>
      <c r="XEX29" s="24"/>
      <c r="XEY29" s="24"/>
      <c r="XEZ29" s="24"/>
      <c r="XFA29" s="24"/>
      <c r="XFB29" s="24"/>
      <c r="XFC29" s="24"/>
      <c r="XFD29" s="24"/>
    </row>
    <row r="30" spans="1:16384" x14ac:dyDescent="0.2">
      <c r="B30" s="443" t="s">
        <v>353</v>
      </c>
      <c r="C30" s="421">
        <v>4653350</v>
      </c>
      <c r="D30" s="342">
        <v>20503</v>
      </c>
      <c r="E30" s="342">
        <v>4632847</v>
      </c>
      <c r="F30" s="342">
        <v>4632246</v>
      </c>
      <c r="G30" s="422">
        <v>20503</v>
      </c>
      <c r="H30" s="338">
        <v>4611743</v>
      </c>
    </row>
    <row r="31" spans="1:16384" x14ac:dyDescent="0.2">
      <c r="B31" s="443" t="s">
        <v>354</v>
      </c>
      <c r="C31" s="421">
        <v>1240685</v>
      </c>
      <c r="D31" s="342">
        <v>3750</v>
      </c>
      <c r="E31" s="342">
        <v>1236935</v>
      </c>
      <c r="F31" s="342">
        <v>1239582</v>
      </c>
      <c r="G31" s="422">
        <v>3750</v>
      </c>
      <c r="H31" s="338">
        <v>1235832</v>
      </c>
    </row>
    <row r="32" spans="1:16384" x14ac:dyDescent="0.2">
      <c r="B32" s="443" t="s">
        <v>355</v>
      </c>
      <c r="C32" s="421">
        <v>51737</v>
      </c>
      <c r="D32" s="342">
        <v>5387</v>
      </c>
      <c r="E32" s="342">
        <v>46350</v>
      </c>
      <c r="F32" s="342">
        <v>51737</v>
      </c>
      <c r="G32" s="241">
        <v>5387</v>
      </c>
      <c r="H32" s="338">
        <v>46350</v>
      </c>
    </row>
    <row r="33" spans="2:8" x14ac:dyDescent="0.2">
      <c r="B33" s="443" t="s">
        <v>356</v>
      </c>
      <c r="C33" s="421">
        <v>293876</v>
      </c>
      <c r="D33" s="342">
        <v>3427</v>
      </c>
      <c r="E33" s="342">
        <v>290449</v>
      </c>
      <c r="F33" s="342">
        <v>293876</v>
      </c>
      <c r="G33" s="422">
        <v>3427</v>
      </c>
      <c r="H33" s="338">
        <v>290449</v>
      </c>
    </row>
    <row r="34" spans="2:8" x14ac:dyDescent="0.2">
      <c r="B34" s="443"/>
      <c r="C34" s="421"/>
      <c r="D34" s="342"/>
      <c r="E34" s="342"/>
      <c r="F34" s="342"/>
      <c r="G34" s="422"/>
      <c r="H34" s="338"/>
    </row>
    <row r="35" spans="2:8" x14ac:dyDescent="0.2">
      <c r="B35" s="443" t="s">
        <v>357</v>
      </c>
      <c r="C35" s="421">
        <v>30018</v>
      </c>
      <c r="D35" s="342">
        <v>9480</v>
      </c>
      <c r="E35" s="342">
        <v>20538</v>
      </c>
      <c r="F35" s="342">
        <v>30018</v>
      </c>
      <c r="G35" s="241">
        <v>9480</v>
      </c>
      <c r="H35" s="142">
        <v>20538</v>
      </c>
    </row>
    <row r="36" spans="2:8" x14ac:dyDescent="0.15">
      <c r="B36" s="435" t="s">
        <v>358</v>
      </c>
      <c r="C36" s="421">
        <v>4095232</v>
      </c>
      <c r="D36" s="342">
        <v>3773400</v>
      </c>
      <c r="E36" s="342">
        <v>321832</v>
      </c>
      <c r="F36" s="342">
        <v>4094482</v>
      </c>
      <c r="G36" s="338">
        <v>3772650</v>
      </c>
      <c r="H36" s="338">
        <v>321832</v>
      </c>
    </row>
    <row r="37" spans="2:8" x14ac:dyDescent="0.2">
      <c r="B37" s="443" t="s">
        <v>359</v>
      </c>
      <c r="C37" s="421">
        <v>5189</v>
      </c>
      <c r="D37" s="342">
        <v>2000</v>
      </c>
      <c r="E37" s="342">
        <v>3189</v>
      </c>
      <c r="F37" s="342">
        <v>5189</v>
      </c>
      <c r="G37" s="241">
        <v>2000</v>
      </c>
      <c r="H37" s="338">
        <v>3189</v>
      </c>
    </row>
    <row r="38" spans="2:8" x14ac:dyDescent="0.2">
      <c r="B38" s="443" t="s">
        <v>360</v>
      </c>
      <c r="C38" s="421">
        <v>965</v>
      </c>
      <c r="D38" s="342">
        <v>965</v>
      </c>
      <c r="E38" s="342">
        <v>0</v>
      </c>
      <c r="F38" s="342">
        <v>965</v>
      </c>
      <c r="G38" s="338">
        <v>965</v>
      </c>
      <c r="H38" s="238" t="s">
        <v>673</v>
      </c>
    </row>
    <row r="39" spans="2:8" x14ac:dyDescent="0.2">
      <c r="B39" s="443" t="s">
        <v>859</v>
      </c>
      <c r="C39" s="421">
        <v>800</v>
      </c>
      <c r="D39" s="342">
        <v>0</v>
      </c>
      <c r="E39" s="342">
        <v>800</v>
      </c>
      <c r="F39" s="342">
        <v>800</v>
      </c>
      <c r="G39" s="338">
        <v>0</v>
      </c>
      <c r="H39" s="338">
        <v>800</v>
      </c>
    </row>
    <row r="40" spans="2:8" x14ac:dyDescent="0.2">
      <c r="B40" s="443" t="s">
        <v>592</v>
      </c>
      <c r="C40" s="421">
        <v>0</v>
      </c>
      <c r="D40" s="342">
        <v>0</v>
      </c>
      <c r="E40" s="342">
        <v>0</v>
      </c>
      <c r="F40" s="342">
        <v>0</v>
      </c>
      <c r="G40" s="338">
        <v>0</v>
      </c>
      <c r="H40" s="338">
        <v>0</v>
      </c>
    </row>
    <row r="41" spans="2:8" x14ac:dyDescent="0.2">
      <c r="B41" s="443" t="s">
        <v>361</v>
      </c>
      <c r="C41" s="421">
        <v>0</v>
      </c>
      <c r="D41" s="342">
        <v>0</v>
      </c>
      <c r="E41" s="342">
        <v>0</v>
      </c>
      <c r="F41" s="342">
        <v>0</v>
      </c>
      <c r="G41" s="422" t="s">
        <v>673</v>
      </c>
      <c r="H41" s="422" t="s">
        <v>673</v>
      </c>
    </row>
    <row r="42" spans="2:8" x14ac:dyDescent="0.2">
      <c r="B42" s="443" t="s">
        <v>362</v>
      </c>
      <c r="C42" s="421">
        <v>26349</v>
      </c>
      <c r="D42" s="342">
        <v>23376</v>
      </c>
      <c r="E42" s="342">
        <v>2973</v>
      </c>
      <c r="F42" s="342">
        <v>26343</v>
      </c>
      <c r="G42" s="422">
        <v>23376</v>
      </c>
      <c r="H42" s="142">
        <v>2967</v>
      </c>
    </row>
    <row r="43" spans="2:8" x14ac:dyDescent="0.2">
      <c r="B43" s="443" t="s">
        <v>400</v>
      </c>
      <c r="C43" s="421">
        <v>0</v>
      </c>
      <c r="D43" s="342">
        <v>0</v>
      </c>
      <c r="E43" s="342">
        <v>0</v>
      </c>
      <c r="F43" s="342">
        <v>0</v>
      </c>
      <c r="G43" s="422">
        <v>0</v>
      </c>
      <c r="H43" s="241">
        <v>0</v>
      </c>
    </row>
    <row r="44" spans="2:8" x14ac:dyDescent="0.2">
      <c r="B44" s="443" t="s">
        <v>654</v>
      </c>
      <c r="C44" s="421">
        <v>0</v>
      </c>
      <c r="D44" s="342">
        <v>0</v>
      </c>
      <c r="E44" s="342">
        <v>0</v>
      </c>
      <c r="F44" s="342">
        <v>0</v>
      </c>
      <c r="G44" s="422">
        <v>0</v>
      </c>
      <c r="H44" s="422">
        <v>0</v>
      </c>
    </row>
    <row r="45" spans="2:8" x14ac:dyDescent="0.2">
      <c r="B45" s="443" t="s">
        <v>414</v>
      </c>
      <c r="C45" s="421">
        <v>1576925</v>
      </c>
      <c r="D45" s="342">
        <v>760572</v>
      </c>
      <c r="E45" s="342">
        <v>816353</v>
      </c>
      <c r="F45" s="342">
        <v>1497334</v>
      </c>
      <c r="G45" s="241">
        <v>760572</v>
      </c>
      <c r="H45" s="338">
        <v>736762</v>
      </c>
    </row>
    <row r="46" spans="2:8" x14ac:dyDescent="0.2">
      <c r="B46" s="443" t="s">
        <v>655</v>
      </c>
      <c r="C46" s="421">
        <v>0</v>
      </c>
      <c r="D46" s="342">
        <v>0</v>
      </c>
      <c r="E46" s="342">
        <v>0</v>
      </c>
      <c r="F46" s="342">
        <v>0</v>
      </c>
      <c r="G46" s="241">
        <v>0</v>
      </c>
      <c r="H46" s="338">
        <v>0</v>
      </c>
    </row>
    <row r="47" spans="2:8" x14ac:dyDescent="0.15">
      <c r="B47" s="435" t="s">
        <v>363</v>
      </c>
      <c r="C47" s="421">
        <v>20390</v>
      </c>
      <c r="D47" s="342">
        <v>0</v>
      </c>
      <c r="E47" s="342">
        <v>20390</v>
      </c>
      <c r="F47" s="342">
        <v>20390</v>
      </c>
      <c r="G47" s="338">
        <v>0</v>
      </c>
      <c r="H47" s="338">
        <v>20390</v>
      </c>
    </row>
    <row r="48" spans="2:8" x14ac:dyDescent="0.2">
      <c r="B48" s="443" t="s">
        <v>364</v>
      </c>
      <c r="C48" s="421">
        <v>845137</v>
      </c>
      <c r="D48" s="342">
        <v>727278</v>
      </c>
      <c r="E48" s="342">
        <v>117859</v>
      </c>
      <c r="F48" s="342">
        <v>811449</v>
      </c>
      <c r="G48" s="422">
        <v>727278</v>
      </c>
      <c r="H48" s="422">
        <v>84171</v>
      </c>
    </row>
    <row r="49" spans="2:8" x14ac:dyDescent="0.2">
      <c r="B49" s="443" t="s">
        <v>860</v>
      </c>
      <c r="C49" s="421">
        <v>1931773</v>
      </c>
      <c r="D49" s="422">
        <v>1410168</v>
      </c>
      <c r="E49" s="422">
        <v>521605</v>
      </c>
      <c r="F49" s="342">
        <v>1931773</v>
      </c>
      <c r="G49" s="422">
        <v>1410168</v>
      </c>
      <c r="H49" s="422">
        <v>521605</v>
      </c>
    </row>
    <row r="50" spans="2:8" x14ac:dyDescent="0.2">
      <c r="B50" s="443" t="s">
        <v>861</v>
      </c>
      <c r="C50" s="421">
        <v>4284251</v>
      </c>
      <c r="D50" s="422">
        <v>3022993</v>
      </c>
      <c r="E50" s="338">
        <v>1261258</v>
      </c>
      <c r="F50" s="342">
        <v>4284251</v>
      </c>
      <c r="G50" s="422">
        <v>3022993</v>
      </c>
      <c r="H50" s="338">
        <v>1261258</v>
      </c>
    </row>
    <row r="51" spans="2:8" x14ac:dyDescent="0.2">
      <c r="B51" s="443" t="s">
        <v>865</v>
      </c>
      <c r="C51" s="421">
        <v>46931</v>
      </c>
      <c r="D51" s="338">
        <v>29481</v>
      </c>
      <c r="E51" s="338">
        <v>17450</v>
      </c>
      <c r="F51" s="342">
        <v>46931</v>
      </c>
      <c r="G51" s="338">
        <v>29481</v>
      </c>
      <c r="H51" s="338">
        <v>17450</v>
      </c>
    </row>
    <row r="52" spans="2:8" x14ac:dyDescent="0.2">
      <c r="B52" s="443" t="s">
        <v>866</v>
      </c>
      <c r="C52" s="421">
        <v>28669</v>
      </c>
      <c r="D52" s="338">
        <v>15870</v>
      </c>
      <c r="E52" s="338">
        <v>12799</v>
      </c>
      <c r="F52" s="342">
        <v>28669</v>
      </c>
      <c r="G52" s="338">
        <v>15870</v>
      </c>
      <c r="H52" s="338">
        <v>12799</v>
      </c>
    </row>
    <row r="53" spans="2:8" x14ac:dyDescent="0.2">
      <c r="B53" s="443" t="s">
        <v>867</v>
      </c>
      <c r="C53" s="421">
        <v>184464</v>
      </c>
      <c r="D53" s="422">
        <v>77472</v>
      </c>
      <c r="E53" s="338">
        <v>106992</v>
      </c>
      <c r="F53" s="342">
        <v>184464</v>
      </c>
      <c r="G53" s="422">
        <v>77472</v>
      </c>
      <c r="H53" s="338">
        <v>106992</v>
      </c>
    </row>
    <row r="54" spans="2:8" x14ac:dyDescent="0.2">
      <c r="B54" s="443" t="s">
        <v>868</v>
      </c>
      <c r="C54" s="421">
        <v>807036</v>
      </c>
      <c r="D54" s="338">
        <v>497026</v>
      </c>
      <c r="E54" s="338">
        <v>310010</v>
      </c>
      <c r="F54" s="342">
        <v>807036</v>
      </c>
      <c r="G54" s="338">
        <v>497026</v>
      </c>
      <c r="H54" s="338">
        <v>310010</v>
      </c>
    </row>
    <row r="55" spans="2:8" x14ac:dyDescent="0.2">
      <c r="B55" s="443" t="s">
        <v>869</v>
      </c>
      <c r="C55" s="421">
        <v>4721</v>
      </c>
      <c r="D55" s="238" t="s">
        <v>673</v>
      </c>
      <c r="E55" s="338">
        <v>4721</v>
      </c>
      <c r="F55" s="342">
        <v>4721</v>
      </c>
      <c r="G55" s="238" t="s">
        <v>673</v>
      </c>
      <c r="H55" s="338">
        <v>4721</v>
      </c>
    </row>
    <row r="56" spans="2:8" x14ac:dyDescent="0.2">
      <c r="B56" s="443" t="s">
        <v>870</v>
      </c>
      <c r="C56" s="421">
        <v>51570</v>
      </c>
      <c r="D56" s="338">
        <v>11551</v>
      </c>
      <c r="E56" s="338">
        <v>40019</v>
      </c>
      <c r="F56" s="342">
        <v>51570</v>
      </c>
      <c r="G56" s="338">
        <v>11551</v>
      </c>
      <c r="H56" s="338">
        <v>40019</v>
      </c>
    </row>
    <row r="57" spans="2:8" x14ac:dyDescent="0.2">
      <c r="B57" s="443" t="s">
        <v>365</v>
      </c>
      <c r="C57" s="421"/>
      <c r="D57" s="342"/>
      <c r="E57" s="342"/>
      <c r="F57" s="342"/>
      <c r="G57" s="241"/>
      <c r="H57" s="422"/>
    </row>
    <row r="58" spans="2:8" x14ac:dyDescent="0.2">
      <c r="B58" s="443"/>
      <c r="C58" s="421"/>
      <c r="D58" s="342"/>
      <c r="E58" s="342"/>
      <c r="F58" s="342"/>
      <c r="G58" s="338"/>
      <c r="H58" s="422"/>
    </row>
    <row r="59" spans="2:8" x14ac:dyDescent="0.2">
      <c r="B59" s="443" t="s">
        <v>871</v>
      </c>
      <c r="C59" s="421">
        <v>5098</v>
      </c>
      <c r="D59" s="342">
        <v>0</v>
      </c>
      <c r="E59" s="342">
        <v>5098</v>
      </c>
      <c r="F59" s="342">
        <v>0</v>
      </c>
      <c r="G59" s="338">
        <v>0</v>
      </c>
      <c r="H59" s="422">
        <v>0</v>
      </c>
    </row>
    <row r="60" spans="2:8" x14ac:dyDescent="0.2">
      <c r="B60" s="435" t="s">
        <v>872</v>
      </c>
      <c r="C60" s="421">
        <v>113</v>
      </c>
      <c r="D60" s="422">
        <v>0</v>
      </c>
      <c r="E60" s="338">
        <v>113</v>
      </c>
      <c r="F60" s="342">
        <v>113</v>
      </c>
      <c r="G60" s="422">
        <v>0</v>
      </c>
      <c r="H60" s="338">
        <v>113</v>
      </c>
    </row>
    <row r="61" spans="2:8" x14ac:dyDescent="0.2">
      <c r="B61" s="443" t="s">
        <v>873</v>
      </c>
      <c r="C61" s="421">
        <v>3104</v>
      </c>
      <c r="D61" s="142">
        <v>109</v>
      </c>
      <c r="E61" s="422">
        <v>2995</v>
      </c>
      <c r="F61" s="342">
        <v>3104</v>
      </c>
      <c r="G61" s="142">
        <v>109</v>
      </c>
      <c r="H61" s="422">
        <v>2995</v>
      </c>
    </row>
    <row r="62" spans="2:8" x14ac:dyDescent="0.2">
      <c r="B62" s="443" t="s">
        <v>874</v>
      </c>
      <c r="C62" s="421">
        <v>0</v>
      </c>
      <c r="D62" s="142">
        <v>0</v>
      </c>
      <c r="E62" s="422">
        <v>0</v>
      </c>
      <c r="F62" s="342">
        <v>0</v>
      </c>
      <c r="G62" s="142">
        <v>0</v>
      </c>
      <c r="H62" s="422">
        <v>0</v>
      </c>
    </row>
    <row r="63" spans="2:8" x14ac:dyDescent="0.2">
      <c r="B63" s="443" t="s">
        <v>862</v>
      </c>
      <c r="C63" s="421">
        <v>0</v>
      </c>
      <c r="D63" s="142" t="s">
        <v>673</v>
      </c>
      <c r="E63" s="422" t="s">
        <v>673</v>
      </c>
      <c r="F63" s="342">
        <v>0</v>
      </c>
      <c r="G63" s="142" t="s">
        <v>673</v>
      </c>
      <c r="H63" s="422" t="s">
        <v>673</v>
      </c>
    </row>
    <row r="64" spans="2:8" x14ac:dyDescent="0.2">
      <c r="B64" s="443" t="s">
        <v>929</v>
      </c>
      <c r="C64" s="421">
        <v>119</v>
      </c>
      <c r="D64" s="142">
        <v>53</v>
      </c>
      <c r="E64" s="422">
        <v>66</v>
      </c>
      <c r="F64" s="342">
        <v>119</v>
      </c>
      <c r="G64" s="142">
        <v>53</v>
      </c>
      <c r="H64" s="422">
        <v>66</v>
      </c>
    </row>
    <row r="65" spans="2:8" x14ac:dyDescent="0.2">
      <c r="B65" s="443" t="s">
        <v>875</v>
      </c>
      <c r="C65" s="421">
        <v>530</v>
      </c>
      <c r="D65" s="142" t="s">
        <v>673</v>
      </c>
      <c r="E65" s="422">
        <v>530</v>
      </c>
      <c r="F65" s="342">
        <v>530</v>
      </c>
      <c r="G65" s="142" t="s">
        <v>673</v>
      </c>
      <c r="H65" s="422">
        <v>530</v>
      </c>
    </row>
    <row r="66" spans="2:8" x14ac:dyDescent="0.2">
      <c r="B66" s="443" t="s">
        <v>876</v>
      </c>
      <c r="C66" s="421">
        <v>28</v>
      </c>
      <c r="D66" s="422">
        <v>5</v>
      </c>
      <c r="E66" s="241">
        <v>23</v>
      </c>
      <c r="F66" s="342">
        <v>28</v>
      </c>
      <c r="G66" s="422">
        <v>5</v>
      </c>
      <c r="H66" s="241">
        <v>23</v>
      </c>
    </row>
    <row r="67" spans="2:8" x14ac:dyDescent="0.2">
      <c r="B67" s="443" t="s">
        <v>863</v>
      </c>
      <c r="C67" s="421">
        <v>25</v>
      </c>
      <c r="D67" s="422">
        <v>0</v>
      </c>
      <c r="E67" s="241">
        <v>25</v>
      </c>
      <c r="F67" s="342">
        <v>25</v>
      </c>
      <c r="G67" s="422">
        <v>0</v>
      </c>
      <c r="H67" s="241">
        <v>25</v>
      </c>
    </row>
    <row r="68" spans="2:8" x14ac:dyDescent="0.2">
      <c r="B68" s="443" t="s">
        <v>877</v>
      </c>
      <c r="C68" s="421">
        <v>212</v>
      </c>
      <c r="D68" s="422">
        <v>0</v>
      </c>
      <c r="E68" s="241">
        <v>212</v>
      </c>
      <c r="F68" s="342">
        <v>212</v>
      </c>
      <c r="G68" s="422">
        <v>0</v>
      </c>
      <c r="H68" s="241">
        <v>212</v>
      </c>
    </row>
    <row r="69" spans="2:8" x14ac:dyDescent="0.2">
      <c r="B69" s="443"/>
      <c r="C69" s="421"/>
      <c r="D69" s="241"/>
      <c r="E69" s="142"/>
      <c r="F69" s="342"/>
      <c r="G69" s="241"/>
      <c r="H69" s="142"/>
    </row>
    <row r="70" spans="2:8" x14ac:dyDescent="0.2">
      <c r="B70" s="443" t="s">
        <v>878</v>
      </c>
      <c r="C70" s="421">
        <v>374904</v>
      </c>
      <c r="D70" s="241">
        <v>333674</v>
      </c>
      <c r="E70" s="142">
        <v>41230</v>
      </c>
      <c r="F70" s="342">
        <v>374904</v>
      </c>
      <c r="G70" s="241">
        <v>333674</v>
      </c>
      <c r="H70" s="142">
        <v>41230</v>
      </c>
    </row>
    <row r="71" spans="2:8" x14ac:dyDescent="0.2">
      <c r="B71" s="435" t="s">
        <v>879</v>
      </c>
      <c r="C71" s="421">
        <v>3755</v>
      </c>
      <c r="D71" s="422">
        <v>3755</v>
      </c>
      <c r="E71" s="422">
        <v>0</v>
      </c>
      <c r="F71" s="342">
        <v>3755</v>
      </c>
      <c r="G71" s="422">
        <v>3755</v>
      </c>
      <c r="H71" s="422">
        <v>0</v>
      </c>
    </row>
    <row r="72" spans="2:8" x14ac:dyDescent="0.2">
      <c r="B72" s="435" t="s">
        <v>930</v>
      </c>
      <c r="C72" s="421">
        <v>66</v>
      </c>
      <c r="D72" s="422" t="s">
        <v>673</v>
      </c>
      <c r="E72" s="422">
        <v>66</v>
      </c>
      <c r="F72" s="342">
        <v>66</v>
      </c>
      <c r="G72" s="422" t="s">
        <v>673</v>
      </c>
      <c r="H72" s="422">
        <v>66</v>
      </c>
    </row>
    <row r="73" spans="2:8" x14ac:dyDescent="0.2">
      <c r="B73" s="443" t="s">
        <v>880</v>
      </c>
      <c r="C73" s="421">
        <v>133761</v>
      </c>
      <c r="D73" s="342">
        <v>133761</v>
      </c>
      <c r="E73" s="422">
        <v>0</v>
      </c>
      <c r="F73" s="342">
        <v>133761</v>
      </c>
      <c r="G73" s="342">
        <v>133761</v>
      </c>
      <c r="H73" s="422">
        <v>0</v>
      </c>
    </row>
    <row r="74" spans="2:8" x14ac:dyDescent="0.2">
      <c r="B74" s="443" t="s">
        <v>881</v>
      </c>
      <c r="C74" s="421">
        <v>0</v>
      </c>
      <c r="D74" s="241">
        <v>0</v>
      </c>
      <c r="E74" s="237">
        <v>0</v>
      </c>
      <c r="F74" s="342">
        <v>0</v>
      </c>
      <c r="G74" s="241">
        <v>0</v>
      </c>
      <c r="H74" s="237">
        <v>0</v>
      </c>
    </row>
    <row r="75" spans="2:8" x14ac:dyDescent="0.2">
      <c r="B75" s="435" t="s">
        <v>882</v>
      </c>
      <c r="C75" s="421">
        <v>775</v>
      </c>
      <c r="D75" s="142">
        <v>660</v>
      </c>
      <c r="E75" s="422">
        <v>115</v>
      </c>
      <c r="F75" s="342">
        <v>775</v>
      </c>
      <c r="G75" s="142">
        <v>660</v>
      </c>
      <c r="H75" s="422">
        <v>115</v>
      </c>
    </row>
    <row r="76" spans="2:8" x14ac:dyDescent="0.2">
      <c r="B76" s="435" t="s">
        <v>864</v>
      </c>
      <c r="C76" s="421">
        <v>0</v>
      </c>
      <c r="D76" s="142">
        <v>0</v>
      </c>
      <c r="E76" s="422" t="s">
        <v>673</v>
      </c>
      <c r="F76" s="342">
        <v>0</v>
      </c>
      <c r="G76" s="142">
        <v>0</v>
      </c>
      <c r="H76" s="422" t="s">
        <v>673</v>
      </c>
    </row>
    <row r="77" spans="2:8" x14ac:dyDescent="0.2">
      <c r="B77" s="443" t="s">
        <v>883</v>
      </c>
      <c r="C77" s="421">
        <v>64816</v>
      </c>
      <c r="D77" s="422">
        <v>0</v>
      </c>
      <c r="E77" s="338">
        <v>64816</v>
      </c>
      <c r="F77" s="342">
        <v>64816</v>
      </c>
      <c r="G77" s="422">
        <v>0</v>
      </c>
      <c r="H77" s="338">
        <v>64816</v>
      </c>
    </row>
    <row r="78" spans="2:8" x14ac:dyDescent="0.2">
      <c r="B78" s="443" t="s">
        <v>415</v>
      </c>
      <c r="C78" s="421">
        <v>3476650</v>
      </c>
      <c r="D78" s="338">
        <v>1695635</v>
      </c>
      <c r="E78" s="422">
        <v>1781015</v>
      </c>
      <c r="F78" s="342">
        <v>3476650</v>
      </c>
      <c r="G78" s="338">
        <v>1695635</v>
      </c>
      <c r="H78" s="422">
        <v>1781015</v>
      </c>
    </row>
    <row r="79" spans="2:8" ht="18" thickBot="1" x14ac:dyDescent="0.25">
      <c r="B79" s="446"/>
      <c r="C79" s="447"/>
      <c r="D79" s="448"/>
      <c r="E79" s="333"/>
      <c r="F79" s="448"/>
      <c r="G79" s="309"/>
      <c r="H79" s="309"/>
    </row>
    <row r="80" spans="2:8" x14ac:dyDescent="0.2">
      <c r="B80" s="435"/>
      <c r="C80" s="449" t="s">
        <v>884</v>
      </c>
      <c r="D80" s="450"/>
      <c r="E80" s="450"/>
      <c r="F80" s="450"/>
      <c r="G80" s="450"/>
      <c r="H80" s="450"/>
    </row>
    <row r="81" spans="2:8" x14ac:dyDescent="0.2">
      <c r="B81" s="435"/>
      <c r="C81" s="451" t="s">
        <v>373</v>
      </c>
      <c r="D81" s="296"/>
      <c r="E81" s="296"/>
      <c r="F81" s="296"/>
      <c r="G81" s="296"/>
      <c r="H81" s="296"/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3"/>
  <sheetViews>
    <sheetView view="pageBreakPreview" zoomScale="75" zoomScaleNormal="75" workbookViewId="0">
      <selection activeCell="J17" sqref="J17"/>
    </sheetView>
  </sheetViews>
  <sheetFormatPr defaultColWidth="13.375" defaultRowHeight="17.25" x14ac:dyDescent="0.15"/>
  <cols>
    <col min="1" max="1" width="10.625" style="34" customWidth="1"/>
    <col min="2" max="2" width="29" style="54" customWidth="1"/>
    <col min="3" max="8" width="17.75" style="34" customWidth="1"/>
    <col min="9" max="14" width="13.375" style="34"/>
    <col min="15" max="16384" width="13.375" style="9"/>
  </cols>
  <sheetData>
    <row r="1" spans="1:8" x14ac:dyDescent="0.2">
      <c r="A1" s="45"/>
    </row>
    <row r="6" spans="1:8" x14ac:dyDescent="0.2">
      <c r="B6" s="549" t="s">
        <v>243</v>
      </c>
      <c r="C6" s="549"/>
      <c r="D6" s="549"/>
      <c r="E6" s="549"/>
      <c r="F6" s="549"/>
      <c r="G6" s="549"/>
      <c r="H6" s="549"/>
    </row>
    <row r="7" spans="1:8" ht="18" thickBot="1" x14ac:dyDescent="0.25">
      <c r="B7" s="433"/>
      <c r="C7" s="294" t="s">
        <v>593</v>
      </c>
      <c r="D7" s="293"/>
      <c r="E7" s="293"/>
      <c r="F7" s="293"/>
      <c r="G7" s="293"/>
      <c r="H7" s="434" t="s">
        <v>885</v>
      </c>
    </row>
    <row r="8" spans="1:8" x14ac:dyDescent="0.15">
      <c r="B8" s="435"/>
      <c r="C8" s="567" t="s">
        <v>886</v>
      </c>
      <c r="D8" s="298"/>
      <c r="E8" s="298"/>
      <c r="F8" s="567" t="s">
        <v>11</v>
      </c>
      <c r="G8" s="298"/>
      <c r="H8" s="298"/>
    </row>
    <row r="9" spans="1:8" x14ac:dyDescent="0.2">
      <c r="B9" s="436"/>
      <c r="C9" s="540"/>
      <c r="D9" s="330" t="s">
        <v>13</v>
      </c>
      <c r="E9" s="330" t="s">
        <v>14</v>
      </c>
      <c r="F9" s="540"/>
      <c r="G9" s="330" t="s">
        <v>13</v>
      </c>
      <c r="H9" s="330" t="s">
        <v>14</v>
      </c>
    </row>
    <row r="10" spans="1:8" x14ac:dyDescent="0.2">
      <c r="B10" s="437"/>
      <c r="C10" s="438"/>
      <c r="D10" s="300"/>
      <c r="E10" s="300"/>
      <c r="F10" s="295"/>
      <c r="G10" s="296"/>
      <c r="H10" s="296"/>
    </row>
    <row r="11" spans="1:8" x14ac:dyDescent="0.2">
      <c r="B11" s="439" t="s">
        <v>653</v>
      </c>
      <c r="C11" s="440">
        <v>437294</v>
      </c>
      <c r="D11" s="442">
        <v>5012</v>
      </c>
      <c r="E11" s="442">
        <v>432282</v>
      </c>
      <c r="F11" s="442">
        <v>914626</v>
      </c>
      <c r="G11" s="442">
        <v>323224</v>
      </c>
      <c r="H11" s="442">
        <v>591402</v>
      </c>
    </row>
    <row r="12" spans="1:8" x14ac:dyDescent="0.2">
      <c r="B12" s="439" t="s">
        <v>858</v>
      </c>
      <c r="C12" s="440">
        <v>485426</v>
      </c>
      <c r="D12" s="442">
        <v>450</v>
      </c>
      <c r="E12" s="442">
        <v>484976</v>
      </c>
      <c r="F12" s="442">
        <v>321154</v>
      </c>
      <c r="G12" s="442">
        <v>321154</v>
      </c>
      <c r="H12" s="442">
        <v>596076</v>
      </c>
    </row>
    <row r="13" spans="1:8" x14ac:dyDescent="0.2">
      <c r="B13" s="439" t="s">
        <v>928</v>
      </c>
      <c r="C13" s="440">
        <v>307089</v>
      </c>
      <c r="D13" s="442">
        <v>7285</v>
      </c>
      <c r="E13" s="442">
        <v>299804</v>
      </c>
      <c r="F13" s="442">
        <v>893162</v>
      </c>
      <c r="G13" s="442">
        <v>350008</v>
      </c>
      <c r="H13" s="442">
        <v>543154</v>
      </c>
    </row>
    <row r="14" spans="1:8" x14ac:dyDescent="0.2">
      <c r="B14" s="439"/>
      <c r="C14" s="440"/>
      <c r="D14" s="442"/>
      <c r="E14" s="442"/>
      <c r="F14" s="442"/>
      <c r="G14" s="442"/>
      <c r="H14" s="442"/>
    </row>
    <row r="15" spans="1:8" x14ac:dyDescent="0.2">
      <c r="B15" s="443" t="s">
        <v>487</v>
      </c>
      <c r="C15" s="440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</row>
    <row r="16" spans="1:8" x14ac:dyDescent="0.15">
      <c r="B16" s="435" t="s">
        <v>488</v>
      </c>
      <c r="C16" s="452">
        <v>0</v>
      </c>
      <c r="D16" s="240">
        <v>0</v>
      </c>
      <c r="E16" s="240">
        <v>0</v>
      </c>
      <c r="F16" s="240">
        <v>0</v>
      </c>
      <c r="G16" s="240">
        <v>0</v>
      </c>
      <c r="H16" s="240">
        <v>0</v>
      </c>
    </row>
    <row r="17" spans="2:8" x14ac:dyDescent="0.2">
      <c r="B17" s="443" t="s">
        <v>591</v>
      </c>
      <c r="C17" s="426">
        <v>21</v>
      </c>
      <c r="D17" s="422">
        <v>0</v>
      </c>
      <c r="E17" s="422">
        <v>21</v>
      </c>
      <c r="F17" s="422">
        <v>0</v>
      </c>
      <c r="G17" s="422">
        <v>0</v>
      </c>
      <c r="H17" s="422">
        <v>0</v>
      </c>
    </row>
    <row r="18" spans="2:8" x14ac:dyDescent="0.2">
      <c r="B18" s="443"/>
      <c r="C18" s="426"/>
      <c r="D18" s="422"/>
      <c r="E18" s="422"/>
      <c r="F18" s="422"/>
      <c r="G18" s="422"/>
      <c r="H18" s="422"/>
    </row>
    <row r="19" spans="2:8" x14ac:dyDescent="0.2">
      <c r="B19" s="435" t="s">
        <v>346</v>
      </c>
      <c r="C19" s="426">
        <v>0</v>
      </c>
      <c r="D19" s="422">
        <v>0</v>
      </c>
      <c r="E19" s="422">
        <v>0</v>
      </c>
      <c r="F19" s="422">
        <v>24448</v>
      </c>
      <c r="G19" s="422">
        <v>1424</v>
      </c>
      <c r="H19" s="422">
        <v>23024</v>
      </c>
    </row>
    <row r="20" spans="2:8" x14ac:dyDescent="0.2">
      <c r="B20" s="435" t="s">
        <v>413</v>
      </c>
      <c r="C20" s="453">
        <v>0</v>
      </c>
      <c r="D20" s="422">
        <v>0</v>
      </c>
      <c r="E20" s="237">
        <v>0</v>
      </c>
      <c r="F20" s="422">
        <v>0</v>
      </c>
      <c r="G20" s="422">
        <v>0</v>
      </c>
      <c r="H20" s="422">
        <v>0</v>
      </c>
    </row>
    <row r="21" spans="2:8" x14ac:dyDescent="0.2">
      <c r="B21" s="443" t="s">
        <v>347</v>
      </c>
      <c r="C21" s="453">
        <v>0</v>
      </c>
      <c r="D21" s="422">
        <v>0</v>
      </c>
      <c r="E21" s="237">
        <v>0</v>
      </c>
      <c r="F21" s="422">
        <v>0</v>
      </c>
      <c r="G21" s="422">
        <v>0</v>
      </c>
      <c r="H21" s="237">
        <v>0</v>
      </c>
    </row>
    <row r="22" spans="2:8" x14ac:dyDescent="0.2">
      <c r="B22" s="443" t="s">
        <v>348</v>
      </c>
      <c r="C22" s="453">
        <v>5285</v>
      </c>
      <c r="D22" s="422">
        <v>5285</v>
      </c>
      <c r="E22" s="237">
        <v>0</v>
      </c>
      <c r="F22" s="223">
        <v>525219</v>
      </c>
      <c r="G22" s="237">
        <v>195430</v>
      </c>
      <c r="H22" s="237">
        <v>329789</v>
      </c>
    </row>
    <row r="23" spans="2:8" x14ac:dyDescent="0.2">
      <c r="B23" s="443" t="s">
        <v>349</v>
      </c>
      <c r="C23" s="426">
        <v>6400</v>
      </c>
      <c r="D23" s="422">
        <v>450</v>
      </c>
      <c r="E23" s="422">
        <v>5950</v>
      </c>
      <c r="F23" s="422">
        <v>0</v>
      </c>
      <c r="G23" s="422">
        <v>0</v>
      </c>
      <c r="H23" s="422">
        <v>0</v>
      </c>
    </row>
    <row r="24" spans="2:8" x14ac:dyDescent="0.2">
      <c r="B24" s="443"/>
      <c r="C24" s="452"/>
      <c r="D24" s="237"/>
      <c r="E24" s="422"/>
      <c r="F24" s="223"/>
      <c r="G24" s="237"/>
      <c r="H24" s="241"/>
    </row>
    <row r="25" spans="2:8" x14ac:dyDescent="0.2">
      <c r="B25" s="443" t="s">
        <v>350</v>
      </c>
      <c r="C25" s="426">
        <v>0</v>
      </c>
      <c r="D25" s="422">
        <v>0</v>
      </c>
      <c r="E25" s="422">
        <v>0</v>
      </c>
      <c r="F25" s="422">
        <v>0</v>
      </c>
      <c r="G25" s="422">
        <v>0</v>
      </c>
      <c r="H25" s="422">
        <v>0</v>
      </c>
    </row>
    <row r="26" spans="2:8" x14ac:dyDescent="0.2">
      <c r="B26" s="435" t="s">
        <v>351</v>
      </c>
      <c r="C26" s="426">
        <v>0</v>
      </c>
      <c r="D26" s="422">
        <v>0</v>
      </c>
      <c r="E26" s="237">
        <v>0</v>
      </c>
      <c r="F26" s="223">
        <v>0</v>
      </c>
      <c r="G26" s="422">
        <v>0</v>
      </c>
      <c r="H26" s="237">
        <v>0</v>
      </c>
    </row>
    <row r="27" spans="2:8" x14ac:dyDescent="0.2">
      <c r="B27" s="435" t="s">
        <v>478</v>
      </c>
      <c r="C27" s="426">
        <v>0</v>
      </c>
      <c r="D27" s="422">
        <v>0</v>
      </c>
      <c r="E27" s="237">
        <v>0</v>
      </c>
      <c r="F27" s="223">
        <v>0</v>
      </c>
      <c r="G27" s="422">
        <v>0</v>
      </c>
      <c r="H27" s="237">
        <v>0</v>
      </c>
    </row>
    <row r="28" spans="2:8" x14ac:dyDescent="0.2">
      <c r="B28" s="443" t="s">
        <v>352</v>
      </c>
      <c r="C28" s="426">
        <v>240585</v>
      </c>
      <c r="D28" s="422">
        <v>1550</v>
      </c>
      <c r="E28" s="422">
        <v>239035</v>
      </c>
      <c r="F28" s="422">
        <v>256953</v>
      </c>
      <c r="G28" s="422">
        <v>152404</v>
      </c>
      <c r="H28" s="422">
        <v>104549</v>
      </c>
    </row>
    <row r="29" spans="2:8" x14ac:dyDescent="0.2">
      <c r="B29" s="443" t="s">
        <v>477</v>
      </c>
      <c r="C29" s="426">
        <v>0</v>
      </c>
      <c r="D29" s="422">
        <v>0</v>
      </c>
      <c r="E29" s="422">
        <v>0</v>
      </c>
      <c r="F29" s="422">
        <v>0</v>
      </c>
      <c r="G29" s="422">
        <v>0</v>
      </c>
      <c r="H29" s="422">
        <v>0</v>
      </c>
    </row>
    <row r="30" spans="2:8" x14ac:dyDescent="0.2">
      <c r="B30" s="443" t="s">
        <v>353</v>
      </c>
      <c r="C30" s="453">
        <v>21104</v>
      </c>
      <c r="D30" s="422">
        <v>0</v>
      </c>
      <c r="E30" s="237">
        <v>21104</v>
      </c>
      <c r="F30" s="223">
        <v>0</v>
      </c>
      <c r="G30" s="422">
        <v>0</v>
      </c>
      <c r="H30" s="237">
        <v>0</v>
      </c>
    </row>
    <row r="31" spans="2:8" x14ac:dyDescent="0.2">
      <c r="B31" s="443" t="s">
        <v>354</v>
      </c>
      <c r="C31" s="426">
        <v>0</v>
      </c>
      <c r="D31" s="422">
        <v>0</v>
      </c>
      <c r="E31" s="422">
        <v>0</v>
      </c>
      <c r="F31" s="241">
        <v>1103</v>
      </c>
      <c r="G31" s="422">
        <v>0</v>
      </c>
      <c r="H31" s="241">
        <v>1103</v>
      </c>
    </row>
    <row r="32" spans="2:8" x14ac:dyDescent="0.2">
      <c r="B32" s="443" t="s">
        <v>355</v>
      </c>
      <c r="C32" s="453">
        <v>0</v>
      </c>
      <c r="D32" s="422">
        <v>0</v>
      </c>
      <c r="E32" s="237">
        <v>0</v>
      </c>
      <c r="F32" s="422">
        <v>0</v>
      </c>
      <c r="G32" s="422">
        <v>0</v>
      </c>
      <c r="H32" s="422">
        <v>0</v>
      </c>
    </row>
    <row r="33" spans="2:8" x14ac:dyDescent="0.2">
      <c r="B33" s="443" t="s">
        <v>356</v>
      </c>
      <c r="C33" s="426">
        <v>0</v>
      </c>
      <c r="D33" s="422">
        <v>0</v>
      </c>
      <c r="E33" s="422">
        <v>0</v>
      </c>
      <c r="F33" s="422">
        <v>0</v>
      </c>
      <c r="G33" s="422">
        <v>0</v>
      </c>
      <c r="H33" s="422">
        <v>0</v>
      </c>
    </row>
    <row r="34" spans="2:8" x14ac:dyDescent="0.2">
      <c r="B34" s="443"/>
      <c r="C34" s="426"/>
      <c r="D34" s="422"/>
      <c r="E34" s="422"/>
      <c r="F34" s="422"/>
      <c r="G34" s="422"/>
      <c r="H34" s="422"/>
    </row>
    <row r="35" spans="2:8" x14ac:dyDescent="0.2">
      <c r="B35" s="443" t="s">
        <v>357</v>
      </c>
      <c r="C35" s="426">
        <v>0</v>
      </c>
      <c r="D35" s="422">
        <v>0</v>
      </c>
      <c r="E35" s="422">
        <v>0</v>
      </c>
      <c r="F35" s="422">
        <v>0</v>
      </c>
      <c r="G35" s="422">
        <v>0</v>
      </c>
      <c r="H35" s="422">
        <v>0</v>
      </c>
    </row>
    <row r="36" spans="2:8" x14ac:dyDescent="0.2">
      <c r="B36" s="435" t="s">
        <v>358</v>
      </c>
      <c r="C36" s="453">
        <v>0</v>
      </c>
      <c r="D36" s="237">
        <v>0</v>
      </c>
      <c r="E36" s="237">
        <v>0</v>
      </c>
      <c r="F36" s="223">
        <v>750</v>
      </c>
      <c r="G36" s="237">
        <v>750</v>
      </c>
      <c r="H36" s="237" t="s">
        <v>673</v>
      </c>
    </row>
    <row r="37" spans="2:8" x14ac:dyDescent="0.2">
      <c r="B37" s="443" t="s">
        <v>359</v>
      </c>
      <c r="C37" s="426">
        <v>0</v>
      </c>
      <c r="D37" s="422">
        <v>0</v>
      </c>
      <c r="E37" s="422">
        <v>0</v>
      </c>
      <c r="F37" s="241">
        <v>0</v>
      </c>
      <c r="G37" s="422">
        <v>0</v>
      </c>
      <c r="H37" s="241">
        <v>0</v>
      </c>
    </row>
    <row r="38" spans="2:8" x14ac:dyDescent="0.2">
      <c r="B38" s="443" t="s">
        <v>360</v>
      </c>
      <c r="C38" s="426">
        <v>0</v>
      </c>
      <c r="D38" s="422">
        <v>0</v>
      </c>
      <c r="E38" s="422">
        <v>0</v>
      </c>
      <c r="F38" s="241">
        <v>0</v>
      </c>
      <c r="G38" s="422">
        <v>0</v>
      </c>
      <c r="H38" s="241">
        <v>0</v>
      </c>
    </row>
    <row r="39" spans="2:8" x14ac:dyDescent="0.2">
      <c r="B39" s="443" t="s">
        <v>859</v>
      </c>
      <c r="C39" s="421">
        <v>0</v>
      </c>
      <c r="D39" s="342">
        <v>0</v>
      </c>
      <c r="E39" s="342">
        <v>0</v>
      </c>
      <c r="F39" s="342">
        <v>0</v>
      </c>
      <c r="G39" s="338">
        <v>0</v>
      </c>
      <c r="H39" s="338">
        <v>0</v>
      </c>
    </row>
    <row r="40" spans="2:8" x14ac:dyDescent="0.2">
      <c r="B40" s="443" t="s">
        <v>592</v>
      </c>
      <c r="C40" s="426">
        <v>0</v>
      </c>
      <c r="D40" s="422">
        <v>0</v>
      </c>
      <c r="E40" s="422">
        <v>0</v>
      </c>
      <c r="F40" s="241">
        <v>0</v>
      </c>
      <c r="G40" s="422">
        <v>0</v>
      </c>
      <c r="H40" s="241">
        <v>0</v>
      </c>
    </row>
    <row r="41" spans="2:8" x14ac:dyDescent="0.2">
      <c r="B41" s="443" t="s">
        <v>361</v>
      </c>
      <c r="C41" s="426">
        <v>0</v>
      </c>
      <c r="D41" s="422">
        <v>0</v>
      </c>
      <c r="E41" s="422">
        <v>0</v>
      </c>
      <c r="F41" s="422">
        <v>0</v>
      </c>
      <c r="G41" s="422">
        <v>0</v>
      </c>
      <c r="H41" s="422">
        <v>0</v>
      </c>
    </row>
    <row r="42" spans="2:8" x14ac:dyDescent="0.2">
      <c r="B42" s="443" t="s">
        <v>362</v>
      </c>
      <c r="C42" s="426">
        <v>6</v>
      </c>
      <c r="D42" s="422">
        <v>0</v>
      </c>
      <c r="E42" s="422">
        <v>6</v>
      </c>
      <c r="F42" s="241">
        <v>0</v>
      </c>
      <c r="G42" s="422">
        <v>0</v>
      </c>
      <c r="H42" s="241">
        <v>0</v>
      </c>
    </row>
    <row r="43" spans="2:8" x14ac:dyDescent="0.2">
      <c r="B43" s="443" t="s">
        <v>400</v>
      </c>
      <c r="C43" s="426">
        <v>0</v>
      </c>
      <c r="D43" s="422">
        <v>0</v>
      </c>
      <c r="E43" s="422">
        <v>0</v>
      </c>
      <c r="F43" s="422">
        <v>0</v>
      </c>
      <c r="G43" s="422">
        <v>0</v>
      </c>
      <c r="H43" s="422">
        <v>0</v>
      </c>
    </row>
    <row r="44" spans="2:8" x14ac:dyDescent="0.2">
      <c r="B44" s="443" t="s">
        <v>656</v>
      </c>
      <c r="C44" s="453">
        <v>0</v>
      </c>
      <c r="D44" s="241">
        <v>0</v>
      </c>
      <c r="E44" s="237">
        <v>0</v>
      </c>
      <c r="F44" s="422">
        <v>0</v>
      </c>
      <c r="G44" s="422">
        <v>0</v>
      </c>
      <c r="H44" s="422">
        <v>0</v>
      </c>
    </row>
    <row r="45" spans="2:8" x14ac:dyDescent="0.2">
      <c r="B45" s="443" t="s">
        <v>414</v>
      </c>
      <c r="C45" s="426">
        <v>0</v>
      </c>
      <c r="D45" s="422">
        <v>0</v>
      </c>
      <c r="E45" s="422">
        <v>0</v>
      </c>
      <c r="F45" s="422">
        <v>79591</v>
      </c>
      <c r="G45" s="422">
        <v>0</v>
      </c>
      <c r="H45" s="422">
        <v>79591</v>
      </c>
    </row>
    <row r="46" spans="2:8" x14ac:dyDescent="0.2">
      <c r="B46" s="443" t="s">
        <v>657</v>
      </c>
      <c r="C46" s="426">
        <v>0</v>
      </c>
      <c r="D46" s="422">
        <v>0</v>
      </c>
      <c r="E46" s="422">
        <v>0</v>
      </c>
      <c r="F46" s="422">
        <v>0</v>
      </c>
      <c r="G46" s="422">
        <v>0</v>
      </c>
      <c r="H46" s="422">
        <v>0</v>
      </c>
    </row>
    <row r="47" spans="2:8" x14ac:dyDescent="0.2">
      <c r="B47" s="435" t="s">
        <v>363</v>
      </c>
      <c r="C47" s="453">
        <v>0</v>
      </c>
      <c r="D47" s="237">
        <v>0</v>
      </c>
      <c r="E47" s="237">
        <v>0</v>
      </c>
      <c r="F47" s="223">
        <v>0</v>
      </c>
      <c r="G47" s="237">
        <v>0</v>
      </c>
      <c r="H47" s="237">
        <v>0</v>
      </c>
    </row>
    <row r="48" spans="2:8" x14ac:dyDescent="0.2">
      <c r="B48" s="443" t="s">
        <v>364</v>
      </c>
      <c r="C48" s="426">
        <v>33688</v>
      </c>
      <c r="D48" s="422">
        <v>0</v>
      </c>
      <c r="E48" s="422">
        <v>33688</v>
      </c>
      <c r="F48" s="223">
        <v>0</v>
      </c>
      <c r="G48" s="237">
        <v>0</v>
      </c>
      <c r="H48" s="422">
        <v>0</v>
      </c>
    </row>
    <row r="49" spans="2:8" x14ac:dyDescent="0.2">
      <c r="B49" s="443" t="s">
        <v>860</v>
      </c>
      <c r="C49" s="421">
        <v>0</v>
      </c>
      <c r="D49" s="342">
        <v>0</v>
      </c>
      <c r="E49" s="342">
        <v>0</v>
      </c>
      <c r="F49" s="342">
        <v>0</v>
      </c>
      <c r="G49" s="422">
        <v>0</v>
      </c>
      <c r="H49" s="422">
        <v>0</v>
      </c>
    </row>
    <row r="50" spans="2:8" x14ac:dyDescent="0.2">
      <c r="B50" s="443" t="s">
        <v>861</v>
      </c>
      <c r="C50" s="426">
        <v>0</v>
      </c>
      <c r="D50" s="422">
        <v>0</v>
      </c>
      <c r="E50" s="241">
        <v>0</v>
      </c>
      <c r="F50" s="422">
        <v>0</v>
      </c>
      <c r="G50" s="422">
        <v>0</v>
      </c>
      <c r="H50" s="422">
        <v>0</v>
      </c>
    </row>
    <row r="51" spans="2:8" x14ac:dyDescent="0.2">
      <c r="B51" s="443" t="s">
        <v>865</v>
      </c>
      <c r="C51" s="453">
        <v>0</v>
      </c>
      <c r="D51" s="422">
        <v>0</v>
      </c>
      <c r="E51" s="237">
        <v>0</v>
      </c>
      <c r="F51" s="422">
        <v>0</v>
      </c>
      <c r="G51" s="422">
        <v>0</v>
      </c>
      <c r="H51" s="422">
        <v>0</v>
      </c>
    </row>
    <row r="52" spans="2:8" x14ac:dyDescent="0.2">
      <c r="B52" s="443" t="s">
        <v>866</v>
      </c>
      <c r="C52" s="426">
        <v>0</v>
      </c>
      <c r="D52" s="422">
        <v>0</v>
      </c>
      <c r="E52" s="422">
        <v>0</v>
      </c>
      <c r="F52" s="422">
        <v>0</v>
      </c>
      <c r="G52" s="422">
        <v>0</v>
      </c>
      <c r="H52" s="422">
        <v>0</v>
      </c>
    </row>
    <row r="53" spans="2:8" x14ac:dyDescent="0.2">
      <c r="B53" s="443" t="s">
        <v>867</v>
      </c>
      <c r="C53" s="426">
        <v>0</v>
      </c>
      <c r="D53" s="422">
        <v>0</v>
      </c>
      <c r="E53" s="422">
        <v>0</v>
      </c>
      <c r="F53" s="422">
        <v>0</v>
      </c>
      <c r="G53" s="422">
        <v>0</v>
      </c>
      <c r="H53" s="422">
        <v>0</v>
      </c>
    </row>
    <row r="54" spans="2:8" x14ac:dyDescent="0.2">
      <c r="B54" s="443" t="s">
        <v>868</v>
      </c>
      <c r="C54" s="426">
        <v>0</v>
      </c>
      <c r="D54" s="422">
        <v>0</v>
      </c>
      <c r="E54" s="422">
        <v>0</v>
      </c>
      <c r="F54" s="422">
        <v>0</v>
      </c>
      <c r="G54" s="422">
        <v>0</v>
      </c>
      <c r="H54" s="422">
        <v>0</v>
      </c>
    </row>
    <row r="55" spans="2:8" x14ac:dyDescent="0.2">
      <c r="B55" s="443" t="s">
        <v>869</v>
      </c>
      <c r="C55" s="426">
        <v>0</v>
      </c>
      <c r="D55" s="422">
        <v>0</v>
      </c>
      <c r="E55" s="422">
        <v>0</v>
      </c>
      <c r="F55" s="422">
        <v>0</v>
      </c>
      <c r="G55" s="422">
        <v>0</v>
      </c>
      <c r="H55" s="422">
        <v>0</v>
      </c>
    </row>
    <row r="56" spans="2:8" x14ac:dyDescent="0.2">
      <c r="B56" s="443" t="s">
        <v>870</v>
      </c>
      <c r="C56" s="426">
        <v>0</v>
      </c>
      <c r="D56" s="422">
        <v>0</v>
      </c>
      <c r="E56" s="422">
        <v>0</v>
      </c>
      <c r="F56" s="422">
        <v>0</v>
      </c>
      <c r="G56" s="422">
        <v>0</v>
      </c>
      <c r="H56" s="422">
        <v>0</v>
      </c>
    </row>
    <row r="57" spans="2:8" x14ac:dyDescent="0.2">
      <c r="B57" s="443" t="s">
        <v>365</v>
      </c>
      <c r="C57" s="426"/>
      <c r="D57" s="422"/>
      <c r="E57" s="422"/>
      <c r="F57" s="422"/>
      <c r="G57" s="422"/>
      <c r="H57" s="422"/>
    </row>
    <row r="58" spans="2:8" x14ac:dyDescent="0.2">
      <c r="B58" s="443"/>
      <c r="C58" s="426"/>
      <c r="D58" s="422"/>
      <c r="E58" s="422"/>
      <c r="F58" s="422"/>
      <c r="G58" s="422"/>
      <c r="H58" s="422"/>
    </row>
    <row r="59" spans="2:8" x14ac:dyDescent="0.2">
      <c r="B59" s="443" t="s">
        <v>871</v>
      </c>
      <c r="C59" s="426">
        <v>0</v>
      </c>
      <c r="D59" s="422">
        <v>0</v>
      </c>
      <c r="E59" s="422">
        <v>0</v>
      </c>
      <c r="F59" s="422">
        <v>5098</v>
      </c>
      <c r="G59" s="422">
        <v>0</v>
      </c>
      <c r="H59" s="422">
        <v>5098</v>
      </c>
    </row>
    <row r="60" spans="2:8" x14ac:dyDescent="0.2">
      <c r="B60" s="435" t="s">
        <v>872</v>
      </c>
      <c r="C60" s="426">
        <v>0</v>
      </c>
      <c r="D60" s="422">
        <v>0</v>
      </c>
      <c r="E60" s="422">
        <v>0</v>
      </c>
      <c r="F60" s="422">
        <v>0</v>
      </c>
      <c r="G60" s="422">
        <v>0</v>
      </c>
      <c r="H60" s="422">
        <v>0</v>
      </c>
    </row>
    <row r="61" spans="2:8" x14ac:dyDescent="0.2">
      <c r="B61" s="443" t="s">
        <v>873</v>
      </c>
      <c r="C61" s="426">
        <v>0</v>
      </c>
      <c r="D61" s="422">
        <v>0</v>
      </c>
      <c r="E61" s="422">
        <v>0</v>
      </c>
      <c r="F61" s="422">
        <v>0</v>
      </c>
      <c r="G61" s="422">
        <v>0</v>
      </c>
      <c r="H61" s="422">
        <v>0</v>
      </c>
    </row>
    <row r="62" spans="2:8" x14ac:dyDescent="0.2">
      <c r="B62" s="443" t="s">
        <v>874</v>
      </c>
      <c r="C62" s="426">
        <v>0</v>
      </c>
      <c r="D62" s="422">
        <v>0</v>
      </c>
      <c r="E62" s="422">
        <v>0</v>
      </c>
      <c r="F62" s="422">
        <v>0</v>
      </c>
      <c r="G62" s="422">
        <v>0</v>
      </c>
      <c r="H62" s="422">
        <v>0</v>
      </c>
    </row>
    <row r="63" spans="2:8" x14ac:dyDescent="0.2">
      <c r="B63" s="443" t="s">
        <v>862</v>
      </c>
      <c r="C63" s="421">
        <v>0</v>
      </c>
      <c r="D63" s="342">
        <v>0</v>
      </c>
      <c r="E63" s="342">
        <v>0</v>
      </c>
      <c r="F63" s="342">
        <v>0</v>
      </c>
      <c r="G63" s="142">
        <v>0</v>
      </c>
      <c r="H63" s="422">
        <v>0</v>
      </c>
    </row>
    <row r="64" spans="2:8" x14ac:dyDescent="0.2">
      <c r="B64" s="443" t="s">
        <v>929</v>
      </c>
      <c r="C64" s="421">
        <v>0</v>
      </c>
      <c r="D64" s="342">
        <v>0</v>
      </c>
      <c r="E64" s="342">
        <v>0</v>
      </c>
      <c r="F64" s="342">
        <v>0</v>
      </c>
      <c r="G64" s="142">
        <v>0</v>
      </c>
      <c r="H64" s="422">
        <v>0</v>
      </c>
    </row>
    <row r="65" spans="2:8" x14ac:dyDescent="0.2">
      <c r="B65" s="443" t="s">
        <v>875</v>
      </c>
      <c r="C65" s="426">
        <v>0</v>
      </c>
      <c r="D65" s="422">
        <v>0</v>
      </c>
      <c r="E65" s="422">
        <v>0</v>
      </c>
      <c r="F65" s="422">
        <v>0</v>
      </c>
      <c r="G65" s="422">
        <v>0</v>
      </c>
      <c r="H65" s="422">
        <v>0</v>
      </c>
    </row>
    <row r="66" spans="2:8" x14ac:dyDescent="0.2">
      <c r="B66" s="443" t="s">
        <v>876</v>
      </c>
      <c r="C66" s="426">
        <v>0</v>
      </c>
      <c r="D66" s="422">
        <v>0</v>
      </c>
      <c r="E66" s="422">
        <v>0</v>
      </c>
      <c r="F66" s="422">
        <v>0</v>
      </c>
      <c r="G66" s="422">
        <v>0</v>
      </c>
      <c r="H66" s="422">
        <v>0</v>
      </c>
    </row>
    <row r="67" spans="2:8" x14ac:dyDescent="0.2">
      <c r="B67" s="443" t="s">
        <v>863</v>
      </c>
      <c r="C67" s="421">
        <v>0</v>
      </c>
      <c r="D67" s="342">
        <v>0</v>
      </c>
      <c r="E67" s="342">
        <v>0</v>
      </c>
      <c r="F67" s="342">
        <v>0</v>
      </c>
      <c r="G67" s="422">
        <v>0</v>
      </c>
      <c r="H67" s="241">
        <v>0</v>
      </c>
    </row>
    <row r="68" spans="2:8" x14ac:dyDescent="0.2">
      <c r="B68" s="443" t="s">
        <v>877</v>
      </c>
      <c r="C68" s="427">
        <v>0</v>
      </c>
      <c r="D68" s="237">
        <v>0</v>
      </c>
      <c r="E68" s="237">
        <v>0</v>
      </c>
      <c r="F68" s="422">
        <v>0</v>
      </c>
      <c r="G68" s="237">
        <v>0</v>
      </c>
      <c r="H68" s="237">
        <v>0</v>
      </c>
    </row>
    <row r="69" spans="2:8" x14ac:dyDescent="0.2">
      <c r="B69" s="443"/>
      <c r="C69" s="427"/>
      <c r="D69" s="422"/>
      <c r="E69" s="422"/>
      <c r="F69" s="422"/>
      <c r="G69" s="422"/>
      <c r="H69" s="422"/>
    </row>
    <row r="70" spans="2:8" x14ac:dyDescent="0.2">
      <c r="B70" s="443" t="s">
        <v>878</v>
      </c>
      <c r="C70" s="426">
        <v>0</v>
      </c>
      <c r="D70" s="422">
        <v>0</v>
      </c>
      <c r="E70" s="422">
        <v>0</v>
      </c>
      <c r="F70" s="422">
        <v>0</v>
      </c>
      <c r="G70" s="422">
        <v>0</v>
      </c>
      <c r="H70" s="422">
        <v>0</v>
      </c>
    </row>
    <row r="71" spans="2:8" x14ac:dyDescent="0.2">
      <c r="B71" s="435" t="s">
        <v>879</v>
      </c>
      <c r="C71" s="453" t="s">
        <v>673</v>
      </c>
      <c r="D71" s="237">
        <v>0</v>
      </c>
      <c r="E71" s="237" t="s">
        <v>673</v>
      </c>
      <c r="F71" s="223">
        <v>0</v>
      </c>
      <c r="G71" s="237">
        <v>0</v>
      </c>
      <c r="H71" s="237">
        <v>0</v>
      </c>
    </row>
    <row r="72" spans="2:8" x14ac:dyDescent="0.2">
      <c r="B72" s="435" t="s">
        <v>930</v>
      </c>
      <c r="C72" s="453" t="s">
        <v>673</v>
      </c>
      <c r="D72" s="237">
        <v>0</v>
      </c>
      <c r="E72" s="237" t="s">
        <v>673</v>
      </c>
      <c r="F72" s="223">
        <v>0</v>
      </c>
      <c r="G72" s="237">
        <v>0</v>
      </c>
      <c r="H72" s="237">
        <v>0</v>
      </c>
    </row>
    <row r="73" spans="2:8" x14ac:dyDescent="0.2">
      <c r="B73" s="443" t="s">
        <v>880</v>
      </c>
      <c r="C73" s="426">
        <v>0</v>
      </c>
      <c r="D73" s="422">
        <v>0</v>
      </c>
      <c r="E73" s="422">
        <v>0</v>
      </c>
      <c r="F73" s="422">
        <v>0</v>
      </c>
      <c r="G73" s="422">
        <v>0</v>
      </c>
      <c r="H73" s="422">
        <v>0</v>
      </c>
    </row>
    <row r="74" spans="2:8" x14ac:dyDescent="0.2">
      <c r="B74" s="443" t="s">
        <v>881</v>
      </c>
      <c r="C74" s="453">
        <v>0</v>
      </c>
      <c r="D74" s="237">
        <v>0</v>
      </c>
      <c r="E74" s="422">
        <v>0</v>
      </c>
      <c r="F74" s="422">
        <v>0</v>
      </c>
      <c r="G74" s="422">
        <v>0</v>
      </c>
      <c r="H74" s="422">
        <v>0</v>
      </c>
    </row>
    <row r="75" spans="2:8" x14ac:dyDescent="0.2">
      <c r="B75" s="454" t="s">
        <v>882</v>
      </c>
      <c r="C75" s="211">
        <v>0</v>
      </c>
      <c r="D75" s="211">
        <v>0</v>
      </c>
      <c r="E75" s="142">
        <v>0</v>
      </c>
      <c r="F75" s="211">
        <v>0</v>
      </c>
      <c r="G75" s="211">
        <v>0</v>
      </c>
      <c r="H75" s="142">
        <v>0</v>
      </c>
    </row>
    <row r="76" spans="2:8" x14ac:dyDescent="0.2">
      <c r="B76" s="435" t="s">
        <v>864</v>
      </c>
      <c r="C76" s="421">
        <v>0</v>
      </c>
      <c r="D76" s="342">
        <v>0</v>
      </c>
      <c r="E76" s="342">
        <v>0</v>
      </c>
      <c r="F76" s="342">
        <v>0</v>
      </c>
      <c r="G76" s="142">
        <v>0</v>
      </c>
      <c r="H76" s="422">
        <v>0</v>
      </c>
    </row>
    <row r="77" spans="2:8" x14ac:dyDescent="0.2">
      <c r="B77" s="455" t="s">
        <v>883</v>
      </c>
      <c r="C77" s="456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</row>
    <row r="78" spans="2:8" x14ac:dyDescent="0.2">
      <c r="B78" s="455" t="s">
        <v>415</v>
      </c>
      <c r="C78" s="456">
        <v>0</v>
      </c>
      <c r="D78" s="342">
        <v>0</v>
      </c>
      <c r="E78" s="342">
        <v>0</v>
      </c>
      <c r="F78" s="342">
        <v>0</v>
      </c>
      <c r="G78" s="342">
        <v>0</v>
      </c>
      <c r="H78" s="342">
        <v>0</v>
      </c>
    </row>
    <row r="79" spans="2:8" ht="18" thickBot="1" x14ac:dyDescent="0.2">
      <c r="B79" s="457"/>
      <c r="C79" s="293"/>
      <c r="D79" s="293"/>
      <c r="E79" s="293"/>
      <c r="F79" s="293"/>
      <c r="G79" s="293"/>
      <c r="H79" s="293"/>
    </row>
    <row r="80" spans="2:8" x14ac:dyDescent="0.15">
      <c r="B80" s="435"/>
      <c r="C80" s="458" t="s">
        <v>884</v>
      </c>
      <c r="D80" s="296"/>
      <c r="E80" s="296"/>
      <c r="F80" s="296"/>
      <c r="G80" s="296"/>
      <c r="H80" s="296"/>
    </row>
    <row r="81" spans="2:8" x14ac:dyDescent="0.2">
      <c r="B81" s="435"/>
      <c r="C81" s="451" t="s">
        <v>373</v>
      </c>
      <c r="D81" s="296"/>
      <c r="E81" s="296"/>
      <c r="F81" s="296"/>
      <c r="G81" s="296"/>
      <c r="H81" s="296"/>
    </row>
    <row r="83" spans="2:8" x14ac:dyDescent="0.15">
      <c r="C83" s="34">
        <f t="shared" ref="C83:H83" si="0">SUM(C15:C77)</f>
        <v>307089</v>
      </c>
      <c r="D83" s="34">
        <f t="shared" si="0"/>
        <v>7285</v>
      </c>
      <c r="E83" s="34">
        <f t="shared" si="0"/>
        <v>299804</v>
      </c>
      <c r="F83" s="34">
        <f t="shared" si="0"/>
        <v>893162</v>
      </c>
      <c r="G83" s="34">
        <f t="shared" si="0"/>
        <v>350008</v>
      </c>
      <c r="H83" s="34">
        <f t="shared" si="0"/>
        <v>543154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9"/>
  <sheetViews>
    <sheetView view="pageBreakPreview" zoomScale="75" zoomScaleNormal="75" workbookViewId="0">
      <selection activeCell="N16" sqref="N16"/>
    </sheetView>
  </sheetViews>
  <sheetFormatPr defaultColWidth="13.375" defaultRowHeight="17.25" x14ac:dyDescent="0.15"/>
  <cols>
    <col min="1" max="1" width="13.375" style="12" customWidth="1"/>
    <col min="2" max="2" width="12.125" style="12" customWidth="1"/>
    <col min="3" max="3" width="13" style="12" customWidth="1"/>
    <col min="4" max="12" width="17" style="12" customWidth="1"/>
    <col min="13" max="14" width="13.375" style="12"/>
    <col min="15" max="16384" width="13.375" style="25"/>
  </cols>
  <sheetData>
    <row r="1" spans="1:12" x14ac:dyDescent="0.2">
      <c r="A1" s="14"/>
    </row>
    <row r="6" spans="1:12" x14ac:dyDescent="0.2">
      <c r="B6" s="516" t="s">
        <v>243</v>
      </c>
      <c r="C6" s="516"/>
      <c r="D6" s="516"/>
      <c r="E6" s="516"/>
      <c r="F6" s="516"/>
      <c r="G6" s="516"/>
      <c r="H6" s="516"/>
      <c r="I6" s="516"/>
      <c r="J6" s="516"/>
      <c r="K6" s="516"/>
      <c r="L6" s="516"/>
    </row>
    <row r="7" spans="1:12" ht="18" thickBot="1" x14ac:dyDescent="0.25">
      <c r="B7" s="165"/>
      <c r="C7" s="165"/>
      <c r="D7" s="348" t="s">
        <v>15</v>
      </c>
      <c r="E7" s="165"/>
      <c r="F7" s="165"/>
      <c r="G7" s="165"/>
      <c r="H7" s="165"/>
      <c r="I7" s="165"/>
      <c r="J7" s="165"/>
      <c r="K7" s="166"/>
      <c r="L7" s="167" t="s">
        <v>16</v>
      </c>
    </row>
    <row r="8" spans="1:12" x14ac:dyDescent="0.2">
      <c r="B8" s="156"/>
      <c r="C8" s="156"/>
      <c r="D8" s="459" t="s">
        <v>887</v>
      </c>
      <c r="E8" s="174"/>
      <c r="F8" s="174"/>
      <c r="G8" s="533" t="s">
        <v>888</v>
      </c>
      <c r="H8" s="174"/>
      <c r="I8" s="174"/>
      <c r="J8" s="533" t="s">
        <v>889</v>
      </c>
      <c r="K8" s="174"/>
      <c r="L8" s="174"/>
    </row>
    <row r="9" spans="1:12" x14ac:dyDescent="0.2">
      <c r="B9" s="174"/>
      <c r="C9" s="174"/>
      <c r="D9" s="229" t="s">
        <v>659</v>
      </c>
      <c r="E9" s="229" t="s">
        <v>12</v>
      </c>
      <c r="F9" s="229" t="s">
        <v>264</v>
      </c>
      <c r="G9" s="519"/>
      <c r="H9" s="229" t="s">
        <v>263</v>
      </c>
      <c r="I9" s="229" t="s">
        <v>264</v>
      </c>
      <c r="J9" s="519"/>
      <c r="K9" s="229" t="s">
        <v>12</v>
      </c>
      <c r="L9" s="229" t="s">
        <v>264</v>
      </c>
    </row>
    <row r="10" spans="1:12" x14ac:dyDescent="0.15">
      <c r="B10" s="156"/>
      <c r="C10" s="156"/>
      <c r="D10" s="169"/>
      <c r="E10" s="156"/>
      <c r="F10" s="156"/>
      <c r="G10" s="156"/>
      <c r="H10" s="156"/>
      <c r="I10" s="156"/>
      <c r="J10" s="284"/>
      <c r="K10" s="156"/>
      <c r="L10" s="156"/>
    </row>
    <row r="11" spans="1:12" x14ac:dyDescent="0.2">
      <c r="B11" s="550" t="s">
        <v>650</v>
      </c>
      <c r="C11" s="570"/>
      <c r="D11" s="460">
        <f t="shared" ref="D11:F12" si="0">SUM(G11+J11+D28+G28+J28+D45+G45+J45+D62+G62+J62)</f>
        <v>1001223</v>
      </c>
      <c r="E11" s="461">
        <f t="shared" si="0"/>
        <v>2457</v>
      </c>
      <c r="F11" s="461">
        <f t="shared" si="0"/>
        <v>998766</v>
      </c>
      <c r="G11" s="461">
        <v>0</v>
      </c>
      <c r="H11" s="461">
        <v>0</v>
      </c>
      <c r="I11" s="461">
        <v>0</v>
      </c>
      <c r="J11" s="461">
        <v>60949</v>
      </c>
      <c r="K11" s="461">
        <v>0</v>
      </c>
      <c r="L11" s="461">
        <v>60949</v>
      </c>
    </row>
    <row r="12" spans="1:12" x14ac:dyDescent="0.2">
      <c r="B12" s="550" t="s">
        <v>672</v>
      </c>
      <c r="C12" s="571"/>
      <c r="D12" s="460">
        <f t="shared" si="0"/>
        <v>1091455</v>
      </c>
      <c r="E12" s="461">
        <f t="shared" si="0"/>
        <v>2</v>
      </c>
      <c r="F12" s="461">
        <f t="shared" si="0"/>
        <v>1091453</v>
      </c>
      <c r="G12" s="241">
        <v>0</v>
      </c>
      <c r="H12" s="241">
        <v>0</v>
      </c>
      <c r="I12" s="241">
        <v>0</v>
      </c>
      <c r="J12" s="461">
        <v>98808</v>
      </c>
      <c r="K12" s="461">
        <v>0</v>
      </c>
      <c r="L12" s="461">
        <v>98808</v>
      </c>
    </row>
    <row r="13" spans="1:12" x14ac:dyDescent="0.2">
      <c r="B13" s="550" t="s">
        <v>931</v>
      </c>
      <c r="C13" s="571"/>
      <c r="D13" s="460">
        <f t="shared" ref="D13:F13" si="1">SUM(G13+J13+D30+G30+J30+D47+G47+J47+D64+G64+J64)</f>
        <v>1189187</v>
      </c>
      <c r="E13" s="461">
        <v>1543</v>
      </c>
      <c r="F13" s="461">
        <f t="shared" si="1"/>
        <v>1187644</v>
      </c>
      <c r="G13" s="241">
        <v>0</v>
      </c>
      <c r="H13" s="241">
        <v>0</v>
      </c>
      <c r="I13" s="241">
        <v>0</v>
      </c>
      <c r="J13" s="461">
        <v>176248</v>
      </c>
      <c r="K13" s="461">
        <v>0</v>
      </c>
      <c r="L13" s="461">
        <v>176248</v>
      </c>
    </row>
    <row r="14" spans="1:12" x14ac:dyDescent="0.2">
      <c r="B14" s="377"/>
      <c r="C14" s="462"/>
      <c r="D14" s="460"/>
      <c r="E14" s="461"/>
      <c r="F14" s="461"/>
      <c r="G14" s="241"/>
      <c r="H14" s="241"/>
      <c r="I14" s="241"/>
      <c r="J14" s="461"/>
      <c r="K14" s="461"/>
      <c r="L14" s="461"/>
    </row>
    <row r="15" spans="1:12" x14ac:dyDescent="0.2">
      <c r="B15" s="156" t="s">
        <v>366</v>
      </c>
      <c r="C15" s="156"/>
      <c r="D15" s="463">
        <f t="shared" ref="D15:F17" si="2">SUM(G15+J15+D32+G32+J32+D49+G49+J49+D66+G66+J66)</f>
        <v>10726</v>
      </c>
      <c r="E15" s="241">
        <f t="shared" si="2"/>
        <v>0</v>
      </c>
      <c r="F15" s="241">
        <f t="shared" si="2"/>
        <v>10726</v>
      </c>
      <c r="G15" s="241">
        <v>0</v>
      </c>
      <c r="H15" s="241">
        <v>0</v>
      </c>
      <c r="I15" s="241">
        <v>0</v>
      </c>
      <c r="J15" s="241">
        <v>876</v>
      </c>
      <c r="K15" s="241">
        <v>0</v>
      </c>
      <c r="L15" s="241">
        <v>876</v>
      </c>
    </row>
    <row r="16" spans="1:12" x14ac:dyDescent="0.2">
      <c r="B16" s="156" t="s">
        <v>367</v>
      </c>
      <c r="C16" s="156"/>
      <c r="D16" s="463">
        <f t="shared" si="2"/>
        <v>597590</v>
      </c>
      <c r="E16" s="241">
        <f t="shared" si="2"/>
        <v>0</v>
      </c>
      <c r="F16" s="241">
        <f t="shared" si="2"/>
        <v>597590</v>
      </c>
      <c r="G16" s="241">
        <v>0</v>
      </c>
      <c r="H16" s="241">
        <v>0</v>
      </c>
      <c r="I16" s="241">
        <v>0</v>
      </c>
      <c r="J16" s="241">
        <v>175372</v>
      </c>
      <c r="K16" s="241">
        <v>0</v>
      </c>
      <c r="L16" s="241">
        <v>175372</v>
      </c>
    </row>
    <row r="17" spans="1:12" x14ac:dyDescent="0.2">
      <c r="B17" s="156" t="s">
        <v>368</v>
      </c>
      <c r="C17" s="156"/>
      <c r="D17" s="463">
        <f t="shared" si="2"/>
        <v>6780</v>
      </c>
      <c r="E17" s="241">
        <f t="shared" si="2"/>
        <v>0</v>
      </c>
      <c r="F17" s="241">
        <f t="shared" si="2"/>
        <v>6780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</row>
    <row r="18" spans="1:12" x14ac:dyDescent="0.2">
      <c r="B18" s="464" t="s">
        <v>966</v>
      </c>
      <c r="C18" s="156"/>
      <c r="D18" s="463">
        <v>0</v>
      </c>
      <c r="E18" s="241">
        <f t="shared" ref="E18:F23" si="3">SUM(H18+K18+E35+H35+K35+E52+H52+K52+E69+H69+K69)</f>
        <v>0</v>
      </c>
      <c r="F18" s="241" t="s">
        <v>673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1">
        <v>0</v>
      </c>
    </row>
    <row r="19" spans="1:12" x14ac:dyDescent="0.2">
      <c r="B19" s="156" t="s">
        <v>890</v>
      </c>
      <c r="C19" s="156"/>
      <c r="D19" s="463">
        <f>SUM(G19+J19+D36+G36+J36+D53+G53+J53+D70+G70+J70)</f>
        <v>74637</v>
      </c>
      <c r="E19" s="241">
        <f t="shared" si="3"/>
        <v>0</v>
      </c>
      <c r="F19" s="241">
        <f t="shared" si="3"/>
        <v>74637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</row>
    <row r="20" spans="1:12" x14ac:dyDescent="0.2">
      <c r="B20" s="156" t="s">
        <v>369</v>
      </c>
      <c r="C20" s="156"/>
      <c r="D20" s="463">
        <f>SUM(G20+J20+D37+G37+J37+D54+G54+J54+D71+G71+J71)</f>
        <v>3054</v>
      </c>
      <c r="E20" s="241">
        <f t="shared" si="3"/>
        <v>1543</v>
      </c>
      <c r="F20" s="241">
        <f t="shared" si="3"/>
        <v>1511</v>
      </c>
      <c r="G20" s="241">
        <v>0</v>
      </c>
      <c r="H20" s="241">
        <v>0</v>
      </c>
      <c r="I20" s="241">
        <v>0</v>
      </c>
      <c r="J20" s="241">
        <v>0</v>
      </c>
      <c r="K20" s="241">
        <v>0</v>
      </c>
      <c r="L20" s="241">
        <v>0</v>
      </c>
    </row>
    <row r="21" spans="1:12" x14ac:dyDescent="0.2">
      <c r="B21" s="156" t="s">
        <v>891</v>
      </c>
      <c r="C21" s="156"/>
      <c r="D21" s="463">
        <f>SUM(G21+J21+D38+G38+J38+D55+G55+J55+D72+G72+J72)</f>
        <v>0</v>
      </c>
      <c r="E21" s="241">
        <f t="shared" si="3"/>
        <v>0</v>
      </c>
      <c r="F21" s="241">
        <f t="shared" si="3"/>
        <v>0</v>
      </c>
      <c r="G21" s="241">
        <v>0</v>
      </c>
      <c r="H21" s="241">
        <v>0</v>
      </c>
      <c r="I21" s="241">
        <v>0</v>
      </c>
      <c r="J21" s="241">
        <v>0</v>
      </c>
      <c r="K21" s="241">
        <v>0</v>
      </c>
      <c r="L21" s="241">
        <v>0</v>
      </c>
    </row>
    <row r="22" spans="1:12" x14ac:dyDescent="0.2">
      <c r="B22" s="156" t="s">
        <v>892</v>
      </c>
      <c r="C22" s="156"/>
      <c r="D22" s="463">
        <f>SUM(G22+J22+D39+G39+J39+D56+G56+J56+D73+G73+J73)</f>
        <v>6400</v>
      </c>
      <c r="E22" s="241">
        <f t="shared" si="3"/>
        <v>0</v>
      </c>
      <c r="F22" s="241">
        <f t="shared" si="3"/>
        <v>6400</v>
      </c>
      <c r="G22" s="241">
        <v>0</v>
      </c>
      <c r="H22" s="241">
        <v>0</v>
      </c>
      <c r="I22" s="241">
        <v>0</v>
      </c>
      <c r="J22" s="241">
        <v>0</v>
      </c>
      <c r="K22" s="241">
        <v>0</v>
      </c>
      <c r="L22" s="241">
        <v>0</v>
      </c>
    </row>
    <row r="23" spans="1:12" x14ac:dyDescent="0.2">
      <c r="B23" s="156" t="s">
        <v>896</v>
      </c>
      <c r="C23" s="156"/>
      <c r="D23" s="463">
        <f>SUM(G23+J23+D40+G40+J40+D57+G57+J57+D74+G74+J74)</f>
        <v>490000</v>
      </c>
      <c r="E23" s="241">
        <f t="shared" si="3"/>
        <v>0</v>
      </c>
      <c r="F23" s="241">
        <f t="shared" si="3"/>
        <v>490000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</row>
    <row r="24" spans="1:12" ht="18" thickBot="1" x14ac:dyDescent="0.2">
      <c r="A24" s="40"/>
      <c r="B24" s="165"/>
      <c r="C24" s="165"/>
      <c r="D24" s="290"/>
      <c r="E24" s="165"/>
      <c r="F24" s="165"/>
      <c r="G24" s="165"/>
      <c r="H24" s="165"/>
      <c r="I24" s="165"/>
      <c r="J24" s="165"/>
      <c r="K24" s="165"/>
      <c r="L24" s="165"/>
    </row>
    <row r="25" spans="1:12" x14ac:dyDescent="0.15">
      <c r="B25" s="156"/>
      <c r="C25" s="156"/>
      <c r="D25" s="169"/>
      <c r="E25" s="174"/>
      <c r="F25" s="174"/>
      <c r="G25" s="169"/>
      <c r="H25" s="174"/>
      <c r="I25" s="174"/>
      <c r="J25" s="169"/>
      <c r="K25" s="174"/>
      <c r="L25" s="174"/>
    </row>
    <row r="26" spans="1:12" x14ac:dyDescent="0.2">
      <c r="B26" s="174"/>
      <c r="C26" s="174"/>
      <c r="D26" s="229" t="s">
        <v>893</v>
      </c>
      <c r="E26" s="229" t="s">
        <v>12</v>
      </c>
      <c r="F26" s="229" t="s">
        <v>264</v>
      </c>
      <c r="G26" s="229" t="s">
        <v>416</v>
      </c>
      <c r="H26" s="229" t="s">
        <v>12</v>
      </c>
      <c r="I26" s="229" t="s">
        <v>264</v>
      </c>
      <c r="J26" s="229" t="s">
        <v>894</v>
      </c>
      <c r="K26" s="229" t="s">
        <v>12</v>
      </c>
      <c r="L26" s="229" t="s">
        <v>264</v>
      </c>
    </row>
    <row r="27" spans="1:12" x14ac:dyDescent="0.15">
      <c r="B27" s="156"/>
      <c r="C27" s="156"/>
      <c r="D27" s="465"/>
      <c r="E27" s="156"/>
      <c r="F27" s="156"/>
      <c r="G27" s="284"/>
      <c r="H27" s="156"/>
      <c r="I27" s="156"/>
      <c r="J27" s="156"/>
      <c r="K27" s="156"/>
      <c r="L27" s="156"/>
    </row>
    <row r="28" spans="1:12" x14ac:dyDescent="0.2">
      <c r="B28" s="550" t="s">
        <v>650</v>
      </c>
      <c r="C28" s="570"/>
      <c r="D28" s="460">
        <v>631618</v>
      </c>
      <c r="E28" s="461">
        <v>872</v>
      </c>
      <c r="F28" s="461">
        <v>630746</v>
      </c>
      <c r="G28" s="461">
        <v>241305</v>
      </c>
      <c r="H28" s="461">
        <v>0</v>
      </c>
      <c r="I28" s="461">
        <v>241305</v>
      </c>
      <c r="J28" s="461">
        <v>5972</v>
      </c>
      <c r="K28" s="461">
        <v>0</v>
      </c>
      <c r="L28" s="461">
        <v>5972</v>
      </c>
    </row>
    <row r="29" spans="1:12" x14ac:dyDescent="0.2">
      <c r="B29" s="550" t="s">
        <v>672</v>
      </c>
      <c r="C29" s="571"/>
      <c r="D29" s="460">
        <v>662507</v>
      </c>
      <c r="E29" s="461">
        <v>0</v>
      </c>
      <c r="F29" s="461">
        <v>662507</v>
      </c>
      <c r="G29" s="461">
        <v>251178</v>
      </c>
      <c r="H29" s="461">
        <v>0</v>
      </c>
      <c r="I29" s="461">
        <v>251178</v>
      </c>
      <c r="J29" s="461">
        <v>7993</v>
      </c>
      <c r="K29" s="461">
        <v>0</v>
      </c>
      <c r="L29" s="461">
        <v>7993</v>
      </c>
    </row>
    <row r="30" spans="1:12" x14ac:dyDescent="0.2">
      <c r="B30" s="550" t="s">
        <v>931</v>
      </c>
      <c r="C30" s="571"/>
      <c r="D30" s="460">
        <v>642926</v>
      </c>
      <c r="E30" s="461" t="s">
        <v>673</v>
      </c>
      <c r="F30" s="461">
        <v>642926</v>
      </c>
      <c r="G30" s="461">
        <v>281700</v>
      </c>
      <c r="H30" s="461" t="s">
        <v>673</v>
      </c>
      <c r="I30" s="461">
        <v>281700</v>
      </c>
      <c r="J30" s="461">
        <v>4979</v>
      </c>
      <c r="K30" s="461" t="s">
        <v>673</v>
      </c>
      <c r="L30" s="461">
        <v>4979</v>
      </c>
    </row>
    <row r="31" spans="1:12" x14ac:dyDescent="0.2">
      <c r="B31" s="377"/>
      <c r="C31" s="462"/>
      <c r="D31" s="460"/>
      <c r="E31" s="461"/>
      <c r="F31" s="461"/>
      <c r="G31" s="461"/>
      <c r="H31" s="461"/>
      <c r="I31" s="461"/>
      <c r="J31" s="461"/>
      <c r="K31" s="461"/>
      <c r="L31" s="461"/>
    </row>
    <row r="32" spans="1:12" x14ac:dyDescent="0.2">
      <c r="B32" s="156" t="s">
        <v>366</v>
      </c>
      <c r="C32" s="156"/>
      <c r="D32" s="463">
        <v>0</v>
      </c>
      <c r="E32" s="241">
        <v>0</v>
      </c>
      <c r="F32" s="241">
        <v>0</v>
      </c>
      <c r="G32" s="241">
        <v>20</v>
      </c>
      <c r="H32" s="241">
        <v>0</v>
      </c>
      <c r="I32" s="241">
        <v>20</v>
      </c>
      <c r="J32" s="241">
        <v>4</v>
      </c>
      <c r="K32" s="241">
        <v>0</v>
      </c>
      <c r="L32" s="241">
        <v>4</v>
      </c>
    </row>
    <row r="33" spans="2:12" x14ac:dyDescent="0.2">
      <c r="B33" s="156" t="s">
        <v>367</v>
      </c>
      <c r="C33" s="156"/>
      <c r="D33" s="463">
        <v>71509</v>
      </c>
      <c r="E33" s="241">
        <v>0</v>
      </c>
      <c r="F33" s="241">
        <v>71509</v>
      </c>
      <c r="G33" s="241">
        <v>281680</v>
      </c>
      <c r="H33" s="241">
        <v>0</v>
      </c>
      <c r="I33" s="241">
        <v>281680</v>
      </c>
      <c r="J33" s="241">
        <v>4975</v>
      </c>
      <c r="K33" s="241">
        <v>0</v>
      </c>
      <c r="L33" s="241">
        <v>4975</v>
      </c>
    </row>
    <row r="34" spans="2:12" x14ac:dyDescent="0.2">
      <c r="B34" s="156" t="s">
        <v>368</v>
      </c>
      <c r="C34" s="156"/>
      <c r="D34" s="463">
        <v>6780</v>
      </c>
      <c r="E34" s="241">
        <v>0</v>
      </c>
      <c r="F34" s="241">
        <v>6780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</row>
    <row r="35" spans="2:12" x14ac:dyDescent="0.2">
      <c r="B35" s="464" t="s">
        <v>966</v>
      </c>
      <c r="C35" s="156"/>
      <c r="D35" s="463" t="s">
        <v>673</v>
      </c>
      <c r="E35" s="241">
        <v>0</v>
      </c>
      <c r="F35" s="241" t="s">
        <v>673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</row>
    <row r="36" spans="2:12" x14ac:dyDescent="0.2">
      <c r="B36" s="156" t="s">
        <v>594</v>
      </c>
      <c r="C36" s="156"/>
      <c r="D36" s="463">
        <v>74637</v>
      </c>
      <c r="E36" s="241">
        <v>0</v>
      </c>
      <c r="F36" s="241">
        <v>74637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</row>
    <row r="37" spans="2:12" x14ac:dyDescent="0.2">
      <c r="B37" s="156" t="s">
        <v>369</v>
      </c>
      <c r="C37" s="156"/>
      <c r="D37" s="463">
        <v>0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</row>
    <row r="38" spans="2:12" x14ac:dyDescent="0.2">
      <c r="B38" s="156" t="s">
        <v>891</v>
      </c>
      <c r="C38" s="156"/>
      <c r="D38" s="463">
        <v>0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</row>
    <row r="39" spans="2:12" x14ac:dyDescent="0.2">
      <c r="B39" s="156" t="s">
        <v>892</v>
      </c>
      <c r="C39" s="156"/>
      <c r="D39" s="463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</row>
    <row r="40" spans="2:12" x14ac:dyDescent="0.2">
      <c r="B40" s="156" t="s">
        <v>896</v>
      </c>
      <c r="C40" s="156"/>
      <c r="D40" s="463">
        <v>490000</v>
      </c>
      <c r="E40" s="241">
        <v>0</v>
      </c>
      <c r="F40" s="241">
        <v>490000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</row>
    <row r="41" spans="2:12" ht="18" thickBot="1" x14ac:dyDescent="0.2">
      <c r="B41" s="165"/>
      <c r="C41" s="165"/>
      <c r="D41" s="290"/>
      <c r="E41" s="165"/>
      <c r="F41" s="165"/>
      <c r="G41" s="165"/>
      <c r="H41" s="165"/>
      <c r="I41" s="165"/>
      <c r="J41" s="165"/>
      <c r="K41" s="165"/>
      <c r="L41" s="165"/>
    </row>
    <row r="42" spans="2:12" x14ac:dyDescent="0.15">
      <c r="B42" s="156"/>
      <c r="C42" s="156"/>
      <c r="D42" s="533" t="s">
        <v>595</v>
      </c>
      <c r="E42" s="174"/>
      <c r="F42" s="174"/>
      <c r="G42" s="533" t="s">
        <v>895</v>
      </c>
      <c r="H42" s="174"/>
      <c r="I42" s="174"/>
      <c r="J42" s="533" t="s">
        <v>844</v>
      </c>
      <c r="K42" s="174"/>
      <c r="L42" s="174"/>
    </row>
    <row r="43" spans="2:12" x14ac:dyDescent="0.2">
      <c r="B43" s="174"/>
      <c r="C43" s="174"/>
      <c r="D43" s="519"/>
      <c r="E43" s="229" t="s">
        <v>12</v>
      </c>
      <c r="F43" s="229" t="s">
        <v>264</v>
      </c>
      <c r="G43" s="519"/>
      <c r="H43" s="229" t="s">
        <v>12</v>
      </c>
      <c r="I43" s="229" t="s">
        <v>264</v>
      </c>
      <c r="J43" s="519"/>
      <c r="K43" s="229" t="s">
        <v>12</v>
      </c>
      <c r="L43" s="229" t="s">
        <v>264</v>
      </c>
    </row>
    <row r="44" spans="2:12" x14ac:dyDescent="0.15">
      <c r="B44" s="156"/>
      <c r="C44" s="156"/>
      <c r="D44" s="465"/>
      <c r="E44" s="156"/>
      <c r="F44" s="156"/>
      <c r="G44" s="156"/>
      <c r="H44" s="156"/>
      <c r="I44" s="156"/>
      <c r="J44" s="156"/>
      <c r="K44" s="156"/>
      <c r="L44" s="156"/>
    </row>
    <row r="45" spans="2:12" x14ac:dyDescent="0.2">
      <c r="B45" s="550" t="s">
        <v>650</v>
      </c>
      <c r="C45" s="570"/>
      <c r="D45" s="460">
        <v>17534</v>
      </c>
      <c r="E45" s="461">
        <v>0</v>
      </c>
      <c r="F45" s="461">
        <v>17534</v>
      </c>
      <c r="G45" s="241">
        <v>0</v>
      </c>
      <c r="H45" s="241">
        <v>0</v>
      </c>
      <c r="I45" s="241">
        <v>0</v>
      </c>
      <c r="J45" s="241">
        <v>0</v>
      </c>
      <c r="K45" s="241">
        <v>0</v>
      </c>
      <c r="L45" s="241">
        <v>0</v>
      </c>
    </row>
    <row r="46" spans="2:12" x14ac:dyDescent="0.2">
      <c r="B46" s="550" t="s">
        <v>672</v>
      </c>
      <c r="C46" s="571"/>
      <c r="D46" s="460">
        <v>35588</v>
      </c>
      <c r="E46" s="461">
        <v>0</v>
      </c>
      <c r="F46" s="461">
        <v>35588</v>
      </c>
      <c r="G46" s="241">
        <v>0</v>
      </c>
      <c r="H46" s="241">
        <v>0</v>
      </c>
      <c r="I46" s="241">
        <v>0</v>
      </c>
      <c r="J46" s="241">
        <v>0</v>
      </c>
      <c r="K46" s="241">
        <v>0</v>
      </c>
      <c r="L46" s="241">
        <v>0</v>
      </c>
    </row>
    <row r="47" spans="2:12" x14ac:dyDescent="0.2">
      <c r="B47" s="550" t="s">
        <v>931</v>
      </c>
      <c r="C47" s="571"/>
      <c r="D47" s="460">
        <v>36054</v>
      </c>
      <c r="E47" s="461">
        <v>0</v>
      </c>
      <c r="F47" s="461">
        <v>36054</v>
      </c>
      <c r="G47" s="241">
        <v>0</v>
      </c>
      <c r="H47" s="241">
        <v>0</v>
      </c>
      <c r="I47" s="241">
        <v>0</v>
      </c>
      <c r="J47" s="241">
        <v>0</v>
      </c>
      <c r="K47" s="241">
        <v>0</v>
      </c>
      <c r="L47" s="241">
        <v>0</v>
      </c>
    </row>
    <row r="48" spans="2:12" x14ac:dyDescent="0.2">
      <c r="B48" s="377"/>
      <c r="C48" s="462"/>
      <c r="D48" s="460"/>
      <c r="E48" s="461"/>
      <c r="F48" s="461"/>
      <c r="G48" s="241"/>
      <c r="H48" s="241"/>
      <c r="I48" s="241"/>
      <c r="J48" s="241"/>
      <c r="K48" s="241"/>
      <c r="L48" s="241"/>
    </row>
    <row r="49" spans="2:12" x14ac:dyDescent="0.2">
      <c r="B49" s="156" t="s">
        <v>366</v>
      </c>
      <c r="C49" s="156"/>
      <c r="D49" s="463">
        <v>0</v>
      </c>
      <c r="E49" s="241">
        <v>0</v>
      </c>
      <c r="F49" s="241">
        <v>0</v>
      </c>
      <c r="G49" s="241">
        <v>0</v>
      </c>
      <c r="H49" s="241">
        <v>0</v>
      </c>
      <c r="I49" s="241">
        <v>0</v>
      </c>
      <c r="J49" s="241">
        <v>0</v>
      </c>
      <c r="K49" s="241">
        <v>0</v>
      </c>
      <c r="L49" s="241">
        <v>0</v>
      </c>
    </row>
    <row r="50" spans="2:12" x14ac:dyDescent="0.2">
      <c r="B50" s="156" t="s">
        <v>367</v>
      </c>
      <c r="C50" s="156"/>
      <c r="D50" s="463">
        <v>36054</v>
      </c>
      <c r="E50" s="241">
        <v>0</v>
      </c>
      <c r="F50" s="241">
        <v>36054</v>
      </c>
      <c r="G50" s="241">
        <v>0</v>
      </c>
      <c r="H50" s="241">
        <v>0</v>
      </c>
      <c r="I50" s="241">
        <v>0</v>
      </c>
      <c r="J50" s="241">
        <v>0</v>
      </c>
      <c r="K50" s="241">
        <v>0</v>
      </c>
      <c r="L50" s="241">
        <v>0</v>
      </c>
    </row>
    <row r="51" spans="2:12" x14ac:dyDescent="0.2">
      <c r="B51" s="156" t="s">
        <v>368</v>
      </c>
      <c r="C51" s="156"/>
      <c r="D51" s="463">
        <v>0</v>
      </c>
      <c r="E51" s="241">
        <v>0</v>
      </c>
      <c r="F51" s="241">
        <v>0</v>
      </c>
      <c r="G51" s="241">
        <v>0</v>
      </c>
      <c r="H51" s="241">
        <v>0</v>
      </c>
      <c r="I51" s="241">
        <v>0</v>
      </c>
      <c r="J51" s="241">
        <v>0</v>
      </c>
      <c r="K51" s="241">
        <v>0</v>
      </c>
      <c r="L51" s="241">
        <v>0</v>
      </c>
    </row>
    <row r="52" spans="2:12" x14ac:dyDescent="0.2">
      <c r="B52" s="464" t="s">
        <v>966</v>
      </c>
      <c r="C52" s="156"/>
      <c r="D52" s="463">
        <v>0</v>
      </c>
      <c r="E52" s="241">
        <v>0</v>
      </c>
      <c r="F52" s="241">
        <v>0</v>
      </c>
      <c r="G52" s="241">
        <v>0</v>
      </c>
      <c r="H52" s="241">
        <v>0</v>
      </c>
      <c r="I52" s="241">
        <v>0</v>
      </c>
      <c r="J52" s="241">
        <v>0</v>
      </c>
      <c r="K52" s="241">
        <v>0</v>
      </c>
      <c r="L52" s="241">
        <v>0</v>
      </c>
    </row>
    <row r="53" spans="2:12" x14ac:dyDescent="0.2">
      <c r="B53" s="156" t="s">
        <v>890</v>
      </c>
      <c r="C53" s="156"/>
      <c r="D53" s="463">
        <v>0</v>
      </c>
      <c r="E53" s="241">
        <v>0</v>
      </c>
      <c r="F53" s="241">
        <v>0</v>
      </c>
      <c r="G53" s="241">
        <v>0</v>
      </c>
      <c r="H53" s="241">
        <v>0</v>
      </c>
      <c r="I53" s="241">
        <v>0</v>
      </c>
      <c r="J53" s="241">
        <v>0</v>
      </c>
      <c r="K53" s="241">
        <v>0</v>
      </c>
      <c r="L53" s="241">
        <v>0</v>
      </c>
    </row>
    <row r="54" spans="2:12" x14ac:dyDescent="0.2">
      <c r="B54" s="156" t="s">
        <v>369</v>
      </c>
      <c r="C54" s="156"/>
      <c r="D54" s="463">
        <v>0</v>
      </c>
      <c r="E54" s="241">
        <v>0</v>
      </c>
      <c r="F54" s="241">
        <v>0</v>
      </c>
      <c r="G54" s="241">
        <v>0</v>
      </c>
      <c r="H54" s="241">
        <v>0</v>
      </c>
      <c r="I54" s="241">
        <v>0</v>
      </c>
      <c r="J54" s="241">
        <v>0</v>
      </c>
      <c r="K54" s="241">
        <v>0</v>
      </c>
      <c r="L54" s="241">
        <v>0</v>
      </c>
    </row>
    <row r="55" spans="2:12" x14ac:dyDescent="0.2">
      <c r="B55" s="156" t="s">
        <v>891</v>
      </c>
      <c r="C55" s="156"/>
      <c r="D55" s="463">
        <v>0</v>
      </c>
      <c r="E55" s="241">
        <v>0</v>
      </c>
      <c r="F55" s="241">
        <v>0</v>
      </c>
      <c r="G55" s="241">
        <v>0</v>
      </c>
      <c r="H55" s="241">
        <v>0</v>
      </c>
      <c r="I55" s="241">
        <v>0</v>
      </c>
      <c r="J55" s="241">
        <v>0</v>
      </c>
      <c r="K55" s="241">
        <v>0</v>
      </c>
      <c r="L55" s="241">
        <v>0</v>
      </c>
    </row>
    <row r="56" spans="2:12" x14ac:dyDescent="0.2">
      <c r="B56" s="156" t="s">
        <v>892</v>
      </c>
      <c r="C56" s="156"/>
      <c r="D56" s="463">
        <v>0</v>
      </c>
      <c r="E56" s="241">
        <v>0</v>
      </c>
      <c r="F56" s="241">
        <v>0</v>
      </c>
      <c r="G56" s="241">
        <v>0</v>
      </c>
      <c r="H56" s="241">
        <v>0</v>
      </c>
      <c r="I56" s="241">
        <v>0</v>
      </c>
      <c r="J56" s="241">
        <v>0</v>
      </c>
      <c r="K56" s="241">
        <v>0</v>
      </c>
      <c r="L56" s="241">
        <v>0</v>
      </c>
    </row>
    <row r="57" spans="2:12" x14ac:dyDescent="0.2">
      <c r="B57" s="156" t="s">
        <v>896</v>
      </c>
      <c r="C57" s="156"/>
      <c r="D57" s="463">
        <v>0</v>
      </c>
      <c r="E57" s="241">
        <v>0</v>
      </c>
      <c r="F57" s="241">
        <v>0</v>
      </c>
      <c r="G57" s="241">
        <v>0</v>
      </c>
      <c r="H57" s="241">
        <v>0</v>
      </c>
      <c r="I57" s="241">
        <v>0</v>
      </c>
      <c r="J57" s="241">
        <v>0</v>
      </c>
      <c r="K57" s="241">
        <v>0</v>
      </c>
      <c r="L57" s="241">
        <v>0</v>
      </c>
    </row>
    <row r="58" spans="2:12" ht="18" thickBot="1" x14ac:dyDescent="0.2">
      <c r="B58" s="165"/>
      <c r="C58" s="242"/>
      <c r="D58" s="165"/>
      <c r="E58" s="165"/>
      <c r="F58" s="165"/>
      <c r="G58" s="165"/>
      <c r="H58" s="165"/>
      <c r="I58" s="165"/>
      <c r="J58" s="387"/>
      <c r="K58" s="165"/>
      <c r="L58" s="165"/>
    </row>
    <row r="59" spans="2:12" x14ac:dyDescent="0.15">
      <c r="B59" s="156"/>
      <c r="C59" s="156"/>
      <c r="D59" s="533" t="s">
        <v>846</v>
      </c>
      <c r="E59" s="174"/>
      <c r="F59" s="174"/>
      <c r="G59" s="533" t="s">
        <v>847</v>
      </c>
      <c r="H59" s="174"/>
      <c r="I59" s="174"/>
      <c r="J59" s="568" t="s">
        <v>372</v>
      </c>
      <c r="K59" s="156"/>
      <c r="L59" s="156"/>
    </row>
    <row r="60" spans="2:12" x14ac:dyDescent="0.2">
      <c r="B60" s="174"/>
      <c r="C60" s="174"/>
      <c r="D60" s="519"/>
      <c r="E60" s="229" t="s">
        <v>12</v>
      </c>
      <c r="F60" s="229" t="s">
        <v>264</v>
      </c>
      <c r="G60" s="519"/>
      <c r="H60" s="229" t="s">
        <v>12</v>
      </c>
      <c r="I60" s="229" t="s">
        <v>264</v>
      </c>
      <c r="J60" s="569"/>
      <c r="K60" s="466" t="s">
        <v>12</v>
      </c>
      <c r="L60" s="466" t="s">
        <v>264</v>
      </c>
    </row>
    <row r="61" spans="2:12" x14ac:dyDescent="0.15">
      <c r="B61" s="156"/>
      <c r="C61" s="156"/>
      <c r="D61" s="465"/>
      <c r="E61" s="156"/>
      <c r="F61" s="156"/>
      <c r="G61" s="156"/>
      <c r="H61" s="156"/>
      <c r="I61" s="156"/>
      <c r="J61" s="156"/>
      <c r="K61" s="156"/>
      <c r="L61" s="156"/>
    </row>
    <row r="62" spans="2:12" x14ac:dyDescent="0.2">
      <c r="B62" s="550" t="s">
        <v>650</v>
      </c>
      <c r="C62" s="570"/>
      <c r="D62" s="460">
        <v>70</v>
      </c>
      <c r="E62" s="461">
        <v>0</v>
      </c>
      <c r="F62" s="461">
        <v>70</v>
      </c>
      <c r="G62" s="461">
        <v>15775</v>
      </c>
      <c r="H62" s="461">
        <v>1585</v>
      </c>
      <c r="I62" s="461">
        <v>14190</v>
      </c>
      <c r="J62" s="461">
        <v>28000</v>
      </c>
      <c r="K62" s="461">
        <v>0</v>
      </c>
      <c r="L62" s="461">
        <v>28000</v>
      </c>
    </row>
    <row r="63" spans="2:12" x14ac:dyDescent="0.2">
      <c r="B63" s="550" t="s">
        <v>672</v>
      </c>
      <c r="C63" s="571"/>
      <c r="D63" s="460">
        <v>1</v>
      </c>
      <c r="E63" s="461">
        <v>0</v>
      </c>
      <c r="F63" s="461">
        <v>1</v>
      </c>
      <c r="G63" s="461">
        <v>15780</v>
      </c>
      <c r="H63" s="461">
        <v>2</v>
      </c>
      <c r="I63" s="461">
        <v>15778</v>
      </c>
      <c r="J63" s="461">
        <v>19600</v>
      </c>
      <c r="K63" s="461">
        <v>0</v>
      </c>
      <c r="L63" s="461">
        <v>19600</v>
      </c>
    </row>
    <row r="64" spans="2:12" x14ac:dyDescent="0.2">
      <c r="B64" s="550" t="s">
        <v>931</v>
      </c>
      <c r="C64" s="571"/>
      <c r="D64" s="460">
        <v>41</v>
      </c>
      <c r="E64" s="461">
        <v>0</v>
      </c>
      <c r="F64" s="461">
        <v>41</v>
      </c>
      <c r="G64" s="461">
        <v>19239</v>
      </c>
      <c r="H64" s="461">
        <v>1543</v>
      </c>
      <c r="I64" s="461">
        <v>17696</v>
      </c>
      <c r="J64" s="461">
        <v>28000</v>
      </c>
      <c r="K64" s="461">
        <v>0</v>
      </c>
      <c r="L64" s="461">
        <v>28000</v>
      </c>
    </row>
    <row r="65" spans="1:12" x14ac:dyDescent="0.2">
      <c r="B65" s="377"/>
      <c r="C65" s="462"/>
      <c r="D65" s="460"/>
      <c r="E65" s="461"/>
      <c r="F65" s="461"/>
      <c r="G65" s="461"/>
      <c r="H65" s="461"/>
      <c r="I65" s="461"/>
      <c r="J65" s="461"/>
      <c r="K65" s="461"/>
      <c r="L65" s="461"/>
    </row>
    <row r="66" spans="1:12" x14ac:dyDescent="0.2">
      <c r="B66" s="156" t="s">
        <v>366</v>
      </c>
      <c r="C66" s="351"/>
      <c r="D66" s="463">
        <v>41</v>
      </c>
      <c r="E66" s="241">
        <v>0</v>
      </c>
      <c r="F66" s="241">
        <v>41</v>
      </c>
      <c r="G66" s="241">
        <v>9785</v>
      </c>
      <c r="H66" s="241">
        <v>0</v>
      </c>
      <c r="I66" s="241">
        <v>9785</v>
      </c>
      <c r="J66" s="241">
        <v>0</v>
      </c>
      <c r="K66" s="241">
        <v>0</v>
      </c>
      <c r="L66" s="241">
        <v>0</v>
      </c>
    </row>
    <row r="67" spans="1:12" x14ac:dyDescent="0.2">
      <c r="B67" s="156" t="s">
        <v>367</v>
      </c>
      <c r="C67" s="156"/>
      <c r="D67" s="463">
        <v>0</v>
      </c>
      <c r="E67" s="241">
        <v>0</v>
      </c>
      <c r="F67" s="241">
        <v>0</v>
      </c>
      <c r="G67" s="241">
        <v>0</v>
      </c>
      <c r="H67" s="241">
        <v>0</v>
      </c>
      <c r="I67" s="241">
        <v>0</v>
      </c>
      <c r="J67" s="241">
        <v>28000</v>
      </c>
      <c r="K67" s="241">
        <v>0</v>
      </c>
      <c r="L67" s="241">
        <v>28000</v>
      </c>
    </row>
    <row r="68" spans="1:12" x14ac:dyDescent="0.2">
      <c r="B68" s="156" t="s">
        <v>368</v>
      </c>
      <c r="C68" s="156"/>
      <c r="D68" s="463">
        <v>0</v>
      </c>
      <c r="E68" s="241">
        <v>0</v>
      </c>
      <c r="F68" s="241">
        <v>0</v>
      </c>
      <c r="G68" s="241">
        <v>0</v>
      </c>
      <c r="H68" s="241">
        <v>0</v>
      </c>
      <c r="I68" s="241">
        <v>0</v>
      </c>
      <c r="J68" s="241">
        <v>0</v>
      </c>
      <c r="K68" s="241">
        <v>0</v>
      </c>
      <c r="L68" s="241">
        <v>0</v>
      </c>
    </row>
    <row r="69" spans="1:12" x14ac:dyDescent="0.2">
      <c r="B69" s="464" t="s">
        <v>966</v>
      </c>
      <c r="C69" s="156"/>
      <c r="D69" s="463">
        <v>0</v>
      </c>
      <c r="E69" s="241">
        <v>0</v>
      </c>
      <c r="F69" s="241">
        <v>0</v>
      </c>
      <c r="G69" s="241">
        <v>0</v>
      </c>
      <c r="H69" s="241">
        <v>0</v>
      </c>
      <c r="I69" s="241">
        <v>0</v>
      </c>
      <c r="J69" s="241">
        <v>0</v>
      </c>
      <c r="K69" s="241">
        <v>0</v>
      </c>
      <c r="L69" s="241">
        <v>0</v>
      </c>
    </row>
    <row r="70" spans="1:12" x14ac:dyDescent="0.2">
      <c r="B70" s="156" t="s">
        <v>890</v>
      </c>
      <c r="C70" s="156"/>
      <c r="D70" s="463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</row>
    <row r="71" spans="1:12" x14ac:dyDescent="0.2">
      <c r="B71" s="156" t="s">
        <v>369</v>
      </c>
      <c r="C71" s="156"/>
      <c r="D71" s="463">
        <v>0</v>
      </c>
      <c r="E71" s="241">
        <v>0</v>
      </c>
      <c r="F71" s="241">
        <v>0</v>
      </c>
      <c r="G71" s="241">
        <v>3054</v>
      </c>
      <c r="H71" s="241">
        <v>1543</v>
      </c>
      <c r="I71" s="241">
        <v>1511</v>
      </c>
      <c r="J71" s="241">
        <v>0</v>
      </c>
      <c r="K71" s="241">
        <v>0</v>
      </c>
      <c r="L71" s="241">
        <v>0</v>
      </c>
    </row>
    <row r="72" spans="1:12" x14ac:dyDescent="0.2">
      <c r="B72" s="156" t="s">
        <v>891</v>
      </c>
      <c r="C72" s="156"/>
      <c r="D72" s="463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</row>
    <row r="73" spans="1:12" x14ac:dyDescent="0.2">
      <c r="B73" s="156" t="s">
        <v>892</v>
      </c>
      <c r="C73" s="156"/>
      <c r="D73" s="463">
        <v>0</v>
      </c>
      <c r="E73" s="241">
        <v>0</v>
      </c>
      <c r="F73" s="241">
        <v>0</v>
      </c>
      <c r="G73" s="241">
        <v>6400</v>
      </c>
      <c r="H73" s="241">
        <v>0</v>
      </c>
      <c r="I73" s="241">
        <v>6400</v>
      </c>
      <c r="J73" s="241">
        <v>0</v>
      </c>
      <c r="K73" s="241">
        <v>0</v>
      </c>
      <c r="L73" s="241">
        <v>0</v>
      </c>
    </row>
    <row r="74" spans="1:12" x14ac:dyDescent="0.2">
      <c r="B74" s="156" t="s">
        <v>896</v>
      </c>
      <c r="C74" s="156"/>
      <c r="D74" s="463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</row>
    <row r="75" spans="1:12" ht="18" thickBot="1" x14ac:dyDescent="0.25">
      <c r="B75" s="166"/>
      <c r="C75" s="165"/>
      <c r="D75" s="467"/>
      <c r="E75" s="408"/>
      <c r="F75" s="408"/>
      <c r="G75" s="408"/>
      <c r="H75" s="408"/>
      <c r="I75" s="408"/>
      <c r="J75" s="408"/>
      <c r="K75" s="408"/>
      <c r="L75" s="408"/>
    </row>
    <row r="76" spans="1:12" x14ac:dyDescent="0.2">
      <c r="B76" s="379"/>
      <c r="C76" s="156"/>
      <c r="D76" s="292" t="s">
        <v>374</v>
      </c>
      <c r="E76" s="156"/>
      <c r="F76" s="156"/>
      <c r="G76" s="156"/>
      <c r="H76" s="156"/>
      <c r="I76" s="156"/>
      <c r="J76" s="156"/>
      <c r="K76" s="156"/>
      <c r="L76" s="156"/>
    </row>
    <row r="79" spans="1:12" x14ac:dyDescent="0.2">
      <c r="A79" s="14"/>
    </row>
  </sheetData>
  <mergeCells count="21">
    <mergeCell ref="B30:C30"/>
    <mergeCell ref="B47:C47"/>
    <mergeCell ref="B64:C64"/>
    <mergeCell ref="B12:C12"/>
    <mergeCell ref="B28:C28"/>
    <mergeCell ref="B29:C29"/>
    <mergeCell ref="B62:C62"/>
    <mergeCell ref="B63:C63"/>
    <mergeCell ref="B45:C45"/>
    <mergeCell ref="B46:C46"/>
    <mergeCell ref="B6:L6"/>
    <mergeCell ref="G8:G9"/>
    <mergeCell ref="J8:J9"/>
    <mergeCell ref="B11:C11"/>
    <mergeCell ref="B13:C13"/>
    <mergeCell ref="G59:G60"/>
    <mergeCell ref="J59:J60"/>
    <mergeCell ref="D42:D43"/>
    <mergeCell ref="G42:G43"/>
    <mergeCell ref="J42:J43"/>
    <mergeCell ref="D59:D60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67"/>
  <sheetViews>
    <sheetView view="pageBreakPreview" zoomScale="75" zoomScaleNormal="75" workbookViewId="0">
      <selection activeCell="L21" sqref="L21"/>
    </sheetView>
  </sheetViews>
  <sheetFormatPr defaultColWidth="17.125" defaultRowHeight="17.25" x14ac:dyDescent="0.15"/>
  <cols>
    <col min="1" max="1" width="13.375" style="12" customWidth="1"/>
    <col min="2" max="2" width="4.75" style="12" customWidth="1"/>
    <col min="3" max="3" width="5.875" style="12" customWidth="1"/>
    <col min="4" max="4" width="18" style="12" bestFit="1" customWidth="1"/>
    <col min="5" max="9" width="17.125" style="12" customWidth="1"/>
    <col min="10" max="14" width="17.125" style="12"/>
    <col min="15" max="16384" width="17.125" style="25"/>
  </cols>
  <sheetData>
    <row r="1" spans="1:24" x14ac:dyDescent="0.2">
      <c r="A1" s="14"/>
    </row>
    <row r="6" spans="1:24" x14ac:dyDescent="0.2">
      <c r="B6" s="516" t="s">
        <v>660</v>
      </c>
      <c r="C6" s="516"/>
      <c r="D6" s="516"/>
      <c r="E6" s="516"/>
      <c r="F6" s="516"/>
      <c r="G6" s="516"/>
      <c r="H6" s="516"/>
      <c r="I6" s="516"/>
      <c r="J6" s="516"/>
    </row>
    <row r="7" spans="1:24" ht="18" thickBot="1" x14ac:dyDescent="0.25">
      <c r="B7" s="165"/>
      <c r="C7" s="165"/>
      <c r="D7" s="165"/>
      <c r="E7" s="165"/>
      <c r="F7" s="165"/>
      <c r="G7" s="165"/>
      <c r="H7" s="165"/>
      <c r="I7" s="165"/>
      <c r="J7" s="166" t="s">
        <v>661</v>
      </c>
    </row>
    <row r="8" spans="1:24" x14ac:dyDescent="0.2">
      <c r="B8" s="156"/>
      <c r="C8" s="156"/>
      <c r="D8" s="156"/>
      <c r="E8" s="533" t="s">
        <v>662</v>
      </c>
      <c r="F8" s="174"/>
      <c r="G8" s="174"/>
      <c r="H8" s="228" t="s">
        <v>663</v>
      </c>
      <c r="I8" s="174"/>
      <c r="J8" s="174"/>
    </row>
    <row r="9" spans="1:24" x14ac:dyDescent="0.2">
      <c r="B9" s="174"/>
      <c r="C9" s="174"/>
      <c r="D9" s="174"/>
      <c r="E9" s="519"/>
      <c r="F9" s="229" t="s">
        <v>664</v>
      </c>
      <c r="G9" s="229" t="s">
        <v>665</v>
      </c>
      <c r="H9" s="229" t="s">
        <v>666</v>
      </c>
      <c r="I9" s="229" t="s">
        <v>664</v>
      </c>
      <c r="J9" s="229" t="s">
        <v>665</v>
      </c>
    </row>
    <row r="10" spans="1:24" x14ac:dyDescent="0.15">
      <c r="B10" s="156"/>
      <c r="C10" s="156"/>
      <c r="D10" s="156"/>
      <c r="E10" s="169"/>
      <c r="F10" s="156"/>
      <c r="G10" s="156"/>
      <c r="H10" s="156"/>
      <c r="I10" s="156"/>
      <c r="J10" s="156"/>
    </row>
    <row r="11" spans="1:24" x14ac:dyDescent="0.2">
      <c r="B11" s="381"/>
      <c r="C11" s="292" t="s">
        <v>897</v>
      </c>
      <c r="D11" s="351"/>
      <c r="E11" s="396">
        <v>274755</v>
      </c>
      <c r="F11" s="351">
        <v>140864</v>
      </c>
      <c r="G11" s="351">
        <v>133891</v>
      </c>
      <c r="H11" s="326">
        <v>130680</v>
      </c>
      <c r="I11" s="350">
        <v>63422</v>
      </c>
      <c r="J11" s="350">
        <v>67258</v>
      </c>
      <c r="K11" s="19"/>
      <c r="L11" s="19"/>
      <c r="M11" s="19"/>
      <c r="N11" s="5"/>
      <c r="O11" s="30"/>
      <c r="P11" s="30"/>
      <c r="Q11" s="5"/>
      <c r="R11" s="6"/>
      <c r="S11" s="6"/>
      <c r="T11" s="5"/>
      <c r="U11" s="6"/>
      <c r="V11" s="6"/>
      <c r="X11" s="25" t="e">
        <f>+#REF!+K11+N11+Q11+T11-#REF!</f>
        <v>#REF!</v>
      </c>
    </row>
    <row r="12" spans="1:24" x14ac:dyDescent="0.2">
      <c r="B12" s="381"/>
      <c r="C12" s="292" t="s">
        <v>898</v>
      </c>
      <c r="D12" s="351"/>
      <c r="E12" s="396">
        <v>314196</v>
      </c>
      <c r="F12" s="351">
        <v>160745</v>
      </c>
      <c r="G12" s="351">
        <v>153451</v>
      </c>
      <c r="H12" s="326">
        <v>136869</v>
      </c>
      <c r="I12" s="350">
        <v>67444</v>
      </c>
      <c r="J12" s="350">
        <v>69425</v>
      </c>
      <c r="K12" s="8"/>
      <c r="L12" s="5"/>
      <c r="M12" s="5"/>
      <c r="N12" s="5"/>
      <c r="O12" s="32"/>
      <c r="P12" s="32"/>
      <c r="Q12" s="31"/>
      <c r="R12" s="31"/>
      <c r="S12" s="31"/>
      <c r="T12" s="31"/>
      <c r="U12" s="32"/>
      <c r="V12" s="32"/>
      <c r="X12" s="25">
        <f>+H11+K12+N12+Q12+T12-E11</f>
        <v>-144075</v>
      </c>
    </row>
    <row r="13" spans="1:24" x14ac:dyDescent="0.2">
      <c r="B13" s="381"/>
      <c r="C13" s="292" t="s">
        <v>899</v>
      </c>
      <c r="D13" s="351"/>
      <c r="E13" s="396">
        <v>321754</v>
      </c>
      <c r="F13" s="351">
        <v>163540</v>
      </c>
      <c r="G13" s="351">
        <v>158214</v>
      </c>
      <c r="H13" s="326">
        <v>129042</v>
      </c>
      <c r="I13" s="350">
        <v>62748</v>
      </c>
      <c r="J13" s="350">
        <v>66294</v>
      </c>
      <c r="K13" s="5"/>
      <c r="L13" s="5"/>
      <c r="M13" s="5"/>
      <c r="N13" s="5"/>
      <c r="O13" s="32"/>
      <c r="P13" s="32"/>
      <c r="Q13" s="31"/>
      <c r="R13" s="31"/>
      <c r="S13" s="31"/>
      <c r="T13" s="31"/>
      <c r="U13" s="32"/>
      <c r="V13" s="32"/>
    </row>
    <row r="14" spans="1:24" x14ac:dyDescent="0.2">
      <c r="B14" s="381"/>
      <c r="C14" s="292" t="s">
        <v>900</v>
      </c>
      <c r="D14" s="351"/>
      <c r="E14" s="396">
        <v>366514</v>
      </c>
      <c r="F14" s="326">
        <v>185102</v>
      </c>
      <c r="G14" s="326">
        <v>181412</v>
      </c>
      <c r="H14" s="326">
        <v>134615</v>
      </c>
      <c r="I14" s="350">
        <v>65731</v>
      </c>
      <c r="J14" s="350">
        <v>68884</v>
      </c>
      <c r="K14" s="5"/>
      <c r="L14" s="5"/>
      <c r="M14" s="5"/>
      <c r="N14" s="5"/>
      <c r="O14" s="32"/>
      <c r="P14" s="32"/>
      <c r="Q14" s="31"/>
      <c r="R14" s="31"/>
      <c r="S14" s="31"/>
      <c r="T14" s="31"/>
      <c r="U14" s="32"/>
      <c r="V14" s="32"/>
    </row>
    <row r="15" spans="1:24" x14ac:dyDescent="0.15">
      <c r="B15" s="381"/>
      <c r="C15" s="164" t="s">
        <v>901</v>
      </c>
      <c r="D15" s="390"/>
      <c r="E15" s="164">
        <v>334624</v>
      </c>
      <c r="F15" s="164">
        <v>169205</v>
      </c>
      <c r="G15" s="164">
        <v>165419</v>
      </c>
      <c r="H15" s="164">
        <v>140371</v>
      </c>
      <c r="I15" s="164">
        <v>69441</v>
      </c>
      <c r="J15" s="164">
        <v>70930</v>
      </c>
      <c r="K15" s="5"/>
      <c r="L15" s="5"/>
      <c r="M15" s="5"/>
      <c r="N15" s="5"/>
      <c r="O15" s="32"/>
      <c r="P15" s="32"/>
      <c r="Q15" s="31"/>
      <c r="R15" s="31"/>
      <c r="S15" s="31"/>
      <c r="T15" s="31"/>
      <c r="U15" s="32"/>
      <c r="V15" s="32"/>
    </row>
    <row r="16" spans="1:24" x14ac:dyDescent="0.15">
      <c r="B16" s="381"/>
      <c r="C16" s="164" t="s">
        <v>932</v>
      </c>
      <c r="D16" s="390"/>
      <c r="E16" s="164">
        <v>316189</v>
      </c>
      <c r="F16" s="164">
        <v>159860</v>
      </c>
      <c r="G16" s="164">
        <v>156329</v>
      </c>
      <c r="H16" s="164">
        <v>151790</v>
      </c>
      <c r="I16" s="164">
        <v>75449</v>
      </c>
      <c r="J16" s="164">
        <v>76341</v>
      </c>
      <c r="K16" s="5"/>
      <c r="L16" s="5"/>
      <c r="M16" s="5"/>
      <c r="N16" s="5"/>
      <c r="O16" s="32"/>
      <c r="P16" s="32"/>
      <c r="Q16" s="31"/>
      <c r="R16" s="31"/>
      <c r="S16" s="31"/>
      <c r="T16" s="31"/>
      <c r="U16" s="32"/>
      <c r="V16" s="32"/>
    </row>
    <row r="17" spans="2:22" ht="18" thickBot="1" x14ac:dyDescent="0.2">
      <c r="B17" s="165"/>
      <c r="C17" s="165"/>
      <c r="D17" s="165"/>
      <c r="E17" s="290"/>
      <c r="F17" s="165"/>
      <c r="G17" s="165"/>
      <c r="H17" s="165"/>
      <c r="I17" s="165"/>
      <c r="J17" s="165"/>
      <c r="K17" s="5"/>
      <c r="L17" s="5"/>
      <c r="M17" s="5"/>
      <c r="N17" s="5"/>
      <c r="O17" s="32"/>
      <c r="P17" s="32"/>
      <c r="Q17" s="31"/>
      <c r="R17" s="31"/>
      <c r="S17" s="31"/>
      <c r="T17" s="31"/>
      <c r="U17" s="32"/>
      <c r="V17" s="32"/>
    </row>
    <row r="18" spans="2:22" x14ac:dyDescent="0.15">
      <c r="B18" s="156"/>
      <c r="C18" s="156"/>
      <c r="D18" s="156"/>
      <c r="E18" s="533" t="s">
        <v>417</v>
      </c>
      <c r="F18" s="174"/>
      <c r="G18" s="174"/>
      <c r="H18" s="533" t="s">
        <v>598</v>
      </c>
      <c r="I18" s="174"/>
      <c r="J18" s="174"/>
      <c r="K18" s="39"/>
    </row>
    <row r="19" spans="2:22" x14ac:dyDescent="0.2">
      <c r="B19" s="174"/>
      <c r="C19" s="174"/>
      <c r="D19" s="174"/>
      <c r="E19" s="519"/>
      <c r="F19" s="229" t="s">
        <v>596</v>
      </c>
      <c r="G19" s="229" t="s">
        <v>597</v>
      </c>
      <c r="H19" s="519"/>
      <c r="I19" s="229" t="s">
        <v>596</v>
      </c>
      <c r="J19" s="229" t="s">
        <v>597</v>
      </c>
    </row>
    <row r="20" spans="2:22" x14ac:dyDescent="0.15">
      <c r="B20" s="156"/>
      <c r="C20" s="156"/>
      <c r="D20" s="230"/>
      <c r="E20" s="156"/>
      <c r="F20" s="156"/>
      <c r="G20" s="156"/>
      <c r="H20" s="156"/>
      <c r="I20" s="156"/>
      <c r="J20" s="156"/>
    </row>
    <row r="21" spans="2:22" x14ac:dyDescent="0.2">
      <c r="B21" s="381"/>
      <c r="C21" s="292" t="s">
        <v>897</v>
      </c>
      <c r="D21" s="390"/>
      <c r="E21" s="326">
        <v>1448</v>
      </c>
      <c r="F21" s="351">
        <v>738</v>
      </c>
      <c r="G21" s="351">
        <v>710</v>
      </c>
      <c r="H21" s="326">
        <v>4749</v>
      </c>
      <c r="I21" s="350">
        <v>2381</v>
      </c>
      <c r="J21" s="350">
        <v>2368</v>
      </c>
    </row>
    <row r="22" spans="2:22" x14ac:dyDescent="0.2">
      <c r="B22" s="381"/>
      <c r="C22" s="292" t="s">
        <v>898</v>
      </c>
      <c r="D22" s="390"/>
      <c r="E22" s="468">
        <v>0</v>
      </c>
      <c r="F22" s="468">
        <v>0</v>
      </c>
      <c r="G22" s="468">
        <v>0</v>
      </c>
      <c r="H22" s="326">
        <v>7894</v>
      </c>
      <c r="I22" s="350">
        <v>3927</v>
      </c>
      <c r="J22" s="350">
        <v>3967</v>
      </c>
    </row>
    <row r="23" spans="2:22" x14ac:dyDescent="0.2">
      <c r="B23" s="381"/>
      <c r="C23" s="292" t="s">
        <v>899</v>
      </c>
      <c r="D23" s="390"/>
      <c r="E23" s="469">
        <v>836</v>
      </c>
      <c r="F23" s="469">
        <v>418</v>
      </c>
      <c r="G23" s="469">
        <v>418</v>
      </c>
      <c r="H23" s="326">
        <v>7079</v>
      </c>
      <c r="I23" s="350">
        <v>3575</v>
      </c>
      <c r="J23" s="350">
        <v>3504</v>
      </c>
    </row>
    <row r="24" spans="2:22" x14ac:dyDescent="0.2">
      <c r="B24" s="381"/>
      <c r="C24" s="292" t="s">
        <v>900</v>
      </c>
      <c r="D24" s="390"/>
      <c r="E24" s="468">
        <v>0</v>
      </c>
      <c r="F24" s="468">
        <v>0</v>
      </c>
      <c r="G24" s="468">
        <v>0</v>
      </c>
      <c r="H24" s="326">
        <v>11654</v>
      </c>
      <c r="I24" s="350">
        <v>5823</v>
      </c>
      <c r="J24" s="350">
        <v>5831</v>
      </c>
    </row>
    <row r="25" spans="2:22" x14ac:dyDescent="0.2">
      <c r="B25" s="381"/>
      <c r="C25" s="164" t="s">
        <v>901</v>
      </c>
      <c r="D25" s="266"/>
      <c r="E25" s="468">
        <v>0</v>
      </c>
      <c r="F25" s="468">
        <v>0</v>
      </c>
      <c r="G25" s="468">
        <v>0</v>
      </c>
      <c r="H25" s="164">
        <v>17529</v>
      </c>
      <c r="I25" s="164">
        <v>8756</v>
      </c>
      <c r="J25" s="164">
        <v>8773</v>
      </c>
    </row>
    <row r="26" spans="2:22" x14ac:dyDescent="0.2">
      <c r="B26" s="381"/>
      <c r="C26" s="164" t="s">
        <v>932</v>
      </c>
      <c r="D26" s="266"/>
      <c r="E26" s="468">
        <v>1558</v>
      </c>
      <c r="F26" s="468">
        <v>778</v>
      </c>
      <c r="G26" s="468">
        <v>780</v>
      </c>
      <c r="H26" s="164">
        <v>8366</v>
      </c>
      <c r="I26" s="164">
        <v>4212</v>
      </c>
      <c r="J26" s="164">
        <v>4154</v>
      </c>
    </row>
    <row r="27" spans="2:22" ht="18" thickBot="1" x14ac:dyDescent="0.25">
      <c r="B27" s="165"/>
      <c r="C27" s="165"/>
      <c r="D27" s="242"/>
      <c r="E27" s="469"/>
      <c r="F27" s="470"/>
      <c r="G27" s="470"/>
      <c r="H27" s="165"/>
      <c r="I27" s="165"/>
      <c r="J27" s="165"/>
    </row>
    <row r="28" spans="2:22" x14ac:dyDescent="0.15">
      <c r="B28" s="156"/>
      <c r="C28" s="156"/>
      <c r="D28" s="156"/>
      <c r="E28" s="533" t="s">
        <v>589</v>
      </c>
      <c r="F28" s="174"/>
      <c r="G28" s="174"/>
      <c r="H28" s="533" t="s">
        <v>590</v>
      </c>
      <c r="I28" s="174"/>
      <c r="J28" s="174"/>
    </row>
    <row r="29" spans="2:22" x14ac:dyDescent="0.2">
      <c r="B29" s="174"/>
      <c r="C29" s="174"/>
      <c r="D29" s="174"/>
      <c r="E29" s="519"/>
      <c r="F29" s="229" t="s">
        <v>596</v>
      </c>
      <c r="G29" s="229" t="s">
        <v>597</v>
      </c>
      <c r="H29" s="519"/>
      <c r="I29" s="229" t="s">
        <v>596</v>
      </c>
      <c r="J29" s="229" t="s">
        <v>597</v>
      </c>
    </row>
    <row r="30" spans="2:22" x14ac:dyDescent="0.15">
      <c r="B30" s="156"/>
      <c r="C30" s="156"/>
      <c r="D30" s="156"/>
      <c r="E30" s="169"/>
      <c r="F30" s="156"/>
      <c r="G30" s="156"/>
      <c r="H30" s="164"/>
      <c r="I30" s="156"/>
      <c r="J30" s="156"/>
    </row>
    <row r="31" spans="2:22" x14ac:dyDescent="0.2">
      <c r="B31" s="381"/>
      <c r="C31" s="292" t="s">
        <v>897</v>
      </c>
      <c r="D31" s="351"/>
      <c r="E31" s="396">
        <v>74864</v>
      </c>
      <c r="F31" s="351">
        <v>37432</v>
      </c>
      <c r="G31" s="351">
        <v>37432</v>
      </c>
      <c r="H31" s="326">
        <v>63014</v>
      </c>
      <c r="I31" s="350">
        <v>36891</v>
      </c>
      <c r="J31" s="350">
        <v>26123</v>
      </c>
    </row>
    <row r="32" spans="2:22" x14ac:dyDescent="0.2">
      <c r="B32" s="381"/>
      <c r="C32" s="292" t="s">
        <v>898</v>
      </c>
      <c r="D32" s="351"/>
      <c r="E32" s="396">
        <v>113740</v>
      </c>
      <c r="F32" s="351">
        <v>56870</v>
      </c>
      <c r="G32" s="351">
        <v>56870</v>
      </c>
      <c r="H32" s="326">
        <v>55693</v>
      </c>
      <c r="I32" s="350">
        <v>32504</v>
      </c>
      <c r="J32" s="350">
        <v>23189</v>
      </c>
    </row>
    <row r="33" spans="2:10" x14ac:dyDescent="0.2">
      <c r="B33" s="381"/>
      <c r="C33" s="292" t="s">
        <v>899</v>
      </c>
      <c r="D33" s="351"/>
      <c r="E33" s="396">
        <v>133298</v>
      </c>
      <c r="F33" s="351">
        <v>66649</v>
      </c>
      <c r="G33" s="351">
        <v>66649</v>
      </c>
      <c r="H33" s="326">
        <v>51499</v>
      </c>
      <c r="I33" s="350">
        <v>30150</v>
      </c>
      <c r="J33" s="350">
        <v>21349</v>
      </c>
    </row>
    <row r="34" spans="2:10" x14ac:dyDescent="0.2">
      <c r="B34" s="381"/>
      <c r="C34" s="292" t="s">
        <v>900</v>
      </c>
      <c r="D34" s="351"/>
      <c r="E34" s="396">
        <v>173168</v>
      </c>
      <c r="F34" s="351">
        <v>86584</v>
      </c>
      <c r="G34" s="351">
        <v>86584</v>
      </c>
      <c r="H34" s="326">
        <v>47077</v>
      </c>
      <c r="I34" s="350">
        <v>26964</v>
      </c>
      <c r="J34" s="350">
        <v>20113</v>
      </c>
    </row>
    <row r="35" spans="2:10" x14ac:dyDescent="0.15">
      <c r="B35" s="381"/>
      <c r="C35" s="164" t="s">
        <v>901</v>
      </c>
      <c r="D35" s="266"/>
      <c r="E35" s="164">
        <v>140360</v>
      </c>
      <c r="F35" s="164">
        <v>70180</v>
      </c>
      <c r="G35" s="164">
        <v>70180</v>
      </c>
      <c r="H35" s="164">
        <v>36364</v>
      </c>
      <c r="I35" s="164">
        <v>20828</v>
      </c>
      <c r="J35" s="164">
        <v>15536</v>
      </c>
    </row>
    <row r="36" spans="2:10" x14ac:dyDescent="0.15">
      <c r="B36" s="381"/>
      <c r="C36" s="164" t="s">
        <v>932</v>
      </c>
      <c r="D36" s="266"/>
      <c r="E36" s="164">
        <v>124908</v>
      </c>
      <c r="F36" s="164">
        <v>62454</v>
      </c>
      <c r="G36" s="164">
        <v>62454</v>
      </c>
      <c r="H36" s="164">
        <v>29567</v>
      </c>
      <c r="I36" s="164">
        <v>16967</v>
      </c>
      <c r="J36" s="164">
        <v>12600</v>
      </c>
    </row>
    <row r="37" spans="2:10" ht="18" thickBot="1" x14ac:dyDescent="0.2">
      <c r="B37" s="165"/>
      <c r="C37" s="165"/>
      <c r="D37" s="165"/>
      <c r="E37" s="290"/>
      <c r="F37" s="165"/>
      <c r="G37" s="165"/>
      <c r="H37" s="165"/>
      <c r="I37" s="165"/>
      <c r="J37" s="165"/>
    </row>
    <row r="38" spans="2:10" x14ac:dyDescent="0.2">
      <c r="B38" s="156"/>
      <c r="C38" s="156"/>
      <c r="D38" s="156"/>
      <c r="E38" s="292" t="s">
        <v>375</v>
      </c>
      <c r="F38" s="156"/>
      <c r="G38" s="156"/>
      <c r="H38" s="156"/>
      <c r="I38" s="156"/>
      <c r="J38" s="156"/>
    </row>
    <row r="39" spans="2:10" x14ac:dyDescent="0.2">
      <c r="B39" s="156"/>
      <c r="C39" s="156"/>
      <c r="D39" s="156"/>
      <c r="E39" s="292"/>
      <c r="F39" s="156"/>
      <c r="G39" s="156"/>
      <c r="H39" s="156"/>
      <c r="I39" s="156"/>
      <c r="J39" s="156"/>
    </row>
    <row r="40" spans="2:10" x14ac:dyDescent="0.15">
      <c r="B40" s="156"/>
      <c r="C40" s="156"/>
      <c r="D40" s="156"/>
      <c r="E40" s="156"/>
      <c r="F40" s="156"/>
      <c r="G40" s="164"/>
      <c r="H40" s="156"/>
      <c r="I40" s="156"/>
      <c r="J40" s="156"/>
    </row>
    <row r="41" spans="2:10" x14ac:dyDescent="0.2">
      <c r="B41" s="156"/>
      <c r="C41" s="156"/>
      <c r="D41" s="156"/>
      <c r="E41" s="377" t="s">
        <v>445</v>
      </c>
      <c r="F41" s="156"/>
      <c r="G41" s="156"/>
      <c r="H41" s="156"/>
      <c r="I41" s="156"/>
      <c r="J41" s="156"/>
    </row>
    <row r="42" spans="2:10" ht="18" thickBot="1" x14ac:dyDescent="0.2">
      <c r="B42" s="165"/>
      <c r="C42" s="165"/>
      <c r="D42" s="165"/>
      <c r="E42" s="165"/>
      <c r="F42" s="164"/>
      <c r="G42" s="164"/>
      <c r="H42" s="164"/>
      <c r="I42" s="164"/>
      <c r="J42" s="165"/>
    </row>
    <row r="43" spans="2:10" x14ac:dyDescent="0.2">
      <c r="B43" s="245"/>
      <c r="C43" s="245"/>
      <c r="D43" s="245"/>
      <c r="E43" s="121" t="s">
        <v>599</v>
      </c>
      <c r="F43" s="122" t="s">
        <v>600</v>
      </c>
      <c r="G43" s="123" t="s">
        <v>640</v>
      </c>
      <c r="H43" s="123" t="s">
        <v>681</v>
      </c>
      <c r="I43" s="121" t="s">
        <v>902</v>
      </c>
      <c r="J43" s="471" t="s">
        <v>960</v>
      </c>
    </row>
    <row r="44" spans="2:10" x14ac:dyDescent="0.2">
      <c r="B44" s="195"/>
      <c r="C44" s="195"/>
      <c r="D44" s="195"/>
      <c r="E44" s="124" t="s">
        <v>314</v>
      </c>
      <c r="F44" s="125" t="s">
        <v>314</v>
      </c>
      <c r="G44" s="126" t="s">
        <v>314</v>
      </c>
      <c r="H44" s="126" t="s">
        <v>682</v>
      </c>
      <c r="I44" s="124" t="s">
        <v>682</v>
      </c>
      <c r="J44" s="472" t="s">
        <v>682</v>
      </c>
    </row>
    <row r="45" spans="2:10" x14ac:dyDescent="0.2">
      <c r="B45" s="245"/>
      <c r="C45" s="245"/>
      <c r="D45" s="208"/>
      <c r="E45" s="473"/>
      <c r="F45" s="245"/>
      <c r="G45" s="245"/>
      <c r="H45" s="245"/>
      <c r="I45" s="245"/>
      <c r="J45" s="156"/>
    </row>
    <row r="46" spans="2:10" x14ac:dyDescent="0.2">
      <c r="B46" s="245" t="s">
        <v>315</v>
      </c>
      <c r="C46" s="245"/>
      <c r="D46" s="212"/>
      <c r="E46" s="474">
        <v>67</v>
      </c>
      <c r="F46" s="474">
        <v>68</v>
      </c>
      <c r="G46" s="474">
        <v>67</v>
      </c>
      <c r="H46" s="474">
        <v>70</v>
      </c>
      <c r="I46" s="245">
        <v>77</v>
      </c>
      <c r="J46" s="156">
        <v>79</v>
      </c>
    </row>
    <row r="47" spans="2:10" x14ac:dyDescent="0.2">
      <c r="B47" s="245"/>
      <c r="C47" s="410" t="s">
        <v>707</v>
      </c>
      <c r="D47" s="475"/>
      <c r="E47" s="474">
        <v>55</v>
      </c>
      <c r="F47" s="474">
        <v>56</v>
      </c>
      <c r="G47" s="474">
        <v>55</v>
      </c>
      <c r="H47" s="474">
        <v>58</v>
      </c>
      <c r="I47" s="245">
        <v>63</v>
      </c>
      <c r="J47" s="156">
        <v>65</v>
      </c>
    </row>
    <row r="48" spans="2:10" x14ac:dyDescent="0.2">
      <c r="B48" s="245"/>
      <c r="C48" s="410" t="s">
        <v>317</v>
      </c>
      <c r="D48" s="475"/>
      <c r="E48" s="469" t="s">
        <v>480</v>
      </c>
      <c r="F48" s="469" t="s">
        <v>480</v>
      </c>
      <c r="G48" s="469" t="s">
        <v>480</v>
      </c>
      <c r="H48" s="469" t="s">
        <v>480</v>
      </c>
      <c r="I48" s="469" t="s">
        <v>480</v>
      </c>
      <c r="J48" s="469" t="s">
        <v>480</v>
      </c>
    </row>
    <row r="49" spans="2:10" x14ac:dyDescent="0.2">
      <c r="B49" s="245"/>
      <c r="C49" s="410" t="s">
        <v>318</v>
      </c>
      <c r="D49" s="475"/>
      <c r="E49" s="474">
        <v>12</v>
      </c>
      <c r="F49" s="474">
        <v>12</v>
      </c>
      <c r="G49" s="474">
        <v>12</v>
      </c>
      <c r="H49" s="474">
        <v>12</v>
      </c>
      <c r="I49" s="245">
        <v>14</v>
      </c>
      <c r="J49" s="156">
        <v>14</v>
      </c>
    </row>
    <row r="50" spans="2:10" x14ac:dyDescent="0.2">
      <c r="B50" s="245"/>
      <c r="C50" s="410"/>
      <c r="D50" s="475"/>
      <c r="E50" s="474"/>
      <c r="F50" s="474"/>
      <c r="G50" s="474"/>
      <c r="H50" s="474"/>
      <c r="I50" s="245"/>
      <c r="J50" s="156"/>
    </row>
    <row r="51" spans="2:10" x14ac:dyDescent="0.2">
      <c r="B51" s="410" t="s">
        <v>316</v>
      </c>
      <c r="C51" s="245"/>
      <c r="D51" s="212"/>
      <c r="E51" s="474"/>
      <c r="F51" s="474"/>
      <c r="G51" s="474"/>
      <c r="H51" s="474"/>
      <c r="I51" s="245"/>
      <c r="J51" s="156"/>
    </row>
    <row r="52" spans="2:10" x14ac:dyDescent="0.2">
      <c r="B52" s="410"/>
      <c r="C52" s="410" t="s">
        <v>967</v>
      </c>
      <c r="D52" s="212"/>
      <c r="E52" s="476">
        <v>259</v>
      </c>
      <c r="F52" s="476">
        <v>272</v>
      </c>
      <c r="G52" s="476">
        <v>275</v>
      </c>
      <c r="H52" s="476">
        <v>292</v>
      </c>
      <c r="I52" s="477">
        <v>304</v>
      </c>
      <c r="J52" s="478">
        <v>340</v>
      </c>
    </row>
    <row r="53" spans="2:10" x14ac:dyDescent="0.2">
      <c r="B53" s="245"/>
      <c r="C53" s="245"/>
      <c r="D53" s="479" t="s">
        <v>319</v>
      </c>
      <c r="E53" s="476">
        <v>221</v>
      </c>
      <c r="F53" s="476">
        <v>233</v>
      </c>
      <c r="G53" s="476">
        <v>236</v>
      </c>
      <c r="H53" s="476">
        <v>252</v>
      </c>
      <c r="I53" s="477">
        <v>263</v>
      </c>
      <c r="J53" s="478">
        <v>298</v>
      </c>
    </row>
    <row r="54" spans="2:10" x14ac:dyDescent="0.2">
      <c r="B54" s="245"/>
      <c r="C54" s="245"/>
      <c r="D54" s="479" t="s">
        <v>320</v>
      </c>
      <c r="E54" s="476">
        <v>16</v>
      </c>
      <c r="F54" s="476">
        <v>16</v>
      </c>
      <c r="G54" s="476">
        <v>16</v>
      </c>
      <c r="H54" s="476">
        <v>17</v>
      </c>
      <c r="I54" s="477">
        <v>17</v>
      </c>
      <c r="J54" s="478">
        <v>17</v>
      </c>
    </row>
    <row r="55" spans="2:10" ht="31.5" x14ac:dyDescent="0.15">
      <c r="B55" s="245"/>
      <c r="C55" s="245"/>
      <c r="D55" s="480" t="s">
        <v>968</v>
      </c>
      <c r="E55" s="476">
        <v>22</v>
      </c>
      <c r="F55" s="476">
        <v>23</v>
      </c>
      <c r="G55" s="481">
        <v>23</v>
      </c>
      <c r="H55" s="482">
        <v>23</v>
      </c>
      <c r="I55" s="482">
        <v>24</v>
      </c>
      <c r="J55" s="482">
        <v>25</v>
      </c>
    </row>
    <row r="56" spans="2:10" x14ac:dyDescent="0.2">
      <c r="B56" s="245"/>
      <c r="C56" s="245" t="s">
        <v>969</v>
      </c>
      <c r="D56" s="480"/>
      <c r="E56" s="476">
        <v>67</v>
      </c>
      <c r="F56" s="476">
        <v>73</v>
      </c>
      <c r="G56" s="481">
        <v>73</v>
      </c>
      <c r="H56" s="482">
        <v>73</v>
      </c>
      <c r="I56" s="482">
        <v>73</v>
      </c>
      <c r="J56" s="482">
        <v>73</v>
      </c>
    </row>
    <row r="57" spans="2:10" x14ac:dyDescent="0.2">
      <c r="B57" s="245"/>
      <c r="C57" s="245"/>
      <c r="D57" s="480" t="s">
        <v>321</v>
      </c>
      <c r="E57" s="476">
        <v>11</v>
      </c>
      <c r="F57" s="476">
        <v>0</v>
      </c>
      <c r="G57" s="481" t="s">
        <v>480</v>
      </c>
      <c r="H57" s="482" t="s">
        <v>480</v>
      </c>
      <c r="I57" s="482" t="s">
        <v>480</v>
      </c>
      <c r="J57" s="482" t="s">
        <v>480</v>
      </c>
    </row>
    <row r="58" spans="2:10" ht="31.5" x14ac:dyDescent="0.15">
      <c r="B58" s="245"/>
      <c r="C58" s="245"/>
      <c r="D58" s="480" t="s">
        <v>970</v>
      </c>
      <c r="E58" s="476">
        <v>56</v>
      </c>
      <c r="F58" s="476">
        <v>73</v>
      </c>
      <c r="G58" s="481">
        <v>73</v>
      </c>
      <c r="H58" s="482">
        <v>73</v>
      </c>
      <c r="I58" s="482">
        <v>73</v>
      </c>
      <c r="J58" s="482">
        <v>73</v>
      </c>
    </row>
    <row r="59" spans="2:10" x14ac:dyDescent="0.2">
      <c r="B59" s="245"/>
      <c r="C59" s="410" t="s">
        <v>322</v>
      </c>
      <c r="D59" s="212"/>
      <c r="E59" s="482" t="s">
        <v>480</v>
      </c>
      <c r="F59" s="482" t="s">
        <v>480</v>
      </c>
      <c r="G59" s="482" t="s">
        <v>480</v>
      </c>
      <c r="H59" s="482" t="s">
        <v>480</v>
      </c>
      <c r="I59" s="482" t="s">
        <v>480</v>
      </c>
      <c r="J59" s="482" t="s">
        <v>480</v>
      </c>
    </row>
    <row r="60" spans="2:10" ht="20.25" x14ac:dyDescent="0.2">
      <c r="B60" s="245"/>
      <c r="C60" s="410" t="s">
        <v>971</v>
      </c>
      <c r="D60" s="212"/>
      <c r="E60" s="476">
        <v>124</v>
      </c>
      <c r="F60" s="476">
        <v>130</v>
      </c>
      <c r="G60" s="476">
        <v>130</v>
      </c>
      <c r="H60" s="476">
        <v>130</v>
      </c>
      <c r="I60" s="477">
        <v>134</v>
      </c>
      <c r="J60" s="478">
        <v>134</v>
      </c>
    </row>
    <row r="61" spans="2:10" ht="18" thickBot="1" x14ac:dyDescent="0.2">
      <c r="B61" s="244"/>
      <c r="C61" s="244"/>
      <c r="D61" s="483"/>
      <c r="E61" s="244"/>
      <c r="F61" s="244"/>
      <c r="G61" s="244"/>
      <c r="H61" s="244"/>
      <c r="I61" s="244"/>
      <c r="J61" s="165"/>
    </row>
    <row r="62" spans="2:10" x14ac:dyDescent="0.2">
      <c r="B62" s="164"/>
      <c r="C62" s="164"/>
      <c r="D62" s="164"/>
      <c r="E62" s="292" t="s">
        <v>903</v>
      </c>
      <c r="F62" s="164"/>
      <c r="G62" s="164"/>
      <c r="H62" s="164"/>
      <c r="I62" s="164"/>
      <c r="J62" s="156"/>
    </row>
    <row r="63" spans="2:10" x14ac:dyDescent="0.2">
      <c r="E63" s="14"/>
    </row>
    <row r="67" spans="1:1" x14ac:dyDescent="0.2">
      <c r="A67" s="14"/>
    </row>
  </sheetData>
  <mergeCells count="6">
    <mergeCell ref="B6:J6"/>
    <mergeCell ref="E8:E9"/>
    <mergeCell ref="E18:E19"/>
    <mergeCell ref="H18:H19"/>
    <mergeCell ref="E28:E29"/>
    <mergeCell ref="H28:H29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6"/>
  <sheetViews>
    <sheetView view="pageBreakPreview" zoomScale="75" zoomScaleNormal="75" workbookViewId="0">
      <selection activeCell="N61" sqref="N61"/>
    </sheetView>
  </sheetViews>
  <sheetFormatPr defaultColWidth="12.125" defaultRowHeight="17.25" x14ac:dyDescent="0.15"/>
  <cols>
    <col min="1" max="1" width="13.375" style="34" customWidth="1"/>
    <col min="2" max="2" width="13.75" style="9" customWidth="1"/>
    <col min="3" max="3" width="13.625" style="9" customWidth="1"/>
    <col min="4" max="11" width="13.875" style="9" customWidth="1"/>
    <col min="12" max="14" width="12.125" style="34"/>
    <col min="15" max="16384" width="12.125" style="9"/>
  </cols>
  <sheetData>
    <row r="1" spans="1:11" x14ac:dyDescent="0.2">
      <c r="A1" s="45"/>
    </row>
    <row r="6" spans="1:11" x14ac:dyDescent="0.2">
      <c r="B6" s="572" t="s">
        <v>601</v>
      </c>
      <c r="C6" s="572"/>
      <c r="D6" s="572"/>
      <c r="E6" s="572"/>
      <c r="F6" s="572"/>
      <c r="G6" s="572"/>
      <c r="H6" s="572"/>
      <c r="I6" s="572"/>
      <c r="J6" s="572"/>
      <c r="K6" s="572"/>
    </row>
    <row r="7" spans="1:11" ht="18" thickBot="1" x14ac:dyDescent="0.25">
      <c r="B7" s="74"/>
      <c r="C7" s="74"/>
      <c r="D7" s="75" t="s">
        <v>602</v>
      </c>
      <c r="E7" s="74"/>
      <c r="F7" s="74"/>
      <c r="G7" s="74"/>
      <c r="H7" s="74"/>
      <c r="I7" s="74"/>
      <c r="J7" s="76"/>
      <c r="K7" s="76"/>
    </row>
    <row r="8" spans="1:11" x14ac:dyDescent="0.15">
      <c r="C8" s="1"/>
      <c r="D8" s="77"/>
      <c r="E8" s="78"/>
      <c r="F8" s="78"/>
      <c r="G8" s="78"/>
      <c r="H8" s="577" t="s">
        <v>606</v>
      </c>
      <c r="I8" s="79"/>
    </row>
    <row r="9" spans="1:11" x14ac:dyDescent="0.2">
      <c r="C9" s="1"/>
      <c r="D9" s="80" t="s">
        <v>603</v>
      </c>
      <c r="E9" s="77" t="s">
        <v>379</v>
      </c>
      <c r="F9" s="575" t="s">
        <v>604</v>
      </c>
      <c r="G9" s="575" t="s">
        <v>605</v>
      </c>
      <c r="H9" s="578"/>
      <c r="I9" s="81" t="s">
        <v>17</v>
      </c>
    </row>
    <row r="10" spans="1:11" x14ac:dyDescent="0.2">
      <c r="B10" s="78"/>
      <c r="C10" s="82"/>
      <c r="D10" s="83" t="s">
        <v>537</v>
      </c>
      <c r="E10" s="84" t="s">
        <v>378</v>
      </c>
      <c r="F10" s="576"/>
      <c r="G10" s="576"/>
      <c r="H10" s="576"/>
      <c r="I10" s="85" t="s">
        <v>18</v>
      </c>
    </row>
    <row r="11" spans="1:11" x14ac:dyDescent="0.15">
      <c r="C11" s="25"/>
      <c r="D11" s="77"/>
    </row>
    <row r="12" spans="1:11" x14ac:dyDescent="0.2">
      <c r="B12" s="86" t="s">
        <v>295</v>
      </c>
      <c r="C12" s="87" t="s">
        <v>311</v>
      </c>
      <c r="D12" s="88">
        <v>316</v>
      </c>
      <c r="E12" s="89" t="s">
        <v>711</v>
      </c>
      <c r="F12" s="90">
        <v>15</v>
      </c>
      <c r="G12" s="90">
        <v>247</v>
      </c>
      <c r="H12" s="91">
        <v>54</v>
      </c>
      <c r="I12" s="91">
        <v>2442</v>
      </c>
    </row>
    <row r="13" spans="1:11" x14ac:dyDescent="0.2">
      <c r="B13" s="86" t="s">
        <v>296</v>
      </c>
      <c r="C13" s="87" t="s">
        <v>312</v>
      </c>
      <c r="D13" s="88">
        <v>318</v>
      </c>
      <c r="E13" s="89" t="s">
        <v>711</v>
      </c>
      <c r="F13" s="90">
        <v>14</v>
      </c>
      <c r="G13" s="90">
        <v>249</v>
      </c>
      <c r="H13" s="91">
        <v>55</v>
      </c>
      <c r="I13" s="92">
        <v>2916</v>
      </c>
    </row>
    <row r="14" spans="1:11" x14ac:dyDescent="0.2">
      <c r="B14" s="86" t="s">
        <v>310</v>
      </c>
      <c r="C14" s="87" t="s">
        <v>313</v>
      </c>
      <c r="D14" s="88">
        <v>317</v>
      </c>
      <c r="E14" s="89" t="s">
        <v>711</v>
      </c>
      <c r="F14" s="90">
        <v>14</v>
      </c>
      <c r="G14" s="90">
        <v>249</v>
      </c>
      <c r="H14" s="91">
        <v>54</v>
      </c>
      <c r="I14" s="92">
        <v>2653</v>
      </c>
    </row>
    <row r="15" spans="1:11" x14ac:dyDescent="0.2">
      <c r="B15" s="86"/>
      <c r="C15" s="87"/>
      <c r="D15" s="88"/>
      <c r="E15" s="93"/>
      <c r="F15" s="90"/>
      <c r="G15" s="90"/>
      <c r="H15" s="91"/>
      <c r="I15" s="92"/>
    </row>
    <row r="16" spans="1:11" x14ac:dyDescent="0.2">
      <c r="B16" s="86" t="s">
        <v>397</v>
      </c>
      <c r="C16" s="87" t="s">
        <v>398</v>
      </c>
      <c r="D16" s="16">
        <v>317</v>
      </c>
      <c r="E16" s="94">
        <v>263</v>
      </c>
      <c r="F16" s="89" t="s">
        <v>711</v>
      </c>
      <c r="G16" s="89" t="s">
        <v>711</v>
      </c>
      <c r="H16" s="17">
        <v>54</v>
      </c>
      <c r="I16" s="95">
        <v>2595</v>
      </c>
    </row>
    <row r="17" spans="2:11" x14ac:dyDescent="0.2">
      <c r="B17" s="86" t="s">
        <v>401</v>
      </c>
      <c r="C17" s="87" t="s">
        <v>402</v>
      </c>
      <c r="D17" s="16">
        <v>317</v>
      </c>
      <c r="E17" s="94">
        <v>263</v>
      </c>
      <c r="F17" s="89" t="s">
        <v>711</v>
      </c>
      <c r="G17" s="89" t="s">
        <v>711</v>
      </c>
      <c r="H17" s="17">
        <v>54</v>
      </c>
      <c r="I17" s="95">
        <v>2637</v>
      </c>
    </row>
    <row r="18" spans="2:11" x14ac:dyDescent="0.2">
      <c r="B18" s="86"/>
      <c r="C18" s="87"/>
      <c r="D18" s="16"/>
      <c r="E18" s="94"/>
      <c r="F18" s="93"/>
      <c r="G18" s="93"/>
      <c r="H18" s="17"/>
      <c r="I18" s="95"/>
    </row>
    <row r="19" spans="2:11" x14ac:dyDescent="0.2">
      <c r="B19" s="86" t="s">
        <v>420</v>
      </c>
      <c r="C19" s="87" t="s">
        <v>433</v>
      </c>
      <c r="D19" s="16">
        <v>316</v>
      </c>
      <c r="E19" s="94">
        <v>263</v>
      </c>
      <c r="F19" s="89" t="s">
        <v>711</v>
      </c>
      <c r="G19" s="89" t="s">
        <v>711</v>
      </c>
      <c r="H19" s="17">
        <v>53</v>
      </c>
      <c r="I19" s="95">
        <v>2646</v>
      </c>
    </row>
    <row r="20" spans="2:11" x14ac:dyDescent="0.2">
      <c r="B20" s="86" t="s">
        <v>432</v>
      </c>
      <c r="C20" s="87" t="s">
        <v>434</v>
      </c>
      <c r="D20" s="16">
        <v>316</v>
      </c>
      <c r="E20" s="94">
        <v>263</v>
      </c>
      <c r="F20" s="89" t="s">
        <v>711</v>
      </c>
      <c r="G20" s="89" t="s">
        <v>711</v>
      </c>
      <c r="H20" s="17">
        <v>53</v>
      </c>
      <c r="I20" s="95">
        <v>2628</v>
      </c>
    </row>
    <row r="21" spans="2:11" x14ac:dyDescent="0.2">
      <c r="B21" s="86" t="s">
        <v>468</v>
      </c>
      <c r="C21" s="87" t="s">
        <v>467</v>
      </c>
      <c r="D21" s="16">
        <v>319</v>
      </c>
      <c r="E21" s="94">
        <v>263</v>
      </c>
      <c r="F21" s="89" t="s">
        <v>711</v>
      </c>
      <c r="G21" s="89" t="s">
        <v>711</v>
      </c>
      <c r="H21" s="17">
        <v>56</v>
      </c>
      <c r="I21" s="95">
        <v>2623</v>
      </c>
    </row>
    <row r="22" spans="2:11" x14ac:dyDescent="0.2">
      <c r="B22" s="86" t="s">
        <v>491</v>
      </c>
      <c r="C22" s="87" t="s">
        <v>492</v>
      </c>
      <c r="D22" s="16">
        <v>318</v>
      </c>
      <c r="E22" s="94">
        <v>263</v>
      </c>
      <c r="F22" s="89" t="s">
        <v>711</v>
      </c>
      <c r="G22" s="89" t="s">
        <v>711</v>
      </c>
      <c r="H22" s="17">
        <v>55</v>
      </c>
      <c r="I22" s="95">
        <v>2622</v>
      </c>
    </row>
    <row r="23" spans="2:11" x14ac:dyDescent="0.2">
      <c r="B23" s="86" t="s">
        <v>535</v>
      </c>
      <c r="C23" s="87" t="s">
        <v>607</v>
      </c>
      <c r="D23" s="16">
        <v>317</v>
      </c>
      <c r="E23" s="94">
        <v>263</v>
      </c>
      <c r="F23" s="89" t="s">
        <v>711</v>
      </c>
      <c r="G23" s="89" t="s">
        <v>711</v>
      </c>
      <c r="H23" s="17">
        <v>54</v>
      </c>
      <c r="I23" s="95">
        <v>2628</v>
      </c>
    </row>
    <row r="24" spans="2:11" x14ac:dyDescent="0.2">
      <c r="B24" s="86"/>
      <c r="C24" s="87"/>
      <c r="D24" s="16"/>
      <c r="E24" s="94"/>
      <c r="F24" s="96"/>
      <c r="G24" s="96"/>
      <c r="H24" s="17"/>
      <c r="I24" s="95"/>
    </row>
    <row r="25" spans="2:11" x14ac:dyDescent="0.2">
      <c r="B25" s="86" t="s">
        <v>608</v>
      </c>
      <c r="C25" s="87" t="s">
        <v>609</v>
      </c>
      <c r="D25" s="16">
        <v>316</v>
      </c>
      <c r="E25" s="94">
        <v>263</v>
      </c>
      <c r="F25" s="89" t="s">
        <v>711</v>
      </c>
      <c r="G25" s="89" t="s">
        <v>711</v>
      </c>
      <c r="H25" s="17">
        <v>53</v>
      </c>
      <c r="I25" s="95">
        <v>2626</v>
      </c>
    </row>
    <row r="26" spans="2:11" x14ac:dyDescent="0.2">
      <c r="B26" s="43" t="s">
        <v>644</v>
      </c>
      <c r="C26" s="14" t="s">
        <v>645</v>
      </c>
      <c r="D26" s="16">
        <v>315</v>
      </c>
      <c r="E26" s="44">
        <v>263</v>
      </c>
      <c r="F26" s="89" t="s">
        <v>711</v>
      </c>
      <c r="G26" s="89" t="s">
        <v>711</v>
      </c>
      <c r="H26" s="17">
        <v>52</v>
      </c>
      <c r="I26" s="17">
        <v>2624</v>
      </c>
      <c r="J26" s="34"/>
      <c r="K26" s="34"/>
    </row>
    <row r="27" spans="2:11" s="34" customFormat="1" x14ac:dyDescent="0.2">
      <c r="B27" s="43" t="s">
        <v>712</v>
      </c>
      <c r="C27" s="14" t="s">
        <v>713</v>
      </c>
      <c r="D27" s="16">
        <v>314</v>
      </c>
      <c r="E27" s="44">
        <v>263</v>
      </c>
      <c r="F27" s="89" t="s">
        <v>711</v>
      </c>
      <c r="G27" s="89" t="s">
        <v>711</v>
      </c>
      <c r="H27" s="17">
        <v>51</v>
      </c>
      <c r="I27" s="17">
        <v>2617</v>
      </c>
    </row>
    <row r="28" spans="2:11" s="34" customFormat="1" x14ac:dyDescent="0.2">
      <c r="B28" s="43" t="s">
        <v>906</v>
      </c>
      <c r="C28" s="14" t="s">
        <v>905</v>
      </c>
      <c r="D28" s="16">
        <v>313</v>
      </c>
      <c r="E28" s="44">
        <v>263</v>
      </c>
      <c r="F28" s="89" t="s">
        <v>711</v>
      </c>
      <c r="G28" s="89" t="s">
        <v>711</v>
      </c>
      <c r="H28" s="17">
        <v>50</v>
      </c>
      <c r="I28" s="17">
        <v>2615</v>
      </c>
    </row>
    <row r="29" spans="2:11" s="34" customFormat="1" x14ac:dyDescent="0.2">
      <c r="B29" s="43" t="s">
        <v>978</v>
      </c>
      <c r="C29" s="14" t="s">
        <v>979</v>
      </c>
      <c r="D29" s="16">
        <v>310</v>
      </c>
      <c r="E29" s="44">
        <v>260</v>
      </c>
      <c r="F29" s="89" t="s">
        <v>711</v>
      </c>
      <c r="G29" s="89" t="s">
        <v>711</v>
      </c>
      <c r="H29" s="17">
        <v>50</v>
      </c>
      <c r="I29" s="17">
        <v>2612</v>
      </c>
    </row>
    <row r="30" spans="2:11" ht="18" thickBot="1" x14ac:dyDescent="0.2">
      <c r="B30" s="74"/>
      <c r="C30" s="97"/>
      <c r="D30" s="98"/>
      <c r="E30" s="74"/>
      <c r="F30" s="74"/>
      <c r="G30" s="74"/>
      <c r="H30" s="74"/>
      <c r="I30" s="74"/>
    </row>
    <row r="31" spans="2:11" x14ac:dyDescent="0.15">
      <c r="D31" s="9" t="s">
        <v>727</v>
      </c>
    </row>
    <row r="32" spans="2:11" x14ac:dyDescent="0.15">
      <c r="D32" s="9" t="s">
        <v>726</v>
      </c>
    </row>
    <row r="33" spans="1:14" x14ac:dyDescent="0.2">
      <c r="D33" s="99" t="s">
        <v>460</v>
      </c>
    </row>
    <row r="34" spans="1:14" x14ac:dyDescent="0.2">
      <c r="C34" s="99"/>
    </row>
    <row r="36" spans="1:14" s="1" customFormat="1" ht="18" thickBot="1" x14ac:dyDescent="0.25">
      <c r="A36" s="37"/>
      <c r="B36" s="100"/>
      <c r="C36" s="100"/>
      <c r="D36" s="101" t="s">
        <v>19</v>
      </c>
      <c r="E36" s="100"/>
      <c r="F36" s="100"/>
      <c r="G36" s="100"/>
      <c r="H36" s="100"/>
      <c r="I36" s="100"/>
      <c r="J36" s="100"/>
      <c r="K36" s="102" t="s">
        <v>20</v>
      </c>
      <c r="L36" s="37"/>
      <c r="M36" s="37"/>
      <c r="N36" s="37"/>
    </row>
    <row r="37" spans="1:14" s="1" customFormat="1" x14ac:dyDescent="0.15">
      <c r="A37" s="37"/>
      <c r="D37" s="103"/>
      <c r="E37" s="82"/>
      <c r="F37" s="82"/>
      <c r="G37" s="82"/>
      <c r="H37" s="82"/>
      <c r="I37" s="82"/>
      <c r="J37" s="82"/>
      <c r="K37" s="82"/>
      <c r="L37" s="52"/>
      <c r="M37" s="37"/>
      <c r="N37" s="37"/>
    </row>
    <row r="38" spans="1:14" s="1" customFormat="1" x14ac:dyDescent="0.2">
      <c r="A38" s="37"/>
      <c r="D38" s="104" t="s">
        <v>610</v>
      </c>
      <c r="E38" s="573" t="s">
        <v>611</v>
      </c>
      <c r="F38" s="574"/>
      <c r="G38" s="579" t="s">
        <v>615</v>
      </c>
      <c r="H38" s="579" t="s">
        <v>330</v>
      </c>
      <c r="I38" s="579" t="s">
        <v>331</v>
      </c>
      <c r="J38" s="579" t="s">
        <v>616</v>
      </c>
      <c r="K38" s="581" t="s">
        <v>617</v>
      </c>
      <c r="L38" s="52"/>
      <c r="M38" s="37"/>
      <c r="N38" s="37"/>
    </row>
    <row r="39" spans="1:14" s="1" customFormat="1" x14ac:dyDescent="0.2">
      <c r="A39" s="37"/>
      <c r="B39" s="82"/>
      <c r="C39" s="82"/>
      <c r="D39" s="105" t="s">
        <v>612</v>
      </c>
      <c r="E39" s="106" t="s">
        <v>613</v>
      </c>
      <c r="F39" s="106" t="s">
        <v>614</v>
      </c>
      <c r="G39" s="580"/>
      <c r="H39" s="580"/>
      <c r="I39" s="580"/>
      <c r="J39" s="580"/>
      <c r="K39" s="582"/>
      <c r="L39" s="52"/>
      <c r="M39" s="37"/>
      <c r="N39" s="37"/>
    </row>
    <row r="40" spans="1:14" s="25" customFormat="1" x14ac:dyDescent="0.15">
      <c r="A40" s="12"/>
      <c r="D40" s="107"/>
      <c r="L40" s="11"/>
      <c r="M40" s="12"/>
      <c r="N40" s="12"/>
    </row>
    <row r="41" spans="1:14" s="25" customFormat="1" x14ac:dyDescent="0.2">
      <c r="A41" s="12"/>
      <c r="B41" s="99" t="s">
        <v>295</v>
      </c>
      <c r="C41" s="87" t="s">
        <v>311</v>
      </c>
      <c r="D41" s="108">
        <v>136277</v>
      </c>
      <c r="E41" s="109">
        <v>57853</v>
      </c>
      <c r="F41" s="109">
        <v>5723</v>
      </c>
      <c r="G41" s="109">
        <v>35619</v>
      </c>
      <c r="H41" s="109">
        <v>4191</v>
      </c>
      <c r="I41" s="109">
        <v>72</v>
      </c>
      <c r="J41" s="109">
        <v>31336</v>
      </c>
      <c r="K41" s="109">
        <v>1483</v>
      </c>
      <c r="L41" s="11"/>
      <c r="M41" s="12"/>
      <c r="N41" s="12"/>
    </row>
    <row r="42" spans="1:14" s="25" customFormat="1" x14ac:dyDescent="0.2">
      <c r="A42" s="12"/>
      <c r="B42" s="99" t="s">
        <v>296</v>
      </c>
      <c r="C42" s="87" t="s">
        <v>312</v>
      </c>
      <c r="D42" s="108">
        <v>146049</v>
      </c>
      <c r="E42" s="109">
        <v>57477</v>
      </c>
      <c r="F42" s="109">
        <v>6640</v>
      </c>
      <c r="G42" s="109">
        <v>45250</v>
      </c>
      <c r="H42" s="109">
        <v>5124</v>
      </c>
      <c r="I42" s="109">
        <v>111</v>
      </c>
      <c r="J42" s="109">
        <v>31195</v>
      </c>
      <c r="K42" s="109">
        <v>252</v>
      </c>
      <c r="L42" s="11"/>
      <c r="M42" s="12"/>
      <c r="N42" s="12"/>
    </row>
    <row r="43" spans="1:14" s="25" customFormat="1" x14ac:dyDescent="0.2">
      <c r="A43" s="12"/>
      <c r="B43" s="99" t="s">
        <v>310</v>
      </c>
      <c r="C43" s="87" t="s">
        <v>313</v>
      </c>
      <c r="D43" s="108">
        <v>114387</v>
      </c>
      <c r="E43" s="109">
        <v>46828</v>
      </c>
      <c r="F43" s="109">
        <v>4209</v>
      </c>
      <c r="G43" s="109">
        <v>33897</v>
      </c>
      <c r="H43" s="109">
        <v>2518</v>
      </c>
      <c r="I43" s="109">
        <v>114</v>
      </c>
      <c r="J43" s="109">
        <v>26197</v>
      </c>
      <c r="K43" s="109">
        <v>623</v>
      </c>
      <c r="L43" s="11"/>
      <c r="M43" s="12"/>
      <c r="N43" s="12"/>
    </row>
    <row r="44" spans="1:14" s="25" customFormat="1" x14ac:dyDescent="0.2">
      <c r="A44" s="12"/>
      <c r="B44" s="99"/>
      <c r="C44" s="87"/>
      <c r="D44" s="108"/>
      <c r="E44" s="109"/>
      <c r="F44" s="109"/>
      <c r="G44" s="109"/>
      <c r="H44" s="109"/>
      <c r="I44" s="109"/>
      <c r="J44" s="109"/>
      <c r="K44" s="109"/>
      <c r="L44" s="11"/>
      <c r="M44" s="12"/>
      <c r="N44" s="12"/>
    </row>
    <row r="45" spans="1:14" s="25" customFormat="1" x14ac:dyDescent="0.2">
      <c r="A45" s="12"/>
      <c r="B45" s="99" t="s">
        <v>397</v>
      </c>
      <c r="C45" s="87" t="s">
        <v>398</v>
      </c>
      <c r="D45" s="8">
        <v>101157</v>
      </c>
      <c r="E45" s="6">
        <v>38378</v>
      </c>
      <c r="F45" s="6">
        <v>3773</v>
      </c>
      <c r="G45" s="6">
        <v>33678</v>
      </c>
      <c r="H45" s="6">
        <v>1791</v>
      </c>
      <c r="I45" s="6">
        <v>106</v>
      </c>
      <c r="J45" s="6">
        <v>22458</v>
      </c>
      <c r="K45" s="6">
        <v>614</v>
      </c>
      <c r="L45" s="11"/>
      <c r="M45" s="12"/>
      <c r="N45" s="12"/>
    </row>
    <row r="46" spans="1:14" s="25" customFormat="1" x14ac:dyDescent="0.2">
      <c r="A46" s="12"/>
      <c r="B46" s="99" t="s">
        <v>401</v>
      </c>
      <c r="C46" s="87" t="s">
        <v>402</v>
      </c>
      <c r="D46" s="8">
        <v>98043</v>
      </c>
      <c r="E46" s="6">
        <v>37590</v>
      </c>
      <c r="F46" s="6">
        <v>3514</v>
      </c>
      <c r="G46" s="6">
        <v>32125</v>
      </c>
      <c r="H46" s="6">
        <v>1665</v>
      </c>
      <c r="I46" s="6">
        <v>104</v>
      </c>
      <c r="J46" s="6">
        <v>22654</v>
      </c>
      <c r="K46" s="6">
        <v>391</v>
      </c>
      <c r="L46" s="11"/>
      <c r="M46" s="12"/>
      <c r="N46" s="12"/>
    </row>
    <row r="47" spans="1:14" s="25" customFormat="1" x14ac:dyDescent="0.2">
      <c r="A47" s="12"/>
      <c r="B47" s="99"/>
      <c r="C47" s="87"/>
      <c r="D47" s="8"/>
      <c r="E47" s="6"/>
      <c r="F47" s="6"/>
      <c r="G47" s="6"/>
      <c r="H47" s="6"/>
      <c r="I47" s="6"/>
      <c r="J47" s="6"/>
      <c r="K47" s="6"/>
      <c r="L47" s="11"/>
      <c r="M47" s="12"/>
      <c r="N47" s="12"/>
    </row>
    <row r="48" spans="1:14" s="25" customFormat="1" x14ac:dyDescent="0.2">
      <c r="A48" s="12"/>
      <c r="B48" s="99" t="s">
        <v>420</v>
      </c>
      <c r="C48" s="87" t="s">
        <v>433</v>
      </c>
      <c r="D48" s="8">
        <v>92439</v>
      </c>
      <c r="E48" s="6">
        <v>37008</v>
      </c>
      <c r="F48" s="6">
        <v>3349</v>
      </c>
      <c r="G48" s="6">
        <v>28367</v>
      </c>
      <c r="H48" s="6">
        <v>1640</v>
      </c>
      <c r="I48" s="6">
        <v>91</v>
      </c>
      <c r="J48" s="6">
        <v>21428</v>
      </c>
      <c r="K48" s="6">
        <v>556</v>
      </c>
      <c r="L48" s="11"/>
      <c r="M48" s="12"/>
      <c r="N48" s="12"/>
    </row>
    <row r="49" spans="1:14" s="25" customFormat="1" x14ac:dyDescent="0.2">
      <c r="A49" s="12"/>
      <c r="B49" s="99" t="s">
        <v>432</v>
      </c>
      <c r="C49" s="87" t="s">
        <v>434</v>
      </c>
      <c r="D49" s="8">
        <v>91161</v>
      </c>
      <c r="E49" s="6">
        <v>37580</v>
      </c>
      <c r="F49" s="6">
        <v>3332</v>
      </c>
      <c r="G49" s="6">
        <v>27510</v>
      </c>
      <c r="H49" s="6">
        <v>1526</v>
      </c>
      <c r="I49" s="6">
        <v>107</v>
      </c>
      <c r="J49" s="6">
        <v>20628</v>
      </c>
      <c r="K49" s="6">
        <v>478</v>
      </c>
      <c r="L49" s="11"/>
      <c r="M49" s="12"/>
      <c r="N49" s="12"/>
    </row>
    <row r="50" spans="1:14" s="25" customFormat="1" x14ac:dyDescent="0.2">
      <c r="A50" s="12"/>
      <c r="B50" s="99" t="s">
        <v>468</v>
      </c>
      <c r="C50" s="87" t="s">
        <v>467</v>
      </c>
      <c r="D50" s="8">
        <v>88580</v>
      </c>
      <c r="E50" s="6">
        <v>37000</v>
      </c>
      <c r="F50" s="6">
        <v>3555</v>
      </c>
      <c r="G50" s="6">
        <v>25981</v>
      </c>
      <c r="H50" s="6">
        <v>1470</v>
      </c>
      <c r="I50" s="6">
        <v>103</v>
      </c>
      <c r="J50" s="6">
        <v>20046</v>
      </c>
      <c r="K50" s="6">
        <v>425</v>
      </c>
      <c r="L50" s="11"/>
      <c r="M50" s="12"/>
      <c r="N50" s="12"/>
    </row>
    <row r="51" spans="1:14" s="25" customFormat="1" x14ac:dyDescent="0.2">
      <c r="A51" s="12"/>
      <c r="B51" s="99" t="s">
        <v>491</v>
      </c>
      <c r="C51" s="87" t="s">
        <v>492</v>
      </c>
      <c r="D51" s="8">
        <v>101954</v>
      </c>
      <c r="E51" s="6">
        <v>44527</v>
      </c>
      <c r="F51" s="6">
        <v>3865</v>
      </c>
      <c r="G51" s="6">
        <v>32114</v>
      </c>
      <c r="H51" s="6">
        <v>1413</v>
      </c>
      <c r="I51" s="6">
        <v>108</v>
      </c>
      <c r="J51" s="6">
        <v>19387</v>
      </c>
      <c r="K51" s="6">
        <v>540</v>
      </c>
      <c r="L51" s="11"/>
      <c r="M51" s="12"/>
      <c r="N51" s="12"/>
    </row>
    <row r="52" spans="1:14" s="25" customFormat="1" x14ac:dyDescent="0.2">
      <c r="A52" s="12"/>
      <c r="B52" s="99" t="s">
        <v>535</v>
      </c>
      <c r="C52" s="87" t="s">
        <v>607</v>
      </c>
      <c r="D52" s="8">
        <v>95889</v>
      </c>
      <c r="E52" s="6">
        <v>42426</v>
      </c>
      <c r="F52" s="6">
        <v>4357</v>
      </c>
      <c r="G52" s="6">
        <v>28987</v>
      </c>
      <c r="H52" s="6">
        <v>1341</v>
      </c>
      <c r="I52" s="6">
        <v>113</v>
      </c>
      <c r="J52" s="6">
        <v>18127</v>
      </c>
      <c r="K52" s="6">
        <v>538</v>
      </c>
      <c r="L52" s="11"/>
      <c r="M52" s="12"/>
      <c r="N52" s="12"/>
    </row>
    <row r="53" spans="1:14" s="25" customFormat="1" x14ac:dyDescent="0.2">
      <c r="A53" s="12"/>
      <c r="B53" s="99"/>
      <c r="C53" s="87"/>
      <c r="D53" s="8"/>
      <c r="E53" s="6"/>
      <c r="F53" s="6"/>
      <c r="G53" s="6"/>
      <c r="H53" s="6"/>
      <c r="I53" s="6"/>
      <c r="J53" s="6"/>
      <c r="K53" s="6"/>
      <c r="L53" s="11"/>
      <c r="M53" s="12"/>
      <c r="N53" s="12"/>
    </row>
    <row r="54" spans="1:14" s="25" customFormat="1" x14ac:dyDescent="0.2">
      <c r="A54" s="12"/>
      <c r="B54" s="99" t="s">
        <v>608</v>
      </c>
      <c r="C54" s="87" t="s">
        <v>609</v>
      </c>
      <c r="D54" s="8">
        <v>92550</v>
      </c>
      <c r="E54" s="6">
        <v>40039</v>
      </c>
      <c r="F54" s="6">
        <v>4395</v>
      </c>
      <c r="G54" s="6">
        <v>28861</v>
      </c>
      <c r="H54" s="6">
        <v>1316</v>
      </c>
      <c r="I54" s="6">
        <v>110</v>
      </c>
      <c r="J54" s="6">
        <v>17498</v>
      </c>
      <c r="K54" s="6">
        <v>331</v>
      </c>
      <c r="L54" s="11"/>
      <c r="M54" s="12"/>
      <c r="N54" s="12"/>
    </row>
    <row r="55" spans="1:14" s="25" customFormat="1" x14ac:dyDescent="0.2">
      <c r="A55" s="12"/>
      <c r="B55" s="45" t="s">
        <v>644</v>
      </c>
      <c r="C55" s="14" t="s">
        <v>645</v>
      </c>
      <c r="D55" s="8">
        <f>SUM(E55:K55)</f>
        <v>86300</v>
      </c>
      <c r="E55" s="6">
        <v>35909</v>
      </c>
      <c r="F55" s="6">
        <v>4138</v>
      </c>
      <c r="G55" s="6">
        <v>28087</v>
      </c>
      <c r="H55" s="6">
        <v>1271</v>
      </c>
      <c r="I55" s="6">
        <v>108</v>
      </c>
      <c r="J55" s="6">
        <v>16312</v>
      </c>
      <c r="K55" s="6">
        <v>475</v>
      </c>
      <c r="L55" s="11"/>
      <c r="M55" s="12"/>
      <c r="N55" s="12"/>
    </row>
    <row r="56" spans="1:14" s="12" customFormat="1" x14ac:dyDescent="0.2">
      <c r="B56" s="45" t="s">
        <v>712</v>
      </c>
      <c r="C56" s="14" t="s">
        <v>713</v>
      </c>
      <c r="D56" s="8">
        <v>75473</v>
      </c>
      <c r="E56" s="6">
        <v>30420</v>
      </c>
      <c r="F56" s="6">
        <v>2837</v>
      </c>
      <c r="G56" s="6">
        <v>25765</v>
      </c>
      <c r="H56" s="6">
        <v>825</v>
      </c>
      <c r="I56" s="6">
        <v>71</v>
      </c>
      <c r="J56" s="6">
        <v>15109</v>
      </c>
      <c r="K56" s="6">
        <v>446</v>
      </c>
      <c r="L56" s="11"/>
    </row>
    <row r="57" spans="1:14" s="12" customFormat="1" x14ac:dyDescent="0.2">
      <c r="B57" s="45" t="s">
        <v>906</v>
      </c>
      <c r="C57" s="14" t="s">
        <v>905</v>
      </c>
      <c r="D57" s="8">
        <v>71389</v>
      </c>
      <c r="E57" s="6">
        <v>29449</v>
      </c>
      <c r="F57" s="6">
        <v>2850</v>
      </c>
      <c r="G57" s="6">
        <v>24235</v>
      </c>
      <c r="H57" s="6">
        <v>800</v>
      </c>
      <c r="I57" s="6">
        <v>79</v>
      </c>
      <c r="J57" s="6">
        <v>13594</v>
      </c>
      <c r="K57" s="6">
        <v>382</v>
      </c>
      <c r="L57" s="11"/>
    </row>
    <row r="58" spans="1:14" s="12" customFormat="1" x14ac:dyDescent="0.2">
      <c r="B58" s="45" t="s">
        <v>978</v>
      </c>
      <c r="C58" s="14" t="s">
        <v>979</v>
      </c>
      <c r="D58" s="8">
        <v>64760</v>
      </c>
      <c r="E58" s="6">
        <v>27534</v>
      </c>
      <c r="F58" s="6">
        <v>2855</v>
      </c>
      <c r="G58" s="6">
        <v>21380</v>
      </c>
      <c r="H58" s="6">
        <v>706</v>
      </c>
      <c r="I58" s="6">
        <v>72</v>
      </c>
      <c r="J58" s="6">
        <v>12158</v>
      </c>
      <c r="K58" s="6">
        <v>55</v>
      </c>
      <c r="L58" s="11"/>
    </row>
    <row r="59" spans="1:14" s="25" customFormat="1" ht="18" thickBot="1" x14ac:dyDescent="0.25">
      <c r="A59" s="12"/>
      <c r="B59" s="97"/>
      <c r="C59" s="97"/>
      <c r="D59" s="110"/>
      <c r="E59" s="97"/>
      <c r="F59" s="97"/>
      <c r="G59" s="97"/>
      <c r="H59" s="97"/>
      <c r="I59" s="97"/>
      <c r="J59" s="97"/>
      <c r="K59" s="119"/>
      <c r="L59" s="11"/>
      <c r="M59" s="12"/>
      <c r="N59" s="12"/>
    </row>
    <row r="60" spans="1:14" s="25" customFormat="1" x14ac:dyDescent="0.2">
      <c r="A60" s="12"/>
      <c r="D60" s="111" t="s">
        <v>21</v>
      </c>
      <c r="E60" s="112"/>
      <c r="F60" s="112"/>
      <c r="G60" s="112"/>
      <c r="H60" s="111" t="s">
        <v>980</v>
      </c>
      <c r="I60" s="112"/>
      <c r="J60" s="112"/>
      <c r="K60" s="112"/>
      <c r="L60" s="11"/>
      <c r="M60" s="12"/>
      <c r="N60" s="12"/>
    </row>
    <row r="61" spans="1:14" s="25" customFormat="1" x14ac:dyDescent="0.2">
      <c r="A61" s="12"/>
      <c r="B61" s="112"/>
      <c r="C61" s="112"/>
      <c r="D61" s="113" t="s">
        <v>100</v>
      </c>
      <c r="E61" s="114" t="s">
        <v>618</v>
      </c>
      <c r="F61" s="114" t="s">
        <v>981</v>
      </c>
      <c r="G61" s="114" t="s">
        <v>619</v>
      </c>
      <c r="H61" s="113" t="s">
        <v>100</v>
      </c>
      <c r="I61" s="114" t="s">
        <v>620</v>
      </c>
      <c r="J61" s="114" t="s">
        <v>621</v>
      </c>
      <c r="K61" s="114" t="s">
        <v>618</v>
      </c>
      <c r="L61" s="11"/>
      <c r="M61" s="12"/>
      <c r="N61" s="12"/>
    </row>
    <row r="62" spans="1:14" s="25" customFormat="1" x14ac:dyDescent="0.15">
      <c r="A62" s="12"/>
      <c r="D62" s="107"/>
      <c r="L62" s="11"/>
      <c r="M62" s="12"/>
      <c r="N62" s="12"/>
    </row>
    <row r="63" spans="1:14" s="25" customFormat="1" x14ac:dyDescent="0.2">
      <c r="A63" s="12"/>
      <c r="B63" s="99" t="s">
        <v>295</v>
      </c>
      <c r="C63" s="87" t="s">
        <v>311</v>
      </c>
      <c r="D63" s="108">
        <v>4380</v>
      </c>
      <c r="E63" s="109">
        <v>1966</v>
      </c>
      <c r="F63" s="109">
        <v>2271</v>
      </c>
      <c r="G63" s="109">
        <v>142</v>
      </c>
      <c r="H63" s="115">
        <v>1193</v>
      </c>
      <c r="I63" s="109">
        <v>1146</v>
      </c>
      <c r="J63" s="109">
        <v>25</v>
      </c>
      <c r="K63" s="109">
        <v>22</v>
      </c>
      <c r="L63" s="11"/>
      <c r="M63" s="12"/>
      <c r="N63" s="12"/>
    </row>
    <row r="64" spans="1:14" s="25" customFormat="1" x14ac:dyDescent="0.2">
      <c r="A64" s="12"/>
      <c r="B64" s="99" t="s">
        <v>296</v>
      </c>
      <c r="C64" s="87" t="s">
        <v>312</v>
      </c>
      <c r="D64" s="108">
        <v>3290</v>
      </c>
      <c r="E64" s="109">
        <v>1186</v>
      </c>
      <c r="F64" s="109">
        <v>1986</v>
      </c>
      <c r="G64" s="109">
        <v>118</v>
      </c>
      <c r="H64" s="115">
        <v>1526</v>
      </c>
      <c r="I64" s="109">
        <v>1510</v>
      </c>
      <c r="J64" s="109">
        <v>13</v>
      </c>
      <c r="K64" s="116">
        <v>3</v>
      </c>
      <c r="L64" s="11"/>
      <c r="M64" s="12"/>
      <c r="N64" s="12"/>
    </row>
    <row r="65" spans="1:14" s="25" customFormat="1" x14ac:dyDescent="0.2">
      <c r="A65" s="12"/>
      <c r="B65" s="99" t="s">
        <v>310</v>
      </c>
      <c r="C65" s="87" t="s">
        <v>313</v>
      </c>
      <c r="D65" s="108">
        <v>2679</v>
      </c>
      <c r="E65" s="109">
        <v>702</v>
      </c>
      <c r="F65" s="109">
        <v>1892</v>
      </c>
      <c r="G65" s="109">
        <v>84</v>
      </c>
      <c r="H65" s="115">
        <v>6977</v>
      </c>
      <c r="I65" s="109">
        <v>6700</v>
      </c>
      <c r="J65" s="109">
        <v>36</v>
      </c>
      <c r="K65" s="117">
        <v>241</v>
      </c>
      <c r="L65" s="11"/>
      <c r="M65" s="12"/>
      <c r="N65" s="12"/>
    </row>
    <row r="66" spans="1:14" s="25" customFormat="1" x14ac:dyDescent="0.2">
      <c r="A66" s="12"/>
      <c r="B66" s="99"/>
      <c r="C66" s="87"/>
      <c r="D66" s="108"/>
      <c r="E66" s="109"/>
      <c r="F66" s="109"/>
      <c r="G66" s="109"/>
      <c r="H66" s="6"/>
      <c r="I66" s="109"/>
      <c r="J66" s="109"/>
      <c r="K66" s="117"/>
      <c r="L66" s="11"/>
      <c r="M66" s="12"/>
      <c r="N66" s="12"/>
    </row>
    <row r="67" spans="1:14" s="25" customFormat="1" x14ac:dyDescent="0.2">
      <c r="A67" s="12"/>
      <c r="B67" s="99" t="s">
        <v>397</v>
      </c>
      <c r="C67" s="87" t="s">
        <v>398</v>
      </c>
      <c r="D67" s="8">
        <v>1964</v>
      </c>
      <c r="E67" s="6">
        <v>355</v>
      </c>
      <c r="F67" s="6">
        <v>1553</v>
      </c>
      <c r="G67" s="6">
        <v>56</v>
      </c>
      <c r="H67" s="18">
        <v>13308</v>
      </c>
      <c r="I67" s="89" t="s">
        <v>711</v>
      </c>
      <c r="J67" s="89" t="s">
        <v>711</v>
      </c>
      <c r="K67" s="89" t="s">
        <v>711</v>
      </c>
      <c r="L67" s="11"/>
      <c r="M67" s="12"/>
      <c r="N67" s="12"/>
    </row>
    <row r="68" spans="1:14" s="25" customFormat="1" x14ac:dyDescent="0.2">
      <c r="A68" s="12"/>
      <c r="B68" s="99" t="s">
        <v>401</v>
      </c>
      <c r="C68" s="87" t="s">
        <v>402</v>
      </c>
      <c r="D68" s="8">
        <v>1984</v>
      </c>
      <c r="E68" s="6">
        <v>332</v>
      </c>
      <c r="F68" s="6">
        <v>1600</v>
      </c>
      <c r="G68" s="6">
        <v>52</v>
      </c>
      <c r="H68" s="18">
        <v>14766</v>
      </c>
      <c r="I68" s="89" t="s">
        <v>711</v>
      </c>
      <c r="J68" s="89" t="s">
        <v>711</v>
      </c>
      <c r="K68" s="89" t="s">
        <v>711</v>
      </c>
      <c r="L68" s="11"/>
      <c r="M68" s="12"/>
      <c r="N68" s="12"/>
    </row>
    <row r="69" spans="1:14" s="25" customFormat="1" x14ac:dyDescent="0.2">
      <c r="A69" s="12"/>
      <c r="B69" s="99"/>
      <c r="C69" s="87"/>
      <c r="D69" s="8"/>
      <c r="E69" s="6"/>
      <c r="F69" s="6"/>
      <c r="G69" s="6"/>
      <c r="H69" s="18"/>
      <c r="I69" s="20"/>
      <c r="J69" s="20"/>
      <c r="K69" s="20"/>
      <c r="L69" s="11"/>
      <c r="M69" s="12"/>
      <c r="N69" s="12"/>
    </row>
    <row r="70" spans="1:14" s="25" customFormat="1" x14ac:dyDescent="0.2">
      <c r="A70" s="12"/>
      <c r="B70" s="99" t="s">
        <v>420</v>
      </c>
      <c r="C70" s="87" t="s">
        <v>433</v>
      </c>
      <c r="D70" s="8">
        <v>1916</v>
      </c>
      <c r="E70" s="6">
        <v>315</v>
      </c>
      <c r="F70" s="6">
        <v>1554</v>
      </c>
      <c r="G70" s="6">
        <v>48</v>
      </c>
      <c r="H70" s="6">
        <v>15327</v>
      </c>
      <c r="I70" s="89" t="s">
        <v>711</v>
      </c>
      <c r="J70" s="89" t="s">
        <v>711</v>
      </c>
      <c r="K70" s="89" t="s">
        <v>711</v>
      </c>
      <c r="L70" s="11"/>
      <c r="M70" s="12"/>
      <c r="N70" s="12"/>
    </row>
    <row r="71" spans="1:14" s="25" customFormat="1" x14ac:dyDescent="0.2">
      <c r="A71" s="12"/>
      <c r="B71" s="99" t="s">
        <v>432</v>
      </c>
      <c r="C71" s="87" t="s">
        <v>434</v>
      </c>
      <c r="D71" s="8">
        <v>1878</v>
      </c>
      <c r="E71" s="6">
        <v>309</v>
      </c>
      <c r="F71" s="6">
        <v>1526</v>
      </c>
      <c r="G71" s="6">
        <v>43</v>
      </c>
      <c r="H71" s="6">
        <v>16010</v>
      </c>
      <c r="I71" s="89" t="s">
        <v>711</v>
      </c>
      <c r="J71" s="89" t="s">
        <v>711</v>
      </c>
      <c r="K71" s="89" t="s">
        <v>711</v>
      </c>
      <c r="L71" s="11"/>
      <c r="M71" s="12"/>
      <c r="N71" s="12"/>
    </row>
    <row r="72" spans="1:14" s="25" customFormat="1" x14ac:dyDescent="0.2">
      <c r="A72" s="12"/>
      <c r="B72" s="99" t="s">
        <v>468</v>
      </c>
      <c r="C72" s="87" t="s">
        <v>467</v>
      </c>
      <c r="D72" s="8">
        <v>2333</v>
      </c>
      <c r="E72" s="6">
        <v>304</v>
      </c>
      <c r="F72" s="6">
        <v>1988</v>
      </c>
      <c r="G72" s="6">
        <v>41</v>
      </c>
      <c r="H72" s="6">
        <v>18596</v>
      </c>
      <c r="I72" s="89" t="s">
        <v>711</v>
      </c>
      <c r="J72" s="89" t="s">
        <v>711</v>
      </c>
      <c r="K72" s="89" t="s">
        <v>711</v>
      </c>
      <c r="L72" s="11"/>
      <c r="M72" s="12"/>
      <c r="N72" s="12"/>
    </row>
    <row r="73" spans="1:14" s="25" customFormat="1" x14ac:dyDescent="0.2">
      <c r="A73" s="12"/>
      <c r="B73" s="99" t="s">
        <v>491</v>
      </c>
      <c r="C73" s="87" t="s">
        <v>492</v>
      </c>
      <c r="D73" s="8">
        <v>2302</v>
      </c>
      <c r="E73" s="6">
        <v>288</v>
      </c>
      <c r="F73" s="6">
        <v>1976</v>
      </c>
      <c r="G73" s="6">
        <v>38</v>
      </c>
      <c r="H73" s="6">
        <v>19670</v>
      </c>
      <c r="I73" s="89" t="s">
        <v>711</v>
      </c>
      <c r="J73" s="89" t="s">
        <v>711</v>
      </c>
      <c r="K73" s="89" t="s">
        <v>711</v>
      </c>
      <c r="L73" s="11"/>
      <c r="M73" s="12"/>
      <c r="N73" s="12"/>
    </row>
    <row r="74" spans="1:14" s="25" customFormat="1" x14ac:dyDescent="0.2">
      <c r="A74" s="12"/>
      <c r="B74" s="99" t="s">
        <v>535</v>
      </c>
      <c r="C74" s="87" t="s">
        <v>607</v>
      </c>
      <c r="D74" s="8">
        <v>2780</v>
      </c>
      <c r="E74" s="6">
        <v>275</v>
      </c>
      <c r="F74" s="6">
        <v>2471</v>
      </c>
      <c r="G74" s="6">
        <v>34</v>
      </c>
      <c r="H74" s="6">
        <v>19178</v>
      </c>
      <c r="I74" s="89" t="s">
        <v>711</v>
      </c>
      <c r="J74" s="89" t="s">
        <v>711</v>
      </c>
      <c r="K74" s="89" t="s">
        <v>711</v>
      </c>
      <c r="L74" s="11"/>
      <c r="M74" s="12"/>
      <c r="N74" s="12"/>
    </row>
    <row r="75" spans="1:14" s="25" customFormat="1" x14ac:dyDescent="0.2">
      <c r="A75" s="12"/>
      <c r="B75" s="99"/>
      <c r="C75" s="87"/>
      <c r="D75" s="8"/>
      <c r="E75" s="6"/>
      <c r="F75" s="6"/>
      <c r="G75" s="6"/>
      <c r="H75" s="6"/>
      <c r="I75" s="20"/>
      <c r="J75" s="20"/>
      <c r="K75" s="20"/>
      <c r="L75" s="11"/>
      <c r="M75" s="12"/>
      <c r="N75" s="12"/>
    </row>
    <row r="76" spans="1:14" s="25" customFormat="1" x14ac:dyDescent="0.2">
      <c r="A76" s="12"/>
      <c r="B76" s="99" t="s">
        <v>608</v>
      </c>
      <c r="C76" s="87" t="s">
        <v>609</v>
      </c>
      <c r="D76" s="8">
        <v>2279</v>
      </c>
      <c r="E76" s="6">
        <v>250</v>
      </c>
      <c r="F76" s="6">
        <v>1993</v>
      </c>
      <c r="G76" s="6">
        <v>32</v>
      </c>
      <c r="H76" s="6">
        <v>18697</v>
      </c>
      <c r="I76" s="89" t="s">
        <v>711</v>
      </c>
      <c r="J76" s="89" t="s">
        <v>711</v>
      </c>
      <c r="K76" s="89" t="s">
        <v>711</v>
      </c>
      <c r="L76" s="11"/>
      <c r="M76" s="12"/>
      <c r="N76" s="12"/>
    </row>
    <row r="77" spans="1:14" s="25" customFormat="1" x14ac:dyDescent="0.2">
      <c r="A77" s="12"/>
      <c r="B77" s="45" t="s">
        <v>644</v>
      </c>
      <c r="C77" s="14" t="s">
        <v>645</v>
      </c>
      <c r="D77" s="8">
        <v>2065</v>
      </c>
      <c r="E77" s="6">
        <v>245</v>
      </c>
      <c r="F77" s="6">
        <v>1790</v>
      </c>
      <c r="G77" s="6">
        <v>30</v>
      </c>
      <c r="H77" s="6">
        <v>20400</v>
      </c>
      <c r="I77" s="89" t="s">
        <v>711</v>
      </c>
      <c r="J77" s="89" t="s">
        <v>711</v>
      </c>
      <c r="K77" s="89" t="s">
        <v>711</v>
      </c>
      <c r="L77" s="11"/>
      <c r="M77" s="12"/>
      <c r="N77" s="12"/>
    </row>
    <row r="78" spans="1:14" s="12" customFormat="1" x14ac:dyDescent="0.2">
      <c r="B78" s="45" t="s">
        <v>712</v>
      </c>
      <c r="C78" s="14" t="s">
        <v>713</v>
      </c>
      <c r="D78" s="8">
        <v>1595</v>
      </c>
      <c r="E78" s="6">
        <v>149</v>
      </c>
      <c r="F78" s="6">
        <v>1426</v>
      </c>
      <c r="G78" s="6">
        <v>20</v>
      </c>
      <c r="H78" s="6">
        <v>17380</v>
      </c>
      <c r="I78" s="120" t="s">
        <v>711</v>
      </c>
      <c r="J78" s="120" t="s">
        <v>711</v>
      </c>
      <c r="K78" s="120" t="s">
        <v>711</v>
      </c>
      <c r="L78" s="11"/>
    </row>
    <row r="79" spans="1:14" s="12" customFormat="1" x14ac:dyDescent="0.2">
      <c r="B79" s="45" t="s">
        <v>906</v>
      </c>
      <c r="C79" s="14" t="s">
        <v>905</v>
      </c>
      <c r="D79" s="8">
        <v>1285</v>
      </c>
      <c r="E79" s="6">
        <v>123</v>
      </c>
      <c r="F79" s="6">
        <v>1145</v>
      </c>
      <c r="G79" s="6">
        <v>17</v>
      </c>
      <c r="H79" s="6">
        <v>15785</v>
      </c>
      <c r="I79" s="120" t="s">
        <v>711</v>
      </c>
      <c r="J79" s="120" t="s">
        <v>711</v>
      </c>
      <c r="K79" s="120" t="s">
        <v>711</v>
      </c>
      <c r="L79" s="11"/>
    </row>
    <row r="80" spans="1:14" s="12" customFormat="1" x14ac:dyDescent="0.2">
      <c r="B80" s="45" t="s">
        <v>978</v>
      </c>
      <c r="C80" s="14" t="s">
        <v>979</v>
      </c>
      <c r="D80" s="8">
        <v>774</v>
      </c>
      <c r="E80" s="6">
        <v>93</v>
      </c>
      <c r="F80" s="6">
        <v>669</v>
      </c>
      <c r="G80" s="6">
        <v>12</v>
      </c>
      <c r="H80" s="6">
        <v>15785</v>
      </c>
      <c r="I80" s="120" t="s">
        <v>711</v>
      </c>
      <c r="J80" s="120" t="s">
        <v>711</v>
      </c>
      <c r="K80" s="120" t="s">
        <v>711</v>
      </c>
      <c r="L80" s="11"/>
    </row>
    <row r="81" spans="1:14" s="25" customFormat="1" ht="18" thickBot="1" x14ac:dyDescent="0.25">
      <c r="A81" s="12"/>
      <c r="B81" s="97"/>
      <c r="C81" s="118"/>
      <c r="D81" s="110"/>
      <c r="E81" s="97"/>
      <c r="F81" s="97"/>
      <c r="G81" s="97"/>
      <c r="H81" s="97"/>
      <c r="I81" s="119"/>
      <c r="J81" s="119"/>
      <c r="K81" s="119"/>
      <c r="L81" s="11"/>
      <c r="M81" s="12"/>
      <c r="N81" s="12"/>
    </row>
    <row r="82" spans="1:14" s="25" customFormat="1" x14ac:dyDescent="0.2">
      <c r="A82" s="14"/>
      <c r="D82" s="25" t="s">
        <v>435</v>
      </c>
      <c r="L82" s="12"/>
      <c r="M82" s="12"/>
      <c r="N82" s="12"/>
    </row>
    <row r="83" spans="1:14" s="25" customFormat="1" x14ac:dyDescent="0.15">
      <c r="A83" s="12"/>
      <c r="D83" s="25" t="s">
        <v>436</v>
      </c>
      <c r="L83" s="12"/>
      <c r="M83" s="12"/>
      <c r="N83" s="12"/>
    </row>
    <row r="84" spans="1:14" s="25" customFormat="1" x14ac:dyDescent="0.2">
      <c r="A84" s="12"/>
      <c r="D84" s="99" t="s">
        <v>460</v>
      </c>
      <c r="L84" s="12"/>
      <c r="M84" s="12"/>
      <c r="N84" s="12"/>
    </row>
    <row r="85" spans="1:14" s="25" customFormat="1" x14ac:dyDescent="0.15">
      <c r="A85" s="12"/>
      <c r="L85" s="12"/>
      <c r="M85" s="12"/>
      <c r="N85" s="12"/>
    </row>
    <row r="86" spans="1:14" s="1" customFormat="1" x14ac:dyDescent="0.15">
      <c r="A86" s="37"/>
      <c r="L86" s="37"/>
      <c r="M86" s="37"/>
      <c r="N86" s="37"/>
    </row>
  </sheetData>
  <mergeCells count="10">
    <mergeCell ref="B6:K6"/>
    <mergeCell ref="E38:F38"/>
    <mergeCell ref="F9:F10"/>
    <mergeCell ref="H8:H10"/>
    <mergeCell ref="G9:G10"/>
    <mergeCell ref="G38:G39"/>
    <mergeCell ref="H38:H39"/>
    <mergeCell ref="I38:I39"/>
    <mergeCell ref="J38:J39"/>
    <mergeCell ref="K38:K39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5"/>
  <sheetViews>
    <sheetView view="pageBreakPreview" zoomScale="75" zoomScaleNormal="75" workbookViewId="0">
      <selection activeCell="M19" sqref="M19"/>
    </sheetView>
  </sheetViews>
  <sheetFormatPr defaultColWidth="12.125" defaultRowHeight="17.25" x14ac:dyDescent="0.15"/>
  <cols>
    <col min="1" max="1" width="13.375" style="12" customWidth="1"/>
    <col min="2" max="2" width="25.875" style="23" customWidth="1"/>
    <col min="3" max="3" width="15.25" style="12" customWidth="1"/>
    <col min="4" max="11" width="13.125" style="12" customWidth="1"/>
    <col min="12" max="14" width="12.125" style="12"/>
    <col min="15" max="18" width="12.125" style="25"/>
    <col min="19" max="19" width="14.625" style="25" bestFit="1" customWidth="1"/>
    <col min="20" max="22" width="14.625" style="25" customWidth="1"/>
    <col min="23" max="16384" width="12.125" style="25"/>
  </cols>
  <sheetData>
    <row r="1" spans="1:14" x14ac:dyDescent="0.2">
      <c r="A1" s="14"/>
    </row>
    <row r="6" spans="1:14" x14ac:dyDescent="0.15">
      <c r="B6" s="583" t="s">
        <v>622</v>
      </c>
      <c r="C6" s="583"/>
      <c r="D6" s="583"/>
      <c r="E6" s="583"/>
      <c r="F6" s="583"/>
      <c r="G6" s="583"/>
      <c r="H6" s="583"/>
      <c r="I6" s="583"/>
      <c r="J6" s="583"/>
      <c r="K6" s="583"/>
    </row>
    <row r="7" spans="1:14" ht="18" thickBot="1" x14ac:dyDescent="0.2">
      <c r="B7" s="584" t="s">
        <v>623</v>
      </c>
      <c r="C7" s="585"/>
      <c r="D7" s="585"/>
      <c r="E7" s="585"/>
      <c r="F7" s="585"/>
      <c r="G7" s="585"/>
      <c r="H7" s="585"/>
      <c r="I7" s="585"/>
      <c r="J7" s="585"/>
      <c r="K7" s="585"/>
      <c r="L7" s="11"/>
      <c r="M7" s="11"/>
      <c r="N7" s="11"/>
    </row>
    <row r="8" spans="1:14" x14ac:dyDescent="0.2">
      <c r="B8" s="484"/>
      <c r="C8" s="169"/>
      <c r="D8" s="164"/>
      <c r="E8" s="164"/>
      <c r="F8" s="485"/>
      <c r="G8" s="202"/>
      <c r="H8" s="164"/>
      <c r="I8" s="164"/>
      <c r="J8" s="268"/>
      <c r="K8" s="268"/>
      <c r="L8" s="11"/>
      <c r="M8" s="11"/>
      <c r="N8" s="11"/>
    </row>
    <row r="9" spans="1:14" x14ac:dyDescent="0.2">
      <c r="B9" s="484"/>
      <c r="C9" s="228" t="s">
        <v>22</v>
      </c>
      <c r="D9" s="486"/>
      <c r="E9" s="487"/>
      <c r="F9" s="200"/>
      <c r="G9" s="267" t="s">
        <v>624</v>
      </c>
      <c r="H9" s="268" t="s">
        <v>23</v>
      </c>
      <c r="I9" s="586" t="s">
        <v>24</v>
      </c>
      <c r="J9" s="587"/>
      <c r="K9" s="587"/>
      <c r="L9" s="11"/>
      <c r="M9" s="11"/>
      <c r="N9" s="11"/>
    </row>
    <row r="10" spans="1:14" x14ac:dyDescent="0.2">
      <c r="B10" s="484"/>
      <c r="C10" s="228" t="s">
        <v>25</v>
      </c>
      <c r="D10" s="488" t="s">
        <v>440</v>
      </c>
      <c r="E10" s="489" t="s">
        <v>625</v>
      </c>
      <c r="F10" s="268" t="s">
        <v>26</v>
      </c>
      <c r="G10" s="267"/>
      <c r="H10" s="268" t="s">
        <v>25</v>
      </c>
      <c r="I10" s="490" t="s">
        <v>626</v>
      </c>
      <c r="J10" s="283" t="s">
        <v>627</v>
      </c>
      <c r="K10" s="278" t="s">
        <v>628</v>
      </c>
      <c r="L10" s="11"/>
      <c r="M10" s="11"/>
      <c r="N10" s="11"/>
    </row>
    <row r="11" spans="1:14" x14ac:dyDescent="0.2">
      <c r="B11" s="491"/>
      <c r="C11" s="175"/>
      <c r="D11" s="492" t="s">
        <v>441</v>
      </c>
      <c r="E11" s="492" t="s">
        <v>430</v>
      </c>
      <c r="F11" s="420"/>
      <c r="G11" s="492" t="s">
        <v>452</v>
      </c>
      <c r="H11" s="207"/>
      <c r="I11" s="492" t="s">
        <v>27</v>
      </c>
      <c r="J11" s="492" t="s">
        <v>27</v>
      </c>
      <c r="K11" s="271" t="s">
        <v>27</v>
      </c>
      <c r="L11" s="11"/>
      <c r="M11" s="11"/>
      <c r="N11" s="11"/>
    </row>
    <row r="12" spans="1:14" x14ac:dyDescent="0.2">
      <c r="B12" s="493" t="s">
        <v>451</v>
      </c>
      <c r="C12" s="164"/>
      <c r="D12" s="156"/>
      <c r="E12" s="156"/>
      <c r="F12" s="156"/>
      <c r="G12" s="156"/>
      <c r="H12" s="156"/>
      <c r="I12" s="156"/>
      <c r="J12" s="156"/>
      <c r="K12" s="156"/>
    </row>
    <row r="13" spans="1:14" x14ac:dyDescent="0.2">
      <c r="B13" s="494" t="s">
        <v>392</v>
      </c>
      <c r="C13" s="326">
        <v>310925</v>
      </c>
      <c r="D13" s="350">
        <v>310925</v>
      </c>
      <c r="E13" s="350">
        <v>179903</v>
      </c>
      <c r="F13" s="495" t="s">
        <v>539</v>
      </c>
      <c r="G13" s="495" t="s">
        <v>539</v>
      </c>
      <c r="H13" s="496">
        <v>6314</v>
      </c>
      <c r="I13" s="495" t="s">
        <v>539</v>
      </c>
      <c r="J13" s="495">
        <v>0</v>
      </c>
      <c r="K13" s="495" t="s">
        <v>539</v>
      </c>
    </row>
    <row r="14" spans="1:14" x14ac:dyDescent="0.2">
      <c r="B14" s="494" t="s">
        <v>9</v>
      </c>
      <c r="C14" s="326">
        <v>365300</v>
      </c>
      <c r="D14" s="350">
        <v>365300</v>
      </c>
      <c r="E14" s="350">
        <v>234500</v>
      </c>
      <c r="F14" s="495" t="s">
        <v>539</v>
      </c>
      <c r="G14" s="495" t="s">
        <v>539</v>
      </c>
      <c r="H14" s="350">
        <v>8100</v>
      </c>
      <c r="I14" s="495" t="s">
        <v>539</v>
      </c>
      <c r="J14" s="495">
        <v>0</v>
      </c>
      <c r="K14" s="495" t="s">
        <v>539</v>
      </c>
    </row>
    <row r="15" spans="1:14" x14ac:dyDescent="0.2">
      <c r="B15" s="494" t="s">
        <v>10</v>
      </c>
      <c r="C15" s="326">
        <v>400772</v>
      </c>
      <c r="D15" s="156">
        <v>400772</v>
      </c>
      <c r="E15" s="156">
        <v>271488</v>
      </c>
      <c r="F15" s="495" t="s">
        <v>539</v>
      </c>
      <c r="G15" s="495" t="s">
        <v>539</v>
      </c>
      <c r="H15" s="156">
        <v>8264</v>
      </c>
      <c r="I15" s="350">
        <v>382</v>
      </c>
      <c r="J15" s="495">
        <v>0</v>
      </c>
      <c r="K15" s="495" t="s">
        <v>539</v>
      </c>
    </row>
    <row r="16" spans="1:14" x14ac:dyDescent="0.2">
      <c r="B16" s="497" t="s">
        <v>2</v>
      </c>
      <c r="C16" s="326">
        <v>458283</v>
      </c>
      <c r="D16" s="350">
        <v>458283</v>
      </c>
      <c r="E16" s="350">
        <v>312578</v>
      </c>
      <c r="F16" s="495" t="s">
        <v>539</v>
      </c>
      <c r="G16" s="495" t="s">
        <v>539</v>
      </c>
      <c r="H16" s="350">
        <v>7087</v>
      </c>
      <c r="I16" s="350">
        <v>5493</v>
      </c>
      <c r="J16" s="495">
        <v>0</v>
      </c>
      <c r="K16" s="495" t="s">
        <v>539</v>
      </c>
    </row>
    <row r="17" spans="2:11" x14ac:dyDescent="0.2">
      <c r="B17" s="497" t="s">
        <v>3</v>
      </c>
      <c r="C17" s="326">
        <v>508625</v>
      </c>
      <c r="D17" s="350">
        <v>508625</v>
      </c>
      <c r="E17" s="350">
        <v>355266</v>
      </c>
      <c r="F17" s="495" t="s">
        <v>539</v>
      </c>
      <c r="G17" s="495" t="s">
        <v>539</v>
      </c>
      <c r="H17" s="350">
        <v>6468</v>
      </c>
      <c r="I17" s="350">
        <v>6199</v>
      </c>
      <c r="J17" s="496">
        <v>269</v>
      </c>
      <c r="K17" s="495" t="s">
        <v>539</v>
      </c>
    </row>
    <row r="18" spans="2:11" x14ac:dyDescent="0.2">
      <c r="B18" s="497"/>
      <c r="C18" s="326"/>
      <c r="D18" s="350"/>
      <c r="E18" s="350"/>
      <c r="F18" s="496"/>
      <c r="G18" s="496"/>
      <c r="H18" s="350"/>
      <c r="I18" s="350"/>
      <c r="J18" s="496"/>
      <c r="K18" s="496"/>
    </row>
    <row r="19" spans="2:11" x14ac:dyDescent="0.2">
      <c r="B19" s="497" t="s">
        <v>4</v>
      </c>
      <c r="C19" s="326">
        <v>446862</v>
      </c>
      <c r="D19" s="351">
        <v>446849</v>
      </c>
      <c r="E19" s="351">
        <v>334843</v>
      </c>
      <c r="F19" s="323">
        <v>13</v>
      </c>
      <c r="G19" s="323">
        <v>72557</v>
      </c>
      <c r="H19" s="351">
        <v>5560</v>
      </c>
      <c r="I19" s="351">
        <v>4809</v>
      </c>
      <c r="J19" s="351">
        <v>533</v>
      </c>
      <c r="K19" s="496">
        <v>218</v>
      </c>
    </row>
    <row r="20" spans="2:11" x14ac:dyDescent="0.2">
      <c r="B20" s="497"/>
      <c r="C20" s="326"/>
      <c r="D20" s="351"/>
      <c r="E20" s="351"/>
      <c r="F20" s="323"/>
      <c r="G20" s="323"/>
      <c r="H20" s="351"/>
      <c r="I20" s="351"/>
      <c r="J20" s="351"/>
      <c r="K20" s="496"/>
    </row>
    <row r="21" spans="2:11" x14ac:dyDescent="0.2">
      <c r="B21" s="497" t="s">
        <v>5</v>
      </c>
      <c r="C21" s="326">
        <v>419164</v>
      </c>
      <c r="D21" s="350">
        <v>419151</v>
      </c>
      <c r="E21" s="350">
        <v>321879</v>
      </c>
      <c r="F21" s="350">
        <v>13</v>
      </c>
      <c r="G21" s="351">
        <v>68385</v>
      </c>
      <c r="H21" s="350">
        <v>4559</v>
      </c>
      <c r="I21" s="350">
        <v>3700</v>
      </c>
      <c r="J21" s="350">
        <v>510</v>
      </c>
      <c r="K21" s="498">
        <v>349</v>
      </c>
    </row>
    <row r="22" spans="2:11" x14ac:dyDescent="0.2">
      <c r="B22" s="497" t="s">
        <v>6</v>
      </c>
      <c r="C22" s="326">
        <v>419414</v>
      </c>
      <c r="D22" s="350">
        <v>419401</v>
      </c>
      <c r="E22" s="350">
        <v>325293</v>
      </c>
      <c r="F22" s="350">
        <v>13</v>
      </c>
      <c r="G22" s="351">
        <v>60348</v>
      </c>
      <c r="H22" s="350">
        <v>3836</v>
      </c>
      <c r="I22" s="350">
        <v>2984</v>
      </c>
      <c r="J22" s="350">
        <v>516</v>
      </c>
      <c r="K22" s="498">
        <v>336</v>
      </c>
    </row>
    <row r="23" spans="2:11" x14ac:dyDescent="0.2">
      <c r="B23" s="497" t="s">
        <v>7</v>
      </c>
      <c r="C23" s="326">
        <v>411420</v>
      </c>
      <c r="D23" s="350">
        <v>411408</v>
      </c>
      <c r="E23" s="350">
        <v>320716</v>
      </c>
      <c r="F23" s="350">
        <v>12</v>
      </c>
      <c r="G23" s="351">
        <v>54115</v>
      </c>
      <c r="H23" s="350">
        <v>3367</v>
      </c>
      <c r="I23" s="350">
        <v>2566</v>
      </c>
      <c r="J23" s="350">
        <v>513</v>
      </c>
      <c r="K23" s="498">
        <v>288</v>
      </c>
    </row>
    <row r="24" spans="2:11" x14ac:dyDescent="0.2">
      <c r="B24" s="497" t="s">
        <v>8</v>
      </c>
      <c r="C24" s="326">
        <v>389339</v>
      </c>
      <c r="D24" s="350">
        <v>389327</v>
      </c>
      <c r="E24" s="350">
        <v>303796</v>
      </c>
      <c r="F24" s="350">
        <v>12</v>
      </c>
      <c r="G24" s="351">
        <v>49096</v>
      </c>
      <c r="H24" s="350">
        <v>3097</v>
      </c>
      <c r="I24" s="350">
        <v>2486</v>
      </c>
      <c r="J24" s="350">
        <v>611</v>
      </c>
      <c r="K24" s="495">
        <v>0</v>
      </c>
    </row>
    <row r="25" spans="2:11" x14ac:dyDescent="0.2">
      <c r="B25" s="497"/>
      <c r="C25" s="326"/>
      <c r="D25" s="350"/>
      <c r="E25" s="350"/>
      <c r="F25" s="350"/>
      <c r="G25" s="351"/>
      <c r="H25" s="350"/>
      <c r="I25" s="350"/>
      <c r="J25" s="350"/>
      <c r="K25" s="241"/>
    </row>
    <row r="26" spans="2:11" x14ac:dyDescent="0.2">
      <c r="B26" s="497" t="s">
        <v>370</v>
      </c>
      <c r="C26" s="326">
        <v>361503</v>
      </c>
      <c r="D26" s="274">
        <v>361496</v>
      </c>
      <c r="E26" s="274">
        <v>281227</v>
      </c>
      <c r="F26" s="274">
        <v>7</v>
      </c>
      <c r="G26" s="326">
        <v>44145</v>
      </c>
      <c r="H26" s="274">
        <v>2974</v>
      </c>
      <c r="I26" s="274">
        <v>2370</v>
      </c>
      <c r="J26" s="274">
        <v>604</v>
      </c>
      <c r="K26" s="495">
        <v>0</v>
      </c>
    </row>
    <row r="27" spans="2:11" x14ac:dyDescent="0.2">
      <c r="B27" s="497" t="s">
        <v>377</v>
      </c>
      <c r="C27" s="326">
        <v>329584</v>
      </c>
      <c r="D27" s="326">
        <v>329577</v>
      </c>
      <c r="E27" s="326">
        <v>256530</v>
      </c>
      <c r="F27" s="326">
        <v>7</v>
      </c>
      <c r="G27" s="326">
        <v>39147</v>
      </c>
      <c r="H27" s="326">
        <v>2702</v>
      </c>
      <c r="I27" s="326">
        <v>2138</v>
      </c>
      <c r="J27" s="326">
        <v>564</v>
      </c>
      <c r="K27" s="495">
        <v>0</v>
      </c>
    </row>
    <row r="28" spans="2:11" x14ac:dyDescent="0.2">
      <c r="B28" s="497" t="s">
        <v>393</v>
      </c>
      <c r="C28" s="326">
        <v>299670</v>
      </c>
      <c r="D28" s="326">
        <v>299663</v>
      </c>
      <c r="E28" s="326">
        <v>233582</v>
      </c>
      <c r="F28" s="326">
        <v>7</v>
      </c>
      <c r="G28" s="326">
        <v>34055</v>
      </c>
      <c r="H28" s="326">
        <v>2453</v>
      </c>
      <c r="I28" s="326">
        <v>1950</v>
      </c>
      <c r="J28" s="326">
        <v>503</v>
      </c>
      <c r="K28" s="495">
        <v>0</v>
      </c>
    </row>
    <row r="29" spans="2:11" x14ac:dyDescent="0.2">
      <c r="B29" s="497" t="s">
        <v>399</v>
      </c>
      <c r="C29" s="326">
        <v>275162</v>
      </c>
      <c r="D29" s="326">
        <v>275161</v>
      </c>
      <c r="E29" s="326">
        <v>214794</v>
      </c>
      <c r="F29" s="326">
        <v>1</v>
      </c>
      <c r="G29" s="326">
        <v>30346</v>
      </c>
      <c r="H29" s="326">
        <v>2225</v>
      </c>
      <c r="I29" s="326">
        <v>1756</v>
      </c>
      <c r="J29" s="326">
        <v>469</v>
      </c>
      <c r="K29" s="495">
        <v>0</v>
      </c>
    </row>
    <row r="30" spans="2:11" x14ac:dyDescent="0.2">
      <c r="B30" s="497" t="s">
        <v>427</v>
      </c>
      <c r="C30" s="326">
        <v>250001</v>
      </c>
      <c r="D30" s="326">
        <v>250000</v>
      </c>
      <c r="E30" s="326">
        <v>193853</v>
      </c>
      <c r="F30" s="326">
        <v>1</v>
      </c>
      <c r="G30" s="326">
        <v>27292</v>
      </c>
      <c r="H30" s="326">
        <v>2022</v>
      </c>
      <c r="I30" s="326">
        <v>1571</v>
      </c>
      <c r="J30" s="326">
        <v>451</v>
      </c>
      <c r="K30" s="495">
        <v>0</v>
      </c>
    </row>
    <row r="31" spans="2:11" x14ac:dyDescent="0.2">
      <c r="B31" s="497"/>
      <c r="C31" s="326"/>
      <c r="D31" s="326"/>
      <c r="E31" s="326"/>
      <c r="F31" s="326"/>
      <c r="G31" s="326"/>
      <c r="H31" s="326"/>
      <c r="I31" s="326"/>
      <c r="J31" s="326"/>
      <c r="K31" s="241"/>
    </row>
    <row r="32" spans="2:11" x14ac:dyDescent="0.2">
      <c r="B32" s="497" t="s">
        <v>428</v>
      </c>
      <c r="C32" s="326">
        <v>227041</v>
      </c>
      <c r="D32" s="326">
        <v>227040</v>
      </c>
      <c r="E32" s="326">
        <v>175810</v>
      </c>
      <c r="F32" s="326">
        <v>1</v>
      </c>
      <c r="G32" s="326">
        <v>24592</v>
      </c>
      <c r="H32" s="326">
        <v>1927</v>
      </c>
      <c r="I32" s="326">
        <v>1478</v>
      </c>
      <c r="J32" s="326">
        <v>449</v>
      </c>
      <c r="K32" s="495">
        <v>0</v>
      </c>
    </row>
    <row r="33" spans="2:18" x14ac:dyDescent="0.2">
      <c r="B33" s="497" t="s">
        <v>429</v>
      </c>
      <c r="C33" s="326">
        <v>209098</v>
      </c>
      <c r="D33" s="326">
        <v>209097</v>
      </c>
      <c r="E33" s="326">
        <v>163111</v>
      </c>
      <c r="F33" s="326">
        <v>1</v>
      </c>
      <c r="G33" s="326">
        <v>22158</v>
      </c>
      <c r="H33" s="326">
        <v>1820</v>
      </c>
      <c r="I33" s="326">
        <v>1381</v>
      </c>
      <c r="J33" s="326">
        <v>439</v>
      </c>
      <c r="K33" s="495">
        <v>0</v>
      </c>
    </row>
    <row r="34" spans="2:18" x14ac:dyDescent="0.2">
      <c r="B34" s="497" t="s">
        <v>469</v>
      </c>
      <c r="C34" s="326">
        <v>192695</v>
      </c>
      <c r="D34" s="326">
        <v>192694</v>
      </c>
      <c r="E34" s="326">
        <v>150766</v>
      </c>
      <c r="F34" s="326">
        <v>1</v>
      </c>
      <c r="G34" s="326">
        <v>20398</v>
      </c>
      <c r="H34" s="326">
        <v>1712</v>
      </c>
      <c r="I34" s="326">
        <v>1287</v>
      </c>
      <c r="J34" s="326">
        <v>425</v>
      </c>
      <c r="K34" s="495">
        <v>0</v>
      </c>
      <c r="M34" s="23"/>
      <c r="R34" s="28"/>
    </row>
    <row r="35" spans="2:18" x14ac:dyDescent="0.2">
      <c r="B35" s="497" t="s">
        <v>483</v>
      </c>
      <c r="C35" s="326">
        <v>180933</v>
      </c>
      <c r="D35" s="326">
        <v>180933</v>
      </c>
      <c r="E35" s="326">
        <v>142311</v>
      </c>
      <c r="F35" s="495">
        <v>0</v>
      </c>
      <c r="G35" s="326">
        <v>18853</v>
      </c>
      <c r="H35" s="326">
        <v>1671</v>
      </c>
      <c r="I35" s="326">
        <v>1250</v>
      </c>
      <c r="J35" s="326">
        <v>421</v>
      </c>
      <c r="K35" s="495">
        <v>0</v>
      </c>
      <c r="R35" s="28"/>
    </row>
    <row r="36" spans="2:18" x14ac:dyDescent="0.2">
      <c r="B36" s="497" t="s">
        <v>629</v>
      </c>
      <c r="C36" s="326">
        <v>169300</v>
      </c>
      <c r="D36" s="326">
        <v>169300</v>
      </c>
      <c r="E36" s="326">
        <v>134257</v>
      </c>
      <c r="F36" s="495">
        <v>0</v>
      </c>
      <c r="G36" s="326">
        <v>17181</v>
      </c>
      <c r="H36" s="326">
        <v>1628</v>
      </c>
      <c r="I36" s="326">
        <v>1202</v>
      </c>
      <c r="J36" s="326">
        <v>426</v>
      </c>
      <c r="K36" s="495">
        <v>0</v>
      </c>
    </row>
    <row r="37" spans="2:18" x14ac:dyDescent="0.2">
      <c r="B37" s="497" t="s">
        <v>630</v>
      </c>
      <c r="C37" s="326">
        <v>159559</v>
      </c>
      <c r="D37" s="326">
        <v>159559</v>
      </c>
      <c r="E37" s="326">
        <v>126779</v>
      </c>
      <c r="F37" s="495">
        <v>0</v>
      </c>
      <c r="G37" s="326">
        <v>16347</v>
      </c>
      <c r="H37" s="326">
        <f>SUM(I37,J37)</f>
        <v>1544</v>
      </c>
      <c r="I37" s="326">
        <v>1134</v>
      </c>
      <c r="J37" s="326">
        <v>410</v>
      </c>
      <c r="K37" s="495">
        <v>0</v>
      </c>
    </row>
    <row r="38" spans="2:18" x14ac:dyDescent="0.15">
      <c r="B38" s="266"/>
      <c r="C38" s="156"/>
      <c r="D38" s="156"/>
      <c r="E38" s="156"/>
      <c r="F38" s="156"/>
      <c r="G38" s="156"/>
      <c r="H38" s="156"/>
      <c r="I38" s="156"/>
      <c r="J38" s="156"/>
      <c r="K38" s="156"/>
    </row>
    <row r="39" spans="2:18" x14ac:dyDescent="0.2">
      <c r="B39" s="497" t="s">
        <v>636</v>
      </c>
      <c r="C39" s="326">
        <v>149774</v>
      </c>
      <c r="D39" s="326">
        <v>149774</v>
      </c>
      <c r="E39" s="326">
        <v>119144</v>
      </c>
      <c r="F39" s="495">
        <v>0</v>
      </c>
      <c r="G39" s="326">
        <v>14967</v>
      </c>
      <c r="H39" s="326">
        <v>1514</v>
      </c>
      <c r="I39" s="326">
        <v>1127</v>
      </c>
      <c r="J39" s="326">
        <v>387</v>
      </c>
      <c r="K39" s="495">
        <v>0</v>
      </c>
    </row>
    <row r="40" spans="2:18" x14ac:dyDescent="0.2">
      <c r="B40" s="497" t="s">
        <v>708</v>
      </c>
      <c r="C40" s="326">
        <v>141335</v>
      </c>
      <c r="D40" s="326">
        <v>141335</v>
      </c>
      <c r="E40" s="326">
        <v>112047</v>
      </c>
      <c r="F40" s="495">
        <v>0</v>
      </c>
      <c r="G40" s="326">
        <v>13735</v>
      </c>
      <c r="H40" s="326">
        <v>1506</v>
      </c>
      <c r="I40" s="326">
        <v>1122</v>
      </c>
      <c r="J40" s="326">
        <v>384</v>
      </c>
      <c r="K40" s="495">
        <v>0</v>
      </c>
    </row>
    <row r="41" spans="2:18" x14ac:dyDescent="0.2">
      <c r="B41" s="497" t="s">
        <v>904</v>
      </c>
      <c r="C41" s="326">
        <v>131479</v>
      </c>
      <c r="D41" s="326">
        <v>131479</v>
      </c>
      <c r="E41" s="326">
        <v>104260</v>
      </c>
      <c r="F41" s="495">
        <v>0</v>
      </c>
      <c r="G41" s="326">
        <v>12613</v>
      </c>
      <c r="H41" s="326">
        <v>1465</v>
      </c>
      <c r="I41" s="326">
        <v>1090</v>
      </c>
      <c r="J41" s="326">
        <v>375</v>
      </c>
      <c r="K41" s="495">
        <v>0</v>
      </c>
    </row>
    <row r="42" spans="2:18" x14ac:dyDescent="0.2">
      <c r="B42" s="497" t="s">
        <v>976</v>
      </c>
      <c r="C42" s="326">
        <v>122439</v>
      </c>
      <c r="D42" s="326">
        <v>122439</v>
      </c>
      <c r="E42" s="326">
        <v>96955</v>
      </c>
      <c r="F42" s="495">
        <v>0</v>
      </c>
      <c r="G42" s="326">
        <v>11137</v>
      </c>
      <c r="H42" s="326">
        <v>1436</v>
      </c>
      <c r="I42" s="326">
        <v>1075</v>
      </c>
      <c r="J42" s="326">
        <v>361</v>
      </c>
      <c r="K42" s="495" t="s">
        <v>935</v>
      </c>
    </row>
    <row r="43" spans="2:18" x14ac:dyDescent="0.2">
      <c r="B43" s="497"/>
      <c r="C43" s="326"/>
      <c r="D43" s="156"/>
      <c r="E43" s="326"/>
      <c r="F43" s="495"/>
      <c r="G43" s="326"/>
      <c r="H43" s="326"/>
      <c r="I43" s="326"/>
      <c r="J43" s="326"/>
      <c r="K43" s="495"/>
    </row>
    <row r="44" spans="2:18" x14ac:dyDescent="0.2">
      <c r="B44" s="499" t="s">
        <v>631</v>
      </c>
      <c r="C44" s="326">
        <v>36949</v>
      </c>
      <c r="D44" s="326">
        <v>36949</v>
      </c>
      <c r="E44" s="326">
        <v>28255</v>
      </c>
      <c r="F44" s="495">
        <v>0</v>
      </c>
      <c r="G44" s="326">
        <v>4259</v>
      </c>
      <c r="H44" s="326">
        <f>I44+J44</f>
        <v>426</v>
      </c>
      <c r="I44" s="326">
        <v>271</v>
      </c>
      <c r="J44" s="326">
        <v>155</v>
      </c>
      <c r="K44" s="495">
        <v>0</v>
      </c>
    </row>
    <row r="45" spans="2:18" x14ac:dyDescent="0.2">
      <c r="B45" s="499" t="s">
        <v>50</v>
      </c>
      <c r="C45" s="326">
        <v>6729</v>
      </c>
      <c r="D45" s="326">
        <v>6729</v>
      </c>
      <c r="E45" s="326">
        <v>5635</v>
      </c>
      <c r="F45" s="495">
        <v>0</v>
      </c>
      <c r="G45" s="326">
        <v>545</v>
      </c>
      <c r="H45" s="326">
        <f t="shared" ref="H45:H79" si="0">I45+J45</f>
        <v>66</v>
      </c>
      <c r="I45" s="326">
        <v>55</v>
      </c>
      <c r="J45" s="326">
        <v>11</v>
      </c>
      <c r="K45" s="495">
        <v>0</v>
      </c>
    </row>
    <row r="46" spans="2:18" x14ac:dyDescent="0.2">
      <c r="B46" s="499" t="s">
        <v>51</v>
      </c>
      <c r="C46" s="326">
        <v>7165</v>
      </c>
      <c r="D46" s="326">
        <v>7165</v>
      </c>
      <c r="E46" s="326">
        <v>5917</v>
      </c>
      <c r="F46" s="495">
        <v>0</v>
      </c>
      <c r="G46" s="326">
        <v>587</v>
      </c>
      <c r="H46" s="326">
        <f t="shared" si="0"/>
        <v>95</v>
      </c>
      <c r="I46" s="326">
        <v>82</v>
      </c>
      <c r="J46" s="326">
        <v>13</v>
      </c>
      <c r="K46" s="495">
        <v>0</v>
      </c>
    </row>
    <row r="47" spans="2:18" x14ac:dyDescent="0.2">
      <c r="B47" s="499" t="s">
        <v>52</v>
      </c>
      <c r="C47" s="326">
        <v>3440</v>
      </c>
      <c r="D47" s="326">
        <v>3440</v>
      </c>
      <c r="E47" s="326">
        <v>2916</v>
      </c>
      <c r="F47" s="495">
        <v>0</v>
      </c>
      <c r="G47" s="326">
        <v>185</v>
      </c>
      <c r="H47" s="326">
        <f t="shared" si="0"/>
        <v>38</v>
      </c>
      <c r="I47" s="326">
        <v>34</v>
      </c>
      <c r="J47" s="326">
        <v>4</v>
      </c>
      <c r="K47" s="495">
        <v>0</v>
      </c>
    </row>
    <row r="48" spans="2:18" x14ac:dyDescent="0.2">
      <c r="B48" s="499" t="s">
        <v>53</v>
      </c>
      <c r="C48" s="326">
        <v>3466</v>
      </c>
      <c r="D48" s="326">
        <v>3466</v>
      </c>
      <c r="E48" s="326">
        <v>2689</v>
      </c>
      <c r="F48" s="495">
        <v>0</v>
      </c>
      <c r="G48" s="326">
        <v>289</v>
      </c>
      <c r="H48" s="326">
        <f t="shared" si="0"/>
        <v>47</v>
      </c>
      <c r="I48" s="326">
        <v>36</v>
      </c>
      <c r="J48" s="326">
        <v>11</v>
      </c>
      <c r="K48" s="495">
        <v>0</v>
      </c>
    </row>
    <row r="49" spans="2:11" x14ac:dyDescent="0.2">
      <c r="B49" s="499" t="s">
        <v>54</v>
      </c>
      <c r="C49" s="326">
        <v>13509</v>
      </c>
      <c r="D49" s="326">
        <v>13509</v>
      </c>
      <c r="E49" s="326">
        <v>10818</v>
      </c>
      <c r="F49" s="495">
        <v>0</v>
      </c>
      <c r="G49" s="326">
        <v>1083</v>
      </c>
      <c r="H49" s="326">
        <f t="shared" si="0"/>
        <v>136</v>
      </c>
      <c r="I49" s="326">
        <v>112</v>
      </c>
      <c r="J49" s="326">
        <v>24</v>
      </c>
      <c r="K49" s="495">
        <v>0</v>
      </c>
    </row>
    <row r="50" spans="2:11" x14ac:dyDescent="0.2">
      <c r="B50" s="499" t="s">
        <v>55</v>
      </c>
      <c r="C50" s="326">
        <v>5599</v>
      </c>
      <c r="D50" s="326">
        <v>5599</v>
      </c>
      <c r="E50" s="326">
        <v>4268</v>
      </c>
      <c r="F50" s="495">
        <v>0</v>
      </c>
      <c r="G50" s="326">
        <v>552</v>
      </c>
      <c r="H50" s="326">
        <f t="shared" si="0"/>
        <v>63</v>
      </c>
      <c r="I50" s="326">
        <v>42</v>
      </c>
      <c r="J50" s="326">
        <v>21</v>
      </c>
      <c r="K50" s="495">
        <v>0</v>
      </c>
    </row>
    <row r="51" spans="2:11" x14ac:dyDescent="0.2">
      <c r="B51" s="499" t="s">
        <v>324</v>
      </c>
      <c r="C51" s="326">
        <v>7013</v>
      </c>
      <c r="D51" s="326">
        <v>7013</v>
      </c>
      <c r="E51" s="326">
        <v>5919</v>
      </c>
      <c r="F51" s="495">
        <v>0</v>
      </c>
      <c r="G51" s="326">
        <v>561</v>
      </c>
      <c r="H51" s="326">
        <f t="shared" si="0"/>
        <v>72</v>
      </c>
      <c r="I51" s="326">
        <v>61</v>
      </c>
      <c r="J51" s="326">
        <v>11</v>
      </c>
      <c r="K51" s="495">
        <v>0</v>
      </c>
    </row>
    <row r="52" spans="2:11" x14ac:dyDescent="0.2">
      <c r="B52" s="499" t="s">
        <v>336</v>
      </c>
      <c r="C52" s="326">
        <v>3399</v>
      </c>
      <c r="D52" s="326">
        <v>3399</v>
      </c>
      <c r="E52" s="326">
        <v>2762</v>
      </c>
      <c r="F52" s="495">
        <v>0</v>
      </c>
      <c r="G52" s="326">
        <v>337</v>
      </c>
      <c r="H52" s="326">
        <f t="shared" si="0"/>
        <v>38</v>
      </c>
      <c r="I52" s="326">
        <v>31</v>
      </c>
      <c r="J52" s="326">
        <v>7</v>
      </c>
      <c r="K52" s="495">
        <v>0</v>
      </c>
    </row>
    <row r="53" spans="2:11" x14ac:dyDescent="0.2">
      <c r="B53" s="499"/>
      <c r="C53" s="326"/>
      <c r="D53" s="156"/>
      <c r="E53" s="326"/>
      <c r="F53" s="495"/>
      <c r="G53" s="326"/>
      <c r="H53" s="326"/>
      <c r="I53" s="326"/>
      <c r="J53" s="326"/>
      <c r="K53" s="495"/>
    </row>
    <row r="54" spans="2:11" x14ac:dyDescent="0.2">
      <c r="B54" s="499" t="s">
        <v>289</v>
      </c>
      <c r="C54" s="326">
        <v>1846</v>
      </c>
      <c r="D54" s="326">
        <v>1846</v>
      </c>
      <c r="E54" s="326">
        <v>1614</v>
      </c>
      <c r="F54" s="495">
        <v>0</v>
      </c>
      <c r="G54" s="326">
        <v>96</v>
      </c>
      <c r="H54" s="326">
        <f t="shared" si="0"/>
        <v>23</v>
      </c>
      <c r="I54" s="326">
        <v>23</v>
      </c>
      <c r="J54" s="156">
        <v>0</v>
      </c>
      <c r="K54" s="495">
        <v>0</v>
      </c>
    </row>
    <row r="55" spans="2:11" x14ac:dyDescent="0.2">
      <c r="B55" s="499"/>
      <c r="C55" s="326"/>
      <c r="D55" s="326"/>
      <c r="E55" s="326"/>
      <c r="F55" s="495"/>
      <c r="G55" s="326"/>
      <c r="H55" s="326"/>
      <c r="I55" s="326"/>
      <c r="J55" s="495"/>
      <c r="K55" s="495"/>
    </row>
    <row r="56" spans="2:11" x14ac:dyDescent="0.2">
      <c r="B56" s="499" t="s">
        <v>56</v>
      </c>
      <c r="C56" s="326">
        <v>2692</v>
      </c>
      <c r="D56" s="326">
        <v>2692</v>
      </c>
      <c r="E56" s="326">
        <v>2217</v>
      </c>
      <c r="F56" s="495">
        <v>0</v>
      </c>
      <c r="G56" s="326">
        <v>228</v>
      </c>
      <c r="H56" s="326">
        <f t="shared" si="0"/>
        <v>34</v>
      </c>
      <c r="I56" s="326">
        <v>29</v>
      </c>
      <c r="J56" s="326">
        <v>5</v>
      </c>
      <c r="K56" s="495">
        <v>0</v>
      </c>
    </row>
    <row r="57" spans="2:11" x14ac:dyDescent="0.2">
      <c r="B57" s="499" t="s">
        <v>46</v>
      </c>
      <c r="C57" s="326">
        <v>762</v>
      </c>
      <c r="D57" s="326">
        <v>762</v>
      </c>
      <c r="E57" s="326">
        <v>647</v>
      </c>
      <c r="F57" s="495">
        <v>0</v>
      </c>
      <c r="G57" s="326">
        <v>38</v>
      </c>
      <c r="H57" s="326">
        <f t="shared" si="0"/>
        <v>11</v>
      </c>
      <c r="I57" s="326">
        <v>11</v>
      </c>
      <c r="J57" s="156">
        <v>0</v>
      </c>
      <c r="K57" s="495">
        <v>0</v>
      </c>
    </row>
    <row r="58" spans="2:11" x14ac:dyDescent="0.2">
      <c r="B58" s="499" t="s">
        <v>57</v>
      </c>
      <c r="C58" s="326">
        <v>815</v>
      </c>
      <c r="D58" s="326">
        <v>815</v>
      </c>
      <c r="E58" s="326">
        <v>554</v>
      </c>
      <c r="F58" s="495">
        <v>0</v>
      </c>
      <c r="G58" s="326">
        <v>93</v>
      </c>
      <c r="H58" s="326">
        <f t="shared" si="0"/>
        <v>21</v>
      </c>
      <c r="I58" s="326">
        <v>16</v>
      </c>
      <c r="J58" s="326">
        <v>5</v>
      </c>
      <c r="K58" s="495">
        <v>0</v>
      </c>
    </row>
    <row r="59" spans="2:11" x14ac:dyDescent="0.2">
      <c r="B59" s="499"/>
      <c r="C59" s="326"/>
      <c r="D59" s="326"/>
      <c r="E59" s="326"/>
      <c r="F59" s="495"/>
      <c r="G59" s="326"/>
      <c r="H59" s="326"/>
      <c r="I59" s="326"/>
      <c r="J59" s="326"/>
      <c r="K59" s="495"/>
    </row>
    <row r="60" spans="2:11" x14ac:dyDescent="0.2">
      <c r="B60" s="499" t="s">
        <v>58</v>
      </c>
      <c r="C60" s="326">
        <v>1700</v>
      </c>
      <c r="D60" s="326">
        <v>1700</v>
      </c>
      <c r="E60" s="326">
        <v>1355</v>
      </c>
      <c r="F60" s="495">
        <v>0</v>
      </c>
      <c r="G60" s="326">
        <v>101</v>
      </c>
      <c r="H60" s="326">
        <f t="shared" si="0"/>
        <v>25</v>
      </c>
      <c r="I60" s="326">
        <v>22</v>
      </c>
      <c r="J60" s="326">
        <v>3</v>
      </c>
      <c r="K60" s="495">
        <v>0</v>
      </c>
    </row>
    <row r="61" spans="2:11" x14ac:dyDescent="0.2">
      <c r="B61" s="499" t="s">
        <v>59</v>
      </c>
      <c r="C61" s="326">
        <v>937</v>
      </c>
      <c r="D61" s="326">
        <v>937</v>
      </c>
      <c r="E61" s="326">
        <v>781</v>
      </c>
      <c r="F61" s="495">
        <v>0</v>
      </c>
      <c r="G61" s="326">
        <v>77</v>
      </c>
      <c r="H61" s="326">
        <f t="shared" si="0"/>
        <v>12</v>
      </c>
      <c r="I61" s="326">
        <v>9</v>
      </c>
      <c r="J61" s="326">
        <v>3</v>
      </c>
      <c r="K61" s="495">
        <v>0</v>
      </c>
    </row>
    <row r="62" spans="2:11" x14ac:dyDescent="0.2">
      <c r="B62" s="499" t="s">
        <v>325</v>
      </c>
      <c r="C62" s="326">
        <v>3776</v>
      </c>
      <c r="D62" s="326">
        <v>3776</v>
      </c>
      <c r="E62" s="326">
        <v>2998</v>
      </c>
      <c r="F62" s="495">
        <v>0</v>
      </c>
      <c r="G62" s="326">
        <v>325</v>
      </c>
      <c r="H62" s="326">
        <f t="shared" si="0"/>
        <v>51</v>
      </c>
      <c r="I62" s="326">
        <v>46</v>
      </c>
      <c r="J62" s="326">
        <v>5</v>
      </c>
      <c r="K62" s="495">
        <v>0</v>
      </c>
    </row>
    <row r="63" spans="2:11" x14ac:dyDescent="0.2">
      <c r="B63" s="499"/>
      <c r="C63" s="326"/>
      <c r="D63" s="326"/>
      <c r="E63" s="326"/>
      <c r="F63" s="495"/>
      <c r="G63" s="326"/>
      <c r="H63" s="326"/>
      <c r="I63" s="326"/>
      <c r="J63" s="326"/>
      <c r="K63" s="495"/>
    </row>
    <row r="64" spans="2:11" x14ac:dyDescent="0.2">
      <c r="B64" s="499" t="s">
        <v>60</v>
      </c>
      <c r="C64" s="326">
        <v>1070</v>
      </c>
      <c r="D64" s="326">
        <v>1070</v>
      </c>
      <c r="E64" s="326">
        <v>934</v>
      </c>
      <c r="F64" s="495">
        <v>0</v>
      </c>
      <c r="G64" s="326">
        <v>46</v>
      </c>
      <c r="H64" s="326">
        <f t="shared" si="0"/>
        <v>11</v>
      </c>
      <c r="I64" s="326">
        <v>10</v>
      </c>
      <c r="J64" s="326">
        <v>1</v>
      </c>
      <c r="K64" s="495">
        <v>0</v>
      </c>
    </row>
    <row r="65" spans="2:11" x14ac:dyDescent="0.2">
      <c r="B65" s="499" t="s">
        <v>61</v>
      </c>
      <c r="C65" s="326">
        <v>779</v>
      </c>
      <c r="D65" s="326">
        <v>779</v>
      </c>
      <c r="E65" s="326">
        <v>608</v>
      </c>
      <c r="F65" s="495">
        <v>0</v>
      </c>
      <c r="G65" s="326">
        <v>55</v>
      </c>
      <c r="H65" s="326">
        <f t="shared" si="0"/>
        <v>8</v>
      </c>
      <c r="I65" s="326">
        <v>8</v>
      </c>
      <c r="J65" s="156">
        <v>0</v>
      </c>
      <c r="K65" s="495">
        <v>0</v>
      </c>
    </row>
    <row r="66" spans="2:11" x14ac:dyDescent="0.2">
      <c r="B66" s="499" t="s">
        <v>62</v>
      </c>
      <c r="C66" s="326">
        <v>861</v>
      </c>
      <c r="D66" s="342">
        <v>861</v>
      </c>
      <c r="E66" s="342">
        <v>658</v>
      </c>
      <c r="F66" s="495">
        <v>0</v>
      </c>
      <c r="G66" s="342">
        <v>82</v>
      </c>
      <c r="H66" s="326">
        <f t="shared" si="0"/>
        <v>11</v>
      </c>
      <c r="I66" s="342">
        <v>8</v>
      </c>
      <c r="J66" s="342">
        <v>3</v>
      </c>
      <c r="K66" s="495">
        <v>0</v>
      </c>
    </row>
    <row r="67" spans="2:11" x14ac:dyDescent="0.2">
      <c r="B67" s="499" t="s">
        <v>63</v>
      </c>
      <c r="C67" s="326">
        <v>1233</v>
      </c>
      <c r="D67" s="342">
        <v>1233</v>
      </c>
      <c r="E67" s="342">
        <v>954</v>
      </c>
      <c r="F67" s="495">
        <v>0</v>
      </c>
      <c r="G67" s="342">
        <v>146</v>
      </c>
      <c r="H67" s="326">
        <f t="shared" si="0"/>
        <v>13</v>
      </c>
      <c r="I67" s="342">
        <v>8</v>
      </c>
      <c r="J67" s="342">
        <v>5</v>
      </c>
      <c r="K67" s="495">
        <v>0</v>
      </c>
    </row>
    <row r="68" spans="2:11" x14ac:dyDescent="0.2">
      <c r="B68" s="499" t="s">
        <v>71</v>
      </c>
      <c r="C68" s="326">
        <v>1713</v>
      </c>
      <c r="D68" s="342">
        <v>1713</v>
      </c>
      <c r="E68" s="342">
        <v>1316</v>
      </c>
      <c r="F68" s="495">
        <v>0</v>
      </c>
      <c r="G68" s="342">
        <v>153</v>
      </c>
      <c r="H68" s="326">
        <f t="shared" si="0"/>
        <v>20</v>
      </c>
      <c r="I68" s="342">
        <v>12</v>
      </c>
      <c r="J68" s="342">
        <v>8</v>
      </c>
      <c r="K68" s="495">
        <v>0</v>
      </c>
    </row>
    <row r="69" spans="2:11" x14ac:dyDescent="0.2">
      <c r="B69" s="499" t="s">
        <v>326</v>
      </c>
      <c r="C69" s="326">
        <v>1923</v>
      </c>
      <c r="D69" s="342">
        <v>1923</v>
      </c>
      <c r="E69" s="342">
        <v>1414</v>
      </c>
      <c r="F69" s="495">
        <v>0</v>
      </c>
      <c r="G69" s="342">
        <v>247</v>
      </c>
      <c r="H69" s="326">
        <f t="shared" si="0"/>
        <v>23</v>
      </c>
      <c r="I69" s="342">
        <v>20</v>
      </c>
      <c r="J69" s="342">
        <v>3</v>
      </c>
      <c r="K69" s="495">
        <v>0</v>
      </c>
    </row>
    <row r="70" spans="2:11" x14ac:dyDescent="0.2">
      <c r="B70" s="499"/>
      <c r="C70" s="326"/>
      <c r="D70" s="342"/>
      <c r="E70" s="342"/>
      <c r="F70" s="495"/>
      <c r="G70" s="342"/>
      <c r="H70" s="326"/>
      <c r="I70" s="342"/>
      <c r="J70" s="342"/>
      <c r="K70" s="495"/>
    </row>
    <row r="71" spans="2:11" x14ac:dyDescent="0.2">
      <c r="B71" s="499" t="s">
        <v>64</v>
      </c>
      <c r="C71" s="326">
        <v>4118</v>
      </c>
      <c r="D71" s="342">
        <v>4118</v>
      </c>
      <c r="E71" s="342">
        <v>2940</v>
      </c>
      <c r="F71" s="495">
        <v>0</v>
      </c>
      <c r="G71" s="342">
        <v>327</v>
      </c>
      <c r="H71" s="326">
        <f t="shared" si="0"/>
        <v>51</v>
      </c>
      <c r="I71" s="342">
        <v>34</v>
      </c>
      <c r="J71" s="342">
        <v>17</v>
      </c>
      <c r="K71" s="495">
        <v>0</v>
      </c>
    </row>
    <row r="72" spans="2:11" x14ac:dyDescent="0.2">
      <c r="B72" s="499" t="s">
        <v>47</v>
      </c>
      <c r="C72" s="326">
        <v>1824</v>
      </c>
      <c r="D72" s="342">
        <v>1824</v>
      </c>
      <c r="E72" s="342">
        <v>1449</v>
      </c>
      <c r="F72" s="495">
        <v>0</v>
      </c>
      <c r="G72" s="342">
        <v>111</v>
      </c>
      <c r="H72" s="326">
        <f t="shared" si="0"/>
        <v>18</v>
      </c>
      <c r="I72" s="342">
        <v>14</v>
      </c>
      <c r="J72" s="342">
        <v>4</v>
      </c>
      <c r="K72" s="495">
        <v>0</v>
      </c>
    </row>
    <row r="73" spans="2:11" x14ac:dyDescent="0.2">
      <c r="B73" s="499" t="s">
        <v>65</v>
      </c>
      <c r="C73" s="326">
        <v>1058</v>
      </c>
      <c r="D73" s="342">
        <v>1058</v>
      </c>
      <c r="E73" s="342">
        <v>853</v>
      </c>
      <c r="F73" s="495">
        <v>0</v>
      </c>
      <c r="G73" s="342">
        <v>54</v>
      </c>
      <c r="H73" s="326">
        <f t="shared" si="0"/>
        <v>15</v>
      </c>
      <c r="I73" s="342">
        <v>9</v>
      </c>
      <c r="J73" s="342">
        <v>6</v>
      </c>
      <c r="K73" s="495">
        <v>0</v>
      </c>
    </row>
    <row r="74" spans="2:11" x14ac:dyDescent="0.2">
      <c r="B74" s="499"/>
      <c r="C74" s="326"/>
      <c r="D74" s="342"/>
      <c r="E74" s="342"/>
      <c r="F74" s="495"/>
      <c r="G74" s="342"/>
      <c r="H74" s="326"/>
      <c r="I74" s="342"/>
      <c r="J74" s="342"/>
      <c r="K74" s="495"/>
    </row>
    <row r="75" spans="2:11" x14ac:dyDescent="0.2">
      <c r="B75" s="499" t="s">
        <v>67</v>
      </c>
      <c r="C75" s="326">
        <v>3061</v>
      </c>
      <c r="D75" s="342">
        <v>3061</v>
      </c>
      <c r="E75" s="342">
        <v>2439</v>
      </c>
      <c r="F75" s="495">
        <v>0</v>
      </c>
      <c r="G75" s="342">
        <v>207</v>
      </c>
      <c r="H75" s="326">
        <f t="shared" si="0"/>
        <v>43</v>
      </c>
      <c r="I75" s="342">
        <v>25</v>
      </c>
      <c r="J75" s="342">
        <v>18</v>
      </c>
      <c r="K75" s="495">
        <v>0</v>
      </c>
    </row>
    <row r="76" spans="2:11" x14ac:dyDescent="0.2">
      <c r="B76" s="499" t="s">
        <v>68</v>
      </c>
      <c r="C76" s="326">
        <v>527</v>
      </c>
      <c r="D76" s="342">
        <v>527</v>
      </c>
      <c r="E76" s="342">
        <v>436</v>
      </c>
      <c r="F76" s="495">
        <v>0</v>
      </c>
      <c r="G76" s="342">
        <v>46</v>
      </c>
      <c r="H76" s="326">
        <f t="shared" si="0"/>
        <v>5</v>
      </c>
      <c r="I76" s="342">
        <v>3</v>
      </c>
      <c r="J76" s="342">
        <v>2</v>
      </c>
      <c r="K76" s="495">
        <v>0</v>
      </c>
    </row>
    <row r="77" spans="2:11" x14ac:dyDescent="0.2">
      <c r="B77" s="499" t="s">
        <v>48</v>
      </c>
      <c r="C77" s="326">
        <v>794</v>
      </c>
      <c r="D77" s="342">
        <v>794</v>
      </c>
      <c r="E77" s="342">
        <v>657</v>
      </c>
      <c r="F77" s="495">
        <v>0</v>
      </c>
      <c r="G77" s="342">
        <v>47</v>
      </c>
      <c r="H77" s="326">
        <f t="shared" si="0"/>
        <v>16</v>
      </c>
      <c r="I77" s="342">
        <v>14</v>
      </c>
      <c r="J77" s="342">
        <v>2</v>
      </c>
      <c r="K77" s="495">
        <v>0</v>
      </c>
    </row>
    <row r="78" spans="2:11" x14ac:dyDescent="0.2">
      <c r="B78" s="499" t="s">
        <v>69</v>
      </c>
      <c r="C78" s="326">
        <v>145</v>
      </c>
      <c r="D78" s="342">
        <v>145</v>
      </c>
      <c r="E78" s="342">
        <v>104</v>
      </c>
      <c r="F78" s="495">
        <v>0</v>
      </c>
      <c r="G78" s="342">
        <v>29</v>
      </c>
      <c r="H78" s="326">
        <f t="shared" si="0"/>
        <v>1</v>
      </c>
      <c r="I78" s="342">
        <v>1</v>
      </c>
      <c r="J78" s="156">
        <v>0</v>
      </c>
      <c r="K78" s="495">
        <v>0</v>
      </c>
    </row>
    <row r="79" spans="2:11" x14ac:dyDescent="0.2">
      <c r="B79" s="499" t="s">
        <v>66</v>
      </c>
      <c r="C79" s="326">
        <v>3536</v>
      </c>
      <c r="D79" s="342">
        <v>3536</v>
      </c>
      <c r="E79" s="342">
        <v>2848</v>
      </c>
      <c r="F79" s="495">
        <v>0</v>
      </c>
      <c r="G79" s="342">
        <v>231</v>
      </c>
      <c r="H79" s="326">
        <f t="shared" si="0"/>
        <v>43</v>
      </c>
      <c r="I79" s="342">
        <v>29</v>
      </c>
      <c r="J79" s="342">
        <v>14</v>
      </c>
      <c r="K79" s="495">
        <v>0</v>
      </c>
    </row>
    <row r="80" spans="2:11" ht="18" thickBot="1" x14ac:dyDescent="0.25">
      <c r="B80" s="500"/>
      <c r="C80" s="166"/>
      <c r="D80" s="165"/>
      <c r="E80" s="165"/>
      <c r="F80" s="165"/>
      <c r="G80" s="165" t="s">
        <v>632</v>
      </c>
      <c r="H80" s="165"/>
      <c r="I80" s="165"/>
      <c r="J80" s="165"/>
      <c r="K80" s="165"/>
    </row>
    <row r="81" spans="1:14" x14ac:dyDescent="0.2">
      <c r="A81" s="14"/>
      <c r="B81" s="484"/>
      <c r="C81" s="292" t="s">
        <v>461</v>
      </c>
      <c r="D81" s="156"/>
      <c r="E81" s="156"/>
      <c r="F81" s="156"/>
      <c r="G81" s="156"/>
      <c r="H81" s="156"/>
      <c r="I81" s="156"/>
      <c r="J81" s="156"/>
      <c r="K81" s="156"/>
      <c r="L81" s="40"/>
      <c r="M81" s="40"/>
      <c r="N81" s="40"/>
    </row>
    <row r="82" spans="1:14" x14ac:dyDescent="0.15">
      <c r="B82" s="484"/>
      <c r="C82" s="156" t="s">
        <v>977</v>
      </c>
      <c r="D82" s="156"/>
      <c r="E82" s="156"/>
      <c r="F82" s="156"/>
      <c r="G82" s="156"/>
      <c r="H82" s="156"/>
      <c r="I82" s="156"/>
      <c r="J82" s="156"/>
      <c r="K82" s="156"/>
    </row>
    <row r="83" spans="1:14" x14ac:dyDescent="0.2">
      <c r="B83" s="484"/>
      <c r="C83" s="156" t="s">
        <v>709</v>
      </c>
      <c r="D83" s="156"/>
      <c r="E83" s="292"/>
      <c r="F83" s="156"/>
      <c r="G83" s="156"/>
      <c r="H83" s="156"/>
      <c r="I83" s="156"/>
      <c r="J83" s="156"/>
      <c r="K83" s="156"/>
    </row>
    <row r="84" spans="1:14" x14ac:dyDescent="0.15">
      <c r="B84" s="484"/>
      <c r="C84" s="156"/>
      <c r="D84" s="156"/>
      <c r="E84" s="156"/>
      <c r="F84" s="156"/>
      <c r="G84" s="156"/>
      <c r="H84" s="156"/>
      <c r="I84" s="156"/>
      <c r="J84" s="156"/>
      <c r="K84" s="156"/>
    </row>
    <row r="85" spans="1:14" x14ac:dyDescent="0.15">
      <c r="B85" s="484"/>
      <c r="C85" s="156"/>
      <c r="D85" s="156"/>
      <c r="E85" s="156"/>
      <c r="F85" s="156"/>
      <c r="G85" s="156"/>
      <c r="H85" s="156"/>
      <c r="I85" s="156"/>
      <c r="J85" s="156"/>
      <c r="K85" s="156"/>
    </row>
  </sheetData>
  <mergeCells count="3">
    <mergeCell ref="B6:K6"/>
    <mergeCell ref="B7:K7"/>
    <mergeCell ref="I9:K9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 </vt:lpstr>
      <vt:lpstr>L12AB</vt:lpstr>
      <vt:lpstr>L13-L14AB</vt:lpstr>
      <vt:lpstr>L14C</vt:lpstr>
      <vt:lpstr>L15A</vt:lpstr>
      <vt:lpstr>L15B </vt:lpstr>
      <vt:lpstr>L15B 続き </vt:lpstr>
      <vt:lpstr>L15C </vt:lpstr>
      <vt:lpstr>L16-L17 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'L11B '!Print_Area</vt:lpstr>
      <vt:lpstr>L12AB!Print_Area</vt:lpstr>
      <vt:lpstr>'L13-L14AB'!Print_Area</vt:lpstr>
      <vt:lpstr>L14C!Print_Area</vt:lpstr>
      <vt:lpstr>L15A!Print_Area</vt:lpstr>
      <vt:lpstr>'L15B '!Print_Area</vt:lpstr>
      <vt:lpstr>'L15B 続き '!Print_Area</vt:lpstr>
      <vt:lpstr>'L15C '!Print_Area</vt:lpstr>
      <vt:lpstr>'L16-L17 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2022-03-02T00:09:46Z</cp:lastPrinted>
  <dcterms:created xsi:type="dcterms:W3CDTF">2006-04-24T05:17:06Z</dcterms:created>
  <dcterms:modified xsi:type="dcterms:W3CDTF">2022-03-24T05:24:10Z</dcterms:modified>
</cp:coreProperties>
</file>