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-135" windowWidth="8550" windowHeight="8430" tabRatio="650" activeTab="2"/>
  </bookViews>
  <sheets>
    <sheet name="付表-1" sheetId="21" r:id="rId1"/>
    <sheet name="付表-2" sheetId="20" r:id="rId2"/>
    <sheet name="付表-3" sheetId="19" r:id="rId3"/>
    <sheet name="付表-4" sheetId="63" r:id="rId4"/>
    <sheet name="付表-5" sheetId="51" r:id="rId5"/>
    <sheet name="付表-6" sheetId="52" r:id="rId6"/>
    <sheet name="付表-7" sheetId="53" r:id="rId7"/>
    <sheet name="付表-8" sheetId="14" r:id="rId8"/>
    <sheet name="付表-9" sheetId="54" r:id="rId9"/>
    <sheet name="付表-10" sheetId="55" r:id="rId10"/>
  </sheets>
  <definedNames>
    <definedName name="_xlnm.Print_Area" localSheetId="0">'付表-1'!$B$6:$K$73</definedName>
    <definedName name="_xlnm.Print_Area" localSheetId="9">'付表-10'!$B$6:$J$73</definedName>
    <definedName name="_xlnm.Print_Area" localSheetId="1">'付表-2'!$B$6:$J$73</definedName>
    <definedName name="_xlnm.Print_Area" localSheetId="2">'付表-3'!$B$6:$J$73</definedName>
    <definedName name="_xlnm.Print_Area" localSheetId="3">'付表-4'!$B$6:$J$73</definedName>
    <definedName name="_xlnm.Print_Area" localSheetId="4">'付表-5'!$B$6:$J$73</definedName>
    <definedName name="_xlnm.Print_Area" localSheetId="5">'付表-6'!$B$6:$J$73</definedName>
    <definedName name="_xlnm.Print_Area" localSheetId="6">'付表-7'!$B$6:$J$73</definedName>
    <definedName name="_xlnm.Print_Area" localSheetId="7">'付表-8'!$B$6:$J$73</definedName>
    <definedName name="_xlnm.Print_Area" localSheetId="8">'付表-9'!$B$6:$J$73</definedName>
    <definedName name="物件Ｈ１０_５月__List">#REF!</definedName>
  </definedNames>
  <calcPr calcId="145621"/>
</workbook>
</file>

<file path=xl/calcChain.xml><?xml version="1.0" encoding="utf-8"?>
<calcChain xmlns="http://schemas.openxmlformats.org/spreadsheetml/2006/main">
  <c r="F13" i="14" l="1"/>
  <c r="J30" i="53" l="1"/>
  <c r="J65" i="53"/>
  <c r="J62" i="53"/>
  <c r="J54" i="53"/>
  <c r="J53" i="53"/>
  <c r="J47" i="53"/>
  <c r="J46" i="53"/>
  <c r="J45" i="53"/>
  <c r="J41" i="53"/>
  <c r="J40" i="53"/>
  <c r="J32" i="53"/>
  <c r="J28" i="53"/>
  <c r="J27" i="53"/>
  <c r="J18" i="53"/>
  <c r="J15" i="53"/>
  <c r="I65" i="53"/>
  <c r="I62" i="53"/>
  <c r="I54" i="53"/>
  <c r="I53" i="53"/>
  <c r="I47" i="53"/>
  <c r="I46" i="53"/>
  <c r="I45" i="53"/>
  <c r="I41" i="53"/>
  <c r="I40" i="53"/>
  <c r="I32" i="53"/>
  <c r="I30" i="53"/>
  <c r="I28" i="53"/>
  <c r="I27" i="53"/>
  <c r="I18" i="53"/>
  <c r="I15" i="53"/>
</calcChain>
</file>

<file path=xl/sharedStrings.xml><?xml version="1.0" encoding="utf-8"?>
<sst xmlns="http://schemas.openxmlformats.org/spreadsheetml/2006/main" count="848" uniqueCount="308">
  <si>
    <t>歳出決算額</t>
    <phoneticPr fontId="2"/>
  </si>
  <si>
    <t>総人口</t>
    <phoneticPr fontId="2"/>
  </si>
  <si>
    <t>当たり人員</t>
    <phoneticPr fontId="5"/>
  </si>
  <si>
    <t>資料源</t>
    <phoneticPr fontId="2"/>
  </si>
  <si>
    <t>生　　　産</t>
    <rPh sb="0" eb="1">
      <t>ショウ</t>
    </rPh>
    <rPh sb="4" eb="5">
      <t>サン</t>
    </rPh>
    <phoneticPr fontId="2"/>
  </si>
  <si>
    <t>(まき等を除く）</t>
    <rPh sb="3" eb="4">
      <t>トウ</t>
    </rPh>
    <rPh sb="5" eb="6">
      <t>ノゾ</t>
    </rPh>
    <phoneticPr fontId="2"/>
  </si>
  <si>
    <t>「木材需給報告書」</t>
    <rPh sb="1" eb="3">
      <t>モクザイ</t>
    </rPh>
    <rPh sb="3" eb="5">
      <t>ジュキュウ</t>
    </rPh>
    <rPh sb="5" eb="8">
      <t>ホウコクショ</t>
    </rPh>
    <phoneticPr fontId="5"/>
  </si>
  <si>
    <t>国税庁</t>
    <phoneticPr fontId="5"/>
  </si>
  <si>
    <t>総務省</t>
    <phoneticPr fontId="5"/>
  </si>
  <si>
    <t>‰</t>
    <phoneticPr fontId="2"/>
  </si>
  <si>
    <t>人口増減率</t>
    <rPh sb="3" eb="4">
      <t>ゲン</t>
    </rPh>
    <phoneticPr fontId="2"/>
  </si>
  <si>
    <t>人口増減数</t>
    <rPh sb="2" eb="4">
      <t>ゾウゲン</t>
    </rPh>
    <phoneticPr fontId="2"/>
  </si>
  <si>
    <t>自然増減数</t>
    <rPh sb="3" eb="5">
      <t>ゲンスウ</t>
    </rPh>
    <phoneticPr fontId="5"/>
  </si>
  <si>
    <t>社会増減数</t>
    <rPh sb="3" eb="5">
      <t>ゲンスウ</t>
    </rPh>
    <phoneticPr fontId="5"/>
  </si>
  <si>
    <t>内水面漁業</t>
  </si>
  <si>
    <t>販売農家数</t>
  </si>
  <si>
    <t>素材生産量</t>
  </si>
  <si>
    <t>・養殖業</t>
  </si>
  <si>
    <t>農業所得</t>
    <phoneticPr fontId="2"/>
  </si>
  <si>
    <t>生産量</t>
    <phoneticPr fontId="2"/>
  </si>
  <si>
    <t>生産額</t>
    <phoneticPr fontId="2"/>
  </si>
  <si>
    <t>戸</t>
  </si>
  <si>
    <t>千万円</t>
    <rPh sb="0" eb="3">
      <t>センマンエン</t>
    </rPh>
    <phoneticPr fontId="2"/>
  </si>
  <si>
    <t>農林水産省</t>
    <rPh sb="0" eb="2">
      <t>ノウリン</t>
    </rPh>
    <rPh sb="2" eb="5">
      <t>スイサンショウ</t>
    </rPh>
    <phoneticPr fontId="2"/>
  </si>
  <si>
    <t>「農林業センサス」</t>
    <rPh sb="1" eb="4">
      <t>ノウリンギョウ</t>
    </rPh>
    <phoneticPr fontId="2"/>
  </si>
  <si>
    <t>｢生産農業所得統計｣</t>
    <phoneticPr fontId="2"/>
  </si>
  <si>
    <t>「生産林業所得統計」</t>
    <rPh sb="1" eb="3">
      <t>セイサン</t>
    </rPh>
    <rPh sb="3" eb="5">
      <t>リンギョウ</t>
    </rPh>
    <rPh sb="5" eb="7">
      <t>ショトク</t>
    </rPh>
    <rPh sb="7" eb="9">
      <t>トウケイ</t>
    </rPh>
    <phoneticPr fontId="2"/>
  </si>
  <si>
    <t>民間工事</t>
    <rPh sb="0" eb="2">
      <t>ミンカン</t>
    </rPh>
    <rPh sb="2" eb="4">
      <t>コウジ</t>
    </rPh>
    <phoneticPr fontId="2"/>
  </si>
  <si>
    <t xml:space="preserve"> 公共工事</t>
    <phoneticPr fontId="2"/>
  </si>
  <si>
    <t>住宅戸数</t>
    <phoneticPr fontId="2"/>
  </si>
  <si>
    <t>事業所数</t>
  </si>
  <si>
    <t>従業者数</t>
  </si>
  <si>
    <t>大型小売店</t>
  </si>
  <si>
    <t>高速自動車</t>
  </si>
  <si>
    <t>年間販売額</t>
  </si>
  <si>
    <t>貸出残高</t>
    <phoneticPr fontId="2"/>
  </si>
  <si>
    <t>国道実延長</t>
  </si>
  <si>
    <t>㎞</t>
  </si>
  <si>
    <t>経済産業省</t>
    <rPh sb="0" eb="2">
      <t>ケイザイ</t>
    </rPh>
    <rPh sb="2" eb="5">
      <t>サンギョウショウ</t>
    </rPh>
    <phoneticPr fontId="2"/>
  </si>
  <si>
    <t>「商業販売統計年報」</t>
    <rPh sb="1" eb="3">
      <t>ショウギョウ</t>
    </rPh>
    <rPh sb="3" eb="5">
      <t>ハンバイ</t>
    </rPh>
    <rPh sb="5" eb="7">
      <t>トウケイ</t>
    </rPh>
    <rPh sb="7" eb="9">
      <t>ネンポウ</t>
    </rPh>
    <phoneticPr fontId="2"/>
  </si>
  <si>
    <t>都道府県勢一覧(10-5)</t>
    <phoneticPr fontId="5"/>
  </si>
  <si>
    <t>海面漁業,海面養殖業</t>
    <phoneticPr fontId="5"/>
  </si>
  <si>
    <t>農　業</t>
    <rPh sb="0" eb="1">
      <t>ノウ</t>
    </rPh>
    <rPh sb="2" eb="3">
      <t>ギョウ</t>
    </rPh>
    <phoneticPr fontId="5"/>
  </si>
  <si>
    <t>生　　産</t>
    <phoneticPr fontId="5"/>
  </si>
  <si>
    <t>産出額</t>
    <rPh sb="0" eb="3">
      <t>サンシュツガク</t>
    </rPh>
    <phoneticPr fontId="5"/>
  </si>
  <si>
    <t>生産量</t>
    <phoneticPr fontId="5"/>
  </si>
  <si>
    <t>農林水産省</t>
    <rPh sb="0" eb="2">
      <t>ノウリン</t>
    </rPh>
    <rPh sb="2" eb="5">
      <t>スイサンショウ</t>
    </rPh>
    <phoneticPr fontId="5"/>
  </si>
  <si>
    <t>農林水産省</t>
    <rPh sb="1" eb="2">
      <t>リン</t>
    </rPh>
    <rPh sb="3" eb="4">
      <t>サン</t>
    </rPh>
    <phoneticPr fontId="5"/>
  </si>
  <si>
    <t>農林水産省</t>
    <phoneticPr fontId="5"/>
  </si>
  <si>
    <t>都道府県勢一覧(10-6)</t>
    <phoneticPr fontId="5"/>
  </si>
  <si>
    <t>製造品</t>
    <rPh sb="0" eb="2">
      <t>セイゾウ</t>
    </rPh>
    <rPh sb="2" eb="3">
      <t>ヒン</t>
    </rPh>
    <phoneticPr fontId="5"/>
  </si>
  <si>
    <t>出荷額等</t>
    <rPh sb="0" eb="3">
      <t>シュッカガク</t>
    </rPh>
    <rPh sb="3" eb="4">
      <t>トウ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</si>
  <si>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</si>
  <si>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　　　 　国土交通省</t>
    <rPh sb="5" eb="7">
      <t>コクド</t>
    </rPh>
    <rPh sb="7" eb="10">
      <t>コウツウショウ</t>
    </rPh>
    <phoneticPr fontId="5"/>
  </si>
  <si>
    <t>国土交通省</t>
    <rPh sb="0" eb="2">
      <t>コクド</t>
    </rPh>
    <rPh sb="2" eb="4">
      <t>コウツウ</t>
    </rPh>
    <phoneticPr fontId="5"/>
  </si>
  <si>
    <t>　｢建設総合統計年度報｣</t>
    <rPh sb="8" eb="10">
      <t>ネンド</t>
    </rPh>
    <rPh sb="10" eb="11">
      <t>ホウ</t>
    </rPh>
    <phoneticPr fontId="5"/>
  </si>
  <si>
    <t>都道府県勢一覧(10-7)</t>
    <phoneticPr fontId="5"/>
  </si>
  <si>
    <t xml:space="preserve">         　　　　 小売業</t>
    <phoneticPr fontId="2"/>
  </si>
  <si>
    <t>道路実延長</t>
    <rPh sb="0" eb="2">
      <t>ドウロ</t>
    </rPh>
    <rPh sb="2" eb="3">
      <t>ミ</t>
    </rPh>
    <rPh sb="3" eb="5">
      <t>エンチョウ</t>
    </rPh>
    <phoneticPr fontId="5"/>
  </si>
  <si>
    <t>従業者数</t>
    <phoneticPr fontId="5"/>
  </si>
  <si>
    <t>年間販売額</t>
    <phoneticPr fontId="5"/>
  </si>
  <si>
    <t>2007.6.1</t>
    <phoneticPr fontId="5"/>
  </si>
  <si>
    <t>国土交通省</t>
    <rPh sb="0" eb="1">
      <t>コクド</t>
    </rPh>
    <rPh sb="1" eb="2">
      <t>ド</t>
    </rPh>
    <rPh sb="2" eb="3">
      <t>コウ</t>
    </rPh>
    <rPh sb="3" eb="4">
      <t>ツウ</t>
    </rPh>
    <phoneticPr fontId="5"/>
  </si>
  <si>
    <t>｢道路統計年報｣</t>
    <rPh sb="1" eb="3">
      <t>ドウロ</t>
    </rPh>
    <phoneticPr fontId="5"/>
  </si>
  <si>
    <t>[総合]</t>
  </si>
  <si>
    <t>消費者物価</t>
  </si>
  <si>
    <t>持ち家割合</t>
    <phoneticPr fontId="2"/>
  </si>
  <si>
    <t>住宅地の</t>
    <phoneticPr fontId="2"/>
  </si>
  <si>
    <t>月消費支出</t>
    <phoneticPr fontId="2"/>
  </si>
  <si>
    <t>地域差指数</t>
  </si>
  <si>
    <t>平均価格</t>
    <phoneticPr fontId="2"/>
  </si>
  <si>
    <t>全国=100</t>
  </si>
  <si>
    <t>円／㎡</t>
  </si>
  <si>
    <t xml:space="preserve">－ </t>
    <phoneticPr fontId="2"/>
  </si>
  <si>
    <t>｢消費者物価指数年報｣</t>
    <rPh sb="1" eb="4">
      <t>ショウヒシャ</t>
    </rPh>
    <rPh sb="4" eb="6">
      <t>ブッカ</t>
    </rPh>
    <rPh sb="6" eb="8">
      <t>シスウ</t>
    </rPh>
    <rPh sb="8" eb="9">
      <t>ネン</t>
    </rPh>
    <rPh sb="9" eb="10">
      <t>ホウ</t>
    </rPh>
    <phoneticPr fontId="2"/>
  </si>
  <si>
    <t>｢地価調査｣</t>
  </si>
  <si>
    <t>児童数，生徒数，学生数</t>
  </si>
  <si>
    <t>小学校</t>
  </si>
  <si>
    <t>中学校</t>
  </si>
  <si>
    <t xml:space="preserve"> 高等学校</t>
  </si>
  <si>
    <t xml:space="preserve"> 短期大学</t>
  </si>
  <si>
    <t>大 学</t>
    <phoneticPr fontId="2"/>
  </si>
  <si>
    <t>　岐 阜 県</t>
    <rPh sb="1" eb="2">
      <t>チマタ</t>
    </rPh>
    <rPh sb="3" eb="4">
      <t>ユタカ</t>
    </rPh>
    <rPh sb="5" eb="6">
      <t>ケン</t>
    </rPh>
    <phoneticPr fontId="2"/>
  </si>
  <si>
    <t>　京 都 府</t>
    <rPh sb="1" eb="2">
      <t>キョウ</t>
    </rPh>
    <rPh sb="3" eb="4">
      <t>ミヤコ</t>
    </rPh>
    <rPh sb="5" eb="6">
      <t>フ</t>
    </rPh>
    <phoneticPr fontId="2"/>
  </si>
  <si>
    <t xml:space="preserve">         </t>
    <phoneticPr fontId="5"/>
  </si>
  <si>
    <t>都道府県勢一覧(10-9)</t>
    <phoneticPr fontId="5"/>
  </si>
  <si>
    <t>専用住宅の</t>
    <rPh sb="0" eb="2">
      <t>センヨウ</t>
    </rPh>
    <rPh sb="2" eb="4">
      <t>ジュウタク</t>
    </rPh>
    <phoneticPr fontId="5"/>
  </si>
  <si>
    <t>家計資産額</t>
    <phoneticPr fontId="5"/>
  </si>
  <si>
    <t>うち貯蓄現在高</t>
    <phoneticPr fontId="5"/>
  </si>
  <si>
    <t>延べ面積</t>
    <phoneticPr fontId="5"/>
  </si>
  <si>
    <t>総務省</t>
    <rPh sb="2" eb="3">
      <t>ショウ</t>
    </rPh>
    <phoneticPr fontId="5"/>
  </si>
  <si>
    <t>｢住宅・土地統計調査｣</t>
    <rPh sb="4" eb="6">
      <t>トチ</t>
    </rPh>
    <phoneticPr fontId="5"/>
  </si>
  <si>
    <t>都道府県勢一覧(10-10)</t>
    <phoneticPr fontId="5"/>
  </si>
  <si>
    <t>自家用</t>
    <rPh sb="0" eb="3">
      <t>ジカヨウ</t>
    </rPh>
    <phoneticPr fontId="5"/>
  </si>
  <si>
    <t>乗用車数</t>
    <rPh sb="0" eb="1">
      <t>ジョウ</t>
    </rPh>
    <rPh sb="1" eb="2">
      <t>ヨウ</t>
    </rPh>
    <rPh sb="2" eb="3">
      <t>グルマ</t>
    </rPh>
    <rPh sb="3" eb="4">
      <t>カズ</t>
    </rPh>
    <phoneticPr fontId="5"/>
  </si>
  <si>
    <t>台</t>
    <rPh sb="0" eb="1">
      <t>ダイ</t>
    </rPh>
    <phoneticPr fontId="5"/>
  </si>
  <si>
    <t>円</t>
  </si>
  <si>
    <t>億円</t>
  </si>
  <si>
    <t>総務省</t>
    <phoneticPr fontId="5"/>
  </si>
  <si>
    <t>財政力指数</t>
  </si>
  <si>
    <t>行政投資額</t>
  </si>
  <si>
    <t>「統計年報書｣</t>
    <rPh sb="1" eb="3">
      <t>トウケイ</t>
    </rPh>
    <phoneticPr fontId="5"/>
  </si>
  <si>
    <t>「行政投資実績｣</t>
    <rPh sb="1" eb="2">
      <t>ギョウ</t>
    </rPh>
    <phoneticPr fontId="5"/>
  </si>
  <si>
    <t xml:space="preserve">         </t>
    <phoneticPr fontId="5"/>
  </si>
  <si>
    <t>都道府県勢一覧(10-1)</t>
    <phoneticPr fontId="5"/>
  </si>
  <si>
    <t xml:space="preserve">  和歌山県</t>
    <phoneticPr fontId="2"/>
  </si>
  <si>
    <t>地区面積</t>
    <phoneticPr fontId="5"/>
  </si>
  <si>
    <t>有    効</t>
    <phoneticPr fontId="5"/>
  </si>
  <si>
    <t>第1次産業</t>
    <phoneticPr fontId="5"/>
  </si>
  <si>
    <t>第2次産業</t>
    <phoneticPr fontId="5"/>
  </si>
  <si>
    <t>第3次産業</t>
    <phoneticPr fontId="5"/>
  </si>
  <si>
    <t>求人倍率</t>
    <phoneticPr fontId="5"/>
  </si>
  <si>
    <t>都道府県間(日本人)</t>
    <phoneticPr fontId="5"/>
  </si>
  <si>
    <t xml:space="preserve"> (日本人)</t>
    <phoneticPr fontId="5"/>
  </si>
  <si>
    <t>(日本人)</t>
    <phoneticPr fontId="5"/>
  </si>
  <si>
    <t>出生児数</t>
    <phoneticPr fontId="5"/>
  </si>
  <si>
    <t>死亡者数</t>
    <phoneticPr fontId="5"/>
  </si>
  <si>
    <t>転入者数</t>
    <phoneticPr fontId="5"/>
  </si>
  <si>
    <t>転出者数</t>
    <phoneticPr fontId="5"/>
  </si>
  <si>
    <t>都道府県勢一覧(10-3)</t>
    <phoneticPr fontId="5"/>
  </si>
  <si>
    <t xml:space="preserve">        労働力率</t>
    <phoneticPr fontId="5"/>
  </si>
  <si>
    <t>都道府県勢一覧(10-8)</t>
    <phoneticPr fontId="5"/>
  </si>
  <si>
    <t xml:space="preserve"> 一般国道</t>
    <phoneticPr fontId="5"/>
  </si>
  <si>
    <t>都道府県道</t>
    <phoneticPr fontId="5"/>
  </si>
  <si>
    <t xml:space="preserve"> </t>
  </si>
  <si>
    <t>世帯</t>
  </si>
  <si>
    <t>人</t>
  </si>
  <si>
    <t>㎡</t>
  </si>
  <si>
    <t>千円</t>
  </si>
  <si>
    <t xml:space="preserve"> 市町村道</t>
  </si>
  <si>
    <t xml:space="preserve"> (事業所規模5人以上)</t>
  </si>
  <si>
    <t xml:space="preserve"> 常用労働者1人月平均</t>
  </si>
  <si>
    <t xml:space="preserve"> （ＧＤＰ）</t>
  </si>
  <si>
    <t>時間</t>
  </si>
  <si>
    <t>百万kwh</t>
  </si>
  <si>
    <t>都道府県勢一覧(10-4)</t>
    <phoneticPr fontId="5"/>
  </si>
  <si>
    <t xml:space="preserve"> </t>
    <phoneticPr fontId="5"/>
  </si>
  <si>
    <t>使用電力量</t>
    <phoneticPr fontId="2"/>
  </si>
  <si>
    <t>実 　質</t>
    <rPh sb="0" eb="1">
      <t>ジツ</t>
    </rPh>
    <rPh sb="3" eb="4">
      <t>シツ</t>
    </rPh>
    <phoneticPr fontId="5"/>
  </si>
  <si>
    <t>県民所得</t>
    <phoneticPr fontId="5"/>
  </si>
  <si>
    <t>総実労働時間</t>
    <rPh sb="0" eb="1">
      <t>ソウ</t>
    </rPh>
    <phoneticPr fontId="5"/>
  </si>
  <si>
    <t>県内総生産</t>
    <phoneticPr fontId="5"/>
  </si>
  <si>
    <t>経済成長率</t>
    <rPh sb="0" eb="2">
      <t>ケイザイ</t>
    </rPh>
    <rPh sb="2" eb="4">
      <t>セイチョウ</t>
    </rPh>
    <rPh sb="4" eb="5">
      <t>リツ</t>
    </rPh>
    <phoneticPr fontId="5"/>
  </si>
  <si>
    <t xml:space="preserve"> </t>
    <phoneticPr fontId="5"/>
  </si>
  <si>
    <t>県民所得</t>
    <phoneticPr fontId="2"/>
  </si>
  <si>
    <t>電　灯</t>
    <phoneticPr fontId="2"/>
  </si>
  <si>
    <t>厚生労働省</t>
    <rPh sb="0" eb="2">
      <t>コウセイ</t>
    </rPh>
    <rPh sb="2" eb="5">
      <t>ロウドウショウ</t>
    </rPh>
    <phoneticPr fontId="2"/>
  </si>
  <si>
    <t>電気事業連合会</t>
    <phoneticPr fontId="5"/>
  </si>
  <si>
    <t>資料源</t>
    <rPh sb="0" eb="2">
      <t>シリョウ</t>
    </rPh>
    <rPh sb="2" eb="3">
      <t>ミナモト</t>
    </rPh>
    <phoneticPr fontId="2"/>
  </si>
  <si>
    <t>「毎月勤労統計調査年報」</t>
    <rPh sb="1" eb="3">
      <t>マイツキ</t>
    </rPh>
    <rPh sb="3" eb="5">
      <t>キンロウ</t>
    </rPh>
    <rPh sb="5" eb="7">
      <t>トウケイ</t>
    </rPh>
    <rPh sb="7" eb="9">
      <t>チョウサ</t>
    </rPh>
    <rPh sb="9" eb="11">
      <t>ネンポウ</t>
    </rPh>
    <phoneticPr fontId="2"/>
  </si>
  <si>
    <t>「電気事業便覧」</t>
    <phoneticPr fontId="5"/>
  </si>
  <si>
    <t>2008.12～2009.11</t>
    <phoneticPr fontId="5"/>
  </si>
  <si>
    <t>2009.9～2009.11</t>
    <phoneticPr fontId="5"/>
  </si>
  <si>
    <t>2009.11.30</t>
    <phoneticPr fontId="5"/>
  </si>
  <si>
    <t>2008.10.1</t>
    <phoneticPr fontId="5"/>
  </si>
  <si>
    <t xml:space="preserve">    [年齢３区分別人口割合]</t>
  </si>
  <si>
    <t>時  期</t>
  </si>
  <si>
    <t>k㎡</t>
  </si>
  <si>
    <t>％</t>
  </si>
  <si>
    <t>全国計,平均</t>
  </si>
  <si>
    <t xml:space="preserve">  北 海 道</t>
  </si>
  <si>
    <t xml:space="preserve">  青 森 県</t>
  </si>
  <si>
    <t xml:space="preserve"> *</t>
  </si>
  <si>
    <t xml:space="preserve">  岩 手 県</t>
  </si>
  <si>
    <t xml:space="preserve">  宮 城 県</t>
  </si>
  <si>
    <t xml:space="preserve">  秋 田 県</t>
  </si>
  <si>
    <t xml:space="preserve">  山 形 県</t>
  </si>
  <si>
    <t xml:space="preserve">  福 島 県</t>
  </si>
  <si>
    <t xml:space="preserve">  茨 城 県</t>
  </si>
  <si>
    <t xml:space="preserve">  栃 木 県</t>
  </si>
  <si>
    <t xml:space="preserve">  群 馬 県</t>
  </si>
  <si>
    <t xml:space="preserve">  埼 玉 県</t>
  </si>
  <si>
    <t xml:space="preserve">  千 葉 県</t>
  </si>
  <si>
    <t xml:space="preserve">  東 京 都</t>
  </si>
  <si>
    <t xml:space="preserve">  神奈川県</t>
  </si>
  <si>
    <t xml:space="preserve">  新 潟 県</t>
  </si>
  <si>
    <t xml:space="preserve">  富 山 県</t>
  </si>
  <si>
    <t xml:space="preserve">  石 川 県</t>
  </si>
  <si>
    <t xml:space="preserve">  福 井 県</t>
  </si>
  <si>
    <t xml:space="preserve">  山 梨 県</t>
  </si>
  <si>
    <t xml:space="preserve">  長 野 県</t>
  </si>
  <si>
    <t xml:space="preserve">  岐 阜 県</t>
  </si>
  <si>
    <t xml:space="preserve">  静 岡 県</t>
  </si>
  <si>
    <t xml:space="preserve">  愛 知 県</t>
  </si>
  <si>
    <t xml:space="preserve">  三 重 県</t>
  </si>
  <si>
    <t xml:space="preserve">  滋 賀 県</t>
  </si>
  <si>
    <t xml:space="preserve">  京 都 府</t>
  </si>
  <si>
    <t xml:space="preserve">  大 阪 府</t>
  </si>
  <si>
    <t xml:space="preserve">  兵 庫 県</t>
  </si>
  <si>
    <t xml:space="preserve">  奈 良 県</t>
  </si>
  <si>
    <t xml:space="preserve">  和歌山県</t>
  </si>
  <si>
    <t xml:space="preserve">  鳥 取 県</t>
  </si>
  <si>
    <t xml:space="preserve">  島 根 県</t>
  </si>
  <si>
    <t xml:space="preserve">  岡 山 県</t>
  </si>
  <si>
    <t xml:space="preserve">  広 島 県</t>
  </si>
  <si>
    <t xml:space="preserve">  山 口 県</t>
  </si>
  <si>
    <t xml:space="preserve">  徳 島 県</t>
  </si>
  <si>
    <t xml:space="preserve">  香 川 県</t>
  </si>
  <si>
    <t xml:space="preserve">  愛 媛 県</t>
  </si>
  <si>
    <t xml:space="preserve">  高 知 県</t>
  </si>
  <si>
    <t xml:space="preserve">  福 岡 県</t>
  </si>
  <si>
    <t xml:space="preserve">  佐 賀 県</t>
  </si>
  <si>
    <t xml:space="preserve">  長 崎 県</t>
  </si>
  <si>
    <t xml:space="preserve">  熊 本 県</t>
  </si>
  <si>
    <t xml:space="preserve">  大 分 県</t>
  </si>
  <si>
    <t xml:space="preserve">  宮 崎 県</t>
  </si>
  <si>
    <t xml:space="preserve">  鹿児島県</t>
  </si>
  <si>
    <t xml:space="preserve">  沖 縄 県</t>
  </si>
  <si>
    <t>都道府県勢一覧(10-2)</t>
    <phoneticPr fontId="5"/>
  </si>
  <si>
    <t xml:space="preserve">  ［産業３部門別就業者数割合］</t>
  </si>
  <si>
    <t xml:space="preserve"> (15歳以上)</t>
  </si>
  <si>
    <t>15歳以上</t>
    <rPh sb="2" eb="3">
      <t>サイ</t>
    </rPh>
    <rPh sb="3" eb="5">
      <t>イジョウ</t>
    </rPh>
    <phoneticPr fontId="5"/>
  </si>
  <si>
    <t xml:space="preserve">  就業者数</t>
  </si>
  <si>
    <t>完全失業率</t>
  </si>
  <si>
    <t>千人</t>
  </si>
  <si>
    <t>国    税</t>
    <phoneticPr fontId="5"/>
  </si>
  <si>
    <t>収納済額</t>
    <phoneticPr fontId="2"/>
  </si>
  <si>
    <t>千人</t>
    <rPh sb="0" eb="1">
      <t>セン</t>
    </rPh>
    <phoneticPr fontId="2"/>
  </si>
  <si>
    <t>事業所数</t>
    <rPh sb="0" eb="3">
      <t>ジギョウショ</t>
    </rPh>
    <rPh sb="3" eb="4">
      <t>スウ</t>
    </rPh>
    <phoneticPr fontId="2"/>
  </si>
  <si>
    <t xml:space="preserve">       2010.10.1</t>
    <phoneticPr fontId="5"/>
  </si>
  <si>
    <t>一般世帯数</t>
    <phoneticPr fontId="2"/>
  </si>
  <si>
    <t>人口集中</t>
    <phoneticPr fontId="5"/>
  </si>
  <si>
    <t>女 子</t>
    <phoneticPr fontId="5"/>
  </si>
  <si>
    <t>普通会計</t>
    <phoneticPr fontId="2"/>
  </si>
  <si>
    <t>総務省　「国勢調査報告」</t>
    <rPh sb="0" eb="3">
      <t>ソウムショウ</t>
    </rPh>
    <phoneticPr fontId="2"/>
  </si>
  <si>
    <t xml:space="preserve"> 総務省「国勢調査報告」</t>
    <rPh sb="1" eb="3">
      <t>ソウムチョウ</t>
    </rPh>
    <rPh sb="3" eb="4">
      <t>ショウ</t>
    </rPh>
    <phoneticPr fontId="5"/>
  </si>
  <si>
    <t>…</t>
    <phoneticPr fontId="2"/>
  </si>
  <si>
    <t>１ 世 帯</t>
    <phoneticPr fontId="5"/>
  </si>
  <si>
    <t>0～14歳</t>
    <phoneticPr fontId="2"/>
  </si>
  <si>
    <t>15～64歳</t>
    <phoneticPr fontId="2"/>
  </si>
  <si>
    <t>65歳以上</t>
    <phoneticPr fontId="2"/>
  </si>
  <si>
    <t>男 子</t>
    <rPh sb="0" eb="1">
      <t>オトコ</t>
    </rPh>
    <rPh sb="2" eb="3">
      <t>コ</t>
    </rPh>
    <phoneticPr fontId="2"/>
  </si>
  <si>
    <t>国土交通省</t>
    <rPh sb="0" eb="2">
      <t>コクド</t>
    </rPh>
    <rPh sb="2" eb="5">
      <t>コウツウショウ</t>
    </rPh>
    <phoneticPr fontId="5"/>
  </si>
  <si>
    <t>2010.10.1</t>
    <phoneticPr fontId="5"/>
  </si>
  <si>
    <t xml:space="preserve"> 日本銀行</t>
    <rPh sb="1" eb="3">
      <t>ニホン</t>
    </rPh>
    <rPh sb="3" eb="5">
      <t>ギンコウ</t>
    </rPh>
    <phoneticPr fontId="5"/>
  </si>
  <si>
    <t>国土地理院
(*総務省「全国市町村要覧」)</t>
    <rPh sb="0" eb="2">
      <t>コクド</t>
    </rPh>
    <rPh sb="2" eb="4">
      <t>チリ</t>
    </rPh>
    <rPh sb="4" eb="5">
      <t>イン</t>
    </rPh>
    <phoneticPr fontId="8"/>
  </si>
  <si>
    <t>総務省　「人口推計資料」</t>
    <rPh sb="2" eb="3">
      <t>ショウ</t>
    </rPh>
    <phoneticPr fontId="5"/>
  </si>
  <si>
    <t>１人当たり</t>
    <phoneticPr fontId="2"/>
  </si>
  <si>
    <t>１住宅当たり</t>
    <phoneticPr fontId="5"/>
  </si>
  <si>
    <t>　　　　１世帯当たり(２人以上の一般世帯)</t>
    <phoneticPr fontId="5"/>
  </si>
  <si>
    <t>　　　千円</t>
    <rPh sb="3" eb="5">
      <t>センエン</t>
    </rPh>
    <phoneticPr fontId="4"/>
  </si>
  <si>
    <t>総務省</t>
    <rPh sb="2" eb="3">
      <t>ショウ</t>
    </rPh>
    <phoneticPr fontId="4"/>
  </si>
  <si>
    <t>年間収入</t>
    <rPh sb="0" eb="2">
      <t>ネンカン</t>
    </rPh>
    <rPh sb="2" eb="4">
      <t>シュウニュウ</t>
    </rPh>
    <phoneticPr fontId="2"/>
  </si>
  <si>
    <t>2010.2.1</t>
    <phoneticPr fontId="2"/>
  </si>
  <si>
    <t>百ﾄﾝ</t>
    <rPh sb="0" eb="1">
      <t>ヒャク</t>
    </rPh>
    <phoneticPr fontId="11"/>
  </si>
  <si>
    <t>倍</t>
    <rPh sb="0" eb="1">
      <t>バイ</t>
    </rPh>
    <phoneticPr fontId="2"/>
  </si>
  <si>
    <t xml:space="preserve">x </t>
  </si>
  <si>
    <t>｢漁業･養殖業生産統計年報｣</t>
    <rPh sb="10" eb="11">
      <t>ケイ</t>
    </rPh>
    <rPh sb="11" eb="13">
      <t>ネンポウ</t>
    </rPh>
    <phoneticPr fontId="5"/>
  </si>
  <si>
    <t>資料源</t>
    <phoneticPr fontId="2"/>
  </si>
  <si>
    <t>(*総務省「全国市町村要覧」)</t>
    <phoneticPr fontId="8"/>
  </si>
  <si>
    <t>建設工事額(出来高)</t>
    <phoneticPr fontId="2"/>
  </si>
  <si>
    <t>着工新設</t>
    <phoneticPr fontId="2"/>
  </si>
  <si>
    <t>製造業(従業者４人以上の事業所)</t>
    <phoneticPr fontId="2"/>
  </si>
  <si>
    <t>国土交通省</t>
    <rPh sb="1" eb="2">
      <t>ド</t>
    </rPh>
    <rPh sb="2" eb="3">
      <t>コウ</t>
    </rPh>
    <rPh sb="3" eb="4">
      <t>ツウ</t>
    </rPh>
    <rPh sb="4" eb="5">
      <t>ショウ</t>
    </rPh>
    <phoneticPr fontId="5"/>
  </si>
  <si>
    <t xml:space="preserve"> １人当たり</t>
    <phoneticPr fontId="2"/>
  </si>
  <si>
    <t>内閣府「県民経済計算」</t>
    <rPh sb="0" eb="3">
      <t>ナイカクフ</t>
    </rPh>
    <rPh sb="4" eb="6">
      <t>ケンミン</t>
    </rPh>
    <rPh sb="6" eb="8">
      <t>ケイザイ</t>
    </rPh>
    <rPh sb="8" eb="10">
      <t>ケイサン</t>
    </rPh>
    <phoneticPr fontId="5"/>
  </si>
  <si>
    <t>経済産業省「工業統計表」</t>
    <rPh sb="6" eb="8">
      <t>コウギョウ</t>
    </rPh>
    <rPh sb="8" eb="11">
      <t>トウケイヒョウ</t>
    </rPh>
    <phoneticPr fontId="2"/>
  </si>
  <si>
    <t>経済産業省「商業統計表」</t>
    <rPh sb="0" eb="2">
      <t>ケイザイ</t>
    </rPh>
    <rPh sb="2" eb="5">
      <t>サンギョウショウ</t>
    </rPh>
    <rPh sb="6" eb="8">
      <t>ショウギョウ</t>
    </rPh>
    <rPh sb="8" eb="11">
      <t>トウケイヒョウ</t>
    </rPh>
    <phoneticPr fontId="2"/>
  </si>
  <si>
    <t>国土交通省「道路統計年報」</t>
    <rPh sb="0" eb="2">
      <t>コクド</t>
    </rPh>
    <rPh sb="2" eb="5">
      <t>コウツウショウ</t>
    </rPh>
    <rPh sb="6" eb="8">
      <t>ドウロ</t>
    </rPh>
    <rPh sb="8" eb="10">
      <t>トウケイ</t>
    </rPh>
    <rPh sb="10" eb="12">
      <t>ネンポウ</t>
    </rPh>
    <phoneticPr fontId="2"/>
  </si>
  <si>
    <t>総務省「全国消費実態調査」</t>
    <rPh sb="4" eb="6">
      <t>ゼンコク</t>
    </rPh>
    <rPh sb="6" eb="8">
      <t>ショウヒ</t>
    </rPh>
    <rPh sb="8" eb="10">
      <t>ジッタイ</t>
    </rPh>
    <rPh sb="10" eb="12">
      <t>チョウサ</t>
    </rPh>
    <phoneticPr fontId="2"/>
  </si>
  <si>
    <t>　文部科学省「学校基本調査報告書」</t>
    <rPh sb="7" eb="9">
      <t>ガッコウ</t>
    </rPh>
    <rPh sb="9" eb="11">
      <t>キホン</t>
    </rPh>
    <rPh sb="11" eb="13">
      <t>チョウサ</t>
    </rPh>
    <rPh sb="13" eb="16">
      <t>ホウコクショ</t>
    </rPh>
    <phoneticPr fontId="2"/>
  </si>
  <si>
    <t>戸</t>
    <phoneticPr fontId="2"/>
  </si>
  <si>
    <t xml:space="preserve"> ｢建築着工統計調査｣</t>
    <rPh sb="2" eb="4">
      <t>ケンチク</t>
    </rPh>
    <rPh sb="4" eb="6">
      <t>チャッコウ</t>
    </rPh>
    <rPh sb="6" eb="8">
      <t>トウケイ</t>
    </rPh>
    <rPh sb="8" eb="10">
      <t>チョウサ</t>
    </rPh>
    <phoneticPr fontId="5"/>
  </si>
  <si>
    <t>総面積</t>
    <phoneticPr fontId="2"/>
  </si>
  <si>
    <t>財政</t>
    <rPh sb="0" eb="2">
      <t>ザイセイ</t>
    </rPh>
    <phoneticPr fontId="5"/>
  </si>
  <si>
    <t>｢都道府県財政指数表｣</t>
    <rPh sb="1" eb="5">
      <t>トドウフケン</t>
    </rPh>
    <rPh sb="5" eb="7">
      <t>ザイセイ</t>
    </rPh>
    <rPh sb="7" eb="9">
      <t>シスウ</t>
    </rPh>
    <rPh sb="9" eb="10">
      <t>ヒョウ</t>
    </rPh>
    <phoneticPr fontId="5"/>
  </si>
  <si>
    <t>下水道</t>
    <phoneticPr fontId="2"/>
  </si>
  <si>
    <t>人口普及率</t>
    <rPh sb="0" eb="2">
      <t>ジンコウ</t>
    </rPh>
    <phoneticPr fontId="5"/>
  </si>
  <si>
    <t>自動車検査登録情報協会</t>
    <rPh sb="0" eb="3">
      <t>ジドウシャ</t>
    </rPh>
    <rPh sb="3" eb="5">
      <t>ケンサ</t>
    </rPh>
    <rPh sb="5" eb="7">
      <t>トウロク</t>
    </rPh>
    <rPh sb="7" eb="9">
      <t>ジョウホウ</t>
    </rPh>
    <rPh sb="9" eb="11">
      <t>キョウカイ</t>
    </rPh>
    <phoneticPr fontId="2"/>
  </si>
  <si>
    <t>「自動車保有台数統計データ」</t>
    <rPh sb="1" eb="4">
      <t>ジドウシャ</t>
    </rPh>
    <rPh sb="4" eb="6">
      <t>ホユウ</t>
    </rPh>
    <rPh sb="6" eb="8">
      <t>ダイスウ</t>
    </rPh>
    <rPh sb="8" eb="10">
      <t>トウケイ</t>
    </rPh>
    <phoneticPr fontId="2"/>
  </si>
  <si>
    <t>総数</t>
    <rPh sb="0" eb="2">
      <t>ソウスウ</t>
    </rPh>
    <phoneticPr fontId="2"/>
  </si>
  <si>
    <t>保有自動車台数（軽自動車含む）</t>
    <rPh sb="0" eb="2">
      <t>ホユウ</t>
    </rPh>
    <rPh sb="2" eb="5">
      <t>ジドウシャ</t>
    </rPh>
    <rPh sb="5" eb="6">
      <t>ダイ</t>
    </rPh>
    <rPh sb="6" eb="7">
      <t>スウ</t>
    </rPh>
    <rPh sb="8" eb="12">
      <t>ケイジドウシャ</t>
    </rPh>
    <rPh sb="12" eb="13">
      <t>フク</t>
    </rPh>
    <phoneticPr fontId="2"/>
  </si>
  <si>
    <t>林業所得</t>
    <phoneticPr fontId="2"/>
  </si>
  <si>
    <t>現金給与総額</t>
    <phoneticPr fontId="2"/>
  </si>
  <si>
    <t>｢地方財政統計年報｣</t>
    <phoneticPr fontId="5"/>
  </si>
  <si>
    <t>（北方地域・竹島含む）</t>
    <rPh sb="1" eb="3">
      <t>ホッポウ</t>
    </rPh>
    <rPh sb="3" eb="5">
      <t>チイキ</t>
    </rPh>
    <rPh sb="6" eb="8">
      <t>タケシマ</t>
    </rPh>
    <rPh sb="8" eb="9">
      <t>フク</t>
    </rPh>
    <phoneticPr fontId="5"/>
  </si>
  <si>
    <t>国内銀行</t>
    <rPh sb="0" eb="2">
      <t>コクナイ</t>
    </rPh>
    <rPh sb="2" eb="4">
      <t>ギンコウ</t>
    </rPh>
    <phoneticPr fontId="2"/>
  </si>
  <si>
    <t>道路整備率</t>
    <phoneticPr fontId="5"/>
  </si>
  <si>
    <t>預金残高</t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</si>
  <si>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</si>
  <si>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2012年度</t>
  </si>
  <si>
    <t>2011年度</t>
    <rPh sb="4" eb="6">
      <t>ネンド</t>
    </rPh>
    <phoneticPr fontId="5"/>
  </si>
  <si>
    <r>
      <t>千m</t>
    </r>
    <r>
      <rPr>
        <vertAlign val="superscript"/>
        <sz val="14"/>
        <rFont val="ＭＳ 明朝"/>
        <family val="1"/>
        <charset val="128"/>
      </rPr>
      <t>3</t>
    </r>
    <phoneticPr fontId="2"/>
  </si>
  <si>
    <t>ﾄﾝ</t>
    <phoneticPr fontId="11"/>
  </si>
  <si>
    <t>x</t>
    <phoneticPr fontId="2"/>
  </si>
  <si>
    <t xml:space="preserve">-  </t>
    <phoneticPr fontId="2"/>
  </si>
  <si>
    <t>2012年</t>
    <phoneticPr fontId="2"/>
  </si>
  <si>
    <t>2012.12.31</t>
    <phoneticPr fontId="5"/>
  </si>
  <si>
    <t>2012年</t>
    <phoneticPr fontId="5"/>
  </si>
  <si>
    <t>2013年</t>
    <rPh sb="4" eb="5">
      <t>ネン</t>
    </rPh>
    <phoneticPr fontId="5"/>
  </si>
  <si>
    <t>2013.5.1</t>
    <phoneticPr fontId="2"/>
  </si>
  <si>
    <t>2013.10.1</t>
    <phoneticPr fontId="5"/>
  </si>
  <si>
    <t>2012.10.1～2013.9.30</t>
    <phoneticPr fontId="2"/>
  </si>
  <si>
    <t xml:space="preserve"> 2013年</t>
    <rPh sb="5" eb="6">
      <t>ネン</t>
    </rPh>
    <phoneticPr fontId="5"/>
  </si>
  <si>
    <t>2013年度</t>
    <phoneticPr fontId="5"/>
  </si>
  <si>
    <t xml:space="preserve"> 2014.3.31</t>
    <phoneticPr fontId="5"/>
  </si>
  <si>
    <t xml:space="preserve"> 2012.4.1</t>
    <phoneticPr fontId="5"/>
  </si>
  <si>
    <t>2012年度</t>
    <phoneticPr fontId="5"/>
  </si>
  <si>
    <t>2010～2012年度平均</t>
    <rPh sb="11" eb="13">
      <t>ヘイキン</t>
    </rPh>
    <phoneticPr fontId="5"/>
  </si>
  <si>
    <t>2012年度</t>
    <phoneticPr fontId="2"/>
  </si>
  <si>
    <t>2011年度</t>
    <rPh sb="4" eb="5">
      <t>ネン</t>
    </rPh>
    <phoneticPr fontId="5"/>
  </si>
  <si>
    <t>2013.3.31</t>
    <phoneticPr fontId="5"/>
  </si>
  <si>
    <t>2013.7.1</t>
    <phoneticPr fontId="5"/>
  </si>
  <si>
    <t>2014. 3.31</t>
    <phoneticPr fontId="5"/>
  </si>
  <si>
    <t>2012年</t>
    <rPh sb="4" eb="5">
      <t>ネン</t>
    </rPh>
    <phoneticPr fontId="2"/>
  </si>
  <si>
    <t>2012.4.1</t>
    <phoneticPr fontId="5"/>
  </si>
  <si>
    <t>厚生労働省</t>
    <rPh sb="0" eb="2">
      <t>コウセイ</t>
    </rPh>
    <rPh sb="2" eb="5">
      <t>ロウドウショウ</t>
    </rPh>
    <phoneticPr fontId="2"/>
  </si>
  <si>
    <t>「職業安定業務統計」</t>
    <rPh sb="1" eb="3">
      <t>ショクギョウ</t>
    </rPh>
    <rPh sb="3" eb="5">
      <t>アンテイ</t>
    </rPh>
    <rPh sb="5" eb="7">
      <t>ギョウム</t>
    </rPh>
    <rPh sb="7" eb="9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</si>
</sst>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176" formatCode="#,##0_ "/>
    <numFmt numFmtId="177" formatCode="#,##0.0;\-#,##0.0"/>
    <numFmt numFmtId="178" formatCode="0.0_ "/>
    <numFmt numFmtId="179" formatCode="#,##0.00_ "/>
    <numFmt numFmtId="180" formatCode="#,##0.0_ "/>
    <numFmt numFmtId="181" formatCode="0.0_);[Red]\(0.0\)"/>
    <numFmt numFmtId="182" formatCode="0_ "/>
    <numFmt numFmtId="183" formatCode="#,##0_);[Red]\(#,##0\)"/>
    <numFmt numFmtId="184" formatCode="0.000_);[Red]\(0.000\)"/>
    <numFmt numFmtId="185" formatCode="#,##0.0_);[Red]\(#,##0.0\)"/>
    <numFmt numFmtId="186" formatCode="0.00_);[Red]\(0.00\)"/>
    <numFmt numFmtId="187" formatCode="_ * #,##0.0_ ;_ * \-#,##0.0_ ;_ * &quot;-&quot;_ ;_ @_ 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perscript"/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36" fillId="0" borderId="0"/>
    <xf numFmtId="0" fontId="1" fillId="0" borderId="0"/>
    <xf numFmtId="0" fontId="34" fillId="4" borderId="0" applyNumberFormat="0" applyBorder="0" applyAlignment="0" applyProtection="0">
      <alignment vertical="center"/>
    </xf>
  </cellStyleXfs>
  <cellXfs count="415">
    <xf numFmtId="0" fontId="0" fillId="0" borderId="0" xfId="0">
      <alignment vertical="center"/>
    </xf>
    <xf numFmtId="0" fontId="3" fillId="0" borderId="0" xfId="0" applyFont="1" applyAlignment="1" applyProtection="1">
      <alignment horizontal="left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3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</xf>
    <xf numFmtId="176" fontId="3" fillId="0" borderId="0" xfId="0" applyNumberFormat="1" applyFont="1" applyAlignment="1" applyProtection="1">
      <alignment horizontal="left"/>
    </xf>
    <xf numFmtId="176" fontId="3" fillId="0" borderId="0" xfId="0" applyNumberFormat="1" applyFont="1">
      <alignment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Protection="1">
      <alignment vertical="center"/>
    </xf>
    <xf numFmtId="176" fontId="3" fillId="0" borderId="0" xfId="0" applyNumberFormat="1" applyFont="1" applyBorder="1" applyProtection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 applyProtection="1">
      <alignment horizontal="left"/>
    </xf>
    <xf numFmtId="176" fontId="0" fillId="0" borderId="0" xfId="0" applyNumberFormat="1">
      <alignment vertical="center"/>
    </xf>
    <xf numFmtId="39" fontId="0" fillId="0" borderId="0" xfId="0" applyNumberFormat="1" applyProtection="1">
      <alignment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177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right"/>
    </xf>
    <xf numFmtId="0" fontId="9" fillId="0" borderId="0" xfId="0" applyFont="1" applyProtection="1">
      <alignment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39" fontId="1" fillId="0" borderId="0" xfId="0" applyNumberFormat="1" applyFont="1" applyProtection="1">
      <alignment vertical="center"/>
    </xf>
    <xf numFmtId="177" fontId="6" fillId="0" borderId="0" xfId="0" applyNumberFormat="1" applyFont="1" applyProtection="1">
      <alignment vertical="center"/>
    </xf>
    <xf numFmtId="176" fontId="3" fillId="0" borderId="10" xfId="0" applyNumberFormat="1" applyFont="1" applyBorder="1" applyAlignment="1" applyProtection="1">
      <alignment horizontal="center" vertical="center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</xf>
    <xf numFmtId="176" fontId="3" fillId="0" borderId="1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vertical="center"/>
      <protection locked="0"/>
    </xf>
    <xf numFmtId="176" fontId="3" fillId="0" borderId="12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24" borderId="0" xfId="0" applyNumberFormat="1" applyFont="1" applyFill="1" applyBorder="1" applyAlignment="1" applyProtection="1">
      <alignment vertical="center"/>
    </xf>
    <xf numFmtId="176" fontId="3" fillId="24" borderId="0" xfId="0" applyNumberFormat="1" applyFont="1" applyFill="1" applyBorder="1" applyAlignment="1" applyProtection="1">
      <alignment vertical="center"/>
      <protection locked="0"/>
    </xf>
    <xf numFmtId="176" fontId="3" fillId="0" borderId="10" xfId="0" applyNumberFormat="1" applyFont="1" applyBorder="1" applyAlignment="1">
      <alignment horizontal="center" vertical="center"/>
    </xf>
    <xf numFmtId="0" fontId="6" fillId="0" borderId="0" xfId="0" applyFont="1" applyProtection="1">
      <alignment vertical="center"/>
    </xf>
    <xf numFmtId="176" fontId="3" fillId="0" borderId="12" xfId="0" applyNumberFormat="1" applyFont="1" applyBorder="1" applyProtection="1">
      <alignment vertical="center"/>
    </xf>
    <xf numFmtId="0" fontId="13" fillId="0" borderId="10" xfId="0" applyFont="1" applyBorder="1">
      <alignment vertical="center"/>
    </xf>
    <xf numFmtId="0" fontId="15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>
      <alignment vertical="center"/>
    </xf>
    <xf numFmtId="0" fontId="14" fillId="0" borderId="0" xfId="0" applyFont="1">
      <alignment vertical="center"/>
    </xf>
    <xf numFmtId="0" fontId="14" fillId="0" borderId="10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0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center"/>
    </xf>
    <xf numFmtId="0" fontId="14" fillId="0" borderId="11" xfId="0" applyFont="1" applyBorder="1">
      <alignment vertical="center"/>
    </xf>
    <xf numFmtId="0" fontId="14" fillId="0" borderId="12" xfId="0" applyFont="1" applyBorder="1" applyAlignment="1" applyProtection="1">
      <alignment horizontal="center"/>
    </xf>
    <xf numFmtId="0" fontId="14" fillId="0" borderId="10" xfId="0" applyFont="1" applyBorder="1" applyAlignment="1">
      <alignment horizontal="center"/>
    </xf>
    <xf numFmtId="0" fontId="3" fillId="0" borderId="10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left"/>
    </xf>
    <xf numFmtId="0" fontId="3" fillId="0" borderId="12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/>
    </xf>
    <xf numFmtId="179" fontId="0" fillId="0" borderId="0" xfId="0" applyNumberFormat="1">
      <alignment vertical="center"/>
    </xf>
    <xf numFmtId="179" fontId="0" fillId="0" borderId="13" xfId="0" applyNumberFormat="1" applyBorder="1">
      <alignment vertical="center"/>
    </xf>
    <xf numFmtId="179" fontId="14" fillId="0" borderId="0" xfId="0" applyNumberFormat="1" applyFont="1">
      <alignment vertical="center"/>
    </xf>
    <xf numFmtId="179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Fill="1" applyAlignment="1" applyProtection="1">
      <alignment vertical="center"/>
      <protection locked="0"/>
    </xf>
    <xf numFmtId="180" fontId="0" fillId="0" borderId="0" xfId="0" applyNumberFormat="1">
      <alignment vertical="center"/>
    </xf>
    <xf numFmtId="180" fontId="0" fillId="0" borderId="13" xfId="0" applyNumberFormat="1" applyBorder="1">
      <alignment vertical="center"/>
    </xf>
    <xf numFmtId="180" fontId="14" fillId="0" borderId="12" xfId="0" applyNumberFormat="1" applyFont="1" applyBorder="1">
      <alignment vertical="center"/>
    </xf>
    <xf numFmtId="180" fontId="14" fillId="0" borderId="10" xfId="0" applyNumberFormat="1" applyFont="1" applyBorder="1" applyAlignment="1" applyProtection="1">
      <alignment horizontal="center"/>
    </xf>
    <xf numFmtId="180" fontId="14" fillId="0" borderId="11" xfId="0" applyNumberFormat="1" applyFont="1" applyBorder="1" applyAlignment="1" applyProtection="1">
      <alignment horizontal="center"/>
    </xf>
    <xf numFmtId="180" fontId="3" fillId="0" borderId="0" xfId="0" applyNumberFormat="1" applyFont="1" applyAlignment="1" applyProtection="1">
      <alignment vertical="center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Fill="1" applyAlignment="1" applyProtection="1">
      <alignment vertical="center"/>
      <protection locked="0"/>
    </xf>
    <xf numFmtId="180" fontId="3" fillId="0" borderId="12" xfId="0" applyNumberFormat="1" applyFont="1" applyBorder="1">
      <alignment vertical="center"/>
    </xf>
    <xf numFmtId="180" fontId="3" fillId="0" borderId="0" xfId="0" applyNumberFormat="1" applyFont="1" applyAlignment="1" applyProtection="1">
      <alignment horizontal="right"/>
    </xf>
    <xf numFmtId="176" fontId="3" fillId="0" borderId="0" xfId="0" quotePrefix="1" applyNumberFormat="1" applyFont="1" applyBorder="1" applyAlignment="1" applyProtection="1">
      <alignment horizontal="right"/>
      <protection locked="0"/>
    </xf>
    <xf numFmtId="0" fontId="1" fillId="0" borderId="0" xfId="0" applyFont="1">
      <alignment vertical="center"/>
    </xf>
    <xf numFmtId="181" fontId="3" fillId="0" borderId="0" xfId="0" applyNumberFormat="1" applyFont="1" applyAlignment="1" applyProtection="1">
      <alignment vertical="center"/>
      <protection locked="0"/>
    </xf>
    <xf numFmtId="181" fontId="3" fillId="0" borderId="0" xfId="0" applyNumberFormat="1" applyFont="1" applyFill="1" applyAlignment="1" applyProtection="1">
      <alignment vertical="center"/>
      <protection locked="0"/>
    </xf>
    <xf numFmtId="181" fontId="3" fillId="0" borderId="12" xfId="0" applyNumberFormat="1" applyFont="1" applyBorder="1" applyAlignment="1" applyProtection="1">
      <alignment vertical="center"/>
      <protection locked="0"/>
    </xf>
    <xf numFmtId="176" fontId="3" fillId="0" borderId="18" xfId="0" applyNumberFormat="1" applyFont="1" applyBorder="1" applyAlignment="1" applyProtection="1">
      <alignment horizontal="left"/>
    </xf>
    <xf numFmtId="180" fontId="3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 applyProtection="1">
      <alignment horizontal="left"/>
    </xf>
    <xf numFmtId="0" fontId="9" fillId="0" borderId="0" xfId="0" applyFont="1" applyBorder="1" applyProtection="1">
      <alignment vertical="center"/>
      <protection locked="0"/>
    </xf>
    <xf numFmtId="0" fontId="16" fillId="0" borderId="0" xfId="0" applyFont="1" applyBorder="1">
      <alignment vertical="center"/>
    </xf>
    <xf numFmtId="176" fontId="17" fillId="0" borderId="0" xfId="33" applyNumberFormat="1" applyFont="1">
      <alignment vertical="center"/>
    </xf>
    <xf numFmtId="176" fontId="3" fillId="0" borderId="12" xfId="33" applyNumberFormat="1" applyFont="1" applyBorder="1">
      <alignment vertical="center"/>
    </xf>
    <xf numFmtId="176" fontId="3" fillId="0" borderId="0" xfId="33" applyNumberFormat="1" applyFont="1">
      <alignment vertical="center"/>
    </xf>
    <xf numFmtId="179" fontId="3" fillId="0" borderId="12" xfId="33" applyNumberFormat="1" applyFont="1" applyBorder="1">
      <alignment vertical="center"/>
    </xf>
    <xf numFmtId="0" fontId="3" fillId="0" borderId="18" xfId="0" applyFont="1" applyBorder="1" applyAlignment="1" applyProtection="1">
      <alignment horizontal="left"/>
    </xf>
    <xf numFmtId="179" fontId="3" fillId="0" borderId="0" xfId="0" applyNumberFormat="1" applyFont="1" applyAlignment="1" applyProtection="1">
      <alignment horizontal="right"/>
    </xf>
    <xf numFmtId="181" fontId="3" fillId="0" borderId="0" xfId="0" applyNumberFormat="1" applyFont="1" applyAlignment="1" applyProtection="1">
      <alignment vertical="center"/>
    </xf>
    <xf numFmtId="181" fontId="3" fillId="0" borderId="0" xfId="0" applyNumberFormat="1" applyFont="1" applyFill="1" applyAlignment="1" applyProtection="1">
      <alignment vertical="center"/>
    </xf>
    <xf numFmtId="181" fontId="3" fillId="0" borderId="12" xfId="0" applyNumberFormat="1" applyFont="1" applyBorder="1" applyAlignment="1" applyProtection="1">
      <alignment vertical="center"/>
    </xf>
    <xf numFmtId="186" fontId="3" fillId="0" borderId="0" xfId="0" applyNumberFormat="1" applyFont="1" applyAlignment="1" applyProtection="1">
      <alignment vertical="center"/>
    </xf>
    <xf numFmtId="186" fontId="3" fillId="0" borderId="0" xfId="0" applyNumberFormat="1" applyFont="1" applyAlignment="1" applyProtection="1">
      <alignment vertical="center"/>
      <protection locked="0"/>
    </xf>
    <xf numFmtId="186" fontId="3" fillId="0" borderId="0" xfId="0" applyNumberFormat="1" applyFont="1" applyFill="1" applyAlignment="1" applyProtection="1">
      <alignment vertical="center"/>
    </xf>
    <xf numFmtId="186" fontId="3" fillId="0" borderId="12" xfId="0" applyNumberFormat="1" applyFont="1" applyBorder="1" applyAlignment="1" applyProtection="1">
      <alignment vertical="center"/>
    </xf>
    <xf numFmtId="186" fontId="3" fillId="0" borderId="12" xfId="0" applyNumberFormat="1" applyFont="1" applyBorder="1" applyAlignment="1" applyProtection="1">
      <alignment vertical="center"/>
      <protection locked="0"/>
    </xf>
    <xf numFmtId="186" fontId="3" fillId="0" borderId="0" xfId="33" applyNumberFormat="1" applyFont="1" applyAlignment="1">
      <alignment vertical="center"/>
    </xf>
    <xf numFmtId="186" fontId="3" fillId="0" borderId="0" xfId="0" applyNumberFormat="1" applyFont="1" applyFill="1" applyAlignment="1" applyProtection="1">
      <alignment vertical="center"/>
      <protection locked="0"/>
    </xf>
    <xf numFmtId="0" fontId="12" fillId="0" borderId="17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shrinkToFit="1"/>
    </xf>
    <xf numFmtId="41" fontId="3" fillId="0" borderId="0" xfId="0" quotePrefix="1" applyNumberFormat="1" applyFont="1" applyBorder="1" applyAlignment="1" applyProtection="1">
      <alignment horizontal="right"/>
      <protection locked="0"/>
    </xf>
    <xf numFmtId="41" fontId="3" fillId="0" borderId="0" xfId="0" applyNumberFormat="1" applyFont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4" borderId="10" xfId="0" applyFont="1" applyFill="1" applyBorder="1">
      <alignment vertical="center"/>
    </xf>
    <xf numFmtId="0" fontId="3" fillId="24" borderId="10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12" xfId="0" applyFont="1" applyFill="1" applyBorder="1">
      <alignment vertical="center"/>
    </xf>
    <xf numFmtId="0" fontId="3" fillId="24" borderId="11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right"/>
    </xf>
    <xf numFmtId="0" fontId="4" fillId="0" borderId="0" xfId="0" applyFont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5" xfId="0" applyNumberFormat="1" applyFont="1" applyBorder="1" applyAlignment="1" applyProtection="1">
      <alignment horizontal="center"/>
    </xf>
    <xf numFmtId="0" fontId="3" fillId="0" borderId="20" xfId="0" applyNumberFormat="1" applyFont="1" applyBorder="1" applyAlignment="1" applyProtection="1"/>
    <xf numFmtId="0" fontId="3" fillId="0" borderId="16" xfId="0" applyNumberFormat="1" applyFont="1" applyBorder="1" applyAlignment="1" applyProtection="1">
      <alignment horizontal="center"/>
    </xf>
    <xf numFmtId="0" fontId="3" fillId="0" borderId="11" xfId="0" applyNumberFormat="1" applyFont="1" applyBorder="1" applyAlignment="1" applyProtection="1">
      <alignment horizontal="center"/>
    </xf>
    <xf numFmtId="0" fontId="4" fillId="0" borderId="0" xfId="0" applyFont="1" applyProtection="1">
      <alignment vertical="center"/>
    </xf>
    <xf numFmtId="176" fontId="9" fillId="0" borderId="0" xfId="0" applyNumberFormat="1" applyFont="1" applyProtection="1">
      <alignment vertical="center"/>
      <protection locked="0"/>
    </xf>
    <xf numFmtId="0" fontId="3" fillId="0" borderId="11" xfId="0" applyFont="1" applyBorder="1" applyAlignment="1" applyProtection="1">
      <alignment horizontal="center" shrinkToFit="1"/>
    </xf>
    <xf numFmtId="176" fontId="3" fillId="0" borderId="0" xfId="0" applyNumberFormat="1" applyFont="1" applyAlignment="1">
      <alignment vertical="center"/>
    </xf>
    <xf numFmtId="181" fontId="3" fillId="0" borderId="0" xfId="0" applyNumberFormat="1" applyFont="1" applyAlignment="1">
      <alignment vertical="center"/>
    </xf>
    <xf numFmtId="0" fontId="10" fillId="0" borderId="10" xfId="0" applyFont="1" applyBorder="1" applyAlignment="1" applyProtection="1">
      <alignment horizontal="center" shrinkToFi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right"/>
    </xf>
    <xf numFmtId="176" fontId="3" fillId="0" borderId="14" xfId="0" applyNumberFormat="1" applyFont="1" applyBorder="1" applyAlignment="1" applyProtection="1">
      <alignment horizontal="left"/>
    </xf>
    <xf numFmtId="0" fontId="3" fillId="0" borderId="11" xfId="0" applyFont="1" applyFill="1" applyBorder="1" applyAlignment="1" applyProtection="1">
      <alignment horizontal="center"/>
    </xf>
    <xf numFmtId="0" fontId="3" fillId="0" borderId="10" xfId="0" applyFont="1" applyFill="1" applyBorder="1">
      <alignment vertical="center"/>
    </xf>
    <xf numFmtId="0" fontId="0" fillId="0" borderId="0" xfId="0" applyBorder="1" applyAlignment="1" applyProtection="1">
      <alignment horizontal="right"/>
    </xf>
    <xf numFmtId="181" fontId="3" fillId="0" borderId="0" xfId="0" applyNumberFormat="1" applyFont="1" applyBorder="1" applyAlignment="1" applyProtection="1">
      <alignment vertical="center"/>
      <protection locked="0"/>
    </xf>
    <xf numFmtId="178" fontId="3" fillId="0" borderId="0" xfId="42" quotePrefix="1" applyNumberFormat="1" applyFont="1" applyFill="1" applyBorder="1" applyAlignment="1">
      <alignment horizontal="right"/>
    </xf>
    <xf numFmtId="176" fontId="3" fillId="0" borderId="0" xfId="0" applyNumberFormat="1" applyFont="1" applyFill="1" applyAlignment="1" applyProtection="1">
      <alignment vertical="center"/>
    </xf>
    <xf numFmtId="177" fontId="3" fillId="0" borderId="0" xfId="0" applyNumberFormat="1" applyFont="1" applyAlignment="1" applyProtection="1">
      <alignment vertical="center"/>
      <protection locked="0"/>
    </xf>
    <xf numFmtId="176" fontId="3" fillId="0" borderId="0" xfId="42" quotePrefix="1" applyNumberFormat="1" applyFont="1" applyFill="1" applyBorder="1" applyAlignment="1">
      <alignment horizontal="right"/>
    </xf>
    <xf numFmtId="178" fontId="3" fillId="0" borderId="0" xfId="42" applyNumberFormat="1" applyFont="1" applyFill="1" applyBorder="1" applyAlignment="1">
      <alignment horizontal="right"/>
    </xf>
    <xf numFmtId="176" fontId="3" fillId="24" borderId="0" xfId="0" applyNumberFormat="1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vertical="center"/>
      <protection locked="0"/>
    </xf>
    <xf numFmtId="177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>
      <alignment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79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Border="1" applyAlignment="1" applyProtection="1">
      <alignment vertical="center"/>
      <protection locked="0"/>
    </xf>
    <xf numFmtId="186" fontId="3" fillId="0" borderId="0" xfId="0" applyNumberFormat="1" applyFont="1" applyBorder="1" applyAlignment="1" applyProtection="1">
      <alignment vertical="center"/>
      <protection locked="0"/>
    </xf>
    <xf numFmtId="181" fontId="3" fillId="0" borderId="0" xfId="0" applyNumberFormat="1" applyFont="1" applyBorder="1" applyAlignment="1" applyProtection="1">
      <alignment vertical="center"/>
    </xf>
    <xf numFmtId="186" fontId="3" fillId="0" borderId="0" xfId="0" applyNumberFormat="1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0" fillId="0" borderId="12" xfId="0" applyBorder="1">
      <alignment vertical="center"/>
    </xf>
    <xf numFmtId="0" fontId="3" fillId="0" borderId="22" xfId="0" applyFont="1" applyBorder="1" applyAlignment="1">
      <alignment horizontal="center" vertical="center" shrinkToFit="1"/>
    </xf>
    <xf numFmtId="41" fontId="3" fillId="0" borderId="0" xfId="0" applyNumberFormat="1" applyFont="1" applyFill="1" applyBorder="1" applyAlignment="1" applyProtection="1">
      <alignment vertical="center"/>
    </xf>
    <xf numFmtId="41" fontId="3" fillId="0" borderId="0" xfId="0" applyNumberFormat="1" applyFont="1" applyBorder="1" applyAlignment="1" applyProtection="1">
      <alignment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vertical="center"/>
    </xf>
    <xf numFmtId="41" fontId="3" fillId="0" borderId="0" xfId="33" applyNumberFormat="1" applyFont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Border="1" applyAlignment="1" applyProtection="1">
      <alignment vertical="center"/>
      <protection locked="0"/>
    </xf>
    <xf numFmtId="41" fontId="3" fillId="0" borderId="12" xfId="0" applyNumberFormat="1" applyFont="1" applyBorder="1" applyAlignment="1" applyProtection="1">
      <alignment horizontal="right" vertical="center"/>
      <protection locked="0"/>
    </xf>
    <xf numFmtId="41" fontId="3" fillId="0" borderId="12" xfId="33" applyNumberFormat="1" applyFont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14" fillId="0" borderId="14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" fillId="0" borderId="13" xfId="0" applyFont="1" applyFill="1" applyBorder="1">
      <alignment vertical="center"/>
    </xf>
    <xf numFmtId="0" fontId="0" fillId="0" borderId="0" xfId="0" applyFill="1">
      <alignment vertical="center"/>
    </xf>
    <xf numFmtId="0" fontId="3" fillId="0" borderId="24" xfId="0" applyFont="1" applyFill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center"/>
    </xf>
    <xf numFmtId="0" fontId="3" fillId="0" borderId="22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 shrinkToFit="1"/>
    </xf>
    <xf numFmtId="181" fontId="3" fillId="0" borderId="0" xfId="0" applyNumberFormat="1" applyFont="1" applyFill="1" applyBorder="1" applyAlignment="1" applyProtection="1">
      <alignment vertical="center"/>
      <protection locked="0"/>
    </xf>
    <xf numFmtId="181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shrinkToFit="1"/>
    </xf>
    <xf numFmtId="49" fontId="14" fillId="0" borderId="17" xfId="0" applyNumberFormat="1" applyFont="1" applyBorder="1" applyAlignment="1" applyProtection="1">
      <alignment horizontal="center" shrinkToFit="1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 applyProtection="1">
      <alignment horizontal="right" vertical="center"/>
    </xf>
    <xf numFmtId="0" fontId="14" fillId="0" borderId="0" xfId="0" applyFont="1" applyFill="1" applyBorder="1" applyAlignment="1" applyProtection="1">
      <alignment vertical="center" wrapText="1"/>
    </xf>
    <xf numFmtId="180" fontId="0" fillId="0" borderId="0" xfId="0" applyNumberFormat="1" applyBorder="1">
      <alignment vertical="center"/>
    </xf>
    <xf numFmtId="0" fontId="1" fillId="25" borderId="0" xfId="0" applyFont="1" applyFill="1">
      <alignment vertical="center"/>
    </xf>
    <xf numFmtId="176" fontId="3" fillId="0" borderId="18" xfId="0" applyNumberFormat="1" applyFont="1" applyBorder="1" applyAlignment="1" applyProtection="1">
      <alignment horizontal="center"/>
    </xf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176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 applyProtection="1">
      <alignment horizontal="center" shrinkToFit="1"/>
    </xf>
    <xf numFmtId="0" fontId="3" fillId="0" borderId="14" xfId="0" applyFont="1" applyFill="1" applyBorder="1" applyAlignment="1">
      <alignment horizontal="center"/>
    </xf>
    <xf numFmtId="176" fontId="3" fillId="0" borderId="0" xfId="0" applyNumberFormat="1" applyFont="1" applyFill="1" applyProtection="1">
      <alignment vertical="center"/>
    </xf>
    <xf numFmtId="180" fontId="3" fillId="0" borderId="13" xfId="0" applyNumberFormat="1" applyFont="1" applyFill="1" applyBorder="1">
      <alignment vertical="center"/>
    </xf>
    <xf numFmtId="180" fontId="3" fillId="0" borderId="10" xfId="0" applyNumberFormat="1" applyFont="1" applyFill="1" applyBorder="1">
      <alignment vertical="center"/>
    </xf>
    <xf numFmtId="180" fontId="3" fillId="0" borderId="10" xfId="0" applyNumberFormat="1" applyFont="1" applyFill="1" applyBorder="1" applyAlignment="1" applyProtection="1">
      <alignment horizontal="center"/>
    </xf>
    <xf numFmtId="180" fontId="3" fillId="0" borderId="11" xfId="0" applyNumberFormat="1" applyFont="1" applyFill="1" applyBorder="1">
      <alignment vertical="center"/>
    </xf>
    <xf numFmtId="0" fontId="3" fillId="0" borderId="21" xfId="0" applyFont="1" applyFill="1" applyBorder="1" applyAlignment="1" applyProtection="1">
      <alignment horizontal="right"/>
    </xf>
    <xf numFmtId="0" fontId="3" fillId="0" borderId="0" xfId="0" applyFont="1" applyBorder="1">
      <alignment vertical="center"/>
    </xf>
    <xf numFmtId="181" fontId="3" fillId="0" borderId="13" xfId="0" applyNumberFormat="1" applyFont="1" applyFill="1" applyBorder="1">
      <alignment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3" fillId="0" borderId="10" xfId="0" applyFont="1" applyFill="1" applyBorder="1" applyAlignment="1" applyProtection="1">
      <alignment horizontal="center" vertical="center"/>
    </xf>
    <xf numFmtId="184" fontId="3" fillId="0" borderId="0" xfId="0" applyNumberFormat="1" applyFont="1" applyFill="1" applyAlignment="1" applyProtection="1">
      <alignment vertical="center"/>
      <protection locked="0"/>
    </xf>
    <xf numFmtId="184" fontId="3" fillId="0" borderId="12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/>
    </xf>
    <xf numFmtId="181" fontId="1" fillId="0" borderId="0" xfId="0" applyNumberFormat="1" applyFont="1" applyFill="1">
      <alignment vertical="center"/>
    </xf>
    <xf numFmtId="181" fontId="3" fillId="0" borderId="10" xfId="0" applyNumberFormat="1" applyFont="1" applyFill="1" applyBorder="1">
      <alignment vertical="center"/>
    </xf>
    <xf numFmtId="181" fontId="3" fillId="0" borderId="10" xfId="0" applyNumberFormat="1" applyFont="1" applyFill="1" applyBorder="1" applyAlignment="1" applyProtection="1">
      <alignment horizontal="center"/>
    </xf>
    <xf numFmtId="181" fontId="3" fillId="0" borderId="11" xfId="0" applyNumberFormat="1" applyFont="1" applyFill="1" applyBorder="1" applyAlignment="1" applyProtection="1">
      <alignment horizontal="center"/>
    </xf>
    <xf numFmtId="181" fontId="3" fillId="0" borderId="0" xfId="0" applyNumberFormat="1" applyFont="1" applyFill="1" applyAlignment="1" applyProtection="1">
      <alignment horizontal="right"/>
    </xf>
    <xf numFmtId="181" fontId="3" fillId="0" borderId="0" xfId="0" applyNumberFormat="1" applyFont="1" applyFill="1" applyAlignment="1" applyProtection="1">
      <alignment horizontal="right" vertical="center"/>
      <protection locked="0"/>
    </xf>
    <xf numFmtId="181" fontId="3" fillId="0" borderId="0" xfId="0" applyNumberFormat="1" applyFont="1" applyFill="1" applyBorder="1" applyAlignment="1" applyProtection="1">
      <alignment horizontal="right" vertical="center"/>
      <protection locked="0"/>
    </xf>
    <xf numFmtId="181" fontId="3" fillId="0" borderId="12" xfId="0" applyNumberFormat="1" applyFont="1" applyFill="1" applyBorder="1" applyAlignment="1" applyProtection="1">
      <alignment horizontal="right" vertical="center"/>
      <protection locked="0"/>
    </xf>
    <xf numFmtId="181" fontId="18" fillId="0" borderId="0" xfId="0" applyNumberFormat="1" applyFont="1" applyFill="1">
      <alignment vertical="center"/>
    </xf>
    <xf numFmtId="180" fontId="3" fillId="0" borderId="0" xfId="0" applyNumberFormat="1" applyFont="1" applyFill="1" applyAlignment="1" applyProtection="1">
      <alignment horizontal="right" vertical="center"/>
      <protection locked="0"/>
    </xf>
    <xf numFmtId="183" fontId="3" fillId="0" borderId="0" xfId="0" applyNumberFormat="1" applyFont="1" applyFill="1" applyBorder="1">
      <alignment vertical="center"/>
    </xf>
    <xf numFmtId="176" fontId="3" fillId="0" borderId="0" xfId="0" applyNumberFormat="1" applyFont="1" applyFill="1">
      <alignment vertical="center"/>
    </xf>
    <xf numFmtId="0" fontId="3" fillId="0" borderId="15" xfId="0" applyFont="1" applyFill="1" applyBorder="1" applyAlignment="1" applyProtection="1">
      <alignment horizontal="center"/>
    </xf>
    <xf numFmtId="181" fontId="3" fillId="0" borderId="12" xfId="0" applyNumberFormat="1" applyFont="1" applyFill="1" applyBorder="1" applyAlignment="1" applyProtection="1">
      <alignment vertical="center"/>
      <protection locked="0"/>
    </xf>
    <xf numFmtId="0" fontId="10" fillId="0" borderId="17" xfId="0" applyFont="1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shrinkToFit="1"/>
    </xf>
    <xf numFmtId="185" fontId="3" fillId="0" borderId="0" xfId="0" applyNumberFormat="1" applyFont="1" applyFill="1" applyBorder="1" applyAlignment="1" applyProtection="1">
      <alignment vertical="center"/>
    </xf>
    <xf numFmtId="0" fontId="16" fillId="0" borderId="0" xfId="0" applyFont="1" applyFill="1" applyBorder="1">
      <alignment vertical="center"/>
    </xf>
    <xf numFmtId="185" fontId="3" fillId="0" borderId="0" xfId="43" applyNumberFormat="1" applyFont="1" applyFill="1" applyBorder="1"/>
    <xf numFmtId="185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Alignment="1" applyProtection="1">
      <alignment horizontal="right"/>
    </xf>
    <xf numFmtId="185" fontId="3" fillId="0" borderId="0" xfId="43" applyNumberFormat="1" applyFont="1" applyFill="1"/>
    <xf numFmtId="185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</xf>
    <xf numFmtId="0" fontId="15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20" xfId="0" applyFont="1" applyBorder="1" applyAlignment="1" applyProtection="1">
      <alignment horizontal="center" shrinkToFit="1"/>
    </xf>
    <xf numFmtId="0" fontId="3" fillId="0" borderId="17" xfId="0" applyFont="1" applyBorder="1" applyAlignment="1" applyProtection="1">
      <alignment horizontal="center" shrinkToFit="1"/>
    </xf>
    <xf numFmtId="0" fontId="3" fillId="0" borderId="25" xfId="0" applyFont="1" applyFill="1" applyBorder="1" applyAlignment="1" applyProtection="1">
      <alignment shrinkToFit="1"/>
    </xf>
    <xf numFmtId="182" fontId="3" fillId="0" borderId="0" xfId="0" applyNumberFormat="1" applyFont="1" applyAlignment="1" applyProtection="1">
      <alignment horizontal="right" vertical="center"/>
    </xf>
    <xf numFmtId="180" fontId="37" fillId="25" borderId="0" xfId="0" applyNumberFormat="1" applyFont="1" applyFill="1">
      <alignment vertical="center"/>
    </xf>
    <xf numFmtId="0" fontId="37" fillId="25" borderId="0" xfId="0" applyFont="1" applyFill="1">
      <alignment vertical="center"/>
    </xf>
    <xf numFmtId="0" fontId="3" fillId="0" borderId="0" xfId="0" applyFont="1" applyFill="1" applyBorder="1">
      <alignment vertical="center"/>
    </xf>
    <xf numFmtId="185" fontId="3" fillId="0" borderId="0" xfId="0" applyNumberFormat="1" applyFont="1" applyFill="1" applyBorder="1">
      <alignment vertical="center"/>
    </xf>
    <xf numFmtId="180" fontId="37" fillId="0" borderId="0" xfId="0" applyNumberFormat="1" applyFont="1" applyFill="1">
      <alignment vertical="center"/>
    </xf>
    <xf numFmtId="0" fontId="37" fillId="0" borderId="0" xfId="0" applyFont="1" applyFill="1" applyBorder="1">
      <alignment vertical="center"/>
    </xf>
    <xf numFmtId="0" fontId="11" fillId="0" borderId="17" xfId="0" applyFont="1" applyFill="1" applyBorder="1" applyAlignment="1" applyProtection="1">
      <alignment horizontal="center" vertical="center" shrinkToFit="1"/>
    </xf>
    <xf numFmtId="0" fontId="12" fillId="0" borderId="17" xfId="0" applyFont="1" applyFill="1" applyBorder="1" applyAlignment="1" applyProtection="1">
      <alignment horizontal="center" vertical="center" shrinkToFit="1"/>
    </xf>
    <xf numFmtId="178" fontId="3" fillId="0" borderId="0" xfId="33" applyNumberFormat="1" applyFont="1" applyFill="1" applyAlignment="1"/>
    <xf numFmtId="178" fontId="0" fillId="0" borderId="0" xfId="0" applyNumberFormat="1">
      <alignment vertical="center"/>
    </xf>
    <xf numFmtId="178" fontId="3" fillId="0" borderId="0" xfId="33" applyNumberFormat="1" applyFont="1" applyFill="1" applyAlignment="1">
      <alignment horizontal="right"/>
    </xf>
    <xf numFmtId="178" fontId="3" fillId="0" borderId="0" xfId="33" applyNumberFormat="1" applyFont="1">
      <alignment vertical="center"/>
    </xf>
    <xf numFmtId="0" fontId="3" fillId="0" borderId="30" xfId="0" applyFont="1" applyBorder="1">
      <alignment vertical="center"/>
    </xf>
    <xf numFmtId="0" fontId="3" fillId="0" borderId="11" xfId="0" applyFont="1" applyBorder="1" applyAlignment="1" applyProtection="1">
      <alignment shrinkToFit="1"/>
    </xf>
    <xf numFmtId="49" fontId="0" fillId="0" borderId="0" xfId="0" applyNumberFormat="1" applyAlignment="1">
      <alignment horizontal="right" vertical="center"/>
    </xf>
    <xf numFmtId="41" fontId="3" fillId="0" borderId="0" xfId="0" quotePrefix="1" applyNumberFormat="1" applyFont="1" applyBorder="1" applyAlignment="1" applyProtection="1">
      <alignment horizontal="right" vertical="center"/>
      <protection locked="0"/>
    </xf>
    <xf numFmtId="0" fontId="1" fillId="0" borderId="12" xfId="0" applyFont="1" applyFill="1" applyBorder="1">
      <alignment vertical="center"/>
    </xf>
    <xf numFmtId="187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11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/>
    </xf>
    <xf numFmtId="0" fontId="14" fillId="0" borderId="12" xfId="0" applyFont="1" applyFill="1" applyBorder="1">
      <alignment vertical="center"/>
    </xf>
    <xf numFmtId="0" fontId="3" fillId="0" borderId="12" xfId="0" applyFont="1" applyFill="1" applyBorder="1" applyAlignment="1" applyProtection="1">
      <alignment horizontal="left"/>
    </xf>
    <xf numFmtId="0" fontId="17" fillId="0" borderId="23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 shrinkToFit="1"/>
    </xf>
    <xf numFmtId="0" fontId="3" fillId="0" borderId="11" xfId="0" applyFont="1" applyBorder="1" applyAlignment="1" applyProtection="1">
      <alignment horizontal="center"/>
    </xf>
    <xf numFmtId="41" fontId="3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 applyProtection="1">
      <alignment horizontal="center"/>
    </xf>
    <xf numFmtId="0" fontId="14" fillId="0" borderId="31" xfId="0" applyFont="1" applyBorder="1" applyAlignment="1" applyProtection="1">
      <alignment horizontal="center"/>
    </xf>
    <xf numFmtId="0" fontId="14" fillId="0" borderId="32" xfId="0" applyFont="1" applyBorder="1" applyAlignment="1" applyProtection="1">
      <alignment horizontal="center"/>
    </xf>
    <xf numFmtId="0" fontId="13" fillId="0" borderId="11" xfId="0" applyFont="1" applyBorder="1" applyAlignment="1">
      <alignment horizontal="center" shrinkToFit="1"/>
    </xf>
    <xf numFmtId="0" fontId="13" fillId="0" borderId="14" xfId="0" applyFont="1" applyBorder="1" applyAlignment="1">
      <alignment horizontal="center" shrinkToFit="1"/>
    </xf>
    <xf numFmtId="0" fontId="3" fillId="0" borderId="25" xfId="0" applyFont="1" applyFill="1" applyBorder="1" applyAlignment="1" applyProtection="1">
      <alignment horizontal="center"/>
    </xf>
    <xf numFmtId="0" fontId="3" fillId="0" borderId="23" xfId="0" applyFont="1" applyFill="1" applyBorder="1" applyAlignment="1"/>
    <xf numFmtId="180" fontId="3" fillId="0" borderId="25" xfId="0" applyNumberFormat="1" applyFont="1" applyFill="1" applyBorder="1" applyAlignment="1" applyProtection="1">
      <alignment horizontal="center"/>
    </xf>
    <xf numFmtId="180" fontId="3" fillId="0" borderId="26" xfId="0" applyNumberFormat="1" applyFont="1" applyFill="1" applyBorder="1" applyAlignment="1" applyProtection="1">
      <alignment horizontal="center"/>
    </xf>
    <xf numFmtId="180" fontId="3" fillId="0" borderId="23" xfId="0" applyNumberFormat="1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/>
    </xf>
    <xf numFmtId="179" fontId="14" fillId="0" borderId="10" xfId="0" applyNumberFormat="1" applyFont="1" applyBorder="1" applyAlignment="1" applyProtection="1">
      <alignment horizontal="center"/>
    </xf>
    <xf numFmtId="179" fontId="14" fillId="0" borderId="18" xfId="0" applyNumberFormat="1" applyFont="1" applyBorder="1" applyAlignment="1" applyProtection="1">
      <alignment horizontal="center"/>
    </xf>
    <xf numFmtId="0" fontId="14" fillId="0" borderId="20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shrinkToFit="1"/>
    </xf>
    <xf numFmtId="0" fontId="14" fillId="0" borderId="28" xfId="0" applyFont="1" applyFill="1" applyBorder="1" applyAlignment="1" applyProtection="1">
      <alignment horizontal="center" vertical="center" shrinkToFit="1"/>
    </xf>
    <xf numFmtId="0" fontId="14" fillId="0" borderId="29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180" fontId="14" fillId="0" borderId="20" xfId="0" applyNumberFormat="1" applyFont="1" applyBorder="1" applyAlignment="1" applyProtection="1">
      <alignment horizontal="center" vertical="center"/>
    </xf>
    <xf numFmtId="180" fontId="14" fillId="0" borderId="21" xfId="0" applyNumberFormat="1" applyFont="1" applyBorder="1" applyAlignment="1" applyProtection="1">
      <alignment horizontal="center" vertical="center"/>
    </xf>
    <xf numFmtId="180" fontId="14" fillId="0" borderId="29" xfId="0" applyNumberFormat="1" applyFont="1" applyBorder="1" applyAlignment="1" applyProtection="1">
      <alignment horizontal="center" vertical="center"/>
    </xf>
    <xf numFmtId="180" fontId="14" fillId="0" borderId="17" xfId="0" applyNumberFormat="1" applyFont="1" applyBorder="1" applyAlignment="1" applyProtection="1">
      <alignment horizontal="center" vertical="center"/>
    </xf>
    <xf numFmtId="180" fontId="14" fillId="0" borderId="13" xfId="0" applyNumberFormat="1" applyFont="1" applyBorder="1" applyAlignment="1" applyProtection="1">
      <alignment horizontal="center" vertical="center"/>
    </xf>
    <xf numFmtId="180" fontId="14" fillId="0" borderId="28" xfId="0" applyNumberFormat="1" applyFont="1" applyBorder="1" applyAlignment="1" applyProtection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/>
    </xf>
    <xf numFmtId="0" fontId="14" fillId="0" borderId="2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/>
    </xf>
    <xf numFmtId="0" fontId="3" fillId="0" borderId="29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28" xfId="0" applyFont="1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3" fillId="0" borderId="27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center"/>
    </xf>
    <xf numFmtId="0" fontId="17" fillId="0" borderId="25" xfId="0" applyFont="1" applyFill="1" applyBorder="1" applyAlignment="1" applyProtection="1">
      <alignment horizontal="center"/>
    </xf>
    <xf numFmtId="0" fontId="17" fillId="0" borderId="26" xfId="0" applyFont="1" applyFill="1" applyBorder="1" applyAlignment="1" applyProtection="1">
      <alignment horizontal="center"/>
    </xf>
    <xf numFmtId="0" fontId="3" fillId="0" borderId="31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/>
    </xf>
    <xf numFmtId="180" fontId="3" fillId="0" borderId="20" xfId="0" applyNumberFormat="1" applyFont="1" applyFill="1" applyBorder="1" applyAlignment="1" applyProtection="1">
      <alignment horizontal="center"/>
    </xf>
    <xf numFmtId="180" fontId="3" fillId="0" borderId="0" xfId="0" applyNumberFormat="1" applyFont="1" applyFill="1" applyBorder="1" applyAlignment="1" applyProtection="1">
      <alignment horizontal="center"/>
    </xf>
    <xf numFmtId="180" fontId="3" fillId="0" borderId="17" xfId="0" applyNumberFormat="1" applyFont="1" applyFill="1" applyBorder="1" applyAlignment="1" applyProtection="1">
      <alignment horizontal="center"/>
    </xf>
    <xf numFmtId="180" fontId="3" fillId="0" borderId="13" xfId="0" applyNumberFormat="1" applyFont="1" applyFill="1" applyBorder="1" applyAlignment="1" applyProtection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81" fontId="3" fillId="0" borderId="20" xfId="0" applyNumberFormat="1" applyFont="1" applyFill="1" applyBorder="1" applyAlignment="1" applyProtection="1">
      <alignment horizontal="center" vertical="center" shrinkToFit="1"/>
    </xf>
    <xf numFmtId="181" fontId="3" fillId="0" borderId="17" xfId="0" applyNumberFormat="1" applyFont="1" applyFill="1" applyBorder="1" applyAlignment="1" applyProtection="1">
      <alignment horizontal="center" vertical="center" shrinkToFit="1"/>
    </xf>
    <xf numFmtId="0" fontId="3" fillId="0" borderId="32" xfId="0" applyFont="1" applyFill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176" fontId="3" fillId="0" borderId="29" xfId="0" applyNumberFormat="1" applyFont="1" applyBorder="1" applyAlignment="1" applyProtection="1">
      <alignment horizontal="center" vertical="center"/>
    </xf>
    <xf numFmtId="176" fontId="3" fillId="0" borderId="28" xfId="0" applyNumberFormat="1" applyFont="1" applyBorder="1" applyAlignment="1" applyProtection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 shrinkToFit="1"/>
    </xf>
    <xf numFmtId="176" fontId="3" fillId="0" borderId="28" xfId="0" applyNumberFormat="1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shrinkToFit="1"/>
    </xf>
    <xf numFmtId="0" fontId="3" fillId="0" borderId="30" xfId="0" applyFont="1" applyFill="1" applyBorder="1" applyAlignment="1">
      <alignment horizontal="center" shrinkToFi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第7表" xfId="42"/>
    <cellStyle name="標準_変換定義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6:L75"/>
  <sheetViews>
    <sheetView view="pageBreakPreview" topLeftCell="A10" zoomScale="75" zoomScaleNormal="75" zoomScaleSheetLayoutView="75" workbookViewId="0">
      <selection activeCell="I64" sqref="I64"/>
    </sheetView>
  </sheetViews>
  <sheetFormatPr defaultColWidth="14.625" defaultRowHeight="17.25" customHeight="1" x14ac:dyDescent="0.15"/>
  <cols>
    <col min="1" max="1" width="17.125" customWidth="1"/>
    <col min="2" max="2" width="15.75" style="256" customWidth="1"/>
    <col min="3" max="3" width="3.125" customWidth="1"/>
    <col min="4" max="4" width="15.625" style="64" customWidth="1"/>
    <col min="5" max="5" width="13.125" style="69" customWidth="1"/>
    <col min="6" max="6" width="15.625" customWidth="1"/>
    <col min="7" max="7" width="15" customWidth="1"/>
    <col min="8" max="10" width="15.625" customWidth="1"/>
    <col min="11" max="11" width="14.375" customWidth="1"/>
    <col min="12" max="12" width="19.625" customWidth="1"/>
  </cols>
  <sheetData>
    <row r="6" spans="1:12" ht="24" customHeight="1" x14ac:dyDescent="0.25">
      <c r="B6" s="301" t="s">
        <v>104</v>
      </c>
      <c r="C6" s="301"/>
      <c r="D6" s="301"/>
      <c r="E6" s="301"/>
      <c r="F6" s="301"/>
      <c r="G6" s="301"/>
      <c r="H6" s="301"/>
      <c r="I6" s="301"/>
      <c r="J6" s="301"/>
      <c r="K6" s="301"/>
    </row>
    <row r="7" spans="1:12" ht="17.25" customHeight="1" thickBot="1" x14ac:dyDescent="0.2">
      <c r="B7" s="261"/>
      <c r="C7" s="14"/>
      <c r="D7" s="65"/>
      <c r="E7" s="70"/>
      <c r="F7" s="14"/>
      <c r="G7" s="14"/>
      <c r="H7" s="14"/>
      <c r="I7" s="14"/>
      <c r="J7" s="14"/>
      <c r="K7" s="14"/>
    </row>
    <row r="8" spans="1:12" ht="17.25" customHeight="1" x14ac:dyDescent="0.2">
      <c r="B8" s="265"/>
      <c r="C8" s="49"/>
      <c r="D8" s="66"/>
      <c r="E8" s="71"/>
      <c r="F8" s="49"/>
      <c r="G8" s="50"/>
      <c r="H8" s="49"/>
      <c r="I8" s="302" t="s">
        <v>155</v>
      </c>
      <c r="J8" s="303"/>
      <c r="K8" s="303"/>
    </row>
    <row r="9" spans="1:12" ht="17.25" customHeight="1" x14ac:dyDescent="0.2">
      <c r="A9" s="18"/>
      <c r="B9" s="265"/>
      <c r="C9" s="312" t="s">
        <v>263</v>
      </c>
      <c r="D9" s="313"/>
      <c r="E9" s="72" t="s">
        <v>221</v>
      </c>
      <c r="F9" s="51" t="s">
        <v>220</v>
      </c>
      <c r="G9" s="51" t="s">
        <v>227</v>
      </c>
      <c r="H9" s="51" t="s">
        <v>1</v>
      </c>
      <c r="I9" s="49"/>
      <c r="J9" s="49"/>
      <c r="K9" s="49"/>
    </row>
    <row r="10" spans="1:12" ht="17.25" customHeight="1" x14ac:dyDescent="0.2">
      <c r="A10" s="18"/>
      <c r="B10" s="266"/>
      <c r="C10" s="304" t="s">
        <v>275</v>
      </c>
      <c r="D10" s="305"/>
      <c r="E10" s="73" t="s">
        <v>106</v>
      </c>
      <c r="F10" s="53"/>
      <c r="G10" s="52" t="s">
        <v>2</v>
      </c>
      <c r="H10" s="53"/>
      <c r="I10" s="52" t="s">
        <v>228</v>
      </c>
      <c r="J10" s="52" t="s">
        <v>229</v>
      </c>
      <c r="K10" s="52" t="s">
        <v>230</v>
      </c>
    </row>
    <row r="11" spans="1:12" ht="17.25" customHeight="1" x14ac:dyDescent="0.2">
      <c r="A11" s="18"/>
      <c r="B11" s="54" t="s">
        <v>156</v>
      </c>
      <c r="C11" s="306" t="s">
        <v>291</v>
      </c>
      <c r="D11" s="307"/>
      <c r="E11" s="308" t="s">
        <v>233</v>
      </c>
      <c r="F11" s="309"/>
      <c r="G11" s="310"/>
      <c r="H11" s="306" t="s">
        <v>291</v>
      </c>
      <c r="I11" s="311"/>
      <c r="J11" s="311"/>
      <c r="K11" s="311"/>
    </row>
    <row r="12" spans="1:12" ht="17.25" customHeight="1" x14ac:dyDescent="0.2">
      <c r="A12" s="18"/>
      <c r="B12" s="248"/>
      <c r="C12" s="43"/>
      <c r="D12" s="95" t="s">
        <v>157</v>
      </c>
      <c r="E12" s="78" t="s">
        <v>157</v>
      </c>
      <c r="F12" s="6" t="s">
        <v>125</v>
      </c>
      <c r="G12" s="6" t="s">
        <v>126</v>
      </c>
      <c r="H12" s="6" t="s">
        <v>217</v>
      </c>
      <c r="I12" s="6" t="s">
        <v>158</v>
      </c>
      <c r="J12" s="6" t="s">
        <v>158</v>
      </c>
      <c r="K12" s="6" t="s">
        <v>158</v>
      </c>
    </row>
    <row r="13" spans="1:12" ht="17.25" customHeight="1" x14ac:dyDescent="0.2">
      <c r="A13" s="28"/>
      <c r="B13" s="249" t="s">
        <v>159</v>
      </c>
      <c r="C13" s="30"/>
      <c r="D13" s="67">
        <v>377959.91</v>
      </c>
      <c r="E13" s="74">
        <v>12744.4</v>
      </c>
      <c r="F13" s="12">
        <v>51842307</v>
      </c>
      <c r="G13" s="100">
        <v>2.4216824108999999</v>
      </c>
      <c r="H13" s="11">
        <v>127515</v>
      </c>
      <c r="I13" s="85">
        <v>12.875300476048327</v>
      </c>
      <c r="J13" s="85">
        <v>62.066960989175001</v>
      </c>
      <c r="K13" s="85">
        <v>25.057738534776664</v>
      </c>
      <c r="L13" s="29"/>
    </row>
    <row r="14" spans="1:12" ht="17.25" customHeight="1" x14ac:dyDescent="0.2">
      <c r="A14" s="28"/>
      <c r="B14" s="1"/>
      <c r="C14" s="30"/>
      <c r="D14" s="67"/>
      <c r="E14" s="74"/>
      <c r="F14" s="12"/>
      <c r="G14" s="100"/>
      <c r="L14" s="29"/>
    </row>
    <row r="15" spans="1:12" ht="17.25" customHeight="1" x14ac:dyDescent="0.2">
      <c r="A15" s="18"/>
      <c r="B15" s="1" t="s">
        <v>160</v>
      </c>
      <c r="C15" s="40"/>
      <c r="D15" s="67">
        <v>83457.48</v>
      </c>
      <c r="E15" s="75">
        <v>799.25</v>
      </c>
      <c r="F15" s="31">
        <v>2418305</v>
      </c>
      <c r="G15" s="100">
        <v>2.2101112142999999</v>
      </c>
      <c r="H15" s="11">
        <v>5431</v>
      </c>
      <c r="I15" s="85">
        <v>11.600073651261278</v>
      </c>
      <c r="J15" s="85">
        <v>61.351500644448528</v>
      </c>
      <c r="K15" s="85">
        <v>27.048425704290185</v>
      </c>
      <c r="L15" s="21"/>
    </row>
    <row r="16" spans="1:12" ht="17.25" customHeight="1" x14ac:dyDescent="0.2">
      <c r="A16" s="18"/>
      <c r="B16" s="1" t="s">
        <v>161</v>
      </c>
      <c r="C16" s="30"/>
      <c r="D16" s="67">
        <v>9644.74</v>
      </c>
      <c r="E16" s="75">
        <v>160.06</v>
      </c>
      <c r="F16" s="31">
        <v>511427</v>
      </c>
      <c r="G16" s="100">
        <v>2.6107753404</v>
      </c>
      <c r="H16" s="11">
        <v>1335</v>
      </c>
      <c r="I16" s="85">
        <v>11.910112359550562</v>
      </c>
      <c r="J16" s="85">
        <v>60.22471910112359</v>
      </c>
      <c r="K16" s="85">
        <v>27.940074906367041</v>
      </c>
      <c r="L16" s="21"/>
    </row>
    <row r="17" spans="1:12" ht="17.25" customHeight="1" x14ac:dyDescent="0.2">
      <c r="A17" s="18"/>
      <c r="B17" s="1" t="s">
        <v>163</v>
      </c>
      <c r="C17" s="40"/>
      <c r="D17" s="67">
        <v>15278.89</v>
      </c>
      <c r="E17" s="75">
        <v>84.14</v>
      </c>
      <c r="F17" s="31">
        <v>482845</v>
      </c>
      <c r="G17" s="100">
        <v>2.6882560656000001</v>
      </c>
      <c r="H17" s="11">
        <v>1295</v>
      </c>
      <c r="I17" s="85">
        <v>12.277992277992277</v>
      </c>
      <c r="J17" s="85">
        <v>58.996138996138988</v>
      </c>
      <c r="K17" s="85">
        <v>28.725868725868725</v>
      </c>
      <c r="L17" s="21"/>
    </row>
    <row r="18" spans="1:12" ht="17.25" customHeight="1" x14ac:dyDescent="0.2">
      <c r="B18" s="1" t="s">
        <v>164</v>
      </c>
      <c r="C18" s="30" t="s">
        <v>162</v>
      </c>
      <c r="D18" s="67">
        <v>7285.8</v>
      </c>
      <c r="E18" s="75">
        <v>242.9</v>
      </c>
      <c r="F18" s="31">
        <v>900352</v>
      </c>
      <c r="G18" s="100">
        <v>2.5618724677000002</v>
      </c>
      <c r="H18" s="11">
        <v>2328</v>
      </c>
      <c r="I18" s="85">
        <v>12.843642611683848</v>
      </c>
      <c r="J18" s="85">
        <v>63.402061855670098</v>
      </c>
      <c r="K18" s="85">
        <v>23.754295532646047</v>
      </c>
      <c r="L18" s="21"/>
    </row>
    <row r="19" spans="1:12" ht="17.25" customHeight="1" x14ac:dyDescent="0.2">
      <c r="B19" s="1" t="s">
        <v>165</v>
      </c>
      <c r="C19" s="30"/>
      <c r="D19" s="67">
        <v>11636.32</v>
      </c>
      <c r="E19" s="75">
        <v>87.21</v>
      </c>
      <c r="F19" s="31">
        <v>389095</v>
      </c>
      <c r="G19" s="100">
        <v>2.7129415694999999</v>
      </c>
      <c r="H19" s="11">
        <v>1050</v>
      </c>
      <c r="I19" s="85">
        <v>10.952380952380953</v>
      </c>
      <c r="J19" s="85">
        <v>57.523809523809518</v>
      </c>
      <c r="K19" s="85">
        <v>31.523809523809526</v>
      </c>
      <c r="L19" s="21"/>
    </row>
    <row r="20" spans="1:12" ht="17.25" customHeight="1" x14ac:dyDescent="0.2">
      <c r="B20" s="1"/>
      <c r="C20" s="30"/>
      <c r="D20" s="67"/>
      <c r="E20" s="75"/>
      <c r="F20" s="31"/>
      <c r="G20" s="100"/>
      <c r="L20" s="21"/>
    </row>
    <row r="21" spans="1:12" ht="17.25" customHeight="1" x14ac:dyDescent="0.2">
      <c r="B21" s="1" t="s">
        <v>166</v>
      </c>
      <c r="C21" s="30" t="s">
        <v>162</v>
      </c>
      <c r="D21" s="67">
        <v>9323.4599999999991</v>
      </c>
      <c r="E21" s="75">
        <v>115.02</v>
      </c>
      <c r="F21" s="31">
        <v>387682</v>
      </c>
      <c r="G21" s="100">
        <v>2.9435490943999998</v>
      </c>
      <c r="H21" s="11">
        <v>1141</v>
      </c>
      <c r="I21" s="85">
        <v>12.445223488168274</v>
      </c>
      <c r="J21" s="85">
        <v>58.545135845749343</v>
      </c>
      <c r="K21" s="85">
        <v>29.097283085013149</v>
      </c>
      <c r="L21" s="21"/>
    </row>
    <row r="22" spans="1:12" ht="17.25" customHeight="1" x14ac:dyDescent="0.2">
      <c r="B22" s="1" t="s">
        <v>167</v>
      </c>
      <c r="C22" s="40"/>
      <c r="D22" s="67">
        <v>13782.76</v>
      </c>
      <c r="E22" s="75">
        <v>183.99</v>
      </c>
      <c r="F22" s="31">
        <v>719441</v>
      </c>
      <c r="G22" s="100">
        <v>2.7647006494999999</v>
      </c>
      <c r="H22" s="11">
        <v>1946</v>
      </c>
      <c r="I22" s="85">
        <v>12.641315519013361</v>
      </c>
      <c r="J22" s="85">
        <v>60.431654676258994</v>
      </c>
      <c r="K22" s="85">
        <v>26.927029804727649</v>
      </c>
      <c r="L22" s="21"/>
    </row>
    <row r="23" spans="1:12" ht="17.25" customHeight="1" x14ac:dyDescent="0.2">
      <c r="B23" s="1" t="s">
        <v>168</v>
      </c>
      <c r="C23" s="40"/>
      <c r="D23" s="67">
        <v>6095.84</v>
      </c>
      <c r="E23" s="75">
        <v>242.23</v>
      </c>
      <c r="F23" s="31">
        <v>1086715</v>
      </c>
      <c r="G23" s="100">
        <v>2.6835297203000001</v>
      </c>
      <c r="H23" s="11">
        <v>2931</v>
      </c>
      <c r="I23" s="85">
        <v>13.0330945069942</v>
      </c>
      <c r="J23" s="85">
        <v>62.128966223132032</v>
      </c>
      <c r="K23" s="85">
        <v>24.837939269873761</v>
      </c>
      <c r="L23" s="21"/>
    </row>
    <row r="24" spans="1:12" ht="17.25" customHeight="1" x14ac:dyDescent="0.2">
      <c r="B24" s="1" t="s">
        <v>169</v>
      </c>
      <c r="C24" s="40"/>
      <c r="D24" s="67">
        <v>6408.28</v>
      </c>
      <c r="E24" s="75">
        <v>189.3</v>
      </c>
      <c r="F24" s="31">
        <v>744193</v>
      </c>
      <c r="G24" s="104">
        <v>2.649867709</v>
      </c>
      <c r="H24" s="11">
        <v>1986</v>
      </c>
      <c r="I24" s="85">
        <v>13.091641490433032</v>
      </c>
      <c r="J24" s="85">
        <v>62.73917421953675</v>
      </c>
      <c r="K24" s="85">
        <v>24.169184290030213</v>
      </c>
      <c r="L24" s="21"/>
    </row>
    <row r="25" spans="1:12" ht="17.25" customHeight="1" x14ac:dyDescent="0.2">
      <c r="B25" s="1" t="s">
        <v>170</v>
      </c>
      <c r="C25" s="40"/>
      <c r="D25" s="67">
        <v>6362.33</v>
      </c>
      <c r="E25" s="75">
        <v>200.52</v>
      </c>
      <c r="F25" s="31">
        <v>754324</v>
      </c>
      <c r="G25" s="100">
        <v>2.6112466260999998</v>
      </c>
      <c r="H25" s="11">
        <v>1984</v>
      </c>
      <c r="I25" s="85">
        <v>13.205645161290322</v>
      </c>
      <c r="J25" s="85">
        <v>60.9375</v>
      </c>
      <c r="K25" s="85">
        <v>25.806451612903224</v>
      </c>
      <c r="L25" s="21"/>
    </row>
    <row r="26" spans="1:12" ht="17.25" customHeight="1" x14ac:dyDescent="0.2">
      <c r="B26" s="1"/>
      <c r="C26" s="40"/>
      <c r="D26" s="67"/>
      <c r="E26" s="75"/>
      <c r="F26" s="31"/>
      <c r="G26" s="100"/>
      <c r="L26" s="21"/>
    </row>
    <row r="27" spans="1:12" ht="17.25" customHeight="1" x14ac:dyDescent="0.2">
      <c r="B27" s="1" t="s">
        <v>171</v>
      </c>
      <c r="C27" s="30" t="s">
        <v>162</v>
      </c>
      <c r="D27" s="67">
        <v>3798.08</v>
      </c>
      <c r="E27" s="75">
        <v>686.96</v>
      </c>
      <c r="F27" s="31">
        <v>2837542</v>
      </c>
      <c r="G27" s="100">
        <v>2.4999256398999998</v>
      </c>
      <c r="H27" s="11">
        <v>7222</v>
      </c>
      <c r="I27" s="85">
        <v>12.932705621711438</v>
      </c>
      <c r="J27" s="85">
        <v>64.068125173082251</v>
      </c>
      <c r="K27" s="85">
        <v>22.999169205206314</v>
      </c>
      <c r="L27" s="21"/>
    </row>
    <row r="28" spans="1:12" ht="17.25" customHeight="1" x14ac:dyDescent="0.2">
      <c r="B28" s="1" t="s">
        <v>172</v>
      </c>
      <c r="C28" s="30" t="s">
        <v>162</v>
      </c>
      <c r="D28" s="67">
        <v>5156.62</v>
      </c>
      <c r="E28" s="75">
        <v>633.96</v>
      </c>
      <c r="F28" s="31">
        <v>2512441</v>
      </c>
      <c r="G28" s="100">
        <v>2.4387732886000002</v>
      </c>
      <c r="H28" s="11">
        <v>6192</v>
      </c>
      <c r="I28" s="85">
        <v>12.67764857881137</v>
      </c>
      <c r="J28" s="85">
        <v>63.032945736434108</v>
      </c>
      <c r="K28" s="85">
        <v>24.305555555555554</v>
      </c>
      <c r="L28" s="21"/>
    </row>
    <row r="29" spans="1:12" ht="17.25" customHeight="1" x14ac:dyDescent="0.2">
      <c r="B29" s="1" t="s">
        <v>173</v>
      </c>
      <c r="C29" s="30" t="s">
        <v>162</v>
      </c>
      <c r="D29" s="67">
        <v>2188.67</v>
      </c>
      <c r="E29" s="75">
        <v>1074.42</v>
      </c>
      <c r="F29" s="31">
        <v>6382049</v>
      </c>
      <c r="G29" s="100">
        <v>2.0336139694000002</v>
      </c>
      <c r="H29" s="11">
        <v>13300</v>
      </c>
      <c r="I29" s="85">
        <v>11.300751879699249</v>
      </c>
      <c r="J29" s="85">
        <v>66.78947368421052</v>
      </c>
      <c r="K29" s="85">
        <v>21.909774436090228</v>
      </c>
      <c r="L29" s="21"/>
    </row>
    <row r="30" spans="1:12" ht="17.25" customHeight="1" x14ac:dyDescent="0.2">
      <c r="B30" s="1" t="s">
        <v>174</v>
      </c>
      <c r="C30" s="40"/>
      <c r="D30" s="67">
        <v>2416.0500000000002</v>
      </c>
      <c r="E30" s="75">
        <v>949.15</v>
      </c>
      <c r="F30" s="31">
        <v>3830111</v>
      </c>
      <c r="G30" s="100">
        <v>2.3256660186000002</v>
      </c>
      <c r="H30" s="11">
        <v>9079</v>
      </c>
      <c r="I30" s="85">
        <v>12.886881815177883</v>
      </c>
      <c r="J30" s="85">
        <v>64.720784227337816</v>
      </c>
      <c r="K30" s="85">
        <v>22.392333957484304</v>
      </c>
      <c r="L30" s="21"/>
    </row>
    <row r="31" spans="1:12" ht="17.25" customHeight="1" x14ac:dyDescent="0.2">
      <c r="B31" s="1"/>
      <c r="C31" s="40"/>
      <c r="E31" s="75"/>
      <c r="F31" s="31"/>
      <c r="G31" s="100"/>
      <c r="L31" s="21"/>
    </row>
    <row r="32" spans="1:12" ht="17.25" customHeight="1" x14ac:dyDescent="0.2">
      <c r="B32" s="1" t="s">
        <v>175</v>
      </c>
      <c r="C32" s="30" t="s">
        <v>162</v>
      </c>
      <c r="D32" s="67">
        <v>12583.84</v>
      </c>
      <c r="E32" s="75">
        <v>233.2</v>
      </c>
      <c r="F32" s="31">
        <v>837387</v>
      </c>
      <c r="G32" s="100">
        <v>2.7739527841</v>
      </c>
      <c r="H32" s="11">
        <v>2330</v>
      </c>
      <c r="I32" s="85">
        <v>12.317596566523605</v>
      </c>
      <c r="J32" s="85">
        <v>59.570815450643778</v>
      </c>
      <c r="K32" s="85">
        <v>28.111587982832621</v>
      </c>
      <c r="L32" s="21"/>
    </row>
    <row r="33" spans="2:12" ht="17.25" customHeight="1" x14ac:dyDescent="0.2">
      <c r="B33" s="1" t="s">
        <v>176</v>
      </c>
      <c r="C33" s="30" t="s">
        <v>162</v>
      </c>
      <c r="D33" s="67">
        <v>4247.62</v>
      </c>
      <c r="E33" s="75">
        <v>104.88</v>
      </c>
      <c r="F33" s="31">
        <v>382431</v>
      </c>
      <c r="G33" s="100">
        <v>2.7923834626000001</v>
      </c>
      <c r="H33" s="11">
        <v>1076</v>
      </c>
      <c r="I33" s="85">
        <v>12.546468401486987</v>
      </c>
      <c r="J33" s="85">
        <v>58.736059479553901</v>
      </c>
      <c r="K33" s="85">
        <v>28.717472118959108</v>
      </c>
      <c r="L33" s="21"/>
    </row>
    <row r="34" spans="2:12" ht="17.25" customHeight="1" x14ac:dyDescent="0.2">
      <c r="B34" s="1" t="s">
        <v>177</v>
      </c>
      <c r="C34" s="40"/>
      <c r="D34" s="67">
        <v>4186.21</v>
      </c>
      <c r="E34" s="75">
        <v>106.91</v>
      </c>
      <c r="F34" s="31">
        <v>440247</v>
      </c>
      <c r="G34" s="100">
        <v>2.5844423699000001</v>
      </c>
      <c r="H34" s="11">
        <v>1159</v>
      </c>
      <c r="I34" s="85">
        <v>13.287316652286455</v>
      </c>
      <c r="J34" s="85">
        <v>60.655737704918032</v>
      </c>
      <c r="K34" s="85">
        <v>26.056945642795515</v>
      </c>
      <c r="L34" s="21"/>
    </row>
    <row r="35" spans="2:12" ht="17.25" customHeight="1" x14ac:dyDescent="0.2">
      <c r="B35" s="1" t="s">
        <v>178</v>
      </c>
      <c r="C35" s="40"/>
      <c r="D35" s="67">
        <v>4189.8900000000003</v>
      </c>
      <c r="E35" s="75">
        <v>78.319999999999993</v>
      </c>
      <c r="F35" s="31">
        <v>274818</v>
      </c>
      <c r="G35" s="100">
        <v>2.8641064267999998</v>
      </c>
      <c r="H35" s="11">
        <v>795</v>
      </c>
      <c r="I35" s="85">
        <v>13.584905660377359</v>
      </c>
      <c r="J35" s="85">
        <v>59.496855345911946</v>
      </c>
      <c r="K35" s="85">
        <v>26.918238993710691</v>
      </c>
      <c r="L35" s="21"/>
    </row>
    <row r="36" spans="2:12" ht="17.25" customHeight="1" x14ac:dyDescent="0.2">
      <c r="B36" s="1"/>
      <c r="C36" s="40"/>
      <c r="E36" s="75"/>
      <c r="F36" s="31"/>
      <c r="G36" s="100"/>
      <c r="L36" s="21"/>
    </row>
    <row r="37" spans="2:12" ht="17.25" customHeight="1" x14ac:dyDescent="0.2">
      <c r="B37" s="1" t="s">
        <v>179</v>
      </c>
      <c r="C37" s="30" t="s">
        <v>162</v>
      </c>
      <c r="D37" s="67">
        <v>4465.37</v>
      </c>
      <c r="E37" s="75">
        <v>60.25</v>
      </c>
      <c r="F37" s="31">
        <v>327075</v>
      </c>
      <c r="G37" s="100">
        <v>2.5840250707000001</v>
      </c>
      <c r="H37" s="11">
        <v>847</v>
      </c>
      <c r="I37" s="85">
        <v>12.750885478158205</v>
      </c>
      <c r="J37" s="85">
        <v>60.802833530106263</v>
      </c>
      <c r="K37" s="85">
        <v>26.564344746162927</v>
      </c>
      <c r="L37" s="21"/>
    </row>
    <row r="38" spans="2:12" ht="17.25" customHeight="1" x14ac:dyDescent="0.2">
      <c r="B38" s="1" t="s">
        <v>180</v>
      </c>
      <c r="C38" s="30" t="s">
        <v>162</v>
      </c>
      <c r="D38" s="67">
        <v>13562.23</v>
      </c>
      <c r="E38" s="75">
        <v>176.37</v>
      </c>
      <c r="F38" s="31">
        <v>792831</v>
      </c>
      <c r="G38" s="100">
        <v>2.6631324960999998</v>
      </c>
      <c r="H38" s="11">
        <v>2122</v>
      </c>
      <c r="I38" s="85">
        <v>13.336475023562677</v>
      </c>
      <c r="J38" s="85">
        <v>58.388312912346841</v>
      </c>
      <c r="K38" s="85">
        <v>28.275212064090482</v>
      </c>
      <c r="L38" s="21"/>
    </row>
    <row r="39" spans="2:12" ht="17.25" customHeight="1" x14ac:dyDescent="0.2">
      <c r="B39" s="1" t="s">
        <v>181</v>
      </c>
      <c r="C39" s="30" t="s">
        <v>162</v>
      </c>
      <c r="D39" s="67">
        <v>10621.17</v>
      </c>
      <c r="E39" s="75">
        <v>178.73</v>
      </c>
      <c r="F39" s="31">
        <v>735702</v>
      </c>
      <c r="G39" s="100">
        <v>2.7807468241</v>
      </c>
      <c r="H39" s="11">
        <v>2051</v>
      </c>
      <c r="I39" s="85">
        <v>13.603120429058995</v>
      </c>
      <c r="J39" s="85">
        <v>60.117016089712337</v>
      </c>
      <c r="K39" s="85">
        <v>26.27986348122867</v>
      </c>
      <c r="L39" s="21"/>
    </row>
    <row r="40" spans="2:12" ht="17.25" customHeight="1" x14ac:dyDescent="0.2">
      <c r="B40" s="1" t="s">
        <v>182</v>
      </c>
      <c r="C40" s="30" t="s">
        <v>162</v>
      </c>
      <c r="D40" s="67">
        <v>7780.6</v>
      </c>
      <c r="E40" s="75">
        <v>425.89</v>
      </c>
      <c r="F40" s="31">
        <v>1397173</v>
      </c>
      <c r="G40" s="100">
        <v>2.6469492324999999</v>
      </c>
      <c r="H40" s="11">
        <v>3723</v>
      </c>
      <c r="I40" s="85">
        <v>13.322589309696481</v>
      </c>
      <c r="J40" s="85">
        <v>60.730593607305941</v>
      </c>
      <c r="K40" s="85">
        <v>25.94681708299758</v>
      </c>
      <c r="L40" s="21"/>
    </row>
    <row r="41" spans="2:12" ht="17.25" customHeight="1" x14ac:dyDescent="0.2">
      <c r="B41" s="1" t="s">
        <v>183</v>
      </c>
      <c r="C41" s="30" t="s">
        <v>162</v>
      </c>
      <c r="D41" s="67">
        <v>5165.16</v>
      </c>
      <c r="E41" s="75">
        <v>921.36</v>
      </c>
      <c r="F41" s="31">
        <v>2929943</v>
      </c>
      <c r="G41" s="100">
        <v>2.4946283937999998</v>
      </c>
      <c r="H41" s="11">
        <v>7443</v>
      </c>
      <c r="I41" s="85">
        <v>14.093779390030903</v>
      </c>
      <c r="J41" s="85">
        <v>63.57651484616418</v>
      </c>
      <c r="K41" s="85">
        <v>22.329705763804917</v>
      </c>
      <c r="L41" s="21"/>
    </row>
    <row r="42" spans="2:12" ht="17.25" customHeight="1" x14ac:dyDescent="0.2">
      <c r="B42" s="1" t="s">
        <v>184</v>
      </c>
      <c r="C42" s="30" t="s">
        <v>162</v>
      </c>
      <c r="D42" s="67">
        <v>5777.35</v>
      </c>
      <c r="E42" s="75">
        <v>186.2</v>
      </c>
      <c r="F42" s="31">
        <v>703237</v>
      </c>
      <c r="G42" s="100">
        <v>2.5877350026000001</v>
      </c>
      <c r="H42" s="11">
        <v>1833</v>
      </c>
      <c r="I42" s="85">
        <v>13.36606655755592</v>
      </c>
      <c r="J42" s="85">
        <v>60.447354064375332</v>
      </c>
      <c r="K42" s="85">
        <v>26.186579378068743</v>
      </c>
      <c r="L42" s="21"/>
    </row>
    <row r="43" spans="2:12" ht="17.25" customHeight="1" x14ac:dyDescent="0.2">
      <c r="B43" s="1"/>
      <c r="C43" s="30"/>
      <c r="E43" s="75"/>
      <c r="F43" s="31"/>
      <c r="G43" s="100"/>
      <c r="L43" s="21"/>
    </row>
    <row r="44" spans="2:12" ht="17.25" customHeight="1" x14ac:dyDescent="0.2">
      <c r="B44" s="1" t="s">
        <v>185</v>
      </c>
      <c r="C44" s="30" t="s">
        <v>162</v>
      </c>
      <c r="D44" s="67">
        <v>4017.36</v>
      </c>
      <c r="E44" s="75">
        <v>107.72</v>
      </c>
      <c r="F44" s="31">
        <v>517049</v>
      </c>
      <c r="G44" s="100">
        <v>2.6926268109999998</v>
      </c>
      <c r="H44" s="11">
        <v>1416</v>
      </c>
      <c r="I44" s="85">
        <v>14.75988700564972</v>
      </c>
      <c r="J44" s="85">
        <v>62.711864406779661</v>
      </c>
      <c r="K44" s="85">
        <v>22.528248587570619</v>
      </c>
      <c r="L44" s="21"/>
    </row>
    <row r="45" spans="2:12" ht="17.25" customHeight="1" x14ac:dyDescent="0.2">
      <c r="B45" s="1" t="s">
        <v>186</v>
      </c>
      <c r="C45" s="40"/>
      <c r="D45" s="67">
        <v>4613.26</v>
      </c>
      <c r="E45" s="75">
        <v>263.5</v>
      </c>
      <c r="F45" s="31">
        <v>1120440</v>
      </c>
      <c r="G45" s="100">
        <v>2.3091847845000002</v>
      </c>
      <c r="H45" s="11">
        <v>2617</v>
      </c>
      <c r="I45" s="85">
        <v>12.457011845624761</v>
      </c>
      <c r="J45" s="85">
        <v>61.750095529231942</v>
      </c>
      <c r="K45" s="85">
        <v>25.831104317921284</v>
      </c>
      <c r="L45" s="21"/>
    </row>
    <row r="46" spans="2:12" ht="17.25" customHeight="1" x14ac:dyDescent="0.2">
      <c r="B46" s="1" t="s">
        <v>187</v>
      </c>
      <c r="C46" s="40"/>
      <c r="D46" s="67">
        <v>1901.42</v>
      </c>
      <c r="E46" s="75">
        <v>906.72</v>
      </c>
      <c r="F46" s="31">
        <v>3823279</v>
      </c>
      <c r="G46" s="100">
        <v>2.2826301716000001</v>
      </c>
      <c r="H46" s="11">
        <v>8849</v>
      </c>
      <c r="I46" s="85">
        <v>12.860210193242175</v>
      </c>
      <c r="J46" s="85">
        <v>62.459034919199908</v>
      </c>
      <c r="K46" s="85">
        <v>24.680754887557914</v>
      </c>
      <c r="L46" s="21"/>
    </row>
    <row r="47" spans="2:12" ht="17.25" customHeight="1" x14ac:dyDescent="0.2">
      <c r="B47" s="1" t="s">
        <v>188</v>
      </c>
      <c r="C47" s="40"/>
      <c r="D47" s="67">
        <v>8396.4699999999993</v>
      </c>
      <c r="E47" s="75">
        <v>577.36</v>
      </c>
      <c r="F47" s="34">
        <v>2252522</v>
      </c>
      <c r="G47" s="100">
        <v>2.4389546473000001</v>
      </c>
      <c r="H47" s="11">
        <v>5558</v>
      </c>
      <c r="I47" s="85">
        <v>13.332133861101115</v>
      </c>
      <c r="J47" s="85">
        <v>61.335012594458441</v>
      </c>
      <c r="K47" s="85">
        <v>25.332853544440447</v>
      </c>
      <c r="L47" s="21"/>
    </row>
    <row r="48" spans="2:12" ht="17.25" customHeight="1" x14ac:dyDescent="0.2">
      <c r="B48" s="1" t="s">
        <v>189</v>
      </c>
      <c r="C48" s="40"/>
      <c r="D48" s="67">
        <v>3691.09</v>
      </c>
      <c r="E48" s="75">
        <v>143.09</v>
      </c>
      <c r="F48" s="31">
        <v>522600</v>
      </c>
      <c r="G48" s="100">
        <v>2.6294584768</v>
      </c>
      <c r="H48" s="11">
        <v>1383</v>
      </c>
      <c r="I48" s="85">
        <v>12.725958062183659</v>
      </c>
      <c r="J48" s="85">
        <v>60.592913955169927</v>
      </c>
      <c r="K48" s="85">
        <v>26.681127982646419</v>
      </c>
      <c r="L48" s="21"/>
    </row>
    <row r="49" spans="2:12" ht="17.25" customHeight="1" x14ac:dyDescent="0.2">
      <c r="B49" s="1" t="s">
        <v>105</v>
      </c>
      <c r="C49" s="33"/>
      <c r="D49" s="68">
        <v>4726.32</v>
      </c>
      <c r="E49" s="76">
        <v>91.03</v>
      </c>
      <c r="F49" s="31">
        <v>392842</v>
      </c>
      <c r="G49" s="105">
        <v>2.4951965421</v>
      </c>
      <c r="H49" s="11">
        <v>979</v>
      </c>
      <c r="I49" s="85">
        <v>12.359550561797752</v>
      </c>
      <c r="J49" s="85">
        <v>58.22267620020429</v>
      </c>
      <c r="K49" s="85">
        <v>29.417773237997956</v>
      </c>
      <c r="L49" s="29"/>
    </row>
    <row r="50" spans="2:12" ht="17.25" customHeight="1" x14ac:dyDescent="0.2">
      <c r="B50" s="1"/>
      <c r="C50" s="33"/>
      <c r="D50" s="68"/>
      <c r="E50" s="76"/>
      <c r="F50" s="31"/>
      <c r="G50" s="105"/>
      <c r="L50" s="29"/>
    </row>
    <row r="51" spans="2:12" ht="17.25" customHeight="1" x14ac:dyDescent="0.2">
      <c r="B51" s="1" t="s">
        <v>191</v>
      </c>
      <c r="C51" s="40"/>
      <c r="D51" s="67">
        <v>3507.31</v>
      </c>
      <c r="E51" s="75">
        <v>48.24</v>
      </c>
      <c r="F51" s="31">
        <v>211396</v>
      </c>
      <c r="G51" s="100">
        <v>2.7081259815999998</v>
      </c>
      <c r="H51" s="11">
        <v>578</v>
      </c>
      <c r="I51" s="85">
        <v>13.148788927335639</v>
      </c>
      <c r="J51" s="85">
        <v>58.650519031141869</v>
      </c>
      <c r="K51" s="85">
        <v>28.20069204152249</v>
      </c>
      <c r="L51" s="21"/>
    </row>
    <row r="52" spans="2:12" ht="17.25" customHeight="1" x14ac:dyDescent="0.2">
      <c r="B52" s="1" t="s">
        <v>192</v>
      </c>
      <c r="C52" s="40"/>
      <c r="D52" s="67">
        <v>6707.98</v>
      </c>
      <c r="E52" s="75">
        <v>42.94</v>
      </c>
      <c r="F52" s="31">
        <v>260921</v>
      </c>
      <c r="G52" s="100">
        <v>2.6596211113999999</v>
      </c>
      <c r="H52" s="11">
        <v>702</v>
      </c>
      <c r="I52" s="85">
        <v>12.678062678062679</v>
      </c>
      <c r="J52" s="85">
        <v>56.410256410256409</v>
      </c>
      <c r="K52" s="85">
        <v>30.911680911680911</v>
      </c>
      <c r="L52" s="21"/>
    </row>
    <row r="53" spans="2:12" ht="17.25" customHeight="1" x14ac:dyDescent="0.2">
      <c r="B53" s="1" t="s">
        <v>193</v>
      </c>
      <c r="C53" s="30" t="s">
        <v>162</v>
      </c>
      <c r="D53" s="67">
        <v>7113.24</v>
      </c>
      <c r="E53" s="75">
        <v>203.01</v>
      </c>
      <c r="F53" s="31">
        <v>752878</v>
      </c>
      <c r="G53" s="100">
        <v>2.5217751083</v>
      </c>
      <c r="H53" s="11">
        <v>1930</v>
      </c>
      <c r="I53" s="85">
        <v>13.367875647668392</v>
      </c>
      <c r="J53" s="85">
        <v>59.481865284974091</v>
      </c>
      <c r="K53" s="85">
        <v>27.150259067357513</v>
      </c>
      <c r="L53" s="21"/>
    </row>
    <row r="54" spans="2:12" ht="17.25" customHeight="1" x14ac:dyDescent="0.2">
      <c r="B54" s="1" t="s">
        <v>194</v>
      </c>
      <c r="C54" s="40"/>
      <c r="D54" s="67">
        <v>8479.81</v>
      </c>
      <c r="E54" s="75">
        <v>304.18</v>
      </c>
      <c r="F54" s="31">
        <v>1183036</v>
      </c>
      <c r="G54" s="100">
        <v>2.3611479278999998</v>
      </c>
      <c r="H54" s="11">
        <v>2840</v>
      </c>
      <c r="I54" s="85">
        <v>13.380281690140844</v>
      </c>
      <c r="J54" s="85">
        <v>60.422535211267601</v>
      </c>
      <c r="K54" s="85">
        <v>26.161971830985912</v>
      </c>
      <c r="L54" s="21"/>
    </row>
    <row r="55" spans="2:12" ht="17.25" customHeight="1" x14ac:dyDescent="0.2">
      <c r="B55" s="1" t="s">
        <v>195</v>
      </c>
      <c r="C55" s="40"/>
      <c r="D55" s="67">
        <v>6114.14</v>
      </c>
      <c r="E55" s="75">
        <v>210.74</v>
      </c>
      <c r="F55" s="31">
        <v>596231</v>
      </c>
      <c r="G55" s="100">
        <v>2.3605800436000002</v>
      </c>
      <c r="H55" s="11">
        <v>1420</v>
      </c>
      <c r="I55" s="85">
        <v>12.464788732394366</v>
      </c>
      <c r="J55" s="85">
        <v>57.323943661971832</v>
      </c>
      <c r="K55" s="85">
        <v>30.2112676056338</v>
      </c>
      <c r="L55" s="21"/>
    </row>
    <row r="56" spans="2:12" ht="17.25" customHeight="1" x14ac:dyDescent="0.2">
      <c r="B56" s="1"/>
      <c r="C56" s="40"/>
      <c r="D56" s="67"/>
      <c r="E56" s="75"/>
      <c r="F56" s="31"/>
      <c r="G56" s="100"/>
      <c r="L56" s="21"/>
    </row>
    <row r="57" spans="2:12" ht="17.25" customHeight="1" x14ac:dyDescent="0.2">
      <c r="B57" s="1" t="s">
        <v>196</v>
      </c>
      <c r="C57" s="40"/>
      <c r="D57" s="67">
        <v>4146.8100000000004</v>
      </c>
      <c r="E57" s="75">
        <v>52.88</v>
      </c>
      <c r="F57" s="31">
        <v>301546</v>
      </c>
      <c r="G57" s="100">
        <v>2.5199936327999999</v>
      </c>
      <c r="H57" s="11">
        <v>770</v>
      </c>
      <c r="I57" s="85">
        <v>12.077922077922079</v>
      </c>
      <c r="J57" s="85">
        <v>58.831168831168831</v>
      </c>
      <c r="K57" s="85">
        <v>29.09090909090909</v>
      </c>
      <c r="L57" s="21"/>
    </row>
    <row r="58" spans="2:12" ht="17.25" customHeight="1" x14ac:dyDescent="0.2">
      <c r="B58" s="1" t="s">
        <v>197</v>
      </c>
      <c r="C58" s="30" t="s">
        <v>162</v>
      </c>
      <c r="D58" s="67">
        <v>1876.58</v>
      </c>
      <c r="E58" s="75">
        <v>78.11</v>
      </c>
      <c r="F58" s="31">
        <v>389652</v>
      </c>
      <c r="G58" s="100">
        <v>2.4899038116000001</v>
      </c>
      <c r="H58" s="11">
        <v>985</v>
      </c>
      <c r="I58" s="85">
        <v>13.096446700507613</v>
      </c>
      <c r="J58" s="85">
        <v>58.781725888324878</v>
      </c>
      <c r="K58" s="85">
        <v>28.121827411167509</v>
      </c>
      <c r="L58" s="21"/>
    </row>
    <row r="59" spans="2:12" ht="17.25" customHeight="1" x14ac:dyDescent="0.2">
      <c r="B59" s="1" t="s">
        <v>198</v>
      </c>
      <c r="C59" s="40"/>
      <c r="D59" s="67">
        <v>5678.51</v>
      </c>
      <c r="E59" s="75">
        <v>154.01</v>
      </c>
      <c r="F59" s="31">
        <v>589676</v>
      </c>
      <c r="G59" s="100">
        <v>2.3656533417999999</v>
      </c>
      <c r="H59" s="11">
        <v>1405</v>
      </c>
      <c r="I59" s="85">
        <v>12.669039145907474</v>
      </c>
      <c r="J59" s="85">
        <v>58.576512455516017</v>
      </c>
      <c r="K59" s="85">
        <v>28.75444839857651</v>
      </c>
      <c r="L59" s="21"/>
    </row>
    <row r="60" spans="2:12" ht="17.25" customHeight="1" x14ac:dyDescent="0.2">
      <c r="B60" s="1" t="s">
        <v>199</v>
      </c>
      <c r="C60" s="40"/>
      <c r="D60" s="67">
        <v>7105.2</v>
      </c>
      <c r="E60" s="75">
        <v>55.76</v>
      </c>
      <c r="F60" s="31">
        <v>321004</v>
      </c>
      <c r="G60" s="100">
        <v>2.2976909944999999</v>
      </c>
      <c r="H60" s="11">
        <v>745</v>
      </c>
      <c r="I60" s="85">
        <v>11.812080536912752</v>
      </c>
      <c r="J60" s="85">
        <v>57.04697986577181</v>
      </c>
      <c r="K60" s="85">
        <v>31.140939597315437</v>
      </c>
      <c r="L60" s="21"/>
    </row>
    <row r="61" spans="2:12" ht="17.25" customHeight="1" x14ac:dyDescent="0.2">
      <c r="B61" s="1"/>
      <c r="C61" s="40"/>
      <c r="E61" s="75"/>
      <c r="F61" s="31"/>
      <c r="G61" s="100"/>
      <c r="H61" s="11"/>
      <c r="L61" s="21"/>
    </row>
    <row r="62" spans="2:12" ht="17.25" customHeight="1" x14ac:dyDescent="0.2">
      <c r="B62" s="1" t="s">
        <v>200</v>
      </c>
      <c r="C62" s="30" t="s">
        <v>162</v>
      </c>
      <c r="D62" s="67">
        <v>4979.42</v>
      </c>
      <c r="E62" s="75">
        <v>566.54999999999995</v>
      </c>
      <c r="F62" s="31">
        <v>2106654</v>
      </c>
      <c r="G62" s="100">
        <v>2.3463914815</v>
      </c>
      <c r="H62" s="11">
        <v>5090</v>
      </c>
      <c r="I62" s="85">
        <v>13.497053045186641</v>
      </c>
      <c r="J62" s="85">
        <v>62.337917485265223</v>
      </c>
      <c r="K62" s="85">
        <v>24.165029469548134</v>
      </c>
      <c r="L62" s="21"/>
    </row>
    <row r="63" spans="2:12" ht="17.25" customHeight="1" x14ac:dyDescent="0.2">
      <c r="B63" s="1" t="s">
        <v>201</v>
      </c>
      <c r="C63" s="40"/>
      <c r="D63" s="67">
        <v>2439.67</v>
      </c>
      <c r="E63" s="75">
        <v>54.25</v>
      </c>
      <c r="F63" s="31">
        <v>294120</v>
      </c>
      <c r="G63" s="100">
        <v>2.8026791786</v>
      </c>
      <c r="H63" s="11">
        <v>840</v>
      </c>
      <c r="I63" s="85">
        <v>14.285714285714285</v>
      </c>
      <c r="J63" s="85">
        <v>59.642857142857139</v>
      </c>
      <c r="K63" s="85">
        <v>26.071428571428573</v>
      </c>
      <c r="L63" s="21"/>
    </row>
    <row r="64" spans="2:12" ht="17.25" customHeight="1" x14ac:dyDescent="0.2">
      <c r="B64" s="1" t="s">
        <v>202</v>
      </c>
      <c r="C64" s="40"/>
      <c r="D64" s="67">
        <v>4105.88</v>
      </c>
      <c r="E64" s="75">
        <v>120.49</v>
      </c>
      <c r="F64" s="31">
        <v>556895</v>
      </c>
      <c r="G64" s="100">
        <v>2.4710475045</v>
      </c>
      <c r="H64" s="11">
        <v>1397</v>
      </c>
      <c r="I64" s="85">
        <v>13.242662848962061</v>
      </c>
      <c r="J64" s="85">
        <v>58.840372226199001</v>
      </c>
      <c r="K64" s="85">
        <v>27.91696492483894</v>
      </c>
      <c r="L64" s="21"/>
    </row>
    <row r="65" spans="1:12" ht="17.25" customHeight="1" x14ac:dyDescent="0.2">
      <c r="B65" s="1" t="s">
        <v>203</v>
      </c>
      <c r="C65" s="30" t="s">
        <v>162</v>
      </c>
      <c r="D65" s="67">
        <v>7404.89</v>
      </c>
      <c r="E65" s="75">
        <v>155.83000000000001</v>
      </c>
      <c r="F65" s="31">
        <v>686123</v>
      </c>
      <c r="G65" s="100">
        <v>2.5711585240999999</v>
      </c>
      <c r="H65" s="11">
        <v>1801</v>
      </c>
      <c r="I65" s="85">
        <v>13.659078289838977</v>
      </c>
      <c r="J65" s="85">
        <v>59.133814547473627</v>
      </c>
      <c r="K65" s="85">
        <v>27.262631871182673</v>
      </c>
      <c r="L65" s="21"/>
    </row>
    <row r="66" spans="1:12" ht="17.25" customHeight="1" x14ac:dyDescent="0.2">
      <c r="B66" s="1"/>
      <c r="C66" s="30"/>
      <c r="E66" s="75"/>
      <c r="F66" s="31"/>
      <c r="G66" s="100"/>
      <c r="H66" s="11"/>
      <c r="I66" s="85"/>
      <c r="J66" s="85"/>
      <c r="K66" s="85"/>
      <c r="L66" s="21"/>
    </row>
    <row r="67" spans="1:12" ht="17.25" customHeight="1" x14ac:dyDescent="0.2">
      <c r="B67" s="1" t="s">
        <v>204</v>
      </c>
      <c r="C67" s="30" t="s">
        <v>162</v>
      </c>
      <c r="D67" s="67">
        <v>6339.82</v>
      </c>
      <c r="E67" s="75">
        <v>114.85</v>
      </c>
      <c r="F67" s="31">
        <v>480443</v>
      </c>
      <c r="G67" s="100">
        <v>2.4143176193999998</v>
      </c>
      <c r="H67" s="11">
        <v>1178</v>
      </c>
      <c r="I67" s="85">
        <v>12.903225806451612</v>
      </c>
      <c r="J67" s="85">
        <v>58.573853989813237</v>
      </c>
      <c r="K67" s="85">
        <v>28.607809847198638</v>
      </c>
      <c r="L67" s="21"/>
    </row>
    <row r="68" spans="1:12" ht="17.25" customHeight="1" x14ac:dyDescent="0.2">
      <c r="B68" s="1" t="s">
        <v>205</v>
      </c>
      <c r="C68" s="30" t="s">
        <v>162</v>
      </c>
      <c r="D68" s="67">
        <v>7736.08</v>
      </c>
      <c r="E68" s="75">
        <v>113.99</v>
      </c>
      <c r="F68" s="31">
        <v>459177</v>
      </c>
      <c r="G68" s="100">
        <v>2.3997434540000002</v>
      </c>
      <c r="H68" s="11">
        <v>1120</v>
      </c>
      <c r="I68" s="85">
        <v>13.839285714285715</v>
      </c>
      <c r="J68" s="85">
        <v>58.571428571428577</v>
      </c>
      <c r="K68" s="85">
        <v>27.678571428571431</v>
      </c>
      <c r="L68" s="21"/>
    </row>
    <row r="69" spans="1:12" ht="17.25" customHeight="1" x14ac:dyDescent="0.2">
      <c r="B69" s="1" t="s">
        <v>206</v>
      </c>
      <c r="C69" s="30" t="s">
        <v>162</v>
      </c>
      <c r="D69" s="67">
        <v>9188.99</v>
      </c>
      <c r="E69" s="75">
        <v>127.02</v>
      </c>
      <c r="F69" s="31">
        <v>727273</v>
      </c>
      <c r="G69" s="100">
        <v>2.2672586498</v>
      </c>
      <c r="H69" s="11">
        <v>1680</v>
      </c>
      <c r="I69" s="85">
        <v>13.63095238095238</v>
      </c>
      <c r="J69" s="85">
        <v>58.571428571428577</v>
      </c>
      <c r="K69" s="85">
        <v>27.797619047619047</v>
      </c>
      <c r="L69" s="21"/>
    </row>
    <row r="70" spans="1:12" ht="17.25" customHeight="1" x14ac:dyDescent="0.2">
      <c r="B70" s="94" t="s">
        <v>207</v>
      </c>
      <c r="C70" s="110"/>
      <c r="D70" s="154">
        <v>2276.7199999999998</v>
      </c>
      <c r="E70" s="155">
        <v>130.91999999999999</v>
      </c>
      <c r="F70" s="37">
        <v>519184</v>
      </c>
      <c r="G70" s="156">
        <v>2.6259765324000002</v>
      </c>
      <c r="H70" s="11">
        <v>1415</v>
      </c>
      <c r="I70" s="85">
        <v>17.597173144876326</v>
      </c>
      <c r="J70" s="85">
        <v>64.028268551236749</v>
      </c>
      <c r="K70" s="85">
        <v>18.374558303886925</v>
      </c>
      <c r="L70" s="21"/>
    </row>
    <row r="71" spans="1:12" ht="17.25" customHeight="1" x14ac:dyDescent="0.2">
      <c r="B71" s="159"/>
      <c r="C71" s="40"/>
      <c r="D71" s="154"/>
      <c r="E71" s="155"/>
      <c r="F71" s="37"/>
      <c r="G71" s="156"/>
      <c r="H71" s="11"/>
      <c r="I71" s="85"/>
      <c r="J71" s="85"/>
      <c r="K71" s="77"/>
      <c r="L71" s="21"/>
    </row>
    <row r="72" spans="1:12" ht="17.25" customHeight="1" x14ac:dyDescent="0.15">
      <c r="B72" s="318" t="s">
        <v>248</v>
      </c>
      <c r="C72" s="314" t="s">
        <v>235</v>
      </c>
      <c r="D72" s="315"/>
      <c r="E72" s="320" t="s">
        <v>224</v>
      </c>
      <c r="F72" s="321"/>
      <c r="G72" s="322"/>
      <c r="H72" s="326" t="s">
        <v>236</v>
      </c>
      <c r="I72" s="327"/>
      <c r="J72" s="327"/>
      <c r="K72" s="327"/>
    </row>
    <row r="73" spans="1:12" ht="17.25" customHeight="1" thickBot="1" x14ac:dyDescent="0.2">
      <c r="B73" s="319"/>
      <c r="C73" s="316" t="s">
        <v>249</v>
      </c>
      <c r="D73" s="317"/>
      <c r="E73" s="323"/>
      <c r="F73" s="324"/>
      <c r="G73" s="325"/>
      <c r="H73" s="328"/>
      <c r="I73" s="329"/>
      <c r="J73" s="329"/>
      <c r="K73" s="329"/>
    </row>
    <row r="74" spans="1:12" ht="17.25" customHeight="1" x14ac:dyDescent="0.15">
      <c r="A74" s="19"/>
      <c r="D74" s="195"/>
    </row>
    <row r="75" spans="1:12" ht="17.25" customHeight="1" x14ac:dyDescent="0.15">
      <c r="B75" s="267"/>
      <c r="C75" s="195"/>
      <c r="D75" s="195"/>
      <c r="E75" s="196"/>
    </row>
  </sheetData>
  <mergeCells count="12">
    <mergeCell ref="C72:D72"/>
    <mergeCell ref="C73:D73"/>
    <mergeCell ref="B72:B73"/>
    <mergeCell ref="E72:G73"/>
    <mergeCell ref="H72:K73"/>
    <mergeCell ref="B6:K6"/>
    <mergeCell ref="I8:K8"/>
    <mergeCell ref="C10:D10"/>
    <mergeCell ref="C11:D11"/>
    <mergeCell ref="E11:G11"/>
    <mergeCell ref="H11:K11"/>
    <mergeCell ref="C9:D9"/>
  </mergeCells>
  <phoneticPr fontId="2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94"/>
  <sheetViews>
    <sheetView view="pageBreakPreview" topLeftCell="A44" zoomScale="75" zoomScaleNormal="75" zoomScaleSheetLayoutView="75" workbookViewId="0">
      <selection activeCell="G56" sqref="G56"/>
    </sheetView>
  </sheetViews>
  <sheetFormatPr defaultColWidth="14.625" defaultRowHeight="17.25" customHeight="1" x14ac:dyDescent="0.15"/>
  <cols>
    <col min="1" max="1" width="17.125" customWidth="1"/>
    <col min="2" max="2" width="15.75" style="256" customWidth="1"/>
    <col min="3" max="4" width="15.625" style="184" customWidth="1"/>
    <col min="5" max="10" width="15.625" customWidth="1"/>
    <col min="11" max="12" width="19.625" customWidth="1"/>
  </cols>
  <sheetData>
    <row r="2" spans="2:10" ht="17.25" customHeight="1" x14ac:dyDescent="0.15">
      <c r="B2" s="250"/>
    </row>
    <row r="6" spans="2:10" ht="24" customHeight="1" x14ac:dyDescent="0.25">
      <c r="B6" s="301" t="s">
        <v>92</v>
      </c>
      <c r="C6" s="301"/>
      <c r="D6" s="301"/>
      <c r="E6" s="301"/>
      <c r="F6" s="301"/>
      <c r="G6" s="301"/>
      <c r="H6" s="301"/>
      <c r="I6" s="301"/>
      <c r="J6" s="301"/>
    </row>
    <row r="7" spans="2:10" ht="17.25" customHeight="1" thickBot="1" x14ac:dyDescent="0.2">
      <c r="B7" s="251"/>
      <c r="C7" s="183"/>
      <c r="D7" s="183"/>
      <c r="E7" s="45"/>
      <c r="F7" s="45"/>
      <c r="G7" s="45"/>
      <c r="H7" s="45"/>
      <c r="I7" s="45"/>
      <c r="J7" s="45"/>
    </row>
    <row r="8" spans="2:10" ht="17.25" customHeight="1" x14ac:dyDescent="0.2">
      <c r="B8" s="252"/>
      <c r="C8" s="411" t="s">
        <v>271</v>
      </c>
      <c r="D8" s="412"/>
      <c r="E8" s="4"/>
      <c r="F8" s="47"/>
      <c r="G8" s="60" t="s">
        <v>76</v>
      </c>
      <c r="H8" s="47"/>
      <c r="I8" s="47"/>
      <c r="J8" s="47"/>
    </row>
    <row r="9" spans="2:10" ht="17.25" customHeight="1" x14ac:dyDescent="0.2">
      <c r="B9" s="253"/>
      <c r="C9" s="413" t="s">
        <v>270</v>
      </c>
      <c r="D9" s="214" t="s">
        <v>93</v>
      </c>
      <c r="E9" s="212"/>
      <c r="F9" s="136"/>
      <c r="G9" s="57"/>
      <c r="H9" s="3"/>
      <c r="I9" s="3"/>
      <c r="J9" s="3"/>
    </row>
    <row r="10" spans="2:10" ht="17.25" customHeight="1" x14ac:dyDescent="0.2">
      <c r="B10" s="254"/>
      <c r="C10" s="414"/>
      <c r="D10" s="187" t="s">
        <v>94</v>
      </c>
      <c r="E10" s="58" t="s">
        <v>77</v>
      </c>
      <c r="F10" s="58" t="s">
        <v>78</v>
      </c>
      <c r="G10" s="58" t="s">
        <v>79</v>
      </c>
      <c r="H10" s="285" t="s">
        <v>279</v>
      </c>
      <c r="I10" s="58" t="s">
        <v>80</v>
      </c>
      <c r="J10" s="58" t="s">
        <v>81</v>
      </c>
    </row>
    <row r="11" spans="2:10" ht="17.25" customHeight="1" x14ac:dyDescent="0.2">
      <c r="B11" s="178" t="s">
        <v>156</v>
      </c>
      <c r="C11" s="311" t="s">
        <v>303</v>
      </c>
      <c r="D11" s="350"/>
      <c r="E11" s="306" t="s">
        <v>290</v>
      </c>
      <c r="F11" s="311"/>
      <c r="G11" s="311"/>
      <c r="H11" s="311"/>
      <c r="I11" s="311"/>
      <c r="J11" s="311"/>
    </row>
    <row r="12" spans="2:10" ht="17.25" customHeight="1" x14ac:dyDescent="0.2">
      <c r="B12" s="246"/>
      <c r="C12" s="211" t="s">
        <v>95</v>
      </c>
      <c r="D12" s="211" t="s">
        <v>95</v>
      </c>
      <c r="E12" s="137" t="s">
        <v>126</v>
      </c>
      <c r="F12" s="6" t="s">
        <v>126</v>
      </c>
      <c r="G12" s="6" t="s">
        <v>126</v>
      </c>
      <c r="H12" s="6" t="s">
        <v>126</v>
      </c>
      <c r="I12" s="6" t="s">
        <v>126</v>
      </c>
      <c r="J12" s="6" t="s">
        <v>126</v>
      </c>
    </row>
    <row r="13" spans="2:10" s="10" customFormat="1" ht="17.25" customHeight="1" x14ac:dyDescent="0.2">
      <c r="B13" s="198" t="s">
        <v>159</v>
      </c>
      <c r="C13" s="231">
        <v>80272571</v>
      </c>
      <c r="D13" s="231">
        <v>60051338</v>
      </c>
      <c r="E13" s="231">
        <v>6676920</v>
      </c>
      <c r="F13" s="32">
        <v>3536182</v>
      </c>
      <c r="G13" s="32">
        <v>3319640</v>
      </c>
      <c r="H13" s="166">
        <v>58226</v>
      </c>
      <c r="I13" s="32">
        <v>138260</v>
      </c>
      <c r="J13" s="32">
        <v>2868872</v>
      </c>
    </row>
    <row r="14" spans="2:10" s="10" customFormat="1" ht="17.25" customHeight="1" x14ac:dyDescent="0.2">
      <c r="B14" s="84"/>
      <c r="C14" s="232"/>
      <c r="D14" s="231"/>
      <c r="E14" s="133"/>
      <c r="F14" s="32"/>
      <c r="G14" s="32"/>
      <c r="H14" s="166"/>
      <c r="I14" s="32"/>
      <c r="J14" s="32"/>
    </row>
    <row r="15" spans="2:10" s="10" customFormat="1" ht="17.25" customHeight="1" x14ac:dyDescent="0.2">
      <c r="B15" s="84" t="s">
        <v>160</v>
      </c>
      <c r="C15" s="231">
        <v>3704606</v>
      </c>
      <c r="D15" s="231">
        <v>2759363</v>
      </c>
      <c r="E15" s="231">
        <v>261370</v>
      </c>
      <c r="F15" s="231">
        <v>138959</v>
      </c>
      <c r="G15" s="231">
        <v>135859</v>
      </c>
      <c r="H15" s="231">
        <v>4015</v>
      </c>
      <c r="I15" s="231">
        <v>5536</v>
      </c>
      <c r="J15" s="231">
        <v>89579</v>
      </c>
    </row>
    <row r="16" spans="2:10" s="10" customFormat="1" ht="17.25" customHeight="1" x14ac:dyDescent="0.2">
      <c r="B16" s="84" t="s">
        <v>161</v>
      </c>
      <c r="C16" s="231">
        <v>1001600</v>
      </c>
      <c r="D16" s="231">
        <v>719017</v>
      </c>
      <c r="E16" s="231">
        <v>67394</v>
      </c>
      <c r="F16" s="231">
        <v>38452</v>
      </c>
      <c r="G16" s="231">
        <v>38878</v>
      </c>
      <c r="H16" s="231">
        <v>909</v>
      </c>
      <c r="I16" s="231">
        <v>1865</v>
      </c>
      <c r="J16" s="231">
        <v>15741</v>
      </c>
    </row>
    <row r="17" spans="2:10" s="10" customFormat="1" ht="17.25" customHeight="1" x14ac:dyDescent="0.2">
      <c r="B17" s="84" t="s">
        <v>163</v>
      </c>
      <c r="C17" s="231">
        <v>1015932</v>
      </c>
      <c r="D17" s="231">
        <v>722843</v>
      </c>
      <c r="E17" s="231">
        <v>66328</v>
      </c>
      <c r="F17" s="231">
        <v>36764</v>
      </c>
      <c r="G17" s="231">
        <v>36252</v>
      </c>
      <c r="H17" s="231">
        <v>856</v>
      </c>
      <c r="I17" s="231">
        <v>1217</v>
      </c>
      <c r="J17" s="231">
        <v>13145</v>
      </c>
    </row>
    <row r="18" spans="2:10" s="10" customFormat="1" ht="17.25" customHeight="1" x14ac:dyDescent="0.2">
      <c r="B18" s="84" t="s">
        <v>164</v>
      </c>
      <c r="C18" s="231">
        <v>1662199</v>
      </c>
      <c r="D18" s="231">
        <v>1250261</v>
      </c>
      <c r="E18" s="231">
        <v>122447</v>
      </c>
      <c r="F18" s="231">
        <v>64862</v>
      </c>
      <c r="G18" s="231">
        <v>61572</v>
      </c>
      <c r="H18" s="231">
        <v>1673</v>
      </c>
      <c r="I18" s="231">
        <v>1516</v>
      </c>
      <c r="J18" s="231">
        <v>57249</v>
      </c>
    </row>
    <row r="19" spans="2:10" s="10" customFormat="1" ht="17.25" customHeight="1" x14ac:dyDescent="0.2">
      <c r="B19" s="84" t="s">
        <v>165</v>
      </c>
      <c r="C19" s="231">
        <v>821406</v>
      </c>
      <c r="D19" s="231">
        <v>590373</v>
      </c>
      <c r="E19" s="231">
        <v>48249</v>
      </c>
      <c r="F19" s="231">
        <v>27154</v>
      </c>
      <c r="G19" s="231">
        <v>27662</v>
      </c>
      <c r="H19" s="231">
        <v>894</v>
      </c>
      <c r="I19" s="231">
        <v>1068</v>
      </c>
      <c r="J19" s="231">
        <v>9747</v>
      </c>
    </row>
    <row r="20" spans="2:10" s="10" customFormat="1" ht="17.25" customHeight="1" x14ac:dyDescent="0.2">
      <c r="B20" s="84"/>
      <c r="C20" s="231"/>
      <c r="D20" s="232"/>
      <c r="E20" s="232"/>
      <c r="F20" s="232"/>
      <c r="G20" s="232"/>
      <c r="H20" s="232"/>
      <c r="I20" s="232"/>
      <c r="J20" s="232"/>
    </row>
    <row r="21" spans="2:10" s="10" customFormat="1" ht="17.25" customHeight="1" x14ac:dyDescent="0.2">
      <c r="B21" s="84" t="s">
        <v>166</v>
      </c>
      <c r="C21" s="231">
        <v>931299</v>
      </c>
      <c r="D21" s="231">
        <v>683111</v>
      </c>
      <c r="E21" s="231">
        <v>59595</v>
      </c>
      <c r="F21" s="231">
        <v>32214</v>
      </c>
      <c r="G21" s="231">
        <v>32480</v>
      </c>
      <c r="H21" s="231">
        <v>864</v>
      </c>
      <c r="I21" s="231">
        <v>1336</v>
      </c>
      <c r="J21" s="231">
        <v>12887</v>
      </c>
    </row>
    <row r="22" spans="2:10" s="10" customFormat="1" ht="17.25" customHeight="1" x14ac:dyDescent="0.2">
      <c r="B22" s="84" t="s">
        <v>167</v>
      </c>
      <c r="C22" s="231">
        <v>1624195</v>
      </c>
      <c r="D22" s="231">
        <v>1191688</v>
      </c>
      <c r="E22" s="231">
        <v>100579</v>
      </c>
      <c r="F22" s="231">
        <v>57446</v>
      </c>
      <c r="G22" s="231">
        <v>55473</v>
      </c>
      <c r="H22" s="231">
        <v>1067</v>
      </c>
      <c r="I22" s="231">
        <v>1887</v>
      </c>
      <c r="J22" s="231">
        <v>15659</v>
      </c>
    </row>
    <row r="23" spans="2:10" s="10" customFormat="1" ht="17.25" customHeight="1" x14ac:dyDescent="0.2">
      <c r="B23" s="84" t="s">
        <v>168</v>
      </c>
      <c r="C23" s="231">
        <v>2541817</v>
      </c>
      <c r="D23" s="231">
        <v>1906479</v>
      </c>
      <c r="E23" s="231">
        <v>158893</v>
      </c>
      <c r="F23" s="231">
        <v>84604</v>
      </c>
      <c r="G23" s="231">
        <v>78960</v>
      </c>
      <c r="H23" s="231">
        <v>1152</v>
      </c>
      <c r="I23" s="231">
        <v>910</v>
      </c>
      <c r="J23" s="231">
        <v>38504</v>
      </c>
    </row>
    <row r="24" spans="2:10" s="10" customFormat="1" ht="17.25" customHeight="1" x14ac:dyDescent="0.2">
      <c r="B24" s="84" t="s">
        <v>169</v>
      </c>
      <c r="C24" s="231">
        <v>1692984</v>
      </c>
      <c r="D24" s="231">
        <v>1293048</v>
      </c>
      <c r="E24" s="231">
        <v>108135</v>
      </c>
      <c r="F24" s="231">
        <v>56101</v>
      </c>
      <c r="G24" s="231">
        <v>54454</v>
      </c>
      <c r="H24" s="231">
        <v>1079</v>
      </c>
      <c r="I24" s="231">
        <v>1896</v>
      </c>
      <c r="J24" s="231">
        <v>22422</v>
      </c>
    </row>
    <row r="25" spans="2:10" s="10" customFormat="1" ht="17.25" customHeight="1" x14ac:dyDescent="0.2">
      <c r="B25" s="84" t="s">
        <v>170</v>
      </c>
      <c r="C25" s="231">
        <v>1768159</v>
      </c>
      <c r="D25" s="231">
        <v>1338541</v>
      </c>
      <c r="E25" s="231">
        <v>109718</v>
      </c>
      <c r="F25" s="231">
        <v>57732</v>
      </c>
      <c r="G25" s="231">
        <v>53331</v>
      </c>
      <c r="H25" s="231">
        <v>1108</v>
      </c>
      <c r="I25" s="231">
        <v>2061</v>
      </c>
      <c r="J25" s="231">
        <v>29232</v>
      </c>
    </row>
    <row r="26" spans="2:10" s="10" customFormat="1" ht="17.25" customHeight="1" x14ac:dyDescent="0.2">
      <c r="B26" s="84"/>
      <c r="C26" s="231"/>
      <c r="D26" s="231"/>
      <c r="E26" s="231"/>
      <c r="F26" s="231"/>
      <c r="G26" s="231"/>
      <c r="H26" s="231"/>
      <c r="I26" s="231"/>
      <c r="J26" s="231"/>
    </row>
    <row r="27" spans="2:10" s="10" customFormat="1" ht="17.25" customHeight="1" x14ac:dyDescent="0.2">
      <c r="B27" s="84" t="s">
        <v>171</v>
      </c>
      <c r="C27" s="231">
        <v>4011347</v>
      </c>
      <c r="D27" s="231">
        <v>3118505</v>
      </c>
      <c r="E27" s="231">
        <v>382020</v>
      </c>
      <c r="F27" s="231">
        <v>196384</v>
      </c>
      <c r="G27" s="231">
        <v>176764</v>
      </c>
      <c r="H27" s="300">
        <v>0</v>
      </c>
      <c r="I27" s="231">
        <v>4664</v>
      </c>
      <c r="J27" s="231">
        <v>123146</v>
      </c>
    </row>
    <row r="28" spans="2:10" s="10" customFormat="1" ht="17.25" customHeight="1" x14ac:dyDescent="0.2">
      <c r="B28" s="84" t="s">
        <v>172</v>
      </c>
      <c r="C28" s="231">
        <v>3553695</v>
      </c>
      <c r="D28" s="231">
        <v>2727967</v>
      </c>
      <c r="E28" s="231">
        <v>326144</v>
      </c>
      <c r="F28" s="231">
        <v>166059</v>
      </c>
      <c r="G28" s="231">
        <v>150964</v>
      </c>
      <c r="H28" s="231">
        <v>1121</v>
      </c>
      <c r="I28" s="231">
        <v>3989</v>
      </c>
      <c r="J28" s="231">
        <v>113081</v>
      </c>
    </row>
    <row r="29" spans="2:10" s="10" customFormat="1" ht="17.25" customHeight="1" x14ac:dyDescent="0.2">
      <c r="B29" s="84" t="s">
        <v>173</v>
      </c>
      <c r="C29" s="231">
        <v>4415951</v>
      </c>
      <c r="D29" s="231">
        <v>3138315</v>
      </c>
      <c r="E29" s="231">
        <v>585535</v>
      </c>
      <c r="F29" s="231">
        <v>312764</v>
      </c>
      <c r="G29" s="231">
        <v>312683</v>
      </c>
      <c r="H29" s="231">
        <v>3531</v>
      </c>
      <c r="I29" s="231">
        <v>17572</v>
      </c>
      <c r="J29" s="231">
        <v>739071</v>
      </c>
    </row>
    <row r="30" spans="2:10" s="10" customFormat="1" ht="17.25" customHeight="1" x14ac:dyDescent="0.2">
      <c r="B30" s="84" t="s">
        <v>174</v>
      </c>
      <c r="C30" s="231">
        <v>3984710</v>
      </c>
      <c r="D30" s="231">
        <v>3042800</v>
      </c>
      <c r="E30" s="231">
        <v>471280</v>
      </c>
      <c r="F30" s="231">
        <v>237461</v>
      </c>
      <c r="G30" s="231">
        <v>201949</v>
      </c>
      <c r="H30" s="300">
        <v>0</v>
      </c>
      <c r="I30" s="231">
        <v>7347</v>
      </c>
      <c r="J30" s="231">
        <v>194923</v>
      </c>
    </row>
    <row r="31" spans="2:10" s="10" customFormat="1" ht="17.25" customHeight="1" x14ac:dyDescent="0.2">
      <c r="B31" s="84"/>
      <c r="C31" s="231"/>
      <c r="D31" s="231"/>
      <c r="E31" s="231"/>
      <c r="F31" s="231"/>
      <c r="G31" s="231"/>
      <c r="H31" s="231"/>
      <c r="I31" s="231"/>
      <c r="J31" s="231"/>
    </row>
    <row r="32" spans="2:10" s="10" customFormat="1" ht="17.25" customHeight="1" x14ac:dyDescent="0.2">
      <c r="B32" s="84" t="s">
        <v>175</v>
      </c>
      <c r="C32" s="231">
        <v>1837804</v>
      </c>
      <c r="D32" s="231">
        <v>1363948</v>
      </c>
      <c r="E32" s="231">
        <v>118425</v>
      </c>
      <c r="F32" s="231">
        <v>63367</v>
      </c>
      <c r="G32" s="231">
        <v>61709</v>
      </c>
      <c r="H32" s="231">
        <v>1114</v>
      </c>
      <c r="I32" s="231">
        <v>1602</v>
      </c>
      <c r="J32" s="231">
        <v>30576</v>
      </c>
    </row>
    <row r="33" spans="2:10" s="10" customFormat="1" ht="17.25" customHeight="1" x14ac:dyDescent="0.2">
      <c r="B33" s="84" t="s">
        <v>176</v>
      </c>
      <c r="C33" s="231">
        <v>893773</v>
      </c>
      <c r="D33" s="231">
        <v>694920</v>
      </c>
      <c r="E33" s="231">
        <v>56684</v>
      </c>
      <c r="F33" s="231">
        <v>30372</v>
      </c>
      <c r="G33" s="231">
        <v>28864</v>
      </c>
      <c r="H33" s="231">
        <v>1430</v>
      </c>
      <c r="I33" s="231">
        <v>1259</v>
      </c>
      <c r="J33" s="231">
        <v>11660</v>
      </c>
    </row>
    <row r="34" spans="2:10" s="10" customFormat="1" ht="17.25" customHeight="1" x14ac:dyDescent="0.2">
      <c r="B34" s="84" t="s">
        <v>177</v>
      </c>
      <c r="C34" s="231">
        <v>890292</v>
      </c>
      <c r="D34" s="231">
        <v>697593</v>
      </c>
      <c r="E34" s="231">
        <v>62954</v>
      </c>
      <c r="F34" s="231">
        <v>33736</v>
      </c>
      <c r="G34" s="231">
        <v>31968</v>
      </c>
      <c r="H34" s="231">
        <v>1678</v>
      </c>
      <c r="I34" s="231">
        <v>1682</v>
      </c>
      <c r="J34" s="231">
        <v>29520</v>
      </c>
    </row>
    <row r="35" spans="2:10" s="10" customFormat="1" ht="17.25" customHeight="1" x14ac:dyDescent="0.2">
      <c r="B35" s="84" t="s">
        <v>178</v>
      </c>
      <c r="C35" s="231">
        <v>655980</v>
      </c>
      <c r="D35" s="231">
        <v>497218</v>
      </c>
      <c r="E35" s="231">
        <v>44457</v>
      </c>
      <c r="F35" s="231">
        <v>23816</v>
      </c>
      <c r="G35" s="231">
        <v>23229</v>
      </c>
      <c r="H35" s="231">
        <v>1038</v>
      </c>
      <c r="I35" s="231">
        <v>1154</v>
      </c>
      <c r="J35" s="231">
        <v>10096</v>
      </c>
    </row>
    <row r="36" spans="2:10" s="10" customFormat="1" ht="17.25" customHeight="1" x14ac:dyDescent="0.2">
      <c r="B36" s="84"/>
      <c r="C36" s="231"/>
      <c r="D36" s="231"/>
      <c r="E36" s="231"/>
      <c r="F36" s="231"/>
      <c r="G36" s="231"/>
      <c r="H36" s="231"/>
      <c r="I36" s="231"/>
      <c r="J36" s="231"/>
    </row>
    <row r="37" spans="2:10" s="10" customFormat="1" ht="17.25" customHeight="1" x14ac:dyDescent="0.2">
      <c r="B37" s="84" t="s">
        <v>179</v>
      </c>
      <c r="C37" s="231">
        <v>744747</v>
      </c>
      <c r="D37" s="231">
        <v>539836</v>
      </c>
      <c r="E37" s="231">
        <v>45292</v>
      </c>
      <c r="F37" s="231">
        <v>24798</v>
      </c>
      <c r="G37" s="231">
        <v>26840</v>
      </c>
      <c r="H37" s="300">
        <v>0</v>
      </c>
      <c r="I37" s="231">
        <v>1199</v>
      </c>
      <c r="J37" s="231">
        <v>17514</v>
      </c>
    </row>
    <row r="38" spans="2:10" s="10" customFormat="1" ht="17.25" customHeight="1" x14ac:dyDescent="0.2">
      <c r="B38" s="84" t="s">
        <v>180</v>
      </c>
      <c r="C38" s="231">
        <v>1882026</v>
      </c>
      <c r="D38" s="231">
        <v>1343311</v>
      </c>
      <c r="E38" s="231">
        <v>117738</v>
      </c>
      <c r="F38" s="231">
        <v>62653</v>
      </c>
      <c r="G38" s="231">
        <v>59286</v>
      </c>
      <c r="H38" s="231">
        <v>1084</v>
      </c>
      <c r="I38" s="231">
        <v>3462</v>
      </c>
      <c r="J38" s="231">
        <v>16695</v>
      </c>
    </row>
    <row r="39" spans="2:10" s="10" customFormat="1" ht="17.25" customHeight="1" x14ac:dyDescent="0.2">
      <c r="B39" s="84" t="s">
        <v>82</v>
      </c>
      <c r="C39" s="231">
        <v>1670573</v>
      </c>
      <c r="D39" s="231">
        <v>1274558</v>
      </c>
      <c r="E39" s="231">
        <v>115568</v>
      </c>
      <c r="F39" s="231">
        <v>61996</v>
      </c>
      <c r="G39" s="231">
        <v>56675</v>
      </c>
      <c r="H39" s="231">
        <v>1184</v>
      </c>
      <c r="I39" s="231">
        <v>4353</v>
      </c>
      <c r="J39" s="231">
        <v>22104</v>
      </c>
    </row>
    <row r="40" spans="2:10" s="10" customFormat="1" ht="17.25" customHeight="1" x14ac:dyDescent="0.2">
      <c r="B40" s="84" t="s">
        <v>182</v>
      </c>
      <c r="C40" s="231">
        <v>2851110</v>
      </c>
      <c r="D40" s="231">
        <v>2160512</v>
      </c>
      <c r="E40" s="231">
        <v>202275</v>
      </c>
      <c r="F40" s="231">
        <v>106781</v>
      </c>
      <c r="G40" s="231">
        <v>99974</v>
      </c>
      <c r="H40" s="231">
        <v>1092</v>
      </c>
      <c r="I40" s="231">
        <v>2894</v>
      </c>
      <c r="J40" s="231">
        <v>35360</v>
      </c>
    </row>
    <row r="41" spans="2:10" s="10" customFormat="1" ht="17.25" customHeight="1" x14ac:dyDescent="0.2">
      <c r="B41" s="84" t="s">
        <v>183</v>
      </c>
      <c r="C41" s="231">
        <v>5096460</v>
      </c>
      <c r="D41" s="231">
        <v>4027969</v>
      </c>
      <c r="E41" s="231">
        <v>419848</v>
      </c>
      <c r="F41" s="231">
        <v>221212</v>
      </c>
      <c r="G41" s="231">
        <v>195504</v>
      </c>
      <c r="H41" s="231">
        <v>1183</v>
      </c>
      <c r="I41" s="231">
        <v>9175</v>
      </c>
      <c r="J41" s="231">
        <v>190604</v>
      </c>
    </row>
    <row r="42" spans="2:10" s="10" customFormat="1" ht="17.25" customHeight="1" x14ac:dyDescent="0.2">
      <c r="B42" s="84" t="s">
        <v>184</v>
      </c>
      <c r="C42" s="231">
        <v>1495593</v>
      </c>
      <c r="D42" s="231">
        <v>1126716</v>
      </c>
      <c r="E42" s="231">
        <v>100903</v>
      </c>
      <c r="F42" s="231">
        <v>53920</v>
      </c>
      <c r="G42" s="231">
        <v>50220</v>
      </c>
      <c r="H42" s="231">
        <v>2476</v>
      </c>
      <c r="I42" s="231">
        <v>1466</v>
      </c>
      <c r="J42" s="231">
        <v>15212</v>
      </c>
    </row>
    <row r="43" spans="2:10" s="10" customFormat="1" ht="17.25" customHeight="1" x14ac:dyDescent="0.2">
      <c r="B43" s="84"/>
      <c r="C43" s="231"/>
      <c r="D43" s="231"/>
      <c r="E43" s="231"/>
      <c r="F43" s="231"/>
      <c r="G43" s="231"/>
      <c r="H43" s="231"/>
      <c r="I43" s="231"/>
      <c r="J43" s="231"/>
    </row>
    <row r="44" spans="2:10" s="10" customFormat="1" ht="17.25" customHeight="1" x14ac:dyDescent="0.2">
      <c r="B44" s="84" t="s">
        <v>185</v>
      </c>
      <c r="C44" s="231">
        <v>1007836</v>
      </c>
      <c r="D44" s="231">
        <v>772471</v>
      </c>
      <c r="E44" s="231">
        <v>84374</v>
      </c>
      <c r="F44" s="231">
        <v>43237</v>
      </c>
      <c r="G44" s="231">
        <v>38838</v>
      </c>
      <c r="H44" s="300">
        <v>0</v>
      </c>
      <c r="I44" s="231">
        <v>971</v>
      </c>
      <c r="J44" s="231">
        <v>37245</v>
      </c>
    </row>
    <row r="45" spans="2:10" s="10" customFormat="1" ht="17.25" customHeight="1" x14ac:dyDescent="0.2">
      <c r="B45" s="84" t="s">
        <v>83</v>
      </c>
      <c r="C45" s="231">
        <v>1335037</v>
      </c>
      <c r="D45" s="231">
        <v>994296</v>
      </c>
      <c r="E45" s="231">
        <v>133804</v>
      </c>
      <c r="F45" s="231">
        <v>72721</v>
      </c>
      <c r="G45" s="231">
        <v>71047</v>
      </c>
      <c r="H45" s="231">
        <v>853</v>
      </c>
      <c r="I45" s="231">
        <v>4579</v>
      </c>
      <c r="J45" s="231">
        <v>162971</v>
      </c>
    </row>
    <row r="46" spans="2:10" s="10" customFormat="1" ht="17.25" customHeight="1" x14ac:dyDescent="0.2">
      <c r="B46" s="84" t="s">
        <v>187</v>
      </c>
      <c r="C46" s="231">
        <v>3721340</v>
      </c>
      <c r="D46" s="231">
        <v>2736071</v>
      </c>
      <c r="E46" s="231">
        <v>463068</v>
      </c>
      <c r="F46" s="231">
        <v>252766</v>
      </c>
      <c r="G46" s="231">
        <v>232995</v>
      </c>
      <c r="H46" s="231">
        <v>951</v>
      </c>
      <c r="I46" s="231">
        <v>12241</v>
      </c>
      <c r="J46" s="231">
        <v>227051</v>
      </c>
    </row>
    <row r="47" spans="2:10" s="10" customFormat="1" ht="17.25" customHeight="1" x14ac:dyDescent="0.2">
      <c r="B47" s="84" t="s">
        <v>188</v>
      </c>
      <c r="C47" s="231">
        <v>2994732</v>
      </c>
      <c r="D47" s="231">
        <v>2274370</v>
      </c>
      <c r="E47" s="231">
        <v>304052</v>
      </c>
      <c r="F47" s="231">
        <v>161171</v>
      </c>
      <c r="G47" s="231">
        <v>143867</v>
      </c>
      <c r="H47" s="231">
        <v>2188</v>
      </c>
      <c r="I47" s="231">
        <v>7272</v>
      </c>
      <c r="J47" s="231">
        <v>125687</v>
      </c>
    </row>
    <row r="48" spans="2:10" s="10" customFormat="1" ht="17.25" customHeight="1" x14ac:dyDescent="0.2">
      <c r="B48" s="84" t="s">
        <v>189</v>
      </c>
      <c r="C48" s="231">
        <v>829134</v>
      </c>
      <c r="D48" s="231">
        <v>644271</v>
      </c>
      <c r="E48" s="231">
        <v>74325</v>
      </c>
      <c r="F48" s="231">
        <v>40921</v>
      </c>
      <c r="G48" s="231">
        <v>37463</v>
      </c>
      <c r="H48" s="231">
        <v>1121</v>
      </c>
      <c r="I48" s="231">
        <v>1700</v>
      </c>
      <c r="J48" s="231">
        <v>23813</v>
      </c>
    </row>
    <row r="49" spans="2:10" s="10" customFormat="1" ht="17.25" customHeight="1" x14ac:dyDescent="0.2">
      <c r="B49" s="84" t="s">
        <v>190</v>
      </c>
      <c r="C49" s="231">
        <v>749320</v>
      </c>
      <c r="D49" s="231">
        <v>529170</v>
      </c>
      <c r="E49" s="231">
        <v>50662</v>
      </c>
      <c r="F49" s="231">
        <v>29232</v>
      </c>
      <c r="G49" s="231">
        <v>28579</v>
      </c>
      <c r="H49" s="231">
        <v>862</v>
      </c>
      <c r="I49" s="231">
        <v>414</v>
      </c>
      <c r="J49" s="231">
        <v>8699</v>
      </c>
    </row>
    <row r="50" spans="2:10" s="10" customFormat="1" ht="17.25" customHeight="1" x14ac:dyDescent="0.2">
      <c r="B50" s="84"/>
      <c r="C50" s="231"/>
      <c r="D50" s="231"/>
      <c r="E50" s="231"/>
      <c r="F50" s="231"/>
      <c r="G50" s="231"/>
      <c r="H50" s="231"/>
      <c r="I50" s="231"/>
      <c r="J50" s="231"/>
    </row>
    <row r="51" spans="2:10" s="10" customFormat="1" ht="17.25" customHeight="1" x14ac:dyDescent="0.2">
      <c r="B51" s="84" t="s">
        <v>191</v>
      </c>
      <c r="C51" s="231">
        <v>461268</v>
      </c>
      <c r="D51" s="231">
        <v>336650</v>
      </c>
      <c r="E51" s="231">
        <v>31109</v>
      </c>
      <c r="F51" s="231">
        <v>16418</v>
      </c>
      <c r="G51" s="231">
        <v>15630</v>
      </c>
      <c r="H51" s="231">
        <v>1068</v>
      </c>
      <c r="I51" s="231">
        <v>604</v>
      </c>
      <c r="J51" s="231">
        <v>7405</v>
      </c>
    </row>
    <row r="52" spans="2:10" s="10" customFormat="1" ht="17.25" customHeight="1" x14ac:dyDescent="0.2">
      <c r="B52" s="84" t="s">
        <v>192</v>
      </c>
      <c r="C52" s="231">
        <v>549612</v>
      </c>
      <c r="D52" s="231">
        <v>398916</v>
      </c>
      <c r="E52" s="231">
        <v>36582</v>
      </c>
      <c r="F52" s="231">
        <v>19440</v>
      </c>
      <c r="G52" s="231">
        <v>19093</v>
      </c>
      <c r="H52" s="231">
        <v>1098</v>
      </c>
      <c r="I52" s="231">
        <v>625</v>
      </c>
      <c r="J52" s="231">
        <v>7405</v>
      </c>
    </row>
    <row r="53" spans="2:10" s="10" customFormat="1" ht="17.25" customHeight="1" x14ac:dyDescent="0.2">
      <c r="B53" s="84" t="s">
        <v>193</v>
      </c>
      <c r="C53" s="231">
        <v>1511986</v>
      </c>
      <c r="D53" s="231">
        <v>1123479</v>
      </c>
      <c r="E53" s="231">
        <v>105617</v>
      </c>
      <c r="F53" s="231">
        <v>56041</v>
      </c>
      <c r="G53" s="231">
        <v>54805</v>
      </c>
      <c r="H53" s="231">
        <v>928</v>
      </c>
      <c r="I53" s="231">
        <v>3624</v>
      </c>
      <c r="J53" s="231">
        <v>41551</v>
      </c>
    </row>
    <row r="54" spans="2:10" s="10" customFormat="1" ht="17.25" customHeight="1" x14ac:dyDescent="0.2">
      <c r="B54" s="84" t="s">
        <v>194</v>
      </c>
      <c r="C54" s="231">
        <v>1868465</v>
      </c>
      <c r="D54" s="231">
        <v>1419258</v>
      </c>
      <c r="E54" s="231">
        <v>154762</v>
      </c>
      <c r="F54" s="231">
        <v>80667</v>
      </c>
      <c r="G54" s="231">
        <v>74435</v>
      </c>
      <c r="H54" s="231">
        <v>1619</v>
      </c>
      <c r="I54" s="231">
        <v>2528</v>
      </c>
      <c r="J54" s="231">
        <v>60588</v>
      </c>
    </row>
    <row r="55" spans="2:10" s="10" customFormat="1" ht="17.25" customHeight="1" x14ac:dyDescent="0.2">
      <c r="B55" s="84" t="s">
        <v>195</v>
      </c>
      <c r="C55" s="231">
        <v>1067889</v>
      </c>
      <c r="D55" s="231">
        <v>808180</v>
      </c>
      <c r="E55" s="231">
        <v>72541</v>
      </c>
      <c r="F55" s="231">
        <v>38377</v>
      </c>
      <c r="G55" s="231">
        <v>35475</v>
      </c>
      <c r="H55" s="231">
        <v>2468</v>
      </c>
      <c r="I55" s="231">
        <v>969</v>
      </c>
      <c r="J55" s="231">
        <v>19050</v>
      </c>
    </row>
    <row r="56" spans="2:10" s="10" customFormat="1" ht="17.25" customHeight="1" x14ac:dyDescent="0.2">
      <c r="B56" s="84"/>
      <c r="C56" s="231"/>
      <c r="D56" s="231"/>
      <c r="E56" s="231"/>
      <c r="F56" s="231"/>
      <c r="G56" s="231"/>
      <c r="H56" s="231"/>
      <c r="I56" s="231"/>
      <c r="J56" s="231"/>
    </row>
    <row r="57" spans="2:10" s="10" customFormat="1" ht="17.25" customHeight="1" x14ac:dyDescent="0.2">
      <c r="B57" s="84" t="s">
        <v>196</v>
      </c>
      <c r="C57" s="231">
        <v>616866</v>
      </c>
      <c r="D57" s="231">
        <v>446457</v>
      </c>
      <c r="E57" s="231">
        <v>38463</v>
      </c>
      <c r="F57" s="231">
        <v>21070</v>
      </c>
      <c r="G57" s="231">
        <v>20217</v>
      </c>
      <c r="H57" s="231">
        <v>838</v>
      </c>
      <c r="I57" s="231">
        <v>741</v>
      </c>
      <c r="J57" s="231">
        <v>14295</v>
      </c>
    </row>
    <row r="58" spans="2:10" s="10" customFormat="1" ht="17.25" customHeight="1" x14ac:dyDescent="0.2">
      <c r="B58" s="84" t="s">
        <v>197</v>
      </c>
      <c r="C58" s="231">
        <v>774075</v>
      </c>
      <c r="D58" s="231">
        <v>572526</v>
      </c>
      <c r="E58" s="231">
        <v>54116</v>
      </c>
      <c r="F58" s="231">
        <v>28779</v>
      </c>
      <c r="G58" s="231">
        <v>25983</v>
      </c>
      <c r="H58" s="231">
        <v>1548</v>
      </c>
      <c r="I58" s="231">
        <v>837</v>
      </c>
      <c r="J58" s="231">
        <v>10111</v>
      </c>
    </row>
    <row r="59" spans="2:10" s="10" customFormat="1" ht="17.25" customHeight="1" x14ac:dyDescent="0.2">
      <c r="B59" s="84" t="s">
        <v>198</v>
      </c>
      <c r="C59" s="231">
        <v>1008568</v>
      </c>
      <c r="D59" s="231">
        <v>722925</v>
      </c>
      <c r="E59" s="231">
        <v>73136</v>
      </c>
      <c r="F59" s="231">
        <v>37933</v>
      </c>
      <c r="G59" s="231">
        <v>36254</v>
      </c>
      <c r="H59" s="231">
        <v>1708</v>
      </c>
      <c r="I59" s="231">
        <v>1374</v>
      </c>
      <c r="J59" s="231">
        <v>17015</v>
      </c>
    </row>
    <row r="60" spans="2:10" s="10" customFormat="1" ht="17.25" customHeight="1" x14ac:dyDescent="0.2">
      <c r="B60" s="84" t="s">
        <v>199</v>
      </c>
      <c r="C60" s="231">
        <v>558880</v>
      </c>
      <c r="D60" s="231">
        <v>386955</v>
      </c>
      <c r="E60" s="231">
        <v>36526</v>
      </c>
      <c r="F60" s="231">
        <v>19881</v>
      </c>
      <c r="G60" s="231">
        <v>20179</v>
      </c>
      <c r="H60" s="231">
        <v>893</v>
      </c>
      <c r="I60" s="231">
        <v>1141</v>
      </c>
      <c r="J60" s="231">
        <v>9384</v>
      </c>
    </row>
    <row r="61" spans="2:10" s="10" customFormat="1" ht="17.25" customHeight="1" x14ac:dyDescent="0.2">
      <c r="B61" s="84"/>
      <c r="C61" s="231"/>
      <c r="D61" s="231"/>
      <c r="E61" s="231"/>
      <c r="F61" s="231"/>
      <c r="G61" s="231"/>
      <c r="H61" s="231"/>
      <c r="I61" s="231"/>
      <c r="J61" s="231"/>
    </row>
    <row r="62" spans="2:10" s="10" customFormat="1" ht="17.25" customHeight="1" x14ac:dyDescent="0.2">
      <c r="B62" s="84" t="s">
        <v>200</v>
      </c>
      <c r="C62" s="231">
        <v>3291999</v>
      </c>
      <c r="D62" s="231">
        <v>2497911</v>
      </c>
      <c r="E62" s="231">
        <v>274513</v>
      </c>
      <c r="F62" s="231">
        <v>141952</v>
      </c>
      <c r="G62" s="231">
        <v>132853</v>
      </c>
      <c r="H62" s="231">
        <v>3385</v>
      </c>
      <c r="I62" s="231">
        <v>8322</v>
      </c>
      <c r="J62" s="231">
        <v>121134</v>
      </c>
    </row>
    <row r="63" spans="2:10" s="10" customFormat="1" ht="17.25" customHeight="1" x14ac:dyDescent="0.2">
      <c r="B63" s="84" t="s">
        <v>201</v>
      </c>
      <c r="C63" s="231">
        <v>665441</v>
      </c>
      <c r="D63" s="231">
        <v>485901</v>
      </c>
      <c r="E63" s="231">
        <v>48513</v>
      </c>
      <c r="F63" s="231">
        <v>27042</v>
      </c>
      <c r="G63" s="231">
        <v>26006</v>
      </c>
      <c r="H63" s="300">
        <v>0</v>
      </c>
      <c r="I63" s="231">
        <v>1063</v>
      </c>
      <c r="J63" s="231">
        <v>8834</v>
      </c>
    </row>
    <row r="64" spans="2:10" s="10" customFormat="1" ht="17.25" customHeight="1" x14ac:dyDescent="0.2">
      <c r="B64" s="84" t="s">
        <v>202</v>
      </c>
      <c r="C64" s="231">
        <v>937222</v>
      </c>
      <c r="D64" s="231">
        <v>678705</v>
      </c>
      <c r="E64" s="231">
        <v>75404</v>
      </c>
      <c r="F64" s="231">
        <v>41859</v>
      </c>
      <c r="G64" s="231">
        <v>41274</v>
      </c>
      <c r="H64" s="231">
        <v>903</v>
      </c>
      <c r="I64" s="231">
        <v>846</v>
      </c>
      <c r="J64" s="231">
        <v>19161</v>
      </c>
    </row>
    <row r="65" spans="1:10" s="10" customFormat="1" ht="17.25" customHeight="1" x14ac:dyDescent="0.2">
      <c r="B65" s="84" t="s">
        <v>203</v>
      </c>
      <c r="C65" s="231">
        <v>1348838</v>
      </c>
      <c r="D65" s="231">
        <v>993576</v>
      </c>
      <c r="E65" s="231">
        <v>98665</v>
      </c>
      <c r="F65" s="231">
        <v>52351</v>
      </c>
      <c r="G65" s="231">
        <v>50075</v>
      </c>
      <c r="H65" s="231">
        <v>1520</v>
      </c>
      <c r="I65" s="231">
        <v>867</v>
      </c>
      <c r="J65" s="231">
        <v>28827</v>
      </c>
    </row>
    <row r="66" spans="1:10" s="10" customFormat="1" ht="17.25" customHeight="1" x14ac:dyDescent="0.2">
      <c r="B66" s="84"/>
      <c r="C66" s="231"/>
      <c r="D66" s="231"/>
      <c r="E66" s="231"/>
      <c r="F66" s="231"/>
      <c r="G66" s="231"/>
      <c r="H66" s="231"/>
      <c r="I66" s="231"/>
      <c r="J66" s="231"/>
    </row>
    <row r="67" spans="1:10" s="10" customFormat="1" ht="17.25" customHeight="1" x14ac:dyDescent="0.2">
      <c r="B67" s="84" t="s">
        <v>204</v>
      </c>
      <c r="C67" s="231">
        <v>909073</v>
      </c>
      <c r="D67" s="231">
        <v>673474</v>
      </c>
      <c r="E67" s="231">
        <v>61534</v>
      </c>
      <c r="F67" s="231">
        <v>32293</v>
      </c>
      <c r="G67" s="231">
        <v>33105</v>
      </c>
      <c r="H67" s="231">
        <v>877</v>
      </c>
      <c r="I67" s="231">
        <v>2150</v>
      </c>
      <c r="J67" s="231">
        <v>15756</v>
      </c>
    </row>
    <row r="68" spans="1:10" s="10" customFormat="1" ht="17.25" customHeight="1" x14ac:dyDescent="0.2">
      <c r="B68" s="84" t="s">
        <v>205</v>
      </c>
      <c r="C68" s="231">
        <v>931822</v>
      </c>
      <c r="D68" s="231">
        <v>655033</v>
      </c>
      <c r="E68" s="231">
        <v>62192</v>
      </c>
      <c r="F68" s="231">
        <v>33081</v>
      </c>
      <c r="G68" s="231">
        <v>33642</v>
      </c>
      <c r="H68" s="231">
        <v>889</v>
      </c>
      <c r="I68" s="231">
        <v>925</v>
      </c>
      <c r="J68" s="231">
        <v>11182</v>
      </c>
    </row>
    <row r="69" spans="1:10" s="10" customFormat="1" ht="17.25" customHeight="1" x14ac:dyDescent="0.2">
      <c r="B69" s="84" t="s">
        <v>206</v>
      </c>
      <c r="C69" s="231">
        <v>1336197</v>
      </c>
      <c r="D69" s="231">
        <v>921386</v>
      </c>
      <c r="E69" s="231">
        <v>92218</v>
      </c>
      <c r="F69" s="231">
        <v>48638</v>
      </c>
      <c r="G69" s="231">
        <v>48678</v>
      </c>
      <c r="H69" s="231">
        <v>1084</v>
      </c>
      <c r="I69" s="231">
        <v>2393</v>
      </c>
      <c r="J69" s="231">
        <v>17959</v>
      </c>
    </row>
    <row r="70" spans="1:10" s="10" customFormat="1" ht="17.25" customHeight="1" x14ac:dyDescent="0.2">
      <c r="B70" s="84" t="s">
        <v>207</v>
      </c>
      <c r="C70" s="231">
        <v>1048713</v>
      </c>
      <c r="D70" s="231">
        <v>770465</v>
      </c>
      <c r="E70" s="231">
        <v>98913</v>
      </c>
      <c r="F70" s="231">
        <v>50705</v>
      </c>
      <c r="G70" s="231">
        <v>47597</v>
      </c>
      <c r="H70" s="231">
        <v>877</v>
      </c>
      <c r="I70" s="231">
        <v>964</v>
      </c>
      <c r="J70" s="231">
        <v>20022</v>
      </c>
    </row>
    <row r="71" spans="1:10" s="10" customFormat="1" ht="17.25" customHeight="1" x14ac:dyDescent="0.2">
      <c r="B71" s="138"/>
      <c r="C71" s="231"/>
      <c r="D71" s="231"/>
      <c r="E71" s="35"/>
      <c r="F71" s="35"/>
      <c r="G71" s="35"/>
      <c r="H71" s="122"/>
      <c r="I71" s="35"/>
      <c r="J71" s="35"/>
    </row>
    <row r="72" spans="1:10" s="10" customFormat="1" ht="17.25" customHeight="1" x14ac:dyDescent="0.15">
      <c r="B72" s="401" t="s">
        <v>3</v>
      </c>
      <c r="C72" s="407" t="s">
        <v>268</v>
      </c>
      <c r="D72" s="408"/>
      <c r="E72" s="403" t="s">
        <v>260</v>
      </c>
      <c r="F72" s="404"/>
      <c r="G72" s="404"/>
      <c r="H72" s="404"/>
      <c r="I72" s="404"/>
      <c r="J72" s="404"/>
    </row>
    <row r="73" spans="1:10" s="10" customFormat="1" ht="17.25" customHeight="1" thickBot="1" x14ac:dyDescent="0.2">
      <c r="B73" s="402"/>
      <c r="C73" s="409" t="s">
        <v>269</v>
      </c>
      <c r="D73" s="410"/>
      <c r="E73" s="405"/>
      <c r="F73" s="406"/>
      <c r="G73" s="406"/>
      <c r="H73" s="406"/>
      <c r="I73" s="406"/>
      <c r="J73" s="406"/>
    </row>
    <row r="74" spans="1:10" s="10" customFormat="1" ht="17.25" customHeight="1" x14ac:dyDescent="0.2">
      <c r="A74" s="9"/>
      <c r="B74" s="255"/>
      <c r="C74" s="232"/>
      <c r="D74" s="232"/>
    </row>
    <row r="75" spans="1:10" s="10" customFormat="1" ht="17.25" customHeight="1" x14ac:dyDescent="0.15">
      <c r="B75" s="255"/>
      <c r="C75" s="232"/>
      <c r="D75" s="232"/>
    </row>
    <row r="76" spans="1:10" s="10" customFormat="1" ht="17.25" customHeight="1" x14ac:dyDescent="0.15">
      <c r="B76" s="255"/>
      <c r="C76" s="232"/>
      <c r="D76" s="232"/>
    </row>
    <row r="77" spans="1:10" s="10" customFormat="1" ht="17.25" customHeight="1" x14ac:dyDescent="0.15">
      <c r="B77" s="255"/>
      <c r="C77" s="184"/>
      <c r="D77" s="184"/>
    </row>
    <row r="78" spans="1:10" s="10" customFormat="1" ht="17.25" customHeight="1" x14ac:dyDescent="0.15">
      <c r="B78" s="255"/>
      <c r="C78" s="184"/>
      <c r="D78" s="184"/>
    </row>
    <row r="79" spans="1:10" s="10" customFormat="1" ht="17.25" customHeight="1" x14ac:dyDescent="0.15">
      <c r="B79" s="255"/>
      <c r="C79" s="184"/>
      <c r="D79" s="184"/>
    </row>
    <row r="80" spans="1:10" s="10" customFormat="1" ht="17.25" customHeight="1" x14ac:dyDescent="0.15">
      <c r="B80" s="255"/>
      <c r="C80" s="184"/>
      <c r="D80" s="184"/>
    </row>
    <row r="81" spans="1:12" s="10" customFormat="1" ht="17.25" customHeight="1" x14ac:dyDescent="0.15">
      <c r="B81" s="255"/>
      <c r="C81" s="184"/>
      <c r="D81" s="184"/>
    </row>
    <row r="82" spans="1:12" s="10" customFormat="1" ht="17.25" customHeight="1" x14ac:dyDescent="0.15">
      <c r="B82" s="255"/>
      <c r="C82" s="184"/>
      <c r="D82" s="184"/>
    </row>
    <row r="83" spans="1:12" s="10" customFormat="1" ht="17.25" customHeight="1" x14ac:dyDescent="0.15">
      <c r="B83" s="255"/>
      <c r="C83" s="184"/>
      <c r="D83" s="184"/>
    </row>
    <row r="84" spans="1:12" s="10" customFormat="1" ht="17.25" customHeight="1" x14ac:dyDescent="0.15">
      <c r="B84" s="255"/>
      <c r="C84" s="184"/>
      <c r="D84" s="184"/>
    </row>
    <row r="85" spans="1:12" s="10" customFormat="1" ht="17.25" customHeight="1" x14ac:dyDescent="0.15">
      <c r="A85"/>
      <c r="B85" s="256"/>
      <c r="C85" s="184"/>
      <c r="D85" s="184"/>
      <c r="E85"/>
      <c r="F85"/>
      <c r="G85"/>
      <c r="H85"/>
      <c r="I85"/>
      <c r="J85"/>
      <c r="K85"/>
      <c r="L85"/>
    </row>
    <row r="86" spans="1:12" s="10" customFormat="1" ht="17.25" customHeight="1" x14ac:dyDescent="0.15">
      <c r="A86"/>
      <c r="B86" s="256"/>
      <c r="C86" s="184"/>
      <c r="D86" s="184"/>
      <c r="E86"/>
      <c r="F86"/>
      <c r="G86"/>
      <c r="H86"/>
      <c r="I86"/>
      <c r="J86"/>
      <c r="K86"/>
      <c r="L86"/>
    </row>
    <row r="87" spans="1:12" s="10" customFormat="1" ht="17.25" customHeight="1" x14ac:dyDescent="0.15">
      <c r="A87"/>
      <c r="B87" s="256"/>
      <c r="C87" s="184"/>
      <c r="D87" s="184"/>
      <c r="E87"/>
      <c r="F87"/>
      <c r="G87"/>
      <c r="H87"/>
      <c r="I87"/>
      <c r="J87"/>
      <c r="K87"/>
      <c r="L87"/>
    </row>
    <row r="88" spans="1:12" s="10" customFormat="1" ht="17.25" customHeight="1" x14ac:dyDescent="0.15">
      <c r="A88"/>
      <c r="B88" s="256"/>
      <c r="C88" s="184"/>
      <c r="D88" s="184"/>
      <c r="E88"/>
      <c r="F88"/>
      <c r="G88"/>
      <c r="H88"/>
      <c r="I88"/>
      <c r="J88"/>
      <c r="K88"/>
      <c r="L88"/>
    </row>
    <row r="89" spans="1:12" s="10" customFormat="1" ht="17.25" customHeight="1" x14ac:dyDescent="0.15">
      <c r="A89"/>
      <c r="B89" s="256"/>
      <c r="C89" s="184"/>
      <c r="D89" s="184"/>
      <c r="E89"/>
      <c r="F89"/>
      <c r="G89"/>
      <c r="H89"/>
      <c r="I89"/>
      <c r="J89"/>
      <c r="K89"/>
      <c r="L89"/>
    </row>
    <row r="90" spans="1:12" s="10" customFormat="1" ht="17.25" customHeight="1" x14ac:dyDescent="0.15">
      <c r="A90"/>
      <c r="B90" s="256"/>
      <c r="C90" s="184"/>
      <c r="D90" s="184"/>
      <c r="E90"/>
      <c r="F90"/>
      <c r="G90"/>
      <c r="H90"/>
      <c r="I90"/>
      <c r="J90"/>
      <c r="K90"/>
      <c r="L90"/>
    </row>
    <row r="91" spans="1:12" s="10" customFormat="1" ht="17.25" customHeight="1" x14ac:dyDescent="0.15">
      <c r="A91"/>
      <c r="B91" s="256"/>
      <c r="C91" s="184"/>
      <c r="D91" s="184"/>
      <c r="E91"/>
      <c r="F91"/>
      <c r="G91"/>
      <c r="H91"/>
      <c r="I91"/>
      <c r="J91"/>
      <c r="K91"/>
      <c r="L91"/>
    </row>
    <row r="92" spans="1:12" s="10" customFormat="1" ht="17.25" customHeight="1" x14ac:dyDescent="0.15">
      <c r="A92"/>
      <c r="B92" s="256"/>
      <c r="C92" s="184"/>
      <c r="D92" s="184"/>
      <c r="E92"/>
      <c r="F92"/>
      <c r="G92"/>
      <c r="H92"/>
      <c r="I92"/>
      <c r="J92"/>
      <c r="K92"/>
      <c r="L92"/>
    </row>
    <row r="93" spans="1:12" s="10" customFormat="1" ht="17.25" customHeight="1" x14ac:dyDescent="0.15">
      <c r="A93"/>
      <c r="B93" s="256"/>
      <c r="C93" s="184"/>
      <c r="D93" s="184"/>
      <c r="E93"/>
      <c r="F93"/>
      <c r="G93"/>
      <c r="H93"/>
      <c r="I93"/>
      <c r="J93"/>
      <c r="K93"/>
      <c r="L93"/>
    </row>
    <row r="94" spans="1:12" s="10" customFormat="1" ht="17.25" customHeight="1" x14ac:dyDescent="0.15">
      <c r="A94"/>
      <c r="B94" s="256"/>
      <c r="C94" s="184"/>
      <c r="D94" s="184"/>
      <c r="E94"/>
      <c r="F94"/>
      <c r="G94"/>
      <c r="H94"/>
      <c r="I94"/>
      <c r="J94"/>
      <c r="K94"/>
      <c r="L94"/>
    </row>
  </sheetData>
  <mergeCells count="9">
    <mergeCell ref="B6:J6"/>
    <mergeCell ref="B72:B73"/>
    <mergeCell ref="E11:J11"/>
    <mergeCell ref="E72:J73"/>
    <mergeCell ref="C11:D11"/>
    <mergeCell ref="C72:D72"/>
    <mergeCell ref="C73:D73"/>
    <mergeCell ref="C8:D8"/>
    <mergeCell ref="C9:C10"/>
  </mergeCells>
  <phoneticPr fontId="2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4"/>
  <sheetViews>
    <sheetView view="pageBreakPreview" zoomScale="75" zoomScaleNormal="75" zoomScaleSheetLayoutView="75" workbookViewId="0">
      <selection activeCell="F21" sqref="F21"/>
    </sheetView>
  </sheetViews>
  <sheetFormatPr defaultColWidth="14.625" defaultRowHeight="17.25" customHeight="1" x14ac:dyDescent="0.15"/>
  <cols>
    <col min="1" max="1" width="17.125" customWidth="1"/>
    <col min="2" max="2" width="15.75" style="256" customWidth="1"/>
    <col min="3" max="10" width="15.625" customWidth="1"/>
    <col min="11" max="12" width="19.625" customWidth="1"/>
    <col min="13" max="13" width="14.75" bestFit="1" customWidth="1"/>
  </cols>
  <sheetData>
    <row r="2" spans="2:13" ht="17.25" customHeight="1" x14ac:dyDescent="0.15">
      <c r="B2" s="250"/>
    </row>
    <row r="4" spans="2:13" ht="17.25" customHeight="1" x14ac:dyDescent="0.15">
      <c r="C4" s="17"/>
      <c r="D4" s="17"/>
      <c r="E4" s="17"/>
      <c r="F4" s="17"/>
      <c r="G4" s="17"/>
      <c r="H4" s="17"/>
      <c r="I4" s="17"/>
      <c r="J4" s="17"/>
    </row>
    <row r="6" spans="2:13" ht="24" customHeight="1" x14ac:dyDescent="0.25">
      <c r="B6" s="301" t="s">
        <v>208</v>
      </c>
      <c r="C6" s="301"/>
      <c r="D6" s="301"/>
      <c r="E6" s="301"/>
      <c r="F6" s="301"/>
      <c r="G6" s="301"/>
      <c r="H6" s="301"/>
      <c r="I6" s="301"/>
      <c r="J6" s="301"/>
    </row>
    <row r="7" spans="2:13" ht="17.25" customHeight="1" thickBot="1" x14ac:dyDescent="0.2">
      <c r="B7" s="261"/>
      <c r="C7" s="14"/>
      <c r="D7" s="14"/>
      <c r="E7" s="14"/>
      <c r="F7" s="14"/>
      <c r="G7" s="14"/>
      <c r="H7" s="14"/>
      <c r="I7" s="14"/>
      <c r="J7" s="14"/>
    </row>
    <row r="8" spans="2:13" ht="17.25" customHeight="1" x14ac:dyDescent="0.2">
      <c r="B8" s="262"/>
      <c r="C8" s="48"/>
      <c r="D8" s="50"/>
      <c r="E8" s="50"/>
      <c r="F8" s="50"/>
      <c r="G8" s="49"/>
      <c r="H8" s="49"/>
      <c r="I8" s="302" t="s">
        <v>112</v>
      </c>
      <c r="J8" s="330"/>
    </row>
    <row r="9" spans="2:13" ht="17.25" customHeight="1" x14ac:dyDescent="0.2">
      <c r="B9" s="263"/>
      <c r="C9" s="182" t="s">
        <v>11</v>
      </c>
      <c r="D9" s="49"/>
      <c r="E9" s="49"/>
      <c r="F9" s="49"/>
      <c r="G9" s="51" t="s">
        <v>113</v>
      </c>
      <c r="H9" s="51" t="s">
        <v>114</v>
      </c>
      <c r="I9" s="55"/>
      <c r="J9" s="49"/>
    </row>
    <row r="10" spans="2:13" ht="17.25" customHeight="1" x14ac:dyDescent="0.2">
      <c r="B10" s="264"/>
      <c r="C10" s="50"/>
      <c r="D10" s="52" t="s">
        <v>12</v>
      </c>
      <c r="E10" s="52" t="s">
        <v>13</v>
      </c>
      <c r="F10" s="52" t="s">
        <v>10</v>
      </c>
      <c r="G10" s="52" t="s">
        <v>115</v>
      </c>
      <c r="H10" s="52" t="s">
        <v>116</v>
      </c>
      <c r="I10" s="52" t="s">
        <v>117</v>
      </c>
      <c r="J10" s="52" t="s">
        <v>118</v>
      </c>
    </row>
    <row r="11" spans="2:13" ht="17.25" customHeight="1" x14ac:dyDescent="0.2">
      <c r="B11" s="181" t="s">
        <v>156</v>
      </c>
      <c r="C11" s="293"/>
      <c r="D11" s="293"/>
      <c r="E11" s="293"/>
      <c r="F11" s="294" t="s">
        <v>292</v>
      </c>
      <c r="G11" s="293"/>
      <c r="H11" s="293"/>
      <c r="I11" s="293"/>
      <c r="J11" s="293"/>
      <c r="K11" s="20"/>
      <c r="L11" s="24"/>
    </row>
    <row r="12" spans="2:13" ht="17.25" customHeight="1" x14ac:dyDescent="0.2">
      <c r="B12" s="247"/>
      <c r="C12" s="6" t="s">
        <v>126</v>
      </c>
      <c r="D12" s="6" t="s">
        <v>126</v>
      </c>
      <c r="E12" s="6" t="s">
        <v>126</v>
      </c>
      <c r="F12" s="6" t="s">
        <v>9</v>
      </c>
      <c r="G12" s="6" t="s">
        <v>126</v>
      </c>
      <c r="H12" s="6" t="s">
        <v>126</v>
      </c>
      <c r="I12" s="6" t="s">
        <v>126</v>
      </c>
      <c r="J12" s="6" t="s">
        <v>126</v>
      </c>
      <c r="K12" s="20"/>
      <c r="L12" s="20"/>
      <c r="M12" s="25"/>
    </row>
    <row r="13" spans="2:13" ht="17.25" customHeight="1" x14ac:dyDescent="0.2">
      <c r="B13" s="179" t="s">
        <v>159</v>
      </c>
      <c r="C13" s="36">
        <v>-217447</v>
      </c>
      <c r="D13" s="36">
        <v>-231825</v>
      </c>
      <c r="E13" s="36">
        <v>14378</v>
      </c>
      <c r="F13" s="280">
        <v>-1.7</v>
      </c>
      <c r="G13" s="36">
        <v>1031818</v>
      </c>
      <c r="H13" s="36">
        <v>1270240</v>
      </c>
      <c r="I13" s="36">
        <v>2322129</v>
      </c>
      <c r="J13" s="36">
        <v>2322129</v>
      </c>
      <c r="K13" s="8"/>
      <c r="L13" s="8"/>
    </row>
    <row r="14" spans="2:13" ht="17.25" customHeight="1" x14ac:dyDescent="0.2">
      <c r="B14" s="94"/>
      <c r="F14" s="281"/>
      <c r="K14" s="8"/>
      <c r="L14" s="8"/>
    </row>
    <row r="15" spans="2:13" ht="17.25" customHeight="1" x14ac:dyDescent="0.2">
      <c r="B15" s="94" t="s">
        <v>160</v>
      </c>
      <c r="C15" s="36">
        <v>-29285</v>
      </c>
      <c r="D15" s="37">
        <v>-21446</v>
      </c>
      <c r="E15" s="37">
        <v>-7839</v>
      </c>
      <c r="F15" s="280">
        <v>-5.4</v>
      </c>
      <c r="G15" s="37">
        <v>38143</v>
      </c>
      <c r="H15" s="37">
        <v>59615</v>
      </c>
      <c r="I15" s="37">
        <v>48570</v>
      </c>
      <c r="J15" s="37">
        <v>56388</v>
      </c>
      <c r="K15" s="26"/>
      <c r="L15" s="26"/>
    </row>
    <row r="16" spans="2:13" ht="17.25" customHeight="1" x14ac:dyDescent="0.2">
      <c r="B16" s="94" t="s">
        <v>161</v>
      </c>
      <c r="C16" s="36">
        <v>-14055</v>
      </c>
      <c r="D16" s="37">
        <v>-8214</v>
      </c>
      <c r="E16" s="37">
        <v>-5841</v>
      </c>
      <c r="F16" s="280">
        <v>-10.4</v>
      </c>
      <c r="G16" s="37">
        <v>9052</v>
      </c>
      <c r="H16" s="37">
        <v>17264</v>
      </c>
      <c r="I16" s="37">
        <v>18660</v>
      </c>
      <c r="J16" s="37">
        <v>24453</v>
      </c>
      <c r="K16" s="26"/>
      <c r="L16" s="26"/>
    </row>
    <row r="17" spans="2:12" ht="17.25" customHeight="1" x14ac:dyDescent="0.2">
      <c r="B17" s="94" t="s">
        <v>163</v>
      </c>
      <c r="C17" s="36">
        <v>-8619</v>
      </c>
      <c r="D17" s="37">
        <v>-6778</v>
      </c>
      <c r="E17" s="37">
        <v>-1841</v>
      </c>
      <c r="F17" s="280">
        <v>-6.6</v>
      </c>
      <c r="G17" s="37">
        <v>9165</v>
      </c>
      <c r="H17" s="37">
        <v>15943</v>
      </c>
      <c r="I17" s="37">
        <v>18767</v>
      </c>
      <c r="J17" s="37">
        <v>21122</v>
      </c>
      <c r="K17" s="26"/>
      <c r="L17" s="26"/>
    </row>
    <row r="18" spans="2:12" ht="17.25" customHeight="1" x14ac:dyDescent="0.2">
      <c r="B18" s="94" t="s">
        <v>164</v>
      </c>
      <c r="C18" s="36">
        <v>2564</v>
      </c>
      <c r="D18" s="37">
        <v>-3308</v>
      </c>
      <c r="E18" s="37">
        <v>5872</v>
      </c>
      <c r="F18" s="280">
        <v>1.1000000000000001</v>
      </c>
      <c r="G18" s="37">
        <v>19029</v>
      </c>
      <c r="H18" s="37">
        <v>22361</v>
      </c>
      <c r="I18" s="37">
        <v>52001</v>
      </c>
      <c r="J18" s="37">
        <v>46993</v>
      </c>
      <c r="K18" s="26"/>
      <c r="L18" s="26"/>
    </row>
    <row r="19" spans="2:12" ht="17.25" customHeight="1" x14ac:dyDescent="0.2">
      <c r="B19" s="94" t="s">
        <v>165</v>
      </c>
      <c r="C19" s="36">
        <v>-12517</v>
      </c>
      <c r="D19" s="37">
        <v>-8749</v>
      </c>
      <c r="E19" s="37">
        <v>-3768</v>
      </c>
      <c r="F19" s="280">
        <v>-11.8</v>
      </c>
      <c r="G19" s="37">
        <v>6230</v>
      </c>
      <c r="H19" s="37">
        <v>14972</v>
      </c>
      <c r="I19" s="37">
        <v>12197</v>
      </c>
      <c r="J19" s="37">
        <v>16455</v>
      </c>
      <c r="K19" s="26"/>
      <c r="L19" s="26"/>
    </row>
    <row r="20" spans="2:12" ht="17.25" customHeight="1" x14ac:dyDescent="0.2">
      <c r="B20" s="94"/>
      <c r="F20" s="281"/>
      <c r="K20" s="26"/>
      <c r="L20" s="26"/>
    </row>
    <row r="21" spans="2:12" ht="17.25" customHeight="1" x14ac:dyDescent="0.2">
      <c r="B21" s="94" t="s">
        <v>166</v>
      </c>
      <c r="C21" s="36">
        <v>-10382</v>
      </c>
      <c r="D21" s="37">
        <v>-6782</v>
      </c>
      <c r="E21" s="37">
        <v>-3600</v>
      </c>
      <c r="F21" s="280">
        <v>-9</v>
      </c>
      <c r="G21" s="37">
        <v>8173</v>
      </c>
      <c r="H21" s="37">
        <v>14958</v>
      </c>
      <c r="I21" s="37">
        <v>13826</v>
      </c>
      <c r="J21" s="37">
        <v>17521</v>
      </c>
      <c r="K21" s="26"/>
      <c r="L21" s="26"/>
    </row>
    <row r="22" spans="2:12" ht="17.25" customHeight="1" x14ac:dyDescent="0.2">
      <c r="B22" s="94" t="s">
        <v>167</v>
      </c>
      <c r="C22" s="36">
        <v>-15503</v>
      </c>
      <c r="D22" s="37">
        <v>-9683</v>
      </c>
      <c r="E22" s="37">
        <v>-5820</v>
      </c>
      <c r="F22" s="280">
        <v>-7.9</v>
      </c>
      <c r="G22" s="37">
        <v>14245</v>
      </c>
      <c r="H22" s="37">
        <v>23937</v>
      </c>
      <c r="I22" s="37">
        <v>25830</v>
      </c>
      <c r="J22" s="37">
        <v>31744</v>
      </c>
      <c r="K22" s="26"/>
      <c r="L22" s="26"/>
    </row>
    <row r="23" spans="2:12" ht="17.25" customHeight="1" x14ac:dyDescent="0.2">
      <c r="B23" s="94" t="s">
        <v>168</v>
      </c>
      <c r="C23" s="36">
        <v>-12065</v>
      </c>
      <c r="D23" s="37">
        <v>-7534</v>
      </c>
      <c r="E23" s="37">
        <v>-4531</v>
      </c>
      <c r="F23" s="280">
        <v>-4.0999999999999996</v>
      </c>
      <c r="G23" s="37">
        <v>22560</v>
      </c>
      <c r="H23" s="37">
        <v>30341</v>
      </c>
      <c r="I23" s="37">
        <v>45193</v>
      </c>
      <c r="J23" s="37">
        <v>50416</v>
      </c>
      <c r="K23" s="26"/>
      <c r="L23" s="26"/>
    </row>
    <row r="24" spans="2:12" ht="17.25" customHeight="1" x14ac:dyDescent="0.2">
      <c r="B24" s="94" t="s">
        <v>169</v>
      </c>
      <c r="C24" s="36">
        <v>-5867</v>
      </c>
      <c r="D24" s="37">
        <v>-4582</v>
      </c>
      <c r="E24" s="37">
        <v>-1285</v>
      </c>
      <c r="F24" s="280">
        <v>-2.9</v>
      </c>
      <c r="G24" s="37">
        <v>15825</v>
      </c>
      <c r="H24" s="37">
        <v>20560</v>
      </c>
      <c r="I24" s="37">
        <v>31418</v>
      </c>
      <c r="J24" s="37">
        <v>32710</v>
      </c>
      <c r="K24" s="26"/>
      <c r="L24" s="26"/>
    </row>
    <row r="25" spans="2:12" ht="17.25" customHeight="1" x14ac:dyDescent="0.2">
      <c r="B25" s="94" t="s">
        <v>170</v>
      </c>
      <c r="C25" s="36">
        <v>-8579</v>
      </c>
      <c r="D25" s="37">
        <v>-6382</v>
      </c>
      <c r="E25" s="37">
        <v>-2197</v>
      </c>
      <c r="F25" s="280">
        <v>-4.3</v>
      </c>
      <c r="G25" s="37">
        <v>14795</v>
      </c>
      <c r="H25" s="37">
        <v>21542</v>
      </c>
      <c r="I25" s="37">
        <v>27241</v>
      </c>
      <c r="J25" s="37">
        <v>29448</v>
      </c>
      <c r="K25" s="26"/>
      <c r="L25" s="26"/>
    </row>
    <row r="26" spans="2:12" ht="17.25" customHeight="1" x14ac:dyDescent="0.2">
      <c r="B26" s="94"/>
      <c r="F26" s="281"/>
      <c r="K26" s="26"/>
      <c r="L26" s="26"/>
    </row>
    <row r="27" spans="2:12" ht="17.25" customHeight="1" x14ac:dyDescent="0.2">
      <c r="B27" s="94" t="s">
        <v>171</v>
      </c>
      <c r="C27" s="36">
        <v>10003</v>
      </c>
      <c r="D27" s="37">
        <v>-1458</v>
      </c>
      <c r="E27" s="37">
        <v>11461</v>
      </c>
      <c r="F27" s="280">
        <v>1.4</v>
      </c>
      <c r="G27" s="37">
        <v>57576</v>
      </c>
      <c r="H27" s="37">
        <v>59843</v>
      </c>
      <c r="I27" s="37">
        <v>159797</v>
      </c>
      <c r="J27" s="37">
        <v>147924</v>
      </c>
      <c r="K27" s="26"/>
      <c r="L27" s="26"/>
    </row>
    <row r="28" spans="2:12" ht="17.25" customHeight="1" x14ac:dyDescent="0.2">
      <c r="B28" s="94" t="s">
        <v>172</v>
      </c>
      <c r="C28" s="36">
        <v>-2195</v>
      </c>
      <c r="D28" s="37">
        <v>-4680</v>
      </c>
      <c r="E28" s="37">
        <v>2485</v>
      </c>
      <c r="F28" s="280">
        <v>-0.4</v>
      </c>
      <c r="G28" s="37">
        <v>48461</v>
      </c>
      <c r="H28" s="37">
        <v>53667</v>
      </c>
      <c r="I28" s="37">
        <v>136927</v>
      </c>
      <c r="J28" s="37">
        <v>136148</v>
      </c>
      <c r="K28" s="26"/>
      <c r="L28" s="26"/>
    </row>
    <row r="29" spans="2:12" ht="17.25" customHeight="1" x14ac:dyDescent="0.2">
      <c r="B29" s="94" t="s">
        <v>173</v>
      </c>
      <c r="C29" s="36">
        <v>70273</v>
      </c>
      <c r="D29" s="37">
        <v>478</v>
      </c>
      <c r="E29" s="37">
        <v>69795</v>
      </c>
      <c r="F29" s="280">
        <v>5.3</v>
      </c>
      <c r="G29" s="37">
        <v>109622</v>
      </c>
      <c r="H29" s="37">
        <v>110691</v>
      </c>
      <c r="I29" s="37">
        <v>409764</v>
      </c>
      <c r="J29" s="37">
        <v>340270</v>
      </c>
      <c r="K29" s="26"/>
      <c r="L29" s="26"/>
    </row>
    <row r="30" spans="2:12" ht="17.25" customHeight="1" x14ac:dyDescent="0.2">
      <c r="B30" s="94" t="s">
        <v>174</v>
      </c>
      <c r="C30" s="36">
        <v>11822</v>
      </c>
      <c r="D30" s="37">
        <v>2313</v>
      </c>
      <c r="E30" s="37">
        <v>9509</v>
      </c>
      <c r="F30" s="280">
        <v>1.3</v>
      </c>
      <c r="G30" s="37">
        <v>74622</v>
      </c>
      <c r="H30" s="37">
        <v>73138</v>
      </c>
      <c r="I30" s="37">
        <v>208019</v>
      </c>
      <c r="J30" s="37">
        <v>198387</v>
      </c>
      <c r="K30" s="26"/>
      <c r="L30" s="26"/>
    </row>
    <row r="31" spans="2:12" ht="17.25" customHeight="1" x14ac:dyDescent="0.2">
      <c r="B31" s="94"/>
      <c r="F31" s="281"/>
      <c r="K31" s="26"/>
      <c r="L31" s="26"/>
    </row>
    <row r="32" spans="2:12" ht="17.25" customHeight="1" x14ac:dyDescent="0.2">
      <c r="B32" s="94" t="s">
        <v>175</v>
      </c>
      <c r="C32" s="36">
        <v>-16434</v>
      </c>
      <c r="D32" s="37">
        <v>-11358</v>
      </c>
      <c r="E32" s="37">
        <v>-5076</v>
      </c>
      <c r="F32" s="280">
        <v>-7</v>
      </c>
      <c r="G32" s="37">
        <v>17180</v>
      </c>
      <c r="H32" s="37">
        <v>28574</v>
      </c>
      <c r="I32" s="37">
        <v>22911</v>
      </c>
      <c r="J32" s="37">
        <v>28030</v>
      </c>
      <c r="K32" s="26"/>
      <c r="L32" s="26"/>
    </row>
    <row r="33" spans="2:12" ht="17.25" customHeight="1" x14ac:dyDescent="0.2">
      <c r="B33" s="94" t="s">
        <v>176</v>
      </c>
      <c r="C33" s="36">
        <v>-6447</v>
      </c>
      <c r="D33" s="37">
        <v>-4809</v>
      </c>
      <c r="E33" s="37">
        <v>-1638</v>
      </c>
      <c r="F33" s="282">
        <v>-6</v>
      </c>
      <c r="G33" s="37">
        <v>7753</v>
      </c>
      <c r="H33" s="37">
        <v>12652</v>
      </c>
      <c r="I33" s="37">
        <v>12291</v>
      </c>
      <c r="J33" s="37">
        <v>13649</v>
      </c>
      <c r="K33" s="26"/>
      <c r="L33" s="26"/>
    </row>
    <row r="34" spans="2:12" ht="17.25" customHeight="1" x14ac:dyDescent="0.2">
      <c r="B34" s="94" t="s">
        <v>177</v>
      </c>
      <c r="C34" s="36">
        <v>-3452</v>
      </c>
      <c r="D34" s="37">
        <v>-3006</v>
      </c>
      <c r="E34" s="37">
        <v>-446</v>
      </c>
      <c r="F34" s="282">
        <v>-3</v>
      </c>
      <c r="G34" s="37">
        <v>9396</v>
      </c>
      <c r="H34" s="37">
        <v>12436</v>
      </c>
      <c r="I34" s="37">
        <v>17926</v>
      </c>
      <c r="J34" s="37">
        <v>18669</v>
      </c>
      <c r="K34" s="26"/>
      <c r="L34" s="26"/>
    </row>
    <row r="35" spans="2:12" ht="17.25" customHeight="1" x14ac:dyDescent="0.2">
      <c r="B35" s="94" t="s">
        <v>178</v>
      </c>
      <c r="C35" s="36">
        <v>-4240</v>
      </c>
      <c r="D35" s="37">
        <v>-2331</v>
      </c>
      <c r="E35" s="37">
        <v>-1909</v>
      </c>
      <c r="F35" s="280">
        <v>-5.3</v>
      </c>
      <c r="G35" s="37">
        <v>6535</v>
      </c>
      <c r="H35" s="37">
        <v>8873</v>
      </c>
      <c r="I35" s="37">
        <v>8597</v>
      </c>
      <c r="J35" s="37">
        <v>10648</v>
      </c>
      <c r="K35" s="26"/>
      <c r="L35" s="26"/>
    </row>
    <row r="36" spans="2:12" ht="17.25" customHeight="1" x14ac:dyDescent="0.2">
      <c r="B36" s="94"/>
      <c r="F36" s="281"/>
      <c r="K36" s="26"/>
      <c r="L36" s="26"/>
    </row>
    <row r="37" spans="2:12" ht="17.25" customHeight="1" x14ac:dyDescent="0.2">
      <c r="B37" s="94" t="s">
        <v>179</v>
      </c>
      <c r="C37" s="36">
        <v>-5076</v>
      </c>
      <c r="D37" s="37">
        <v>-3262</v>
      </c>
      <c r="E37" s="37">
        <v>-1814</v>
      </c>
      <c r="F37" s="280">
        <v>-6</v>
      </c>
      <c r="G37" s="37">
        <v>6190</v>
      </c>
      <c r="H37" s="37">
        <v>9514</v>
      </c>
      <c r="I37" s="37">
        <v>12599</v>
      </c>
      <c r="J37" s="37">
        <v>14777</v>
      </c>
      <c r="K37" s="26"/>
      <c r="L37" s="26"/>
    </row>
    <row r="38" spans="2:12" ht="17.25" customHeight="1" x14ac:dyDescent="0.2">
      <c r="B38" s="94" t="s">
        <v>180</v>
      </c>
      <c r="C38" s="36">
        <v>-10163</v>
      </c>
      <c r="D38" s="37">
        <v>-8151</v>
      </c>
      <c r="E38" s="37">
        <v>-2012</v>
      </c>
      <c r="F38" s="280">
        <v>-4.8</v>
      </c>
      <c r="G38" s="37">
        <v>16455</v>
      </c>
      <c r="H38" s="37">
        <v>24740</v>
      </c>
      <c r="I38" s="37">
        <v>26545</v>
      </c>
      <c r="J38" s="37">
        <v>29506</v>
      </c>
      <c r="K38" s="26"/>
      <c r="L38" s="26"/>
    </row>
    <row r="39" spans="2:12" ht="17.25" customHeight="1" x14ac:dyDescent="0.2">
      <c r="B39" s="94" t="s">
        <v>181</v>
      </c>
      <c r="C39" s="36">
        <v>-9883</v>
      </c>
      <c r="D39" s="37">
        <v>-5324</v>
      </c>
      <c r="E39" s="37">
        <v>-4559</v>
      </c>
      <c r="F39" s="280">
        <v>-4.8</v>
      </c>
      <c r="G39" s="37">
        <v>16166</v>
      </c>
      <c r="H39" s="37">
        <v>21709</v>
      </c>
      <c r="I39" s="37">
        <v>26143</v>
      </c>
      <c r="J39" s="37">
        <v>31112</v>
      </c>
      <c r="K39" s="26"/>
      <c r="L39" s="26"/>
    </row>
    <row r="40" spans="2:12" ht="17.25" customHeight="1" x14ac:dyDescent="0.2">
      <c r="B40" s="94" t="s">
        <v>182</v>
      </c>
      <c r="C40" s="36">
        <v>-11622</v>
      </c>
      <c r="D40" s="37">
        <v>-7419</v>
      </c>
      <c r="E40" s="37">
        <v>-4203</v>
      </c>
      <c r="F40" s="280">
        <v>-3.1</v>
      </c>
      <c r="G40" s="37">
        <v>30378</v>
      </c>
      <c r="H40" s="37">
        <v>38329</v>
      </c>
      <c r="I40" s="37">
        <v>51269</v>
      </c>
      <c r="J40" s="37">
        <v>57888</v>
      </c>
      <c r="K40" s="26"/>
      <c r="L40" s="26"/>
    </row>
    <row r="41" spans="2:12" ht="17.25" customHeight="1" x14ac:dyDescent="0.2">
      <c r="B41" s="94" t="s">
        <v>183</v>
      </c>
      <c r="C41" s="36">
        <v>15766</v>
      </c>
      <c r="D41" s="37">
        <v>6304</v>
      </c>
      <c r="E41" s="37">
        <v>9462</v>
      </c>
      <c r="F41" s="280">
        <v>2.1</v>
      </c>
      <c r="G41" s="37">
        <v>67008</v>
      </c>
      <c r="H41" s="37">
        <v>61859</v>
      </c>
      <c r="I41" s="37">
        <v>112514</v>
      </c>
      <c r="J41" s="37">
        <v>104691</v>
      </c>
      <c r="K41" s="26"/>
      <c r="L41" s="26"/>
    </row>
    <row r="42" spans="2:12" ht="17.25" customHeight="1" x14ac:dyDescent="0.2">
      <c r="B42" s="94" t="s">
        <v>184</v>
      </c>
      <c r="C42" s="36">
        <v>-7170</v>
      </c>
      <c r="D42" s="37">
        <v>-4928</v>
      </c>
      <c r="E42" s="37">
        <v>-2242</v>
      </c>
      <c r="F42" s="280">
        <v>-3.9</v>
      </c>
      <c r="G42" s="37">
        <v>14603</v>
      </c>
      <c r="H42" s="37">
        <v>19773</v>
      </c>
      <c r="I42" s="37">
        <v>27023</v>
      </c>
      <c r="J42" s="37">
        <v>30257</v>
      </c>
      <c r="K42" s="26"/>
      <c r="L42" s="26"/>
    </row>
    <row r="43" spans="2:12" ht="17.25" customHeight="1" x14ac:dyDescent="0.2">
      <c r="B43" s="94"/>
      <c r="F43" s="281"/>
      <c r="K43" s="26"/>
      <c r="L43" s="26"/>
    </row>
    <row r="44" spans="2:12" ht="17.25" customHeight="1" x14ac:dyDescent="0.2">
      <c r="B44" s="94" t="s">
        <v>185</v>
      </c>
      <c r="C44" s="36">
        <v>1217</v>
      </c>
      <c r="D44" s="37">
        <v>980</v>
      </c>
      <c r="E44" s="37">
        <v>237</v>
      </c>
      <c r="F44" s="280">
        <v>0.9</v>
      </c>
      <c r="G44" s="37">
        <v>13203</v>
      </c>
      <c r="H44" s="37">
        <v>12341</v>
      </c>
      <c r="I44" s="37">
        <v>25998</v>
      </c>
      <c r="J44" s="37">
        <v>25970</v>
      </c>
      <c r="K44" s="7"/>
      <c r="L44" s="7"/>
    </row>
    <row r="45" spans="2:12" ht="17.25" customHeight="1" x14ac:dyDescent="0.2">
      <c r="B45" s="94" t="s">
        <v>186</v>
      </c>
      <c r="C45" s="36">
        <v>-7647</v>
      </c>
      <c r="D45" s="37">
        <v>-5345</v>
      </c>
      <c r="E45" s="37">
        <v>-2302</v>
      </c>
      <c r="F45" s="280">
        <v>-2.9</v>
      </c>
      <c r="G45" s="37">
        <v>20058</v>
      </c>
      <c r="H45" s="37">
        <v>25305</v>
      </c>
      <c r="I45" s="37">
        <v>53765</v>
      </c>
      <c r="J45" s="37">
        <v>55504</v>
      </c>
      <c r="K45" s="26"/>
      <c r="L45" s="26"/>
    </row>
    <row r="46" spans="2:12" ht="17.25" customHeight="1" x14ac:dyDescent="0.2">
      <c r="B46" s="94" t="s">
        <v>187</v>
      </c>
      <c r="C46" s="36">
        <v>-7148</v>
      </c>
      <c r="D46" s="37">
        <v>-10480</v>
      </c>
      <c r="E46" s="37">
        <v>3332</v>
      </c>
      <c r="F46" s="280">
        <v>-0.8</v>
      </c>
      <c r="G46" s="37">
        <v>72276</v>
      </c>
      <c r="H46" s="37">
        <v>82166</v>
      </c>
      <c r="I46" s="37">
        <v>154487</v>
      </c>
      <c r="J46" s="37">
        <v>150438</v>
      </c>
      <c r="K46" s="26"/>
      <c r="L46" s="26"/>
    </row>
    <row r="47" spans="2:12" ht="17.25" customHeight="1" x14ac:dyDescent="0.2">
      <c r="B47" s="94" t="s">
        <v>188</v>
      </c>
      <c r="C47" s="36">
        <v>-13229</v>
      </c>
      <c r="D47" s="37">
        <v>-9039</v>
      </c>
      <c r="E47" s="37">
        <v>-4190</v>
      </c>
      <c r="F47" s="280">
        <v>-2.4</v>
      </c>
      <c r="G47" s="37">
        <v>45856</v>
      </c>
      <c r="H47" s="37">
        <v>54658</v>
      </c>
      <c r="I47" s="37">
        <v>89301</v>
      </c>
      <c r="J47" s="37">
        <v>93803</v>
      </c>
      <c r="K47" s="26"/>
      <c r="L47" s="26"/>
    </row>
    <row r="48" spans="2:12" ht="17.25" customHeight="1" x14ac:dyDescent="0.2">
      <c r="B48" s="94" t="s">
        <v>189</v>
      </c>
      <c r="C48" s="36">
        <v>-6436</v>
      </c>
      <c r="D48" s="37">
        <v>-3815</v>
      </c>
      <c r="E48" s="37">
        <v>-2621</v>
      </c>
      <c r="F48" s="280">
        <v>-4.5999999999999996</v>
      </c>
      <c r="G48" s="37">
        <v>10234</v>
      </c>
      <c r="H48" s="37">
        <v>14058</v>
      </c>
      <c r="I48" s="37">
        <v>24721</v>
      </c>
      <c r="J48" s="37">
        <v>27443</v>
      </c>
      <c r="K48" s="26"/>
      <c r="L48" s="26"/>
    </row>
    <row r="49" spans="1:13" ht="17.25" customHeight="1" x14ac:dyDescent="0.2">
      <c r="B49" s="94" t="s">
        <v>190</v>
      </c>
      <c r="C49" s="38">
        <v>-8268</v>
      </c>
      <c r="D49" s="39">
        <v>-5603</v>
      </c>
      <c r="E49" s="39">
        <v>-2665</v>
      </c>
      <c r="F49" s="280">
        <v>-8.4</v>
      </c>
      <c r="G49" s="39">
        <v>7227</v>
      </c>
      <c r="H49" s="39">
        <v>12816</v>
      </c>
      <c r="I49" s="39">
        <v>11830</v>
      </c>
      <c r="J49" s="39">
        <v>14427</v>
      </c>
      <c r="K49" s="26"/>
      <c r="L49" s="26"/>
    </row>
    <row r="50" spans="1:13" ht="17.25" customHeight="1" x14ac:dyDescent="0.2">
      <c r="B50" s="94"/>
      <c r="F50" s="281"/>
      <c r="K50" s="26"/>
      <c r="L50" s="26"/>
    </row>
    <row r="51" spans="1:13" ht="17.25" customHeight="1" x14ac:dyDescent="0.2">
      <c r="B51" s="94" t="s">
        <v>191</v>
      </c>
      <c r="C51" s="36">
        <v>-4137</v>
      </c>
      <c r="D51" s="37">
        <v>-2423</v>
      </c>
      <c r="E51" s="37">
        <v>-1714</v>
      </c>
      <c r="F51" s="280">
        <v>-7.1</v>
      </c>
      <c r="G51" s="37">
        <v>4792</v>
      </c>
      <c r="H51" s="37">
        <v>7215</v>
      </c>
      <c r="I51" s="37">
        <v>8765</v>
      </c>
      <c r="J51" s="37">
        <v>10573</v>
      </c>
      <c r="K51" s="26"/>
      <c r="L51" s="26"/>
    </row>
    <row r="52" spans="1:13" ht="17.25" customHeight="1" x14ac:dyDescent="0.2">
      <c r="B52" s="94" t="s">
        <v>192</v>
      </c>
      <c r="C52" s="36">
        <v>-4827</v>
      </c>
      <c r="D52" s="37">
        <v>-4055</v>
      </c>
      <c r="E52" s="37">
        <v>-772</v>
      </c>
      <c r="F52" s="280">
        <v>-6.8</v>
      </c>
      <c r="G52" s="37">
        <v>5484</v>
      </c>
      <c r="H52" s="37">
        <v>9557</v>
      </c>
      <c r="I52" s="37">
        <v>10641</v>
      </c>
      <c r="J52" s="37">
        <v>11574</v>
      </c>
      <c r="K52" s="26"/>
      <c r="L52" s="26"/>
    </row>
    <row r="53" spans="1:13" ht="17.25" customHeight="1" x14ac:dyDescent="0.2">
      <c r="B53" s="94" t="s">
        <v>193</v>
      </c>
      <c r="C53" s="36">
        <v>-5878</v>
      </c>
      <c r="D53" s="37">
        <v>-5342</v>
      </c>
      <c r="E53" s="37">
        <v>-536</v>
      </c>
      <c r="F53" s="280">
        <v>-3</v>
      </c>
      <c r="G53" s="37">
        <v>16175</v>
      </c>
      <c r="H53" s="37">
        <v>21529</v>
      </c>
      <c r="I53" s="37">
        <v>29291</v>
      </c>
      <c r="J53" s="37">
        <v>30040</v>
      </c>
      <c r="K53" s="26"/>
      <c r="L53" s="26"/>
    </row>
    <row r="54" spans="1:13" ht="17.25" customHeight="1" x14ac:dyDescent="0.2">
      <c r="B54" s="94" t="s">
        <v>194</v>
      </c>
      <c r="C54" s="36">
        <v>-8412</v>
      </c>
      <c r="D54" s="37">
        <v>-4577</v>
      </c>
      <c r="E54" s="37">
        <v>-3835</v>
      </c>
      <c r="F54" s="280">
        <v>-3</v>
      </c>
      <c r="G54" s="37">
        <v>24839</v>
      </c>
      <c r="H54" s="37">
        <v>29480</v>
      </c>
      <c r="I54" s="37">
        <v>46004</v>
      </c>
      <c r="J54" s="37">
        <v>49491</v>
      </c>
      <c r="K54" s="26"/>
      <c r="L54" s="26"/>
    </row>
    <row r="55" spans="1:13" ht="17.25" customHeight="1" x14ac:dyDescent="0.2">
      <c r="B55" s="94" t="s">
        <v>195</v>
      </c>
      <c r="C55" s="36">
        <v>-11072</v>
      </c>
      <c r="D55" s="37">
        <v>-7720</v>
      </c>
      <c r="E55" s="37">
        <v>-3352</v>
      </c>
      <c r="F55" s="280">
        <v>-7.7</v>
      </c>
      <c r="G55" s="37">
        <v>10781</v>
      </c>
      <c r="H55" s="37">
        <v>18461</v>
      </c>
      <c r="I55" s="37">
        <v>22987</v>
      </c>
      <c r="J55" s="37">
        <v>26276</v>
      </c>
      <c r="K55" s="26"/>
      <c r="L55" s="26"/>
    </row>
    <row r="56" spans="1:13" ht="17.25" customHeight="1" x14ac:dyDescent="0.2">
      <c r="B56" s="94"/>
      <c r="F56" s="281"/>
      <c r="K56" s="26"/>
      <c r="L56" s="26"/>
    </row>
    <row r="57" spans="1:13" ht="17.25" customHeight="1" x14ac:dyDescent="0.2">
      <c r="B57" s="94" t="s">
        <v>196</v>
      </c>
      <c r="C57" s="36">
        <v>-5805</v>
      </c>
      <c r="D57" s="37">
        <v>-4350</v>
      </c>
      <c r="E57" s="37">
        <v>-1455</v>
      </c>
      <c r="F57" s="280">
        <v>-7.5</v>
      </c>
      <c r="G57" s="37">
        <v>5642</v>
      </c>
      <c r="H57" s="37">
        <v>10003</v>
      </c>
      <c r="I57" s="37">
        <v>10139</v>
      </c>
      <c r="J57" s="37">
        <v>11708</v>
      </c>
      <c r="K57" s="26"/>
      <c r="L57" s="26"/>
    </row>
    <row r="58" spans="1:13" ht="17.25" customHeight="1" x14ac:dyDescent="0.2">
      <c r="B58" s="94" t="s">
        <v>197</v>
      </c>
      <c r="C58" s="36">
        <v>-3600</v>
      </c>
      <c r="D58" s="37">
        <v>-3290</v>
      </c>
      <c r="E58" s="37">
        <v>-310</v>
      </c>
      <c r="F58" s="280">
        <v>-3.6</v>
      </c>
      <c r="G58" s="37">
        <v>8182</v>
      </c>
      <c r="H58" s="37">
        <v>11503</v>
      </c>
      <c r="I58" s="37">
        <v>18530</v>
      </c>
      <c r="J58" s="37">
        <v>19078</v>
      </c>
      <c r="K58" s="26"/>
      <c r="L58" s="26"/>
    </row>
    <row r="59" spans="1:13" ht="17.25" customHeight="1" x14ac:dyDescent="0.2">
      <c r="B59" s="94" t="s">
        <v>198</v>
      </c>
      <c r="C59" s="36">
        <v>-9654</v>
      </c>
      <c r="D59" s="37">
        <v>-6510</v>
      </c>
      <c r="E59" s="37">
        <v>-3144</v>
      </c>
      <c r="F59" s="280">
        <v>-6.8</v>
      </c>
      <c r="G59" s="37">
        <v>10838</v>
      </c>
      <c r="H59" s="37">
        <v>17368</v>
      </c>
      <c r="I59" s="37">
        <v>17900</v>
      </c>
      <c r="J59" s="37">
        <v>21289</v>
      </c>
      <c r="K59" s="26"/>
      <c r="L59" s="26"/>
    </row>
    <row r="60" spans="1:13" ht="17.25" customHeight="1" x14ac:dyDescent="0.2">
      <c r="B60" s="94" t="s">
        <v>199</v>
      </c>
      <c r="C60" s="36">
        <v>-6720</v>
      </c>
      <c r="D60" s="37">
        <v>-4960</v>
      </c>
      <c r="E60" s="37">
        <v>-1760</v>
      </c>
      <c r="F60" s="280">
        <v>-8.9</v>
      </c>
      <c r="G60" s="37">
        <v>5303</v>
      </c>
      <c r="H60" s="37">
        <v>10263</v>
      </c>
      <c r="I60" s="37">
        <v>9715</v>
      </c>
      <c r="J60" s="37">
        <v>11566</v>
      </c>
      <c r="K60" s="26"/>
      <c r="L60" s="26"/>
    </row>
    <row r="61" spans="1:13" ht="17.25" customHeight="1" x14ac:dyDescent="0.2">
      <c r="B61" s="94"/>
      <c r="F61" s="281"/>
      <c r="K61" s="26"/>
      <c r="L61" s="26"/>
    </row>
    <row r="62" spans="1:13" ht="17.25" customHeight="1" x14ac:dyDescent="0.2">
      <c r="B62" s="94" t="s">
        <v>200</v>
      </c>
      <c r="C62" s="36">
        <v>4431</v>
      </c>
      <c r="D62" s="37">
        <v>-3895</v>
      </c>
      <c r="E62" s="37">
        <v>8326</v>
      </c>
      <c r="F62" s="280">
        <v>0.9</v>
      </c>
      <c r="G62" s="37">
        <v>45781</v>
      </c>
      <c r="H62" s="37">
        <v>49758</v>
      </c>
      <c r="I62" s="37">
        <v>101741</v>
      </c>
      <c r="J62" s="37">
        <v>95455</v>
      </c>
      <c r="K62" s="88"/>
      <c r="L62" s="88"/>
      <c r="M62" s="15"/>
    </row>
    <row r="63" spans="1:13" ht="17.25" customHeight="1" x14ac:dyDescent="0.2">
      <c r="A63" s="86"/>
      <c r="B63" s="253" t="s">
        <v>201</v>
      </c>
      <c r="C63" s="36">
        <v>-3823</v>
      </c>
      <c r="D63" s="37">
        <v>-2394</v>
      </c>
      <c r="E63" s="37">
        <v>-1429</v>
      </c>
      <c r="F63" s="280">
        <v>-4.5</v>
      </c>
      <c r="G63" s="37">
        <v>7299</v>
      </c>
      <c r="H63" s="37">
        <v>9704</v>
      </c>
      <c r="I63" s="37">
        <v>15877</v>
      </c>
      <c r="J63" s="37">
        <v>17518</v>
      </c>
    </row>
    <row r="64" spans="1:13" ht="17.25" customHeight="1" x14ac:dyDescent="0.2">
      <c r="A64" s="89"/>
      <c r="B64" s="94" t="s">
        <v>202</v>
      </c>
      <c r="C64" s="36">
        <v>-11041</v>
      </c>
      <c r="D64" s="37">
        <v>-5582</v>
      </c>
      <c r="E64" s="37">
        <v>-5459</v>
      </c>
      <c r="F64" s="280">
        <v>-7.8</v>
      </c>
      <c r="G64" s="37">
        <v>11513</v>
      </c>
      <c r="H64" s="37">
        <v>17138</v>
      </c>
      <c r="I64" s="37">
        <v>23029</v>
      </c>
      <c r="J64" s="37">
        <v>28852</v>
      </c>
    </row>
    <row r="65" spans="1:24" ht="17.25" customHeight="1" x14ac:dyDescent="0.2">
      <c r="A65" s="87"/>
      <c r="B65" s="253" t="s">
        <v>203</v>
      </c>
      <c r="C65" s="36">
        <v>-5857</v>
      </c>
      <c r="D65" s="37">
        <v>-4385</v>
      </c>
      <c r="E65" s="37">
        <v>-1472</v>
      </c>
      <c r="F65" s="280">
        <v>-3.2</v>
      </c>
      <c r="G65" s="37">
        <v>16011</v>
      </c>
      <c r="H65" s="37">
        <v>20426</v>
      </c>
      <c r="I65" s="37">
        <v>29651</v>
      </c>
      <c r="J65" s="37">
        <v>31606</v>
      </c>
    </row>
    <row r="66" spans="1:24" ht="17.25" customHeight="1" x14ac:dyDescent="0.2">
      <c r="A66" s="87"/>
      <c r="B66" s="253"/>
      <c r="C66" s="90"/>
      <c r="D66" s="92"/>
      <c r="E66" s="92"/>
      <c r="F66" s="283"/>
      <c r="G66" s="92"/>
      <c r="H66" s="92"/>
      <c r="I66" s="92"/>
      <c r="J66" s="92"/>
    </row>
    <row r="67" spans="1:24" ht="17.25" customHeight="1" x14ac:dyDescent="0.2">
      <c r="A67" s="86"/>
      <c r="B67" s="253" t="s">
        <v>204</v>
      </c>
      <c r="C67" s="36">
        <v>-6937</v>
      </c>
      <c r="D67" s="37">
        <v>-4292</v>
      </c>
      <c r="E67" s="37">
        <v>-2645</v>
      </c>
      <c r="F67" s="280">
        <v>-5.9</v>
      </c>
      <c r="G67" s="37">
        <v>9575</v>
      </c>
      <c r="H67" s="37">
        <v>13892</v>
      </c>
      <c r="I67" s="37">
        <v>19150</v>
      </c>
      <c r="J67" s="37">
        <v>21803</v>
      </c>
    </row>
    <row r="68" spans="1:24" ht="17.25" customHeight="1" x14ac:dyDescent="0.2">
      <c r="A68" s="86"/>
      <c r="B68" s="253" t="s">
        <v>205</v>
      </c>
      <c r="C68" s="36">
        <v>-5659</v>
      </c>
      <c r="D68" s="37">
        <v>-3330</v>
      </c>
      <c r="E68" s="37">
        <v>-2329</v>
      </c>
      <c r="F68" s="280">
        <v>-5</v>
      </c>
      <c r="G68" s="37">
        <v>9838</v>
      </c>
      <c r="H68" s="37">
        <v>13172</v>
      </c>
      <c r="I68" s="37">
        <v>19683</v>
      </c>
      <c r="J68" s="37">
        <v>22125</v>
      </c>
    </row>
    <row r="69" spans="1:24" ht="17.25" customHeight="1" x14ac:dyDescent="0.2">
      <c r="A69" s="86"/>
      <c r="B69" s="253" t="s">
        <v>206</v>
      </c>
      <c r="C69" s="36">
        <v>-10022</v>
      </c>
      <c r="D69" s="37">
        <v>-6459</v>
      </c>
      <c r="E69" s="37">
        <v>-3563</v>
      </c>
      <c r="F69" s="280">
        <v>-5.9</v>
      </c>
      <c r="G69" s="37">
        <v>14642</v>
      </c>
      <c r="H69" s="37">
        <v>21130</v>
      </c>
      <c r="I69" s="37">
        <v>28102</v>
      </c>
      <c r="J69" s="37">
        <v>31671</v>
      </c>
    </row>
    <row r="70" spans="1:24" ht="17.25" customHeight="1" x14ac:dyDescent="0.2">
      <c r="A70" s="86"/>
      <c r="B70" s="253" t="s">
        <v>207</v>
      </c>
      <c r="C70" s="36">
        <v>6203</v>
      </c>
      <c r="D70" s="37">
        <v>6130</v>
      </c>
      <c r="E70" s="37">
        <v>73</v>
      </c>
      <c r="F70" s="280">
        <v>4.4000000000000004</v>
      </c>
      <c r="G70" s="37">
        <v>17107</v>
      </c>
      <c r="H70" s="37">
        <v>11006</v>
      </c>
      <c r="I70" s="37">
        <v>24794</v>
      </c>
      <c r="J70" s="37">
        <v>24713</v>
      </c>
    </row>
    <row r="71" spans="1:24" ht="17.25" customHeight="1" x14ac:dyDescent="0.15">
      <c r="A71" s="86"/>
      <c r="B71" s="254"/>
      <c r="C71" s="91"/>
      <c r="D71" s="91"/>
      <c r="E71" s="91"/>
      <c r="F71" s="93"/>
      <c r="G71" s="91"/>
      <c r="H71" s="91"/>
      <c r="I71" s="91"/>
      <c r="J71" s="91"/>
    </row>
    <row r="72" spans="1:24" ht="17.25" customHeight="1" x14ac:dyDescent="0.15">
      <c r="A72" s="86"/>
      <c r="B72" s="331" t="s">
        <v>3</v>
      </c>
      <c r="C72" s="326" t="s">
        <v>236</v>
      </c>
      <c r="D72" s="327"/>
      <c r="E72" s="327"/>
      <c r="F72" s="327"/>
      <c r="G72" s="327"/>
      <c r="H72" s="327"/>
      <c r="I72" s="327"/>
      <c r="J72" s="327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7.25" customHeight="1" thickBot="1" x14ac:dyDescent="0.2">
      <c r="A73" s="89"/>
      <c r="B73" s="332"/>
      <c r="C73" s="328"/>
      <c r="D73" s="329"/>
      <c r="E73" s="329"/>
      <c r="F73" s="329"/>
      <c r="G73" s="329"/>
      <c r="H73" s="329"/>
      <c r="I73" s="329"/>
      <c r="J73" s="329"/>
    </row>
    <row r="74" spans="1:24" ht="17.25" customHeight="1" x14ac:dyDescent="0.15">
      <c r="A74" s="15"/>
    </row>
  </sheetData>
  <mergeCells count="4">
    <mergeCell ref="I8:J8"/>
    <mergeCell ref="B72:B73"/>
    <mergeCell ref="C72:J73"/>
    <mergeCell ref="B6:J6"/>
  </mergeCells>
  <phoneticPr fontId="2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6:S74"/>
  <sheetViews>
    <sheetView tabSelected="1" view="pageBreakPreview" topLeftCell="A43" zoomScale="75" zoomScaleNormal="75" zoomScaleSheetLayoutView="75" workbookViewId="0">
      <selection activeCell="J72" sqref="J72"/>
    </sheetView>
  </sheetViews>
  <sheetFormatPr defaultColWidth="14.625" defaultRowHeight="17.25" customHeight="1" x14ac:dyDescent="0.15"/>
  <cols>
    <col min="1" max="1" width="17.125" customWidth="1"/>
    <col min="2" max="2" width="15.75" style="256" customWidth="1"/>
    <col min="3" max="10" width="15.625" customWidth="1"/>
    <col min="11" max="11" width="19.625" customWidth="1"/>
    <col min="12" max="12" width="14.75" bestFit="1" customWidth="1"/>
  </cols>
  <sheetData>
    <row r="6" spans="2:19" ht="24" customHeight="1" x14ac:dyDescent="0.25">
      <c r="B6" s="301" t="s">
        <v>119</v>
      </c>
      <c r="C6" s="301"/>
      <c r="D6" s="301"/>
      <c r="E6" s="301"/>
      <c r="F6" s="301"/>
      <c r="G6" s="301"/>
      <c r="H6" s="301"/>
      <c r="I6" s="301"/>
      <c r="J6" s="301"/>
    </row>
    <row r="7" spans="2:19" ht="17.25" customHeight="1" thickBot="1" x14ac:dyDescent="0.2">
      <c r="B7" s="251"/>
      <c r="C7" s="45"/>
      <c r="D7" s="45"/>
      <c r="E7" s="45"/>
      <c r="F7" s="45"/>
      <c r="G7" s="45"/>
      <c r="H7" s="45"/>
      <c r="I7" s="45"/>
      <c r="J7" s="45"/>
    </row>
    <row r="8" spans="2:19" ht="17.25" customHeight="1" x14ac:dyDescent="0.2">
      <c r="B8" s="252"/>
      <c r="C8" s="5" t="s">
        <v>120</v>
      </c>
      <c r="D8" s="47"/>
      <c r="E8" s="3"/>
      <c r="F8" s="5" t="s">
        <v>209</v>
      </c>
      <c r="G8" s="47"/>
      <c r="H8" s="47"/>
      <c r="I8" s="3"/>
      <c r="J8" s="3"/>
    </row>
    <row r="9" spans="2:19" ht="17.25" customHeight="1" x14ac:dyDescent="0.2">
      <c r="B9" s="253"/>
      <c r="C9" s="2"/>
      <c r="D9" s="3"/>
      <c r="E9" s="56" t="s">
        <v>210</v>
      </c>
      <c r="F9" s="3"/>
      <c r="G9" s="3"/>
      <c r="H9" s="3"/>
      <c r="I9" s="57" t="s">
        <v>211</v>
      </c>
      <c r="J9" s="57" t="s">
        <v>107</v>
      </c>
      <c r="K9" s="24"/>
      <c r="L9" s="24"/>
      <c r="M9" s="24"/>
      <c r="N9" s="19"/>
      <c r="O9" s="19"/>
      <c r="P9" s="19"/>
      <c r="Q9" s="19"/>
      <c r="R9" s="19"/>
      <c r="S9" s="19"/>
    </row>
    <row r="10" spans="2:19" ht="17.25" customHeight="1" x14ac:dyDescent="0.2">
      <c r="B10" s="254"/>
      <c r="C10" s="46" t="s">
        <v>231</v>
      </c>
      <c r="D10" s="58" t="s">
        <v>222</v>
      </c>
      <c r="E10" s="59" t="s">
        <v>212</v>
      </c>
      <c r="F10" s="58" t="s">
        <v>108</v>
      </c>
      <c r="G10" s="58" t="s">
        <v>109</v>
      </c>
      <c r="H10" s="58" t="s">
        <v>110</v>
      </c>
      <c r="I10" s="58" t="s">
        <v>213</v>
      </c>
      <c r="J10" s="58" t="s">
        <v>111</v>
      </c>
      <c r="K10" s="24"/>
      <c r="L10" s="24"/>
      <c r="M10" s="19"/>
      <c r="N10" s="19"/>
      <c r="O10" s="24"/>
      <c r="P10" s="19"/>
    </row>
    <row r="11" spans="2:19" ht="17.25" customHeight="1" x14ac:dyDescent="0.2">
      <c r="B11" s="178" t="s">
        <v>156</v>
      </c>
      <c r="C11" s="115"/>
      <c r="D11" s="115"/>
      <c r="E11" s="115"/>
      <c r="F11" s="294" t="s">
        <v>219</v>
      </c>
      <c r="G11" s="115"/>
      <c r="H11" s="115"/>
      <c r="I11" s="115"/>
      <c r="J11" s="290" t="s">
        <v>293</v>
      </c>
    </row>
    <row r="12" spans="2:19" ht="17.25" customHeight="1" x14ac:dyDescent="0.2">
      <c r="B12" s="246"/>
      <c r="C12" s="6" t="s">
        <v>158</v>
      </c>
      <c r="D12" s="6" t="s">
        <v>158</v>
      </c>
      <c r="E12" s="6" t="s">
        <v>214</v>
      </c>
      <c r="F12" s="6" t="s">
        <v>158</v>
      </c>
      <c r="G12" s="6" t="s">
        <v>158</v>
      </c>
      <c r="H12" s="6" t="s">
        <v>158</v>
      </c>
      <c r="I12" s="6" t="s">
        <v>158</v>
      </c>
      <c r="J12" s="193" t="s">
        <v>245</v>
      </c>
    </row>
    <row r="13" spans="2:19" ht="17.25" customHeight="1" x14ac:dyDescent="0.2">
      <c r="B13" s="179" t="s">
        <v>159</v>
      </c>
      <c r="C13" s="81">
        <v>73.781767252166702</v>
      </c>
      <c r="D13" s="81">
        <v>49.619193116689658</v>
      </c>
      <c r="E13" s="12">
        <v>59611.311000000002</v>
      </c>
      <c r="F13" s="96">
        <v>3.9949045911773355</v>
      </c>
      <c r="G13" s="96">
        <v>23.692285512727608</v>
      </c>
      <c r="H13" s="96">
        <v>66.508042408260408</v>
      </c>
      <c r="I13" s="99">
        <v>6.4173433154103705</v>
      </c>
      <c r="J13" s="100">
        <v>0.93</v>
      </c>
      <c r="K13" s="41"/>
      <c r="L13" s="22"/>
      <c r="M13" s="22"/>
      <c r="N13" s="22"/>
      <c r="O13" s="27"/>
      <c r="P13" s="27"/>
      <c r="Q13" s="27"/>
      <c r="R13" s="22"/>
      <c r="S13" s="22"/>
    </row>
    <row r="14" spans="2:19" ht="17.25" customHeight="1" x14ac:dyDescent="0.2">
      <c r="B14" s="94"/>
      <c r="C14" s="81"/>
      <c r="D14" s="81"/>
      <c r="E14" s="12"/>
      <c r="F14" s="96"/>
      <c r="G14" s="96"/>
      <c r="H14" s="96"/>
      <c r="I14" s="99"/>
      <c r="J14" s="100"/>
      <c r="K14" s="41"/>
      <c r="L14" s="22"/>
      <c r="M14" s="22"/>
      <c r="N14" s="22"/>
      <c r="O14" s="27"/>
      <c r="P14" s="27"/>
      <c r="Q14" s="27"/>
      <c r="R14" s="22"/>
      <c r="S14" s="22"/>
    </row>
    <row r="15" spans="2:19" ht="17.25" customHeight="1" x14ac:dyDescent="0.2">
      <c r="B15" s="94" t="s">
        <v>160</v>
      </c>
      <c r="C15" s="81">
        <v>70.700471643851373</v>
      </c>
      <c r="D15" s="81">
        <v>46.831461938481077</v>
      </c>
      <c r="E15" s="12">
        <v>2509.4639999999999</v>
      </c>
      <c r="F15" s="96">
        <v>7.2338555165565239</v>
      </c>
      <c r="G15" s="96">
        <v>17.110267371837175</v>
      </c>
      <c r="H15" s="96">
        <v>70.189729759024232</v>
      </c>
      <c r="I15" s="99">
        <v>7.1196347356452527</v>
      </c>
      <c r="J15" s="100">
        <v>0.74</v>
      </c>
      <c r="K15" s="23"/>
      <c r="L15" s="23"/>
      <c r="M15" s="23"/>
      <c r="N15" s="23"/>
      <c r="O15" s="27"/>
      <c r="P15" s="27"/>
      <c r="Q15" s="27"/>
      <c r="R15" s="26"/>
      <c r="S15" s="26"/>
    </row>
    <row r="16" spans="2:19" ht="17.25" customHeight="1" x14ac:dyDescent="0.2">
      <c r="B16" s="94" t="s">
        <v>161</v>
      </c>
      <c r="C16" s="81">
        <v>71.719474342654763</v>
      </c>
      <c r="D16" s="81">
        <v>48.848723681052888</v>
      </c>
      <c r="E16" s="12">
        <v>639.58399999999995</v>
      </c>
      <c r="F16" s="96">
        <v>12.671048681643068</v>
      </c>
      <c r="G16" s="96">
        <v>20.009568719667783</v>
      </c>
      <c r="H16" s="96">
        <v>64.622942412568179</v>
      </c>
      <c r="I16" s="99">
        <v>8.9777818258409372</v>
      </c>
      <c r="J16" s="100">
        <v>0.69</v>
      </c>
      <c r="K16" s="23"/>
      <c r="L16" s="23"/>
      <c r="M16" s="23"/>
      <c r="N16" s="23"/>
      <c r="O16" s="27"/>
      <c r="P16" s="27"/>
      <c r="Q16" s="27"/>
      <c r="R16" s="26"/>
      <c r="S16" s="26"/>
    </row>
    <row r="17" spans="2:19" ht="17.25" customHeight="1" x14ac:dyDescent="0.2">
      <c r="B17" s="94" t="s">
        <v>163</v>
      </c>
      <c r="C17" s="81">
        <v>71.834810534037999</v>
      </c>
      <c r="D17" s="81">
        <v>49.078593981752924</v>
      </c>
      <c r="E17" s="12">
        <v>631.303</v>
      </c>
      <c r="F17" s="96">
        <v>12.039068402969731</v>
      </c>
      <c r="G17" s="96">
        <v>24.311463750370265</v>
      </c>
      <c r="H17" s="96">
        <v>62.278652247811273</v>
      </c>
      <c r="I17" s="99">
        <v>7.0700335035004978</v>
      </c>
      <c r="J17" s="100">
        <v>1.03</v>
      </c>
      <c r="K17" s="23"/>
      <c r="L17" s="23"/>
      <c r="M17" s="23"/>
      <c r="N17" s="23"/>
      <c r="O17" s="27"/>
      <c r="P17" s="27"/>
      <c r="Q17" s="27"/>
      <c r="R17" s="26"/>
      <c r="S17" s="26"/>
    </row>
    <row r="18" spans="2:19" ht="17.25" customHeight="1" x14ac:dyDescent="0.2">
      <c r="B18" s="94" t="s">
        <v>164</v>
      </c>
      <c r="C18" s="81">
        <v>72.253832032893044</v>
      </c>
      <c r="D18" s="81">
        <v>47.822955658892674</v>
      </c>
      <c r="E18" s="12">
        <v>1059.4159999999999</v>
      </c>
      <c r="F18" s="96">
        <v>5.0234280018425244</v>
      </c>
      <c r="G18" s="96">
        <v>22.107462979603856</v>
      </c>
      <c r="H18" s="96">
        <v>70.487136309060844</v>
      </c>
      <c r="I18" s="99">
        <v>7.7856174196726844</v>
      </c>
      <c r="J18" s="100">
        <v>1.26</v>
      </c>
      <c r="K18" s="23"/>
      <c r="L18" s="23"/>
      <c r="M18" s="23"/>
      <c r="N18" s="23"/>
      <c r="O18" s="27"/>
      <c r="P18" s="27"/>
      <c r="Q18" s="27"/>
      <c r="R18" s="26"/>
      <c r="S18" s="26"/>
    </row>
    <row r="19" spans="2:19" ht="17.25" customHeight="1" x14ac:dyDescent="0.2">
      <c r="B19" s="94" t="s">
        <v>165</v>
      </c>
      <c r="C19" s="81">
        <v>70.581859774377136</v>
      </c>
      <c r="D19" s="81">
        <v>46.717861670013114</v>
      </c>
      <c r="E19" s="12">
        <v>503.10599999999999</v>
      </c>
      <c r="F19" s="96">
        <v>9.9241511729138594</v>
      </c>
      <c r="G19" s="96">
        <v>24.746474897934036</v>
      </c>
      <c r="H19" s="96">
        <v>63.87878498765668</v>
      </c>
      <c r="I19" s="99">
        <v>6.977268777202954</v>
      </c>
      <c r="J19" s="100">
        <v>0.72</v>
      </c>
      <c r="K19" s="23"/>
      <c r="L19" s="23"/>
      <c r="M19" s="23"/>
      <c r="N19" s="23"/>
      <c r="O19" s="27"/>
      <c r="P19" s="27"/>
      <c r="Q19" s="27"/>
      <c r="R19" s="26"/>
      <c r="S19" s="26"/>
    </row>
    <row r="20" spans="2:19" ht="17.25" customHeight="1" x14ac:dyDescent="0.2">
      <c r="B20" s="94"/>
      <c r="C20" s="81"/>
      <c r="D20" s="81"/>
      <c r="E20" s="12"/>
      <c r="F20" s="96"/>
      <c r="G20" s="96"/>
      <c r="H20" s="96"/>
      <c r="I20" s="99"/>
      <c r="J20" s="100"/>
      <c r="K20" s="23"/>
      <c r="L20" s="23"/>
      <c r="M20" s="23"/>
      <c r="N20" s="23"/>
      <c r="O20" s="27"/>
      <c r="P20" s="27"/>
      <c r="Q20" s="27"/>
      <c r="R20" s="26"/>
      <c r="S20" s="26"/>
    </row>
    <row r="21" spans="2:19" ht="17.25" customHeight="1" x14ac:dyDescent="0.2">
      <c r="B21" s="94" t="s">
        <v>166</v>
      </c>
      <c r="C21" s="81">
        <v>71.355954414027494</v>
      </c>
      <c r="D21" s="81">
        <v>49.954821735680575</v>
      </c>
      <c r="E21" s="12">
        <v>565.98199999999997</v>
      </c>
      <c r="F21" s="96">
        <v>9.8246940715429112</v>
      </c>
      <c r="G21" s="96">
        <v>28.977953362474423</v>
      </c>
      <c r="H21" s="96">
        <v>59.465142000982361</v>
      </c>
      <c r="I21" s="99">
        <v>5.7902551400873543</v>
      </c>
      <c r="J21" s="100">
        <v>0.99</v>
      </c>
      <c r="K21" s="23"/>
      <c r="L21" s="23"/>
      <c r="M21" s="23"/>
      <c r="N21" s="23"/>
      <c r="O21" s="27"/>
      <c r="P21" s="27"/>
      <c r="Q21" s="27"/>
      <c r="R21" s="26"/>
      <c r="S21" s="26"/>
    </row>
    <row r="22" spans="2:19" ht="17.25" customHeight="1" x14ac:dyDescent="0.2">
      <c r="B22" s="94" t="s">
        <v>167</v>
      </c>
      <c r="C22" s="81">
        <v>72.769422013754507</v>
      </c>
      <c r="D22" s="81">
        <v>49.405237512412533</v>
      </c>
      <c r="E22" s="12">
        <v>934.33100000000002</v>
      </c>
      <c r="F22" s="96">
        <v>7.6448282246869681</v>
      </c>
      <c r="G22" s="96">
        <v>29.156369637740802</v>
      </c>
      <c r="H22" s="96">
        <v>59.991587563722057</v>
      </c>
      <c r="I22" s="99">
        <v>7.1468607080177211</v>
      </c>
      <c r="J22" s="100">
        <v>1.24</v>
      </c>
      <c r="K22" s="23"/>
      <c r="L22" s="23"/>
      <c r="M22" s="23"/>
      <c r="N22" s="23"/>
      <c r="O22" s="27"/>
      <c r="P22" s="27"/>
      <c r="Q22" s="27"/>
      <c r="R22" s="26"/>
      <c r="S22" s="26"/>
    </row>
    <row r="23" spans="2:19" ht="17.25" customHeight="1" x14ac:dyDescent="0.2">
      <c r="B23" s="94" t="s">
        <v>168</v>
      </c>
      <c r="C23" s="81">
        <v>73.948255533020486</v>
      </c>
      <c r="D23" s="81">
        <v>48.882504209008708</v>
      </c>
      <c r="E23" s="12">
        <v>1420.181</v>
      </c>
      <c r="F23" s="96">
        <v>5.8353829547078861</v>
      </c>
      <c r="G23" s="96">
        <v>28.236119198890847</v>
      </c>
      <c r="H23" s="96">
        <v>60.785773081036851</v>
      </c>
      <c r="I23" s="99">
        <v>6.6823972208040194</v>
      </c>
      <c r="J23" s="100">
        <v>0.82</v>
      </c>
      <c r="K23" s="23"/>
      <c r="L23" s="23"/>
      <c r="M23" s="23"/>
      <c r="N23" s="23"/>
      <c r="O23" s="27"/>
      <c r="P23" s="27"/>
      <c r="Q23" s="27"/>
      <c r="R23" s="26"/>
      <c r="S23" s="26"/>
    </row>
    <row r="24" spans="2:19" ht="17.25" customHeight="1" x14ac:dyDescent="0.2">
      <c r="B24" s="94" t="s">
        <v>169</v>
      </c>
      <c r="C24" s="81">
        <v>75.573980063106404</v>
      </c>
      <c r="D24" s="81">
        <v>51.240698938215864</v>
      </c>
      <c r="E24" s="12">
        <v>977.12599999999998</v>
      </c>
      <c r="F24" s="96">
        <v>5.6027574744710504</v>
      </c>
      <c r="G24" s="96">
        <v>30.745471924808061</v>
      </c>
      <c r="H24" s="96">
        <v>59.617183454334445</v>
      </c>
      <c r="I24" s="99">
        <v>6.2848209618713762</v>
      </c>
      <c r="J24" s="100">
        <v>0.86</v>
      </c>
      <c r="K24" s="23"/>
      <c r="L24" s="23"/>
      <c r="M24" s="23"/>
      <c r="N24" s="23"/>
      <c r="O24" s="27"/>
      <c r="P24" s="27"/>
      <c r="Q24" s="27"/>
      <c r="R24" s="26"/>
      <c r="S24" s="26"/>
    </row>
    <row r="25" spans="2:19" ht="17.25" customHeight="1" x14ac:dyDescent="0.2">
      <c r="B25" s="94" t="s">
        <v>170</v>
      </c>
      <c r="C25" s="81">
        <v>73.495849097288925</v>
      </c>
      <c r="D25" s="81">
        <v>50.000116076071613</v>
      </c>
      <c r="E25" s="12">
        <v>965.40300000000002</v>
      </c>
      <c r="F25" s="96">
        <v>5.3657384532677028</v>
      </c>
      <c r="G25" s="96">
        <v>30.830647926306426</v>
      </c>
      <c r="H25" s="96">
        <v>60.662334796970796</v>
      </c>
      <c r="I25" s="99">
        <v>6.3290291782129806</v>
      </c>
      <c r="J25" s="100">
        <v>1.02</v>
      </c>
      <c r="K25" s="23"/>
      <c r="L25" s="23"/>
      <c r="M25" s="23"/>
      <c r="N25" s="23"/>
      <c r="O25" s="27"/>
      <c r="P25" s="27"/>
      <c r="Q25" s="27"/>
      <c r="R25" s="26"/>
      <c r="S25" s="26"/>
    </row>
    <row r="26" spans="2:19" ht="17.25" customHeight="1" x14ac:dyDescent="0.2">
      <c r="B26" s="94"/>
      <c r="C26" s="81"/>
      <c r="D26" s="81"/>
      <c r="E26" s="12"/>
      <c r="F26" s="96"/>
      <c r="G26" s="96"/>
      <c r="H26" s="96"/>
      <c r="I26" s="99"/>
      <c r="J26" s="100"/>
      <c r="K26" s="23"/>
      <c r="L26" s="23"/>
      <c r="M26" s="23"/>
      <c r="N26" s="23"/>
      <c r="O26" s="27"/>
      <c r="P26" s="27"/>
      <c r="Q26" s="27"/>
      <c r="R26" s="26"/>
      <c r="S26" s="26"/>
    </row>
    <row r="27" spans="2:19" ht="17.25" customHeight="1" x14ac:dyDescent="0.2">
      <c r="B27" s="94" t="s">
        <v>171</v>
      </c>
      <c r="C27" s="81">
        <v>75.971142928336931</v>
      </c>
      <c r="D27" s="81">
        <v>50.201098397489766</v>
      </c>
      <c r="E27" s="12">
        <v>3482.3049999999998</v>
      </c>
      <c r="F27" s="96">
        <v>1.6742071702507391</v>
      </c>
      <c r="G27" s="96">
        <v>23.457623614244014</v>
      </c>
      <c r="H27" s="96">
        <v>67.551664773763349</v>
      </c>
      <c r="I27" s="99">
        <v>6.2960725563297748</v>
      </c>
      <c r="J27" s="100">
        <v>0.62</v>
      </c>
      <c r="K27" s="23"/>
      <c r="L27" s="23"/>
      <c r="M27" s="23"/>
      <c r="N27" s="23"/>
      <c r="O27" s="27"/>
      <c r="P27" s="27"/>
      <c r="Q27" s="27"/>
      <c r="R27" s="26"/>
      <c r="S27" s="26"/>
    </row>
    <row r="28" spans="2:19" ht="17.25" customHeight="1" x14ac:dyDescent="0.2">
      <c r="B28" s="94" t="s">
        <v>172</v>
      </c>
      <c r="C28" s="81">
        <v>75.016169280445624</v>
      </c>
      <c r="D28" s="81">
        <v>49.3989980861475</v>
      </c>
      <c r="E28" s="12">
        <v>2899.3960000000002</v>
      </c>
      <c r="F28" s="96">
        <v>2.856663939661916</v>
      </c>
      <c r="G28" s="96">
        <v>19.205931166353267</v>
      </c>
      <c r="H28" s="96">
        <v>71.553351111748782</v>
      </c>
      <c r="I28" s="99">
        <v>6.1436288676880366</v>
      </c>
      <c r="J28" s="100">
        <v>0.73</v>
      </c>
      <c r="K28" s="23"/>
      <c r="L28" s="23"/>
      <c r="M28" s="23"/>
      <c r="N28" s="23"/>
      <c r="O28" s="27"/>
      <c r="P28" s="27"/>
      <c r="Q28" s="27"/>
      <c r="R28" s="26"/>
      <c r="S28" s="26"/>
    </row>
    <row r="29" spans="2:19" ht="17.25" customHeight="1" x14ac:dyDescent="0.2">
      <c r="B29" s="94" t="s">
        <v>173</v>
      </c>
      <c r="C29" s="81">
        <v>76.851467272933704</v>
      </c>
      <c r="D29" s="81">
        <v>52.820093147693683</v>
      </c>
      <c r="E29" s="12">
        <v>6012.5360000000001</v>
      </c>
      <c r="F29" s="96">
        <v>0.37255494187477628</v>
      </c>
      <c r="G29" s="96">
        <v>15.170237650136315</v>
      </c>
      <c r="H29" s="96">
        <v>70.79081106541399</v>
      </c>
      <c r="I29" s="99">
        <v>5.8698947346008765</v>
      </c>
      <c r="J29" s="100">
        <v>1.33</v>
      </c>
      <c r="K29" s="23"/>
      <c r="L29" s="23"/>
      <c r="M29" s="23"/>
      <c r="N29" s="23"/>
      <c r="O29" s="27"/>
      <c r="P29" s="27"/>
      <c r="Q29" s="27"/>
      <c r="R29" s="26"/>
      <c r="S29" s="26"/>
    </row>
    <row r="30" spans="2:19" ht="17.25" customHeight="1" x14ac:dyDescent="0.2">
      <c r="B30" s="94" t="s">
        <v>174</v>
      </c>
      <c r="C30" s="81">
        <v>75.737058103865166</v>
      </c>
      <c r="D30" s="81">
        <v>49.071060024286673</v>
      </c>
      <c r="E30" s="12">
        <v>4146.942</v>
      </c>
      <c r="F30" s="96">
        <v>0.84505642953289439</v>
      </c>
      <c r="G30" s="96">
        <v>21.526175191261416</v>
      </c>
      <c r="H30" s="96">
        <v>72.714014326701459</v>
      </c>
      <c r="I30" s="99">
        <v>5.7555805998774145</v>
      </c>
      <c r="J30" s="100">
        <v>0.68</v>
      </c>
      <c r="K30" s="23"/>
      <c r="L30" s="23"/>
      <c r="M30" s="23"/>
      <c r="N30" s="23"/>
      <c r="O30" s="27"/>
      <c r="P30" s="27"/>
      <c r="Q30" s="27"/>
      <c r="R30" s="26"/>
      <c r="S30" s="26"/>
    </row>
    <row r="31" spans="2:19" ht="17.25" customHeight="1" x14ac:dyDescent="0.2">
      <c r="B31" s="94"/>
      <c r="C31" s="81"/>
      <c r="D31" s="81"/>
      <c r="E31" s="12"/>
      <c r="F31" s="96"/>
      <c r="G31" s="96"/>
      <c r="H31" s="96"/>
      <c r="I31" s="99"/>
      <c r="J31" s="100"/>
      <c r="K31" s="23"/>
      <c r="L31" s="23"/>
      <c r="M31" s="23"/>
      <c r="N31" s="23"/>
      <c r="O31" s="27"/>
      <c r="P31" s="27"/>
      <c r="Q31" s="27"/>
      <c r="R31" s="26"/>
      <c r="S31" s="26"/>
    </row>
    <row r="32" spans="2:19" ht="17.25" customHeight="1" x14ac:dyDescent="0.2">
      <c r="B32" s="94" t="s">
        <v>175</v>
      </c>
      <c r="C32" s="81">
        <v>72.291812525422344</v>
      </c>
      <c r="D32" s="81">
        <v>50.158866417367619</v>
      </c>
      <c r="E32" s="12">
        <v>1155.7950000000001</v>
      </c>
      <c r="F32" s="96">
        <v>6.1152713067628772</v>
      </c>
      <c r="G32" s="96">
        <v>28.701023970513802</v>
      </c>
      <c r="H32" s="96">
        <v>62.69554722074416</v>
      </c>
      <c r="I32" s="99">
        <v>5.5050611995954641</v>
      </c>
      <c r="J32" s="100">
        <v>0.96</v>
      </c>
      <c r="K32" s="23"/>
      <c r="L32" s="23"/>
      <c r="M32" s="23"/>
      <c r="N32" s="23"/>
      <c r="O32" s="27"/>
      <c r="P32" s="27"/>
      <c r="Q32" s="27"/>
      <c r="R32" s="26"/>
      <c r="S32" s="26"/>
    </row>
    <row r="33" spans="2:19" ht="17.25" customHeight="1" x14ac:dyDescent="0.2">
      <c r="B33" s="94" t="s">
        <v>176</v>
      </c>
      <c r="C33" s="81">
        <v>73.092762754680891</v>
      </c>
      <c r="D33" s="81">
        <v>51.785787325245614</v>
      </c>
      <c r="E33" s="12">
        <v>546.36300000000006</v>
      </c>
      <c r="F33" s="96">
        <v>3.4621670940382128</v>
      </c>
      <c r="G33" s="96">
        <v>33.352368297267567</v>
      </c>
      <c r="H33" s="96">
        <v>61.174164429143261</v>
      </c>
      <c r="I33" s="99">
        <v>5.213275897663654</v>
      </c>
      <c r="J33" s="100">
        <v>1.1299999999999999</v>
      </c>
      <c r="K33" s="23"/>
      <c r="L33" s="23"/>
      <c r="M33" s="23"/>
      <c r="N33" s="23"/>
      <c r="O33" s="27"/>
      <c r="P33" s="27"/>
      <c r="Q33" s="27"/>
      <c r="R33" s="26"/>
      <c r="S33" s="26"/>
    </row>
    <row r="34" spans="2:19" ht="17.25" customHeight="1" x14ac:dyDescent="0.2">
      <c r="B34" s="94" t="s">
        <v>177</v>
      </c>
      <c r="C34" s="81">
        <v>73.647285330880848</v>
      </c>
      <c r="D34" s="81">
        <v>53.414547220503337</v>
      </c>
      <c r="E34" s="12">
        <v>582.44899999999996</v>
      </c>
      <c r="F34" s="96">
        <v>3.1594182494948053</v>
      </c>
      <c r="G34" s="96">
        <v>27.317241509557061</v>
      </c>
      <c r="H34" s="96">
        <v>64.784556244409387</v>
      </c>
      <c r="I34" s="99">
        <v>5.3713180939383598</v>
      </c>
      <c r="J34" s="100">
        <v>1.1200000000000001</v>
      </c>
      <c r="K34" s="23"/>
      <c r="L34" s="23"/>
      <c r="M34" s="23"/>
      <c r="N34" s="23"/>
      <c r="O34" s="27"/>
      <c r="P34" s="27"/>
      <c r="Q34" s="27"/>
      <c r="R34" s="26"/>
      <c r="S34" s="26"/>
    </row>
    <row r="35" spans="2:19" ht="17.25" customHeight="1" x14ac:dyDescent="0.2">
      <c r="B35" s="94" t="s">
        <v>178</v>
      </c>
      <c r="C35" s="81">
        <v>73.736921335174614</v>
      </c>
      <c r="D35" s="81">
        <v>52.981987916552399</v>
      </c>
      <c r="E35" s="12">
        <v>402.25099999999998</v>
      </c>
      <c r="F35" s="96">
        <v>3.8883682079099868</v>
      </c>
      <c r="G35" s="96">
        <v>31.318007910483754</v>
      </c>
      <c r="H35" s="96">
        <v>63.046456068474654</v>
      </c>
      <c r="I35" s="99">
        <v>5.2360905302289646</v>
      </c>
      <c r="J35" s="100">
        <v>1.23</v>
      </c>
      <c r="K35" s="23"/>
      <c r="L35" s="23"/>
      <c r="M35" s="23"/>
      <c r="N35" s="23"/>
      <c r="O35" s="27"/>
      <c r="P35" s="27"/>
      <c r="Q35" s="27"/>
      <c r="R35" s="26"/>
      <c r="S35" s="26"/>
    </row>
    <row r="36" spans="2:19" ht="17.25" customHeight="1" x14ac:dyDescent="0.2">
      <c r="B36" s="94"/>
      <c r="C36" s="81"/>
      <c r="D36" s="81"/>
      <c r="E36" s="12"/>
      <c r="F36" s="96"/>
      <c r="G36" s="96"/>
      <c r="H36" s="96"/>
      <c r="I36" s="99"/>
      <c r="J36" s="100"/>
      <c r="K36" s="23"/>
      <c r="L36" s="23"/>
      <c r="M36" s="23"/>
      <c r="N36" s="23"/>
      <c r="O36" s="27"/>
      <c r="P36" s="27"/>
      <c r="Q36" s="27"/>
      <c r="R36" s="26"/>
      <c r="S36" s="26"/>
    </row>
    <row r="37" spans="2:19" ht="17.25" customHeight="1" x14ac:dyDescent="0.2">
      <c r="B37" s="94" t="s">
        <v>179</v>
      </c>
      <c r="C37" s="81">
        <v>74.010748002904876</v>
      </c>
      <c r="D37" s="81">
        <v>50.516911329929556</v>
      </c>
      <c r="E37" s="12">
        <v>414.56900000000002</v>
      </c>
      <c r="F37" s="96">
        <v>7.2137569379283057</v>
      </c>
      <c r="G37" s="96">
        <v>28.551821289097834</v>
      </c>
      <c r="H37" s="96">
        <v>62.182411130595874</v>
      </c>
      <c r="I37" s="99">
        <v>6.1812742286985465</v>
      </c>
      <c r="J37" s="100">
        <v>0.76</v>
      </c>
      <c r="K37" s="23"/>
      <c r="L37" s="23"/>
      <c r="M37" s="23"/>
      <c r="N37" s="23"/>
      <c r="O37" s="27"/>
      <c r="P37" s="27"/>
      <c r="Q37" s="27"/>
      <c r="R37" s="26"/>
      <c r="S37" s="26"/>
    </row>
    <row r="38" spans="2:19" ht="17.25" customHeight="1" x14ac:dyDescent="0.2">
      <c r="B38" s="94" t="s">
        <v>180</v>
      </c>
      <c r="C38" s="81">
        <v>74.924197448303005</v>
      </c>
      <c r="D38" s="81">
        <v>52.277877149005455</v>
      </c>
      <c r="E38" s="12">
        <v>1091.038</v>
      </c>
      <c r="F38" s="96">
        <v>9.4760219167435054</v>
      </c>
      <c r="G38" s="96">
        <v>28.494332919659993</v>
      </c>
      <c r="H38" s="96">
        <v>58.649469587677061</v>
      </c>
      <c r="I38" s="99">
        <v>5.4463927451916705</v>
      </c>
      <c r="J38" s="100">
        <v>0.87</v>
      </c>
      <c r="K38" s="23"/>
      <c r="L38" s="23"/>
      <c r="M38" s="23"/>
      <c r="N38" s="23"/>
      <c r="O38" s="27"/>
      <c r="P38" s="27"/>
      <c r="Q38" s="27"/>
      <c r="R38" s="26"/>
      <c r="S38" s="26"/>
    </row>
    <row r="39" spans="2:19" ht="17.25" customHeight="1" x14ac:dyDescent="0.2">
      <c r="B39" s="94" t="s">
        <v>181</v>
      </c>
      <c r="C39" s="81">
        <v>73.667864341842545</v>
      </c>
      <c r="D39" s="81">
        <v>50.756106594586804</v>
      </c>
      <c r="E39" s="12">
        <v>1022.616</v>
      </c>
      <c r="F39" s="96">
        <v>3.0914830200192447</v>
      </c>
      <c r="G39" s="96">
        <v>32.46037613336776</v>
      </c>
      <c r="H39" s="96">
        <v>61.135753792234816</v>
      </c>
      <c r="I39" s="99">
        <v>5.5696941266857012</v>
      </c>
      <c r="J39" s="100">
        <v>1.08</v>
      </c>
      <c r="K39" s="23"/>
      <c r="L39" s="23"/>
      <c r="M39" s="23"/>
      <c r="N39" s="23"/>
      <c r="O39" s="27"/>
      <c r="P39" s="27"/>
      <c r="Q39" s="27"/>
      <c r="R39" s="26"/>
      <c r="S39" s="26"/>
    </row>
    <row r="40" spans="2:19" ht="17.25" customHeight="1" x14ac:dyDescent="0.2">
      <c r="B40" s="94" t="s">
        <v>182</v>
      </c>
      <c r="C40" s="81">
        <v>75.222572285668093</v>
      </c>
      <c r="D40" s="81">
        <v>51.782568268571985</v>
      </c>
      <c r="E40" s="12">
        <v>1897.194</v>
      </c>
      <c r="F40" s="96">
        <v>4.0838206319438077</v>
      </c>
      <c r="G40" s="96">
        <v>32.847457877265057</v>
      </c>
      <c r="H40" s="96">
        <v>60.459974045880394</v>
      </c>
      <c r="I40" s="99">
        <v>5.8122355118584021</v>
      </c>
      <c r="J40" s="100">
        <v>0.84</v>
      </c>
      <c r="K40" s="23"/>
      <c r="L40" s="23"/>
      <c r="M40" s="23"/>
      <c r="N40" s="23"/>
      <c r="O40" s="27"/>
      <c r="P40" s="27"/>
      <c r="Q40" s="27"/>
      <c r="R40" s="26"/>
      <c r="S40" s="26"/>
    </row>
    <row r="41" spans="2:19" ht="17.25" customHeight="1" x14ac:dyDescent="0.2">
      <c r="B41" s="94" t="s">
        <v>183</v>
      </c>
      <c r="C41" s="81">
        <v>77.268774798102967</v>
      </c>
      <c r="D41" s="81">
        <v>52.324464996991196</v>
      </c>
      <c r="E41" s="12">
        <v>3676.174</v>
      </c>
      <c r="F41" s="96">
        <v>2.1908647414404214</v>
      </c>
      <c r="G41" s="96">
        <v>31.42294135152471</v>
      </c>
      <c r="H41" s="96">
        <v>59.97428304536183</v>
      </c>
      <c r="I41" s="99">
        <v>5.0925162175426477</v>
      </c>
      <c r="J41" s="100">
        <v>1.31</v>
      </c>
      <c r="K41" s="23"/>
      <c r="L41" s="23"/>
      <c r="M41" s="23"/>
      <c r="N41" s="23"/>
      <c r="O41" s="27"/>
      <c r="P41" s="27"/>
      <c r="Q41" s="27"/>
      <c r="R41" s="26"/>
      <c r="S41" s="26"/>
    </row>
    <row r="42" spans="2:19" ht="17.25" customHeight="1" x14ac:dyDescent="0.2">
      <c r="B42" s="94" t="s">
        <v>184</v>
      </c>
      <c r="C42" s="81">
        <v>73.745810789942098</v>
      </c>
      <c r="D42" s="81">
        <v>50.0611518650691</v>
      </c>
      <c r="E42" s="12">
        <v>895.09699999999998</v>
      </c>
      <c r="F42" s="96">
        <v>3.6885387840647441</v>
      </c>
      <c r="G42" s="96">
        <v>31.0967414704775</v>
      </c>
      <c r="H42" s="96">
        <v>59.971377403789759</v>
      </c>
      <c r="I42" s="99">
        <v>5.0870983339554137</v>
      </c>
      <c r="J42" s="100">
        <v>1.03</v>
      </c>
      <c r="K42" s="23"/>
      <c r="L42" s="23"/>
      <c r="M42" s="23"/>
      <c r="N42" s="23"/>
      <c r="O42" s="27"/>
      <c r="P42" s="27"/>
      <c r="Q42" s="27"/>
      <c r="R42" s="26"/>
      <c r="S42" s="26"/>
    </row>
    <row r="43" spans="2:19" ht="17.25" customHeight="1" x14ac:dyDescent="0.2">
      <c r="B43" s="94"/>
      <c r="C43" s="81"/>
      <c r="D43" s="81"/>
      <c r="E43" s="12"/>
      <c r="F43" s="96"/>
      <c r="G43" s="96"/>
      <c r="H43" s="96"/>
      <c r="I43" s="99"/>
      <c r="J43" s="100"/>
      <c r="K43" s="23"/>
      <c r="L43" s="23"/>
      <c r="M43" s="23"/>
      <c r="N43" s="23"/>
      <c r="O43" s="27"/>
      <c r="P43" s="27"/>
      <c r="Q43" s="27"/>
      <c r="R43" s="26"/>
      <c r="S43" s="26"/>
    </row>
    <row r="44" spans="2:19" ht="17.25" customHeight="1" x14ac:dyDescent="0.2">
      <c r="B44" s="94" t="s">
        <v>185</v>
      </c>
      <c r="C44" s="81">
        <v>74.695132340992615</v>
      </c>
      <c r="D44" s="81">
        <v>50.005885072215804</v>
      </c>
      <c r="E44" s="12">
        <v>673.61199999999997</v>
      </c>
      <c r="F44" s="96">
        <v>2.7535138922703277</v>
      </c>
      <c r="G44" s="96">
        <v>32.746892870079513</v>
      </c>
      <c r="H44" s="96">
        <v>59.415360771482696</v>
      </c>
      <c r="I44" s="99">
        <v>5.0718571819132414</v>
      </c>
      <c r="J44" s="100">
        <v>0.79</v>
      </c>
      <c r="K44" s="23"/>
      <c r="L44" s="23"/>
      <c r="M44" s="23"/>
      <c r="N44" s="23"/>
      <c r="O44" s="27"/>
      <c r="P44" s="27"/>
      <c r="Q44" s="27"/>
      <c r="R44" s="26"/>
      <c r="S44" s="26"/>
    </row>
    <row r="45" spans="2:19" ht="17.25" customHeight="1" x14ac:dyDescent="0.2">
      <c r="B45" s="94" t="s">
        <v>186</v>
      </c>
      <c r="C45" s="81">
        <v>73.123368854950982</v>
      </c>
      <c r="D45" s="81">
        <v>49.744490492876324</v>
      </c>
      <c r="E45" s="12">
        <v>1219.3699999999999</v>
      </c>
      <c r="F45" s="96">
        <v>2.1366771365541224</v>
      </c>
      <c r="G45" s="96">
        <v>21.850627783199521</v>
      </c>
      <c r="H45" s="96">
        <v>67.233981482240836</v>
      </c>
      <c r="I45" s="99">
        <v>6.2126964397789779</v>
      </c>
      <c r="J45" s="100">
        <v>0.9</v>
      </c>
      <c r="K45" s="23"/>
      <c r="L45" s="23"/>
      <c r="M45" s="23"/>
      <c r="N45" s="23"/>
      <c r="O45" s="27"/>
      <c r="P45" s="27"/>
      <c r="Q45" s="27"/>
      <c r="R45" s="26"/>
      <c r="S45" s="26"/>
    </row>
    <row r="46" spans="2:19" ht="17.25" customHeight="1" x14ac:dyDescent="0.2">
      <c r="B46" s="94" t="s">
        <v>187</v>
      </c>
      <c r="C46" s="81">
        <v>73.301612347735599</v>
      </c>
      <c r="D46" s="81">
        <v>48.062661229121986</v>
      </c>
      <c r="E46" s="12">
        <v>3815.0520000000001</v>
      </c>
      <c r="F46" s="96">
        <v>0.50400361515386938</v>
      </c>
      <c r="G46" s="96">
        <v>22.72988677480674</v>
      </c>
      <c r="H46" s="96">
        <v>68.72110786432269</v>
      </c>
      <c r="I46" s="99">
        <v>7.9738654164469569</v>
      </c>
      <c r="J46" s="100">
        <v>0.95</v>
      </c>
      <c r="K46" s="23"/>
      <c r="L46" s="23"/>
      <c r="M46" s="23"/>
      <c r="N46" s="23"/>
      <c r="O46" s="27"/>
      <c r="P46" s="27"/>
      <c r="Q46" s="27"/>
      <c r="R46" s="26"/>
      <c r="S46" s="26"/>
    </row>
    <row r="47" spans="2:19" ht="17.25" customHeight="1" x14ac:dyDescent="0.2">
      <c r="B47" s="94" t="s">
        <v>188</v>
      </c>
      <c r="C47" s="81">
        <v>72.552838314663134</v>
      </c>
      <c r="D47" s="81">
        <v>46.638381146687763</v>
      </c>
      <c r="E47" s="12">
        <v>2489.6170000000002</v>
      </c>
      <c r="F47" s="96">
        <v>1.96873655666715</v>
      </c>
      <c r="G47" s="96">
        <v>24.738303120520143</v>
      </c>
      <c r="H47" s="96">
        <v>67.485922533465995</v>
      </c>
      <c r="I47" s="99">
        <v>6.5424704061936207</v>
      </c>
      <c r="J47" s="100">
        <v>0.75</v>
      </c>
      <c r="K47" s="23"/>
      <c r="L47" s="23"/>
      <c r="M47" s="23"/>
      <c r="N47" s="23"/>
      <c r="O47" s="27"/>
      <c r="P47" s="27"/>
      <c r="Q47" s="27"/>
      <c r="R47" s="26"/>
      <c r="S47" s="26"/>
    </row>
    <row r="48" spans="2:19" ht="17.25" customHeight="1" x14ac:dyDescent="0.2">
      <c r="B48" s="94" t="s">
        <v>189</v>
      </c>
      <c r="C48" s="81">
        <v>70.510504233049147</v>
      </c>
      <c r="D48" s="81">
        <v>43.396174187161321</v>
      </c>
      <c r="E48" s="12">
        <v>596.52499999999998</v>
      </c>
      <c r="F48" s="97">
        <v>2.6243661204475925</v>
      </c>
      <c r="G48" s="97">
        <v>23.050668454800721</v>
      </c>
      <c r="H48" s="97">
        <v>70.16336280960563</v>
      </c>
      <c r="I48" s="101">
        <v>7.414880358342943</v>
      </c>
      <c r="J48" s="100">
        <v>0.79</v>
      </c>
      <c r="K48" s="23"/>
      <c r="L48" s="23"/>
      <c r="M48" s="23"/>
      <c r="N48" s="23"/>
      <c r="O48" s="27"/>
      <c r="P48" s="27"/>
      <c r="Q48" s="27"/>
      <c r="R48" s="26"/>
      <c r="S48" s="26"/>
    </row>
    <row r="49" spans="2:19" ht="17.25" customHeight="1" x14ac:dyDescent="0.2">
      <c r="B49" s="94" t="s">
        <v>190</v>
      </c>
      <c r="C49" s="82">
        <v>70.779300817100051</v>
      </c>
      <c r="D49" s="82">
        <v>45.937814105042243</v>
      </c>
      <c r="E49" s="12">
        <v>450.96899999999999</v>
      </c>
      <c r="F49" s="97">
        <v>9.2962043954240769</v>
      </c>
      <c r="G49" s="97">
        <v>21.690182695484612</v>
      </c>
      <c r="H49" s="97">
        <v>65.980144976705716</v>
      </c>
      <c r="I49" s="101">
        <v>6.7440475451939905</v>
      </c>
      <c r="J49" s="100">
        <v>0.89</v>
      </c>
      <c r="K49" s="23"/>
      <c r="L49" s="23"/>
      <c r="M49" s="23"/>
      <c r="N49" s="23"/>
      <c r="O49" s="27"/>
      <c r="P49" s="27"/>
      <c r="Q49" s="27"/>
      <c r="R49" s="26"/>
      <c r="S49" s="26"/>
    </row>
    <row r="50" spans="2:19" ht="17.25" customHeight="1" x14ac:dyDescent="0.2">
      <c r="B50" s="94"/>
      <c r="C50" s="82"/>
      <c r="D50" s="82"/>
      <c r="E50" s="12"/>
      <c r="F50" s="97"/>
      <c r="G50" s="97"/>
      <c r="H50" s="97"/>
      <c r="I50" s="101"/>
      <c r="J50" s="100"/>
      <c r="K50" s="23"/>
      <c r="L50" s="23"/>
      <c r="M50" s="23"/>
      <c r="N50" s="23"/>
      <c r="O50" s="27"/>
      <c r="P50" s="27"/>
      <c r="Q50" s="27"/>
      <c r="R50" s="26"/>
      <c r="S50" s="26"/>
    </row>
    <row r="51" spans="2:19" ht="17.25" customHeight="1" x14ac:dyDescent="0.2">
      <c r="B51" s="94" t="s">
        <v>191</v>
      </c>
      <c r="C51" s="81">
        <v>72.477518179080064</v>
      </c>
      <c r="D51" s="81">
        <v>52.282412781817065</v>
      </c>
      <c r="E51" s="12">
        <v>287.33199999999999</v>
      </c>
      <c r="F51" s="96">
        <v>9.3240571882004097</v>
      </c>
      <c r="G51" s="96">
        <v>21.848245235476732</v>
      </c>
      <c r="H51" s="96">
        <v>63.393565631395042</v>
      </c>
      <c r="I51" s="99">
        <v>5.9032348915043986</v>
      </c>
      <c r="J51" s="100">
        <v>0.85</v>
      </c>
      <c r="K51" s="23"/>
      <c r="L51" s="23"/>
      <c r="M51" s="23"/>
      <c r="N51" s="23"/>
      <c r="O51" s="27"/>
      <c r="P51" s="27"/>
      <c r="Q51" s="27"/>
      <c r="R51" s="26"/>
      <c r="S51" s="26"/>
    </row>
    <row r="52" spans="2:19" ht="17.25" customHeight="1" x14ac:dyDescent="0.2">
      <c r="B52" s="94" t="s">
        <v>192</v>
      </c>
      <c r="C52" s="81">
        <v>71.393115052934164</v>
      </c>
      <c r="D52" s="81">
        <v>50.315950824287548</v>
      </c>
      <c r="E52" s="12">
        <v>347.88900000000001</v>
      </c>
      <c r="F52" s="96">
        <v>8.2831017939630165</v>
      </c>
      <c r="G52" s="96">
        <v>23.350838917010886</v>
      </c>
      <c r="H52" s="96">
        <v>65.500777546861215</v>
      </c>
      <c r="I52" s="99">
        <v>4.5574634911838379</v>
      </c>
      <c r="J52" s="100">
        <v>1.05</v>
      </c>
      <c r="K52" s="23"/>
      <c r="L52" s="23"/>
      <c r="M52" s="23"/>
      <c r="N52" s="23"/>
      <c r="O52" s="27"/>
      <c r="P52" s="27"/>
      <c r="Q52" s="27"/>
      <c r="R52" s="26"/>
      <c r="S52" s="26"/>
    </row>
    <row r="53" spans="2:19" ht="17.25" customHeight="1" x14ac:dyDescent="0.2">
      <c r="B53" s="94" t="s">
        <v>193</v>
      </c>
      <c r="C53" s="81">
        <v>71.648660833663826</v>
      </c>
      <c r="D53" s="81">
        <v>48.106920982565917</v>
      </c>
      <c r="E53" s="12">
        <v>900.11599999999999</v>
      </c>
      <c r="F53" s="96">
        <v>4.7878273466975365</v>
      </c>
      <c r="G53" s="96">
        <v>26.680894462491501</v>
      </c>
      <c r="H53" s="96">
        <v>63.585137915557553</v>
      </c>
      <c r="I53" s="99">
        <v>7.2414482484289762</v>
      </c>
      <c r="J53" s="100">
        <v>1.23</v>
      </c>
      <c r="K53" s="23"/>
      <c r="L53" s="23"/>
      <c r="M53" s="23"/>
      <c r="N53" s="23"/>
      <c r="O53" s="27"/>
      <c r="P53" s="27"/>
      <c r="Q53" s="27"/>
      <c r="R53" s="26"/>
      <c r="S53" s="26"/>
    </row>
    <row r="54" spans="2:19" ht="17.25" customHeight="1" x14ac:dyDescent="0.2">
      <c r="B54" s="94" t="s">
        <v>194</v>
      </c>
      <c r="C54" s="81">
        <v>73.685427197632848</v>
      </c>
      <c r="D54" s="81">
        <v>49.934135128370635</v>
      </c>
      <c r="E54" s="12">
        <v>1343.318</v>
      </c>
      <c r="F54" s="96">
        <v>3.2719728314516741</v>
      </c>
      <c r="G54" s="96">
        <v>25.311653681406789</v>
      </c>
      <c r="H54" s="96">
        <v>66.608353345968723</v>
      </c>
      <c r="I54" s="99">
        <v>5.3551512162471591</v>
      </c>
      <c r="J54" s="100">
        <v>1</v>
      </c>
      <c r="K54" s="23"/>
      <c r="L54" s="23"/>
      <c r="M54" s="23"/>
      <c r="N54" s="23"/>
      <c r="O54" s="27"/>
      <c r="P54" s="27"/>
      <c r="Q54" s="27"/>
      <c r="R54" s="26"/>
      <c r="S54" s="26"/>
    </row>
    <row r="55" spans="2:19" ht="17.25" customHeight="1" x14ac:dyDescent="0.2">
      <c r="B55" s="94" t="s">
        <v>195</v>
      </c>
      <c r="C55" s="81">
        <v>70.278995706545629</v>
      </c>
      <c r="D55" s="81">
        <v>46.215376908080181</v>
      </c>
      <c r="E55" s="12">
        <v>665.48900000000003</v>
      </c>
      <c r="F55" s="96">
        <v>5.4057993445421335</v>
      </c>
      <c r="G55" s="96">
        <v>26.214858547624381</v>
      </c>
      <c r="H55" s="96">
        <v>66.274574035032884</v>
      </c>
      <c r="I55" s="101">
        <v>5.9344937057757594</v>
      </c>
      <c r="J55" s="100">
        <v>0.94</v>
      </c>
      <c r="K55" s="23"/>
      <c r="L55" s="23"/>
      <c r="M55" s="23"/>
      <c r="N55" s="23"/>
      <c r="O55" s="27"/>
      <c r="P55" s="27"/>
      <c r="Q55" s="27"/>
      <c r="R55" s="26"/>
      <c r="S55" s="26"/>
    </row>
    <row r="56" spans="2:19" ht="17.25" customHeight="1" x14ac:dyDescent="0.2">
      <c r="B56" s="94"/>
      <c r="C56" s="81"/>
      <c r="D56" s="81"/>
      <c r="E56" s="12"/>
      <c r="F56" s="96"/>
      <c r="G56" s="96"/>
      <c r="H56" s="96"/>
      <c r="I56" s="101"/>
      <c r="J56" s="100"/>
      <c r="K56" s="23"/>
      <c r="L56" s="23"/>
      <c r="M56" s="23"/>
      <c r="N56" s="23"/>
      <c r="O56" s="27"/>
      <c r="P56" s="27"/>
      <c r="Q56" s="27"/>
      <c r="R56" s="26"/>
      <c r="S56" s="26"/>
    </row>
    <row r="57" spans="2:19" ht="17.25" customHeight="1" x14ac:dyDescent="0.2">
      <c r="B57" s="94" t="s">
        <v>196</v>
      </c>
      <c r="C57" s="81">
        <v>69.313112409971197</v>
      </c>
      <c r="D57" s="81">
        <v>47.693865014751303</v>
      </c>
      <c r="E57" s="12">
        <v>347.09300000000002</v>
      </c>
      <c r="F57" s="96">
        <v>8.4637258602161385</v>
      </c>
      <c r="G57" s="96">
        <v>23.379036742314018</v>
      </c>
      <c r="H57" s="96">
        <v>64.355950710616455</v>
      </c>
      <c r="I57" s="99">
        <v>7.6273509459671649</v>
      </c>
      <c r="J57" s="100">
        <v>0.99</v>
      </c>
      <c r="K57" s="23"/>
      <c r="L57" s="23"/>
      <c r="M57" s="23"/>
      <c r="N57" s="23"/>
      <c r="O57" s="27"/>
      <c r="P57" s="27"/>
      <c r="Q57" s="27"/>
      <c r="R57" s="26"/>
      <c r="S57" s="26"/>
    </row>
    <row r="58" spans="2:19" ht="17.25" customHeight="1" x14ac:dyDescent="0.2">
      <c r="B58" s="94" t="s">
        <v>197</v>
      </c>
      <c r="C58" s="81">
        <v>71.850199178581349</v>
      </c>
      <c r="D58" s="81">
        <v>49.21729334544159</v>
      </c>
      <c r="E58" s="12">
        <v>462.41800000000001</v>
      </c>
      <c r="F58" s="96">
        <v>5.7229606113948854</v>
      </c>
      <c r="G58" s="96">
        <v>24.876843029466848</v>
      </c>
      <c r="H58" s="96">
        <v>66.990039315078562</v>
      </c>
      <c r="I58" s="99">
        <v>6.2574373840680337</v>
      </c>
      <c r="J58" s="100">
        <v>1.21</v>
      </c>
      <c r="K58" s="23"/>
      <c r="L58" s="23"/>
      <c r="M58" s="23"/>
      <c r="N58" s="23"/>
      <c r="O58" s="27"/>
      <c r="P58" s="27"/>
      <c r="Q58" s="27"/>
      <c r="R58" s="26"/>
      <c r="S58" s="26"/>
    </row>
    <row r="59" spans="2:19" ht="17.25" customHeight="1" x14ac:dyDescent="0.2">
      <c r="B59" s="94" t="s">
        <v>198</v>
      </c>
      <c r="C59" s="81">
        <v>70.241774512634223</v>
      </c>
      <c r="D59" s="81">
        <v>46.720162686526145</v>
      </c>
      <c r="E59" s="12">
        <v>651.60500000000002</v>
      </c>
      <c r="F59" s="96">
        <v>8.0462857099009373</v>
      </c>
      <c r="G59" s="96">
        <v>23.765624880103744</v>
      </c>
      <c r="H59" s="96">
        <v>65.272826328834185</v>
      </c>
      <c r="I59" s="99">
        <v>7.2600214911437995</v>
      </c>
      <c r="J59" s="100">
        <v>0.96</v>
      </c>
      <c r="K59" s="23"/>
      <c r="L59" s="23"/>
      <c r="M59" s="23"/>
      <c r="N59" s="23"/>
      <c r="O59" s="27"/>
      <c r="P59" s="27"/>
      <c r="Q59" s="27"/>
      <c r="R59" s="26"/>
      <c r="S59" s="26"/>
    </row>
    <row r="60" spans="2:19" ht="17.25" customHeight="1" x14ac:dyDescent="0.2">
      <c r="B60" s="94" t="s">
        <v>199</v>
      </c>
      <c r="C60" s="81">
        <v>68.726713501800006</v>
      </c>
      <c r="D60" s="81">
        <v>49.823243613818597</v>
      </c>
      <c r="E60" s="12">
        <v>335.77499999999998</v>
      </c>
      <c r="F60" s="96">
        <v>12.098280098280098</v>
      </c>
      <c r="G60" s="96">
        <v>17.050405777678503</v>
      </c>
      <c r="H60" s="96">
        <v>68.148313602859062</v>
      </c>
      <c r="I60" s="99">
        <v>7.6998565090465281</v>
      </c>
      <c r="J60" s="100">
        <v>0.72</v>
      </c>
      <c r="K60" s="23"/>
      <c r="L60" s="23"/>
      <c r="M60" s="23"/>
      <c r="N60" s="23"/>
      <c r="O60" s="27"/>
      <c r="P60" s="27"/>
      <c r="Q60" s="27"/>
      <c r="R60" s="26"/>
      <c r="S60" s="26"/>
    </row>
    <row r="61" spans="2:19" ht="17.25" customHeight="1" x14ac:dyDescent="0.2">
      <c r="B61" s="94"/>
      <c r="C61" s="81"/>
      <c r="D61" s="81"/>
      <c r="E61" s="12"/>
      <c r="F61" s="96"/>
      <c r="G61" s="96"/>
      <c r="H61" s="96"/>
      <c r="I61" s="99"/>
      <c r="J61" s="100"/>
      <c r="K61" s="23"/>
      <c r="L61" s="23"/>
      <c r="M61" s="23"/>
      <c r="N61" s="23"/>
      <c r="O61" s="27"/>
      <c r="P61" s="27"/>
      <c r="Q61" s="27"/>
      <c r="R61" s="26"/>
      <c r="S61" s="26"/>
    </row>
    <row r="62" spans="2:19" ht="17.25" customHeight="1" x14ac:dyDescent="0.2">
      <c r="B62" s="94" t="s">
        <v>200</v>
      </c>
      <c r="C62" s="81">
        <v>72.277615968116748</v>
      </c>
      <c r="D62" s="81">
        <v>48.912303354406653</v>
      </c>
      <c r="E62" s="12">
        <v>2262.7220000000002</v>
      </c>
      <c r="F62" s="96">
        <v>2.908267122518807</v>
      </c>
      <c r="G62" s="96">
        <v>19.781307646277359</v>
      </c>
      <c r="H62" s="96">
        <v>71.780006558472493</v>
      </c>
      <c r="I62" s="99">
        <v>7.8475628529957504</v>
      </c>
      <c r="J62" s="100">
        <v>0.79</v>
      </c>
      <c r="K62" s="23"/>
      <c r="L62" s="23"/>
      <c r="M62" s="23"/>
      <c r="N62" s="23"/>
      <c r="O62" s="27"/>
      <c r="P62" s="27"/>
      <c r="Q62" s="27"/>
      <c r="R62" s="26"/>
      <c r="S62" s="26"/>
    </row>
    <row r="63" spans="2:19" ht="17.25" customHeight="1" x14ac:dyDescent="0.2">
      <c r="B63" s="94" t="s">
        <v>201</v>
      </c>
      <c r="C63" s="81">
        <v>72.550082517196103</v>
      </c>
      <c r="D63" s="81">
        <v>50.921730817191794</v>
      </c>
      <c r="E63" s="12">
        <v>409.27699999999999</v>
      </c>
      <c r="F63" s="96">
        <v>9.2450834031719342</v>
      </c>
      <c r="G63" s="96">
        <v>23.501931454736035</v>
      </c>
      <c r="H63" s="96">
        <v>64.21567789052402</v>
      </c>
      <c r="I63" s="99">
        <v>6.3259299270340295</v>
      </c>
      <c r="J63" s="100">
        <v>0.78</v>
      </c>
      <c r="K63" s="23"/>
      <c r="L63" s="23"/>
      <c r="M63" s="23"/>
      <c r="N63" s="23"/>
      <c r="O63" s="27"/>
      <c r="P63" s="27"/>
      <c r="Q63" s="27"/>
      <c r="R63" s="26"/>
      <c r="S63" s="26"/>
    </row>
    <row r="64" spans="2:19" ht="17.25" customHeight="1" x14ac:dyDescent="0.2">
      <c r="B64" s="94" t="s">
        <v>202</v>
      </c>
      <c r="C64" s="81">
        <v>69.736832661029851</v>
      </c>
      <c r="D64" s="81">
        <v>47.032255016845994</v>
      </c>
      <c r="E64" s="12">
        <v>650.97199999999998</v>
      </c>
      <c r="F64" s="96">
        <v>7.9412017721192312</v>
      </c>
      <c r="G64" s="96">
        <v>19.537399458041204</v>
      </c>
      <c r="H64" s="96">
        <v>69.243684828226108</v>
      </c>
      <c r="I64" s="99">
        <v>6.6411006211287011</v>
      </c>
      <c r="J64" s="100">
        <v>0.73</v>
      </c>
      <c r="K64" s="23"/>
      <c r="L64" s="23"/>
      <c r="M64" s="23"/>
      <c r="N64" s="23"/>
      <c r="O64" s="27"/>
      <c r="P64" s="27"/>
      <c r="Q64" s="27"/>
      <c r="R64" s="26"/>
      <c r="S64" s="26"/>
    </row>
    <row r="65" spans="1:19" ht="17.25" customHeight="1" x14ac:dyDescent="0.2">
      <c r="B65" s="94" t="s">
        <v>203</v>
      </c>
      <c r="C65" s="81">
        <v>70.845486128754544</v>
      </c>
      <c r="D65" s="81">
        <v>50.457648269587395</v>
      </c>
      <c r="E65" s="12">
        <v>834.24400000000003</v>
      </c>
      <c r="F65" s="96">
        <v>10.189704690713988</v>
      </c>
      <c r="G65" s="96">
        <v>20.605362459903816</v>
      </c>
      <c r="H65" s="96">
        <v>66.554509232310934</v>
      </c>
      <c r="I65" s="99">
        <v>6.6777487054485816</v>
      </c>
      <c r="J65" s="100">
        <v>0.84</v>
      </c>
      <c r="K65" s="23"/>
      <c r="L65" s="23"/>
      <c r="M65" s="23"/>
      <c r="N65" s="23"/>
      <c r="O65" s="27"/>
      <c r="P65" s="27"/>
      <c r="Q65" s="27"/>
      <c r="R65" s="26"/>
      <c r="S65" s="26"/>
    </row>
    <row r="66" spans="1:19" ht="17.25" customHeight="1" x14ac:dyDescent="0.2">
      <c r="B66" s="94"/>
      <c r="C66" s="81"/>
      <c r="D66" s="81"/>
      <c r="E66" s="12"/>
      <c r="F66" s="96"/>
      <c r="G66" s="96"/>
      <c r="H66" s="96"/>
      <c r="I66" s="99"/>
      <c r="J66" s="100"/>
      <c r="K66" s="23"/>
      <c r="L66" s="23"/>
      <c r="M66" s="23"/>
      <c r="N66" s="23"/>
      <c r="O66" s="27"/>
      <c r="P66" s="27"/>
      <c r="Q66" s="27"/>
      <c r="R66" s="26"/>
      <c r="S66" s="26"/>
    </row>
    <row r="67" spans="1:19" ht="17.25" customHeight="1" x14ac:dyDescent="0.2">
      <c r="B67" s="94" t="s">
        <v>204</v>
      </c>
      <c r="C67" s="81">
        <v>70.396244836333651</v>
      </c>
      <c r="D67" s="81">
        <v>47.300026710672192</v>
      </c>
      <c r="E67" s="12">
        <v>550.45100000000002</v>
      </c>
      <c r="F67" s="96">
        <v>7.2327963796959214</v>
      </c>
      <c r="G67" s="96">
        <v>23.515807946574718</v>
      </c>
      <c r="H67" s="96">
        <v>65.981168169373845</v>
      </c>
      <c r="I67" s="99">
        <v>7.0779011409925072</v>
      </c>
      <c r="J67" s="100">
        <v>0.78</v>
      </c>
      <c r="K67" s="23"/>
      <c r="L67" s="23"/>
      <c r="M67" s="23"/>
      <c r="N67" s="23"/>
      <c r="O67" s="27"/>
      <c r="P67" s="27"/>
      <c r="Q67" s="27"/>
      <c r="R67" s="26"/>
      <c r="S67" s="26"/>
    </row>
    <row r="68" spans="1:19" ht="17.25" customHeight="1" x14ac:dyDescent="0.2">
      <c r="B68" s="94" t="s">
        <v>205</v>
      </c>
      <c r="C68" s="81">
        <v>71.037524980993965</v>
      </c>
      <c r="D68" s="81">
        <v>50.583801864497083</v>
      </c>
      <c r="E68" s="12">
        <v>531.21299999999997</v>
      </c>
      <c r="F68" s="96">
        <v>11.3513788254429</v>
      </c>
      <c r="G68" s="96">
        <v>20.827427039624407</v>
      </c>
      <c r="H68" s="96">
        <v>64.291160043146533</v>
      </c>
      <c r="I68" s="99">
        <v>7.0155017049074733</v>
      </c>
      <c r="J68" s="100">
        <v>0.77</v>
      </c>
      <c r="K68" s="23"/>
      <c r="L68" s="23"/>
      <c r="M68" s="23"/>
      <c r="N68" s="23"/>
      <c r="O68" s="27"/>
      <c r="P68" s="27"/>
      <c r="Q68" s="27"/>
      <c r="R68" s="26"/>
      <c r="S68" s="26"/>
    </row>
    <row r="69" spans="1:19" ht="17.25" customHeight="1" x14ac:dyDescent="0.2">
      <c r="B69" s="94" t="s">
        <v>206</v>
      </c>
      <c r="C69" s="81">
        <v>70.427785690406068</v>
      </c>
      <c r="D69" s="81">
        <v>48.385522337880481</v>
      </c>
      <c r="E69" s="12">
        <v>776.99300000000005</v>
      </c>
      <c r="F69" s="96">
        <v>10.034453334843429</v>
      </c>
      <c r="G69" s="96">
        <v>18.840967679245502</v>
      </c>
      <c r="H69" s="96">
        <v>67.219524500220714</v>
      </c>
      <c r="I69" s="99">
        <v>6.8466528633822517</v>
      </c>
      <c r="J69" s="100">
        <v>0.71</v>
      </c>
      <c r="K69" s="23"/>
      <c r="L69" s="23"/>
      <c r="M69" s="23"/>
      <c r="N69" s="23"/>
      <c r="O69" s="27"/>
      <c r="P69" s="27"/>
      <c r="Q69" s="27"/>
      <c r="R69" s="26"/>
      <c r="S69" s="26"/>
    </row>
    <row r="70" spans="1:19" ht="17.25" customHeight="1" x14ac:dyDescent="0.2">
      <c r="B70" s="94" t="s">
        <v>207</v>
      </c>
      <c r="C70" s="142">
        <v>72.812313524518231</v>
      </c>
      <c r="D70" s="142">
        <v>51.027933022659298</v>
      </c>
      <c r="E70" s="13">
        <v>578.63800000000003</v>
      </c>
      <c r="F70" s="157">
        <v>4.9621697849086992</v>
      </c>
      <c r="G70" s="157">
        <v>14.022929707347254</v>
      </c>
      <c r="H70" s="157">
        <v>72.294076780301324</v>
      </c>
      <c r="I70" s="158">
        <v>11.020794793843523</v>
      </c>
      <c r="J70" s="156">
        <v>0.53</v>
      </c>
      <c r="K70" s="23"/>
      <c r="L70" s="23"/>
      <c r="M70" s="23"/>
      <c r="N70" s="23"/>
      <c r="O70" s="27"/>
      <c r="P70" s="27"/>
      <c r="Q70" s="27"/>
      <c r="R70" s="26"/>
      <c r="S70" s="26"/>
    </row>
    <row r="71" spans="1:19" ht="17.25" customHeight="1" x14ac:dyDescent="0.2">
      <c r="B71" s="159"/>
      <c r="C71" s="83"/>
      <c r="D71" s="83"/>
      <c r="E71" s="42"/>
      <c r="F71" s="98"/>
      <c r="G71" s="98"/>
      <c r="H71" s="98"/>
      <c r="I71" s="102"/>
      <c r="J71" s="103"/>
      <c r="K71" s="23"/>
      <c r="L71" s="23"/>
      <c r="M71" s="23"/>
      <c r="N71" s="23"/>
      <c r="O71" s="27"/>
      <c r="P71" s="27"/>
      <c r="Q71" s="27"/>
      <c r="R71" s="26"/>
      <c r="S71" s="26"/>
    </row>
    <row r="72" spans="1:19" ht="17.25" customHeight="1" x14ac:dyDescent="0.2">
      <c r="B72" s="333" t="s">
        <v>3</v>
      </c>
      <c r="C72" s="335" t="s">
        <v>225</v>
      </c>
      <c r="D72" s="336"/>
      <c r="E72" s="336"/>
      <c r="F72" s="336"/>
      <c r="G72" s="336"/>
      <c r="H72" s="336"/>
      <c r="I72" s="333"/>
      <c r="J72" s="107" t="s">
        <v>306</v>
      </c>
    </row>
    <row r="73" spans="1:19" ht="17.25" customHeight="1" thickBot="1" x14ac:dyDescent="0.2">
      <c r="B73" s="334"/>
      <c r="C73" s="337"/>
      <c r="D73" s="338"/>
      <c r="E73" s="338"/>
      <c r="F73" s="338"/>
      <c r="G73" s="338"/>
      <c r="H73" s="338"/>
      <c r="I73" s="334"/>
      <c r="J73" s="106" t="s">
        <v>307</v>
      </c>
    </row>
    <row r="74" spans="1:19" ht="17.25" customHeight="1" x14ac:dyDescent="0.15">
      <c r="A74" s="19"/>
    </row>
  </sheetData>
  <mergeCells count="3">
    <mergeCell ref="B6:J6"/>
    <mergeCell ref="B72:B73"/>
    <mergeCell ref="C72:I73"/>
  </mergeCells>
  <phoneticPr fontId="2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4"/>
  <sheetViews>
    <sheetView view="pageBreakPreview" zoomScale="75" zoomScaleNormal="75" zoomScaleSheetLayoutView="75" workbookViewId="0">
      <selection activeCell="F21" sqref="F21"/>
    </sheetView>
  </sheetViews>
  <sheetFormatPr defaultColWidth="14.625" defaultRowHeight="17.25" customHeight="1" x14ac:dyDescent="0.15"/>
  <cols>
    <col min="1" max="1" width="17.125" customWidth="1"/>
    <col min="2" max="2" width="15.75" style="256" customWidth="1"/>
    <col min="3" max="8" width="15.625" style="184" customWidth="1"/>
    <col min="9" max="9" width="15.625" style="80" customWidth="1"/>
    <col min="10" max="10" width="15.625" customWidth="1"/>
  </cols>
  <sheetData>
    <row r="2" spans="2:10" ht="17.25" customHeight="1" x14ac:dyDescent="0.15">
      <c r="B2" s="250"/>
    </row>
    <row r="6" spans="2:10" ht="24" customHeight="1" x14ac:dyDescent="0.25">
      <c r="B6" s="339" t="s">
        <v>135</v>
      </c>
      <c r="C6" s="339"/>
      <c r="D6" s="339"/>
      <c r="E6" s="339"/>
      <c r="F6" s="339"/>
      <c r="G6" s="339"/>
      <c r="H6" s="339"/>
      <c r="I6" s="339"/>
      <c r="J6" s="339"/>
    </row>
    <row r="7" spans="2:10" ht="17.25" customHeight="1" thickBot="1" x14ac:dyDescent="0.2">
      <c r="B7" s="257"/>
      <c r="C7" s="183"/>
      <c r="D7" s="183"/>
      <c r="E7" s="183"/>
      <c r="F7" s="183"/>
      <c r="G7" s="183"/>
      <c r="H7" s="183"/>
      <c r="I7" s="183"/>
      <c r="J7" s="15"/>
    </row>
    <row r="8" spans="2:10" ht="17.25" customHeight="1" x14ac:dyDescent="0.2">
      <c r="B8" s="258"/>
      <c r="C8" s="351" t="s">
        <v>130</v>
      </c>
      <c r="D8" s="352"/>
      <c r="E8" s="140"/>
      <c r="F8" s="140"/>
      <c r="G8" s="185" t="s">
        <v>136</v>
      </c>
      <c r="H8" s="140"/>
      <c r="I8" s="139" t="s">
        <v>137</v>
      </c>
      <c r="J8" s="15"/>
    </row>
    <row r="9" spans="2:10" ht="17.25" customHeight="1" x14ac:dyDescent="0.2">
      <c r="B9" s="258"/>
      <c r="C9" s="353" t="s">
        <v>131</v>
      </c>
      <c r="D9" s="354"/>
      <c r="E9" s="186" t="s">
        <v>132</v>
      </c>
      <c r="F9" s="186" t="s">
        <v>138</v>
      </c>
      <c r="G9" s="187" t="s">
        <v>139</v>
      </c>
      <c r="H9" s="186" t="s">
        <v>237</v>
      </c>
      <c r="I9" s="140"/>
      <c r="J9" s="141"/>
    </row>
    <row r="10" spans="2:10" ht="17.25" customHeight="1" x14ac:dyDescent="0.2">
      <c r="B10" s="259"/>
      <c r="C10" s="270" t="s">
        <v>273</v>
      </c>
      <c r="D10" s="188" t="s">
        <v>140</v>
      </c>
      <c r="E10" s="139" t="s">
        <v>141</v>
      </c>
      <c r="F10" s="139" t="s">
        <v>142</v>
      </c>
      <c r="G10" s="139" t="s">
        <v>143</v>
      </c>
      <c r="H10" s="139" t="s">
        <v>144</v>
      </c>
      <c r="I10" s="139" t="s">
        <v>145</v>
      </c>
      <c r="J10" s="141"/>
    </row>
    <row r="11" spans="2:10" ht="17.25" customHeight="1" x14ac:dyDescent="0.2">
      <c r="B11" s="180" t="s">
        <v>156</v>
      </c>
      <c r="C11" s="355" t="s">
        <v>304</v>
      </c>
      <c r="D11" s="356"/>
      <c r="E11" s="306" t="s">
        <v>281</v>
      </c>
      <c r="F11" s="311"/>
      <c r="G11" s="311"/>
      <c r="H11" s="350"/>
      <c r="I11" s="290" t="s">
        <v>280</v>
      </c>
      <c r="J11" s="141"/>
    </row>
    <row r="12" spans="2:10" ht="17.25" customHeight="1" x14ac:dyDescent="0.2">
      <c r="B12" s="246"/>
      <c r="C12" s="117" t="s">
        <v>96</v>
      </c>
      <c r="D12" s="117" t="s">
        <v>133</v>
      </c>
      <c r="E12" s="117" t="s">
        <v>97</v>
      </c>
      <c r="F12" s="117" t="s">
        <v>158</v>
      </c>
      <c r="G12" s="117" t="s">
        <v>97</v>
      </c>
      <c r="H12" s="117" t="s">
        <v>240</v>
      </c>
      <c r="I12" s="6" t="s">
        <v>134</v>
      </c>
      <c r="J12" s="15"/>
    </row>
    <row r="13" spans="2:10" ht="17.25" customHeight="1" x14ac:dyDescent="0.2">
      <c r="B13" s="179" t="s">
        <v>159</v>
      </c>
      <c r="C13" s="119">
        <v>314127</v>
      </c>
      <c r="D13" s="189">
        <v>147.1</v>
      </c>
      <c r="E13" s="144">
        <v>4974111</v>
      </c>
      <c r="F13" s="143">
        <v>1.8</v>
      </c>
      <c r="G13" s="144">
        <v>3725158</v>
      </c>
      <c r="H13" s="34">
        <v>2915</v>
      </c>
      <c r="I13" s="144">
        <v>286220</v>
      </c>
      <c r="J13" s="15"/>
    </row>
    <row r="14" spans="2:10" ht="17.25" customHeight="1" x14ac:dyDescent="0.15">
      <c r="B14" s="260"/>
      <c r="J14" s="145"/>
    </row>
    <row r="15" spans="2:10" ht="17.25" customHeight="1" x14ac:dyDescent="0.2">
      <c r="B15" s="94" t="s">
        <v>160</v>
      </c>
      <c r="C15" s="119">
        <v>270077</v>
      </c>
      <c r="D15" s="189">
        <v>148.30000000000001</v>
      </c>
      <c r="E15" s="146">
        <v>182631</v>
      </c>
      <c r="F15" s="147">
        <v>1.6</v>
      </c>
      <c r="G15" s="146">
        <v>135770</v>
      </c>
      <c r="H15" s="146">
        <v>2475</v>
      </c>
      <c r="I15" s="34">
        <v>11818</v>
      </c>
      <c r="J15" s="145"/>
    </row>
    <row r="16" spans="2:10" ht="17.25" customHeight="1" x14ac:dyDescent="0.2">
      <c r="B16" s="94" t="s">
        <v>161</v>
      </c>
      <c r="C16" s="119">
        <v>252984</v>
      </c>
      <c r="D16" s="189">
        <v>155</v>
      </c>
      <c r="E16" s="146">
        <v>44045</v>
      </c>
      <c r="F16" s="143">
        <v>0.4</v>
      </c>
      <c r="G16" s="146">
        <v>31795</v>
      </c>
      <c r="H16" s="146">
        <v>2333</v>
      </c>
      <c r="I16" s="34">
        <v>2911</v>
      </c>
      <c r="J16" s="145"/>
    </row>
    <row r="17" spans="2:10" ht="17.25" customHeight="1" x14ac:dyDescent="0.2">
      <c r="B17" s="94" t="s">
        <v>163</v>
      </c>
      <c r="C17" s="119">
        <v>267980</v>
      </c>
      <c r="D17" s="189">
        <v>158.69999999999999</v>
      </c>
      <c r="E17" s="146">
        <v>41797</v>
      </c>
      <c r="F17" s="143">
        <v>2.5</v>
      </c>
      <c r="G17" s="146">
        <v>30996</v>
      </c>
      <c r="H17" s="146">
        <v>2359</v>
      </c>
      <c r="I17" s="34">
        <v>2889</v>
      </c>
      <c r="J17" s="145"/>
    </row>
    <row r="18" spans="2:10" ht="17.25" customHeight="1" x14ac:dyDescent="0.2">
      <c r="B18" s="94" t="s">
        <v>164</v>
      </c>
      <c r="C18" s="119">
        <v>296964</v>
      </c>
      <c r="D18" s="189">
        <v>154.30000000000001</v>
      </c>
      <c r="E18" s="146">
        <v>76330</v>
      </c>
      <c r="F18" s="143">
        <v>-1.1000000000000001</v>
      </c>
      <c r="G18" s="146">
        <v>57256</v>
      </c>
      <c r="H18" s="146">
        <v>2461</v>
      </c>
      <c r="I18" s="34">
        <v>5006</v>
      </c>
      <c r="J18" s="145"/>
    </row>
    <row r="19" spans="2:10" ht="17.25" customHeight="1" x14ac:dyDescent="0.2">
      <c r="B19" s="94" t="s">
        <v>165</v>
      </c>
      <c r="C19" s="119">
        <v>252284</v>
      </c>
      <c r="D19" s="189">
        <v>153.9</v>
      </c>
      <c r="E19" s="146">
        <v>34635</v>
      </c>
      <c r="F19" s="143">
        <v>1.9</v>
      </c>
      <c r="G19" s="146">
        <v>24925</v>
      </c>
      <c r="H19" s="146">
        <v>2319</v>
      </c>
      <c r="I19" s="34">
        <v>2346</v>
      </c>
      <c r="J19" s="145"/>
    </row>
    <row r="20" spans="2:10" ht="17.25" customHeight="1" x14ac:dyDescent="0.2">
      <c r="B20" s="94"/>
      <c r="C20" s="119"/>
      <c r="D20" s="189"/>
      <c r="E20" s="146"/>
      <c r="F20" s="143"/>
      <c r="G20" s="146"/>
      <c r="H20" s="146"/>
      <c r="I20" s="34"/>
      <c r="J20" s="145"/>
    </row>
    <row r="21" spans="2:10" ht="17.25" customHeight="1" x14ac:dyDescent="0.2">
      <c r="B21" s="94" t="s">
        <v>166</v>
      </c>
      <c r="C21" s="119">
        <v>264680</v>
      </c>
      <c r="D21" s="189">
        <v>158</v>
      </c>
      <c r="E21" s="146">
        <v>36504</v>
      </c>
      <c r="F21" s="143">
        <v>2.9</v>
      </c>
      <c r="G21" s="146">
        <v>27900</v>
      </c>
      <c r="H21" s="146">
        <v>2403</v>
      </c>
      <c r="I21" s="34">
        <v>2573</v>
      </c>
      <c r="J21" s="145"/>
    </row>
    <row r="22" spans="2:10" ht="17.25" customHeight="1" x14ac:dyDescent="0.2">
      <c r="B22" s="94" t="s">
        <v>167</v>
      </c>
      <c r="C22" s="119">
        <v>295212</v>
      </c>
      <c r="D22" s="189">
        <v>154.4</v>
      </c>
      <c r="E22" s="146">
        <v>64324</v>
      </c>
      <c r="F22" s="143">
        <v>-6</v>
      </c>
      <c r="G22" s="146">
        <v>46242</v>
      </c>
      <c r="H22" s="146">
        <v>2324</v>
      </c>
      <c r="I22" s="34">
        <v>4187</v>
      </c>
      <c r="J22" s="145"/>
    </row>
    <row r="23" spans="2:10" ht="17.25" customHeight="1" x14ac:dyDescent="0.2">
      <c r="B23" s="94" t="s">
        <v>168</v>
      </c>
      <c r="C23" s="119">
        <v>304331</v>
      </c>
      <c r="D23" s="189">
        <v>152.19999999999999</v>
      </c>
      <c r="E23" s="146">
        <v>114626</v>
      </c>
      <c r="F23" s="143">
        <v>3.8</v>
      </c>
      <c r="G23" s="146">
        <v>90028</v>
      </c>
      <c r="H23" s="146">
        <v>3044</v>
      </c>
      <c r="I23" s="34">
        <v>6285</v>
      </c>
      <c r="J23" s="145"/>
    </row>
    <row r="24" spans="2:10" ht="17.25" customHeight="1" x14ac:dyDescent="0.2">
      <c r="B24" s="94" t="s">
        <v>169</v>
      </c>
      <c r="C24" s="119">
        <v>304539</v>
      </c>
      <c r="D24" s="189">
        <v>150</v>
      </c>
      <c r="E24" s="146">
        <v>78136</v>
      </c>
      <c r="F24" s="143">
        <v>0.9</v>
      </c>
      <c r="G24" s="146">
        <v>59104</v>
      </c>
      <c r="H24" s="146">
        <v>2955</v>
      </c>
      <c r="I24" s="34">
        <v>4385</v>
      </c>
      <c r="J24" s="145"/>
    </row>
    <row r="25" spans="2:10" ht="17.25" customHeight="1" x14ac:dyDescent="0.2">
      <c r="B25" s="94" t="s">
        <v>170</v>
      </c>
      <c r="C25" s="119">
        <v>294391</v>
      </c>
      <c r="D25" s="189">
        <v>151.69999999999999</v>
      </c>
      <c r="E25" s="146">
        <v>76440</v>
      </c>
      <c r="F25" s="143">
        <v>3.7</v>
      </c>
      <c r="G25" s="146">
        <v>57816</v>
      </c>
      <c r="H25" s="146">
        <v>2890</v>
      </c>
      <c r="I25" s="34">
        <v>4490</v>
      </c>
      <c r="J25" s="145"/>
    </row>
    <row r="26" spans="2:10" ht="17.25" customHeight="1" x14ac:dyDescent="0.2">
      <c r="B26" s="94"/>
      <c r="C26" s="119"/>
      <c r="D26" s="189"/>
      <c r="E26" s="146"/>
      <c r="F26" s="143"/>
      <c r="G26" s="146"/>
      <c r="H26" s="146"/>
      <c r="I26" s="34"/>
      <c r="J26" s="145"/>
    </row>
    <row r="27" spans="2:10" ht="17.25" customHeight="1" x14ac:dyDescent="0.2">
      <c r="B27" s="94" t="s">
        <v>171</v>
      </c>
      <c r="C27" s="119">
        <v>280242</v>
      </c>
      <c r="D27" s="189">
        <v>140</v>
      </c>
      <c r="E27" s="146">
        <v>203700</v>
      </c>
      <c r="F27" s="143">
        <v>2.5</v>
      </c>
      <c r="G27" s="146">
        <v>200751</v>
      </c>
      <c r="H27" s="146">
        <v>2785</v>
      </c>
      <c r="I27" s="31">
        <v>14675</v>
      </c>
      <c r="J27" s="145"/>
    </row>
    <row r="28" spans="2:10" ht="17.25" customHeight="1" x14ac:dyDescent="0.2">
      <c r="B28" s="94" t="s">
        <v>172</v>
      </c>
      <c r="C28" s="119">
        <v>288735</v>
      </c>
      <c r="D28" s="189">
        <v>140.30000000000001</v>
      </c>
      <c r="E28" s="146">
        <v>187995</v>
      </c>
      <c r="F28" s="143">
        <v>0.4</v>
      </c>
      <c r="G28" s="146">
        <v>175238</v>
      </c>
      <c r="H28" s="146">
        <v>2820</v>
      </c>
      <c r="I28" s="31">
        <v>12571</v>
      </c>
      <c r="J28" s="145"/>
    </row>
    <row r="29" spans="2:10" ht="17.25" customHeight="1" x14ac:dyDescent="0.2">
      <c r="B29" s="94" t="s">
        <v>173</v>
      </c>
      <c r="C29" s="119">
        <v>405792</v>
      </c>
      <c r="D29" s="189">
        <v>148.30000000000001</v>
      </c>
      <c r="E29" s="146">
        <v>923878</v>
      </c>
      <c r="F29" s="143">
        <v>2</v>
      </c>
      <c r="G29" s="146">
        <v>577014</v>
      </c>
      <c r="H29" s="146">
        <v>4373</v>
      </c>
      <c r="I29" s="31">
        <v>29984</v>
      </c>
      <c r="J29" s="145"/>
    </row>
    <row r="30" spans="2:10" ht="17.25" customHeight="1" x14ac:dyDescent="0.2">
      <c r="B30" s="94" t="s">
        <v>174</v>
      </c>
      <c r="C30" s="119">
        <v>327678</v>
      </c>
      <c r="D30" s="189">
        <v>139.30000000000001</v>
      </c>
      <c r="E30" s="146">
        <v>304222</v>
      </c>
      <c r="F30" s="143">
        <v>2.1</v>
      </c>
      <c r="G30" s="146">
        <v>265019</v>
      </c>
      <c r="H30" s="146">
        <v>2926</v>
      </c>
      <c r="I30" s="31">
        <v>18175</v>
      </c>
      <c r="J30" s="145"/>
    </row>
    <row r="31" spans="2:10" ht="17.25" customHeight="1" x14ac:dyDescent="0.2">
      <c r="B31" s="94"/>
      <c r="C31" s="119"/>
      <c r="D31" s="189" t="s">
        <v>124</v>
      </c>
      <c r="E31" s="146"/>
      <c r="F31" s="143"/>
      <c r="G31" s="146"/>
      <c r="H31" s="146"/>
      <c r="I31" s="31"/>
      <c r="J31" s="145"/>
    </row>
    <row r="32" spans="2:10" ht="17.25" customHeight="1" x14ac:dyDescent="0.2">
      <c r="B32" s="94" t="s">
        <v>175</v>
      </c>
      <c r="C32" s="119">
        <v>289161</v>
      </c>
      <c r="D32" s="189">
        <v>153.30000000000001</v>
      </c>
      <c r="E32" s="146">
        <v>87121</v>
      </c>
      <c r="F32" s="143">
        <v>2.4</v>
      </c>
      <c r="G32" s="146">
        <v>63028</v>
      </c>
      <c r="H32" s="146">
        <v>2668</v>
      </c>
      <c r="I32" s="31">
        <v>5242</v>
      </c>
      <c r="J32" s="145"/>
    </row>
    <row r="33" spans="2:10" ht="17.25" customHeight="1" x14ac:dyDescent="0.2">
      <c r="B33" s="94" t="s">
        <v>176</v>
      </c>
      <c r="C33" s="119">
        <v>293818</v>
      </c>
      <c r="D33" s="189">
        <v>151.69999999999999</v>
      </c>
      <c r="E33" s="146">
        <v>44365</v>
      </c>
      <c r="F33" s="143">
        <v>4</v>
      </c>
      <c r="G33" s="146">
        <v>33226</v>
      </c>
      <c r="H33" s="146">
        <v>3055</v>
      </c>
      <c r="I33" s="31">
        <v>3076</v>
      </c>
      <c r="J33" s="145"/>
    </row>
    <row r="34" spans="2:10" ht="17.25" customHeight="1" x14ac:dyDescent="0.2">
      <c r="B34" s="94" t="s">
        <v>177</v>
      </c>
      <c r="C34" s="119">
        <v>282122</v>
      </c>
      <c r="D34" s="189">
        <v>148.9</v>
      </c>
      <c r="E34" s="146">
        <v>42175</v>
      </c>
      <c r="F34" s="143">
        <v>0.3</v>
      </c>
      <c r="G34" s="146">
        <v>32000</v>
      </c>
      <c r="H34" s="146">
        <v>2744</v>
      </c>
      <c r="I34" s="31">
        <v>3322</v>
      </c>
      <c r="J34" s="145"/>
    </row>
    <row r="35" spans="2:10" ht="17.25" customHeight="1" x14ac:dyDescent="0.2">
      <c r="B35" s="94" t="s">
        <v>178</v>
      </c>
      <c r="C35" s="119">
        <v>287502</v>
      </c>
      <c r="D35" s="189">
        <v>151.9</v>
      </c>
      <c r="E35" s="146">
        <v>32359</v>
      </c>
      <c r="F35" s="143">
        <v>0.7</v>
      </c>
      <c r="G35" s="146">
        <v>22813</v>
      </c>
      <c r="H35" s="146">
        <v>2841</v>
      </c>
      <c r="I35" s="31">
        <v>2345</v>
      </c>
      <c r="J35" s="145"/>
    </row>
    <row r="36" spans="2:10" ht="17.25" customHeight="1" x14ac:dyDescent="0.2">
      <c r="B36" s="94"/>
      <c r="C36" s="119"/>
      <c r="D36" s="189" t="s">
        <v>124</v>
      </c>
      <c r="E36" s="146"/>
      <c r="F36" s="143"/>
      <c r="G36" s="146"/>
      <c r="H36" s="146"/>
      <c r="I36" s="31"/>
      <c r="J36" s="145"/>
    </row>
    <row r="37" spans="2:10" ht="17.25" customHeight="1" x14ac:dyDescent="0.2">
      <c r="B37" s="94" t="s">
        <v>179</v>
      </c>
      <c r="C37" s="119">
        <v>282692</v>
      </c>
      <c r="D37" s="189">
        <v>147.6</v>
      </c>
      <c r="E37" s="146">
        <v>31434</v>
      </c>
      <c r="F37" s="143">
        <v>1.4</v>
      </c>
      <c r="G37" s="146">
        <v>23828</v>
      </c>
      <c r="H37" s="146">
        <v>2779</v>
      </c>
      <c r="I37" s="31">
        <v>1982</v>
      </c>
      <c r="J37" s="145"/>
    </row>
    <row r="38" spans="2:10" ht="17.25" customHeight="1" x14ac:dyDescent="0.2">
      <c r="B38" s="94" t="s">
        <v>180</v>
      </c>
      <c r="C38" s="119">
        <v>293129</v>
      </c>
      <c r="D38" s="189">
        <v>150.6</v>
      </c>
      <c r="E38" s="146">
        <v>79503</v>
      </c>
      <c r="F38" s="143">
        <v>0.9</v>
      </c>
      <c r="G38" s="146">
        <v>58475</v>
      </c>
      <c r="H38" s="146">
        <v>2730</v>
      </c>
      <c r="I38" s="31">
        <v>5085</v>
      </c>
      <c r="J38" s="145"/>
    </row>
    <row r="39" spans="2:10" ht="17.25" customHeight="1" x14ac:dyDescent="0.2">
      <c r="B39" s="94" t="s">
        <v>181</v>
      </c>
      <c r="C39" s="119">
        <v>274480</v>
      </c>
      <c r="D39" s="189">
        <v>145.1</v>
      </c>
      <c r="E39" s="146">
        <v>71236</v>
      </c>
      <c r="F39" s="143">
        <v>2.2999999999999998</v>
      </c>
      <c r="G39" s="146">
        <v>55014</v>
      </c>
      <c r="H39" s="146">
        <v>2657</v>
      </c>
      <c r="I39" s="31">
        <v>4681</v>
      </c>
      <c r="J39" s="145"/>
    </row>
    <row r="40" spans="2:10" ht="17.25" customHeight="1" x14ac:dyDescent="0.2">
      <c r="B40" s="94" t="s">
        <v>182</v>
      </c>
      <c r="C40" s="119">
        <v>307758</v>
      </c>
      <c r="D40" s="189">
        <v>148.4</v>
      </c>
      <c r="E40" s="146">
        <v>155642</v>
      </c>
      <c r="F40" s="143">
        <v>2.4</v>
      </c>
      <c r="G40" s="146">
        <v>118536</v>
      </c>
      <c r="H40" s="146">
        <v>3162</v>
      </c>
      <c r="I40" s="31">
        <v>8189</v>
      </c>
      <c r="J40" s="145"/>
    </row>
    <row r="41" spans="2:10" ht="17.25" customHeight="1" x14ac:dyDescent="0.2">
      <c r="B41" s="94" t="s">
        <v>183</v>
      </c>
      <c r="C41" s="119">
        <v>327693</v>
      </c>
      <c r="D41" s="189">
        <v>146.6</v>
      </c>
      <c r="E41" s="146">
        <v>318815</v>
      </c>
      <c r="F41" s="143">
        <v>2.9</v>
      </c>
      <c r="G41" s="146">
        <v>230266</v>
      </c>
      <c r="H41" s="146">
        <v>3105</v>
      </c>
      <c r="I41" s="31">
        <v>16117</v>
      </c>
      <c r="J41" s="145"/>
    </row>
    <row r="42" spans="2:10" ht="17.25" customHeight="1" x14ac:dyDescent="0.2">
      <c r="B42" s="94" t="s">
        <v>184</v>
      </c>
      <c r="C42" s="119">
        <v>310261</v>
      </c>
      <c r="D42" s="189">
        <v>148.30000000000001</v>
      </c>
      <c r="E42" s="146">
        <v>70919</v>
      </c>
      <c r="F42" s="143">
        <v>1</v>
      </c>
      <c r="G42" s="146">
        <v>50526</v>
      </c>
      <c r="H42" s="146">
        <v>2735</v>
      </c>
      <c r="I42" s="31">
        <v>4270</v>
      </c>
      <c r="J42" s="145"/>
    </row>
    <row r="43" spans="2:10" ht="17.25" customHeight="1" x14ac:dyDescent="0.2">
      <c r="B43" s="94"/>
      <c r="C43" s="119" t="s">
        <v>124</v>
      </c>
      <c r="D43" s="189"/>
      <c r="E43" s="146"/>
      <c r="F43" s="143"/>
      <c r="G43" s="146"/>
      <c r="H43" s="146"/>
      <c r="I43" s="31"/>
      <c r="J43" s="145"/>
    </row>
    <row r="44" spans="2:10" ht="17.25" customHeight="1" x14ac:dyDescent="0.2">
      <c r="B44" s="94" t="s">
        <v>185</v>
      </c>
      <c r="C44" s="119">
        <v>309859</v>
      </c>
      <c r="D44" s="189">
        <v>147.19999999999999</v>
      </c>
      <c r="E44" s="146">
        <v>57501</v>
      </c>
      <c r="F44" s="143">
        <v>-0.5</v>
      </c>
      <c r="G44" s="146">
        <v>43416</v>
      </c>
      <c r="H44" s="146">
        <v>3072</v>
      </c>
      <c r="I44" s="31">
        <v>3439</v>
      </c>
      <c r="J44" s="145"/>
    </row>
    <row r="45" spans="2:10" ht="17.25" customHeight="1" x14ac:dyDescent="0.2">
      <c r="B45" s="94" t="s">
        <v>186</v>
      </c>
      <c r="C45" s="119">
        <v>279066</v>
      </c>
      <c r="D45" s="189">
        <v>140.19999999999999</v>
      </c>
      <c r="E45" s="146">
        <v>98456</v>
      </c>
      <c r="F45" s="143">
        <v>2.6</v>
      </c>
      <c r="G45" s="146">
        <v>75384</v>
      </c>
      <c r="H45" s="146">
        <v>2865</v>
      </c>
      <c r="I45" s="31">
        <v>6345</v>
      </c>
      <c r="J45" s="145"/>
    </row>
    <row r="46" spans="2:10" ht="17.25" customHeight="1" x14ac:dyDescent="0.2">
      <c r="B46" s="94" t="s">
        <v>187</v>
      </c>
      <c r="C46" s="119">
        <v>336238</v>
      </c>
      <c r="D46" s="189">
        <v>144.69999999999999</v>
      </c>
      <c r="E46" s="146">
        <v>366000</v>
      </c>
      <c r="F46" s="143">
        <v>1.5</v>
      </c>
      <c r="G46" s="146">
        <v>258727</v>
      </c>
      <c r="H46" s="146">
        <v>2920</v>
      </c>
      <c r="I46" s="31">
        <v>20039</v>
      </c>
      <c r="J46" s="145"/>
    </row>
    <row r="47" spans="2:10" ht="17.25" customHeight="1" x14ac:dyDescent="0.2">
      <c r="B47" s="94" t="s">
        <v>188</v>
      </c>
      <c r="C47" s="119">
        <v>299878</v>
      </c>
      <c r="D47" s="189">
        <v>142.9</v>
      </c>
      <c r="E47" s="146">
        <v>183136</v>
      </c>
      <c r="F47" s="143">
        <v>0.8</v>
      </c>
      <c r="G47" s="146">
        <v>144317</v>
      </c>
      <c r="H47" s="146">
        <v>2585</v>
      </c>
      <c r="I47" s="31">
        <v>12957</v>
      </c>
      <c r="J47" s="145"/>
    </row>
    <row r="48" spans="2:10" ht="17.25" customHeight="1" x14ac:dyDescent="0.2">
      <c r="B48" s="94" t="s">
        <v>189</v>
      </c>
      <c r="C48" s="119">
        <v>262429</v>
      </c>
      <c r="D48" s="189">
        <v>137.5</v>
      </c>
      <c r="E48" s="146">
        <v>35010</v>
      </c>
      <c r="F48" s="143">
        <v>-0.2</v>
      </c>
      <c r="G48" s="146">
        <v>33334</v>
      </c>
      <c r="H48" s="146">
        <v>2388</v>
      </c>
      <c r="I48" s="31">
        <v>3231</v>
      </c>
      <c r="J48" s="145"/>
    </row>
    <row r="49" spans="2:10" ht="17.25" customHeight="1" x14ac:dyDescent="0.2">
      <c r="B49" s="94" t="s">
        <v>190</v>
      </c>
      <c r="C49" s="119">
        <v>283898</v>
      </c>
      <c r="D49" s="189">
        <v>145.9</v>
      </c>
      <c r="E49" s="146">
        <v>35415</v>
      </c>
      <c r="F49" s="143">
        <v>2.9</v>
      </c>
      <c r="G49" s="146">
        <v>26419</v>
      </c>
      <c r="H49" s="146">
        <v>2655</v>
      </c>
      <c r="I49" s="148">
        <v>2663</v>
      </c>
      <c r="J49" s="149"/>
    </row>
    <row r="50" spans="2:10" ht="17.25" customHeight="1" x14ac:dyDescent="0.2">
      <c r="B50" s="94"/>
      <c r="C50" s="119"/>
      <c r="D50" s="189"/>
      <c r="E50" s="146"/>
      <c r="F50" s="143"/>
      <c r="G50" s="146"/>
      <c r="H50" s="146"/>
      <c r="I50" s="148"/>
      <c r="J50" s="149"/>
    </row>
    <row r="51" spans="2:10" ht="17.25" customHeight="1" x14ac:dyDescent="0.2">
      <c r="B51" s="94" t="s">
        <v>191</v>
      </c>
      <c r="C51" s="119">
        <v>259522</v>
      </c>
      <c r="D51" s="189">
        <v>151.19999999999999</v>
      </c>
      <c r="E51" s="146">
        <v>17660</v>
      </c>
      <c r="F51" s="143">
        <v>0.7</v>
      </c>
      <c r="G51" s="146">
        <v>13067</v>
      </c>
      <c r="H51" s="146">
        <v>2232</v>
      </c>
      <c r="I51" s="31">
        <v>1457</v>
      </c>
      <c r="J51" s="145"/>
    </row>
    <row r="52" spans="2:10" ht="17.25" customHeight="1" x14ac:dyDescent="0.2">
      <c r="B52" s="94" t="s">
        <v>192</v>
      </c>
      <c r="C52" s="119">
        <v>269177</v>
      </c>
      <c r="D52" s="189">
        <v>151.5</v>
      </c>
      <c r="E52" s="146">
        <v>23959</v>
      </c>
      <c r="F52" s="143">
        <v>2.9</v>
      </c>
      <c r="G52" s="146">
        <v>16969</v>
      </c>
      <c r="H52" s="146">
        <v>2382</v>
      </c>
      <c r="I52" s="31">
        <v>1818</v>
      </c>
      <c r="J52" s="145"/>
    </row>
    <row r="53" spans="2:10" ht="17.25" customHeight="1" x14ac:dyDescent="0.2">
      <c r="B53" s="94" t="s">
        <v>193</v>
      </c>
      <c r="C53" s="119">
        <v>302256</v>
      </c>
      <c r="D53" s="189">
        <v>154</v>
      </c>
      <c r="E53" s="146">
        <v>72227</v>
      </c>
      <c r="F53" s="143">
        <v>4.4000000000000004</v>
      </c>
      <c r="G53" s="146">
        <v>52268</v>
      </c>
      <c r="H53" s="146">
        <v>2693</v>
      </c>
      <c r="I53" s="31">
        <v>4907</v>
      </c>
      <c r="J53" s="145"/>
    </row>
    <row r="54" spans="2:10" ht="17.25" customHeight="1" x14ac:dyDescent="0.2">
      <c r="B54" s="94" t="s">
        <v>194</v>
      </c>
      <c r="C54" s="119">
        <v>294758</v>
      </c>
      <c r="D54" s="189">
        <v>149.19999999999999</v>
      </c>
      <c r="E54" s="146">
        <v>110612</v>
      </c>
      <c r="F54" s="143">
        <v>5.6</v>
      </c>
      <c r="G54" s="146">
        <v>86497</v>
      </c>
      <c r="H54" s="146">
        <v>3030</v>
      </c>
      <c r="I54" s="31">
        <v>7071</v>
      </c>
      <c r="J54" s="145"/>
    </row>
    <row r="55" spans="2:10" ht="17.25" customHeight="1" x14ac:dyDescent="0.2">
      <c r="B55" s="94" t="s">
        <v>195</v>
      </c>
      <c r="C55" s="119">
        <v>295572</v>
      </c>
      <c r="D55" s="189">
        <v>149.9</v>
      </c>
      <c r="E55" s="146">
        <v>56430</v>
      </c>
      <c r="F55" s="143">
        <v>0.8</v>
      </c>
      <c r="G55" s="146">
        <v>41314</v>
      </c>
      <c r="H55" s="146">
        <v>2864</v>
      </c>
      <c r="I55" s="31">
        <v>3514</v>
      </c>
      <c r="J55" s="145"/>
    </row>
    <row r="56" spans="2:10" ht="17.25" customHeight="1" x14ac:dyDescent="0.2">
      <c r="B56" s="94"/>
      <c r="C56" s="119"/>
      <c r="D56" s="189" t="s">
        <v>124</v>
      </c>
      <c r="E56" s="146"/>
      <c r="F56" s="143"/>
      <c r="G56" s="146"/>
      <c r="H56" s="146"/>
      <c r="I56" s="31"/>
      <c r="J56" s="145"/>
    </row>
    <row r="57" spans="2:10" ht="17.25" customHeight="1" x14ac:dyDescent="0.2">
      <c r="B57" s="94" t="s">
        <v>196</v>
      </c>
      <c r="C57" s="119">
        <v>292138</v>
      </c>
      <c r="D57" s="189">
        <v>151.4</v>
      </c>
      <c r="E57" s="146">
        <v>28633</v>
      </c>
      <c r="F57" s="143">
        <v>0.6</v>
      </c>
      <c r="G57" s="146">
        <v>21051</v>
      </c>
      <c r="H57" s="146">
        <v>2698</v>
      </c>
      <c r="I57" s="31">
        <v>1996</v>
      </c>
      <c r="J57" s="145"/>
    </row>
    <row r="58" spans="2:10" ht="17.25" customHeight="1" x14ac:dyDescent="0.2">
      <c r="B58" s="94" t="s">
        <v>197</v>
      </c>
      <c r="C58" s="119">
        <v>298307</v>
      </c>
      <c r="D58" s="189">
        <v>154.5</v>
      </c>
      <c r="E58" s="146">
        <v>37314</v>
      </c>
      <c r="F58" s="143">
        <v>4.9000000000000004</v>
      </c>
      <c r="G58" s="146">
        <v>27671</v>
      </c>
      <c r="H58" s="146">
        <v>2790</v>
      </c>
      <c r="I58" s="31">
        <v>2540</v>
      </c>
      <c r="J58" s="145"/>
    </row>
    <row r="59" spans="2:10" ht="17.25" customHeight="1" x14ac:dyDescent="0.2">
      <c r="B59" s="94" t="s">
        <v>198</v>
      </c>
      <c r="C59" s="119">
        <v>269191</v>
      </c>
      <c r="D59" s="189">
        <v>152.1</v>
      </c>
      <c r="E59" s="146">
        <v>51000</v>
      </c>
      <c r="F59" s="143">
        <v>5.9</v>
      </c>
      <c r="G59" s="146">
        <v>38045</v>
      </c>
      <c r="H59" s="146">
        <v>2673</v>
      </c>
      <c r="I59" s="31">
        <v>3458</v>
      </c>
      <c r="J59" s="145"/>
    </row>
    <row r="60" spans="2:10" ht="17.25" customHeight="1" x14ac:dyDescent="0.2">
      <c r="B60" s="94" t="s">
        <v>199</v>
      </c>
      <c r="C60" s="119">
        <v>283188</v>
      </c>
      <c r="D60" s="189">
        <v>148.6</v>
      </c>
      <c r="E60" s="146">
        <v>21646</v>
      </c>
      <c r="F60" s="143">
        <v>0.8</v>
      </c>
      <c r="G60" s="146">
        <v>16678</v>
      </c>
      <c r="H60" s="146">
        <v>2199</v>
      </c>
      <c r="I60" s="31">
        <v>1804</v>
      </c>
      <c r="J60" s="145"/>
    </row>
    <row r="61" spans="2:10" ht="17.25" customHeight="1" x14ac:dyDescent="0.2">
      <c r="B61" s="94"/>
      <c r="C61" s="119"/>
      <c r="D61" s="189"/>
      <c r="E61" s="146"/>
      <c r="F61" s="143"/>
      <c r="G61" s="146"/>
      <c r="H61" s="146"/>
      <c r="I61" s="31"/>
      <c r="J61" s="145"/>
    </row>
    <row r="62" spans="2:10" ht="17.25" customHeight="1" x14ac:dyDescent="0.2">
      <c r="B62" s="94" t="s">
        <v>200</v>
      </c>
      <c r="C62" s="119">
        <v>292947</v>
      </c>
      <c r="D62" s="189">
        <v>148.80000000000001</v>
      </c>
      <c r="E62" s="146">
        <v>179459</v>
      </c>
      <c r="F62" s="143">
        <v>1.6</v>
      </c>
      <c r="G62" s="146">
        <v>141128</v>
      </c>
      <c r="H62" s="146">
        <v>2778</v>
      </c>
      <c r="I62" s="31">
        <v>11401</v>
      </c>
      <c r="J62" s="145"/>
    </row>
    <row r="63" spans="2:10" ht="17.25" customHeight="1" x14ac:dyDescent="0.2">
      <c r="B63" s="94" t="s">
        <v>201</v>
      </c>
      <c r="C63" s="119">
        <v>264496</v>
      </c>
      <c r="D63" s="189">
        <v>154.1</v>
      </c>
      <c r="E63" s="146">
        <v>26736</v>
      </c>
      <c r="F63" s="143">
        <v>-1.8</v>
      </c>
      <c r="G63" s="146">
        <v>20316</v>
      </c>
      <c r="H63" s="146">
        <v>2399</v>
      </c>
      <c r="I63" s="31">
        <v>1938</v>
      </c>
      <c r="J63" s="145"/>
    </row>
    <row r="64" spans="2:10" ht="17.25" customHeight="1" x14ac:dyDescent="0.2">
      <c r="B64" s="94" t="s">
        <v>202</v>
      </c>
      <c r="C64" s="119">
        <v>256605</v>
      </c>
      <c r="D64" s="189">
        <v>152</v>
      </c>
      <c r="E64" s="146">
        <v>44094</v>
      </c>
      <c r="F64" s="143">
        <v>2.1</v>
      </c>
      <c r="G64" s="146">
        <v>33324</v>
      </c>
      <c r="H64" s="146">
        <v>2351</v>
      </c>
      <c r="I64" s="31">
        <v>3161</v>
      </c>
      <c r="J64" s="145"/>
    </row>
    <row r="65" spans="1:10" ht="17.25" customHeight="1" x14ac:dyDescent="0.2">
      <c r="B65" s="94" t="s">
        <v>203</v>
      </c>
      <c r="C65" s="119">
        <v>274948</v>
      </c>
      <c r="D65" s="189">
        <v>153.9</v>
      </c>
      <c r="E65" s="146">
        <v>56119</v>
      </c>
      <c r="F65" s="143">
        <v>3.4</v>
      </c>
      <c r="G65" s="146">
        <v>43484</v>
      </c>
      <c r="H65" s="146">
        <v>2399</v>
      </c>
      <c r="I65" s="31">
        <v>4026</v>
      </c>
      <c r="J65" s="145"/>
    </row>
    <row r="66" spans="1:10" ht="17.25" customHeight="1" x14ac:dyDescent="0.2">
      <c r="B66" s="94"/>
      <c r="C66" s="119" t="s">
        <v>124</v>
      </c>
      <c r="D66" s="189" t="s">
        <v>124</v>
      </c>
      <c r="E66" s="146"/>
      <c r="F66" s="143"/>
      <c r="G66" s="146"/>
      <c r="H66" s="146"/>
      <c r="I66" s="31"/>
      <c r="J66" s="145"/>
    </row>
    <row r="67" spans="1:10" ht="17.25" customHeight="1" x14ac:dyDescent="0.2">
      <c r="B67" s="94" t="s">
        <v>204</v>
      </c>
      <c r="C67" s="119">
        <v>256922</v>
      </c>
      <c r="D67" s="189">
        <v>151</v>
      </c>
      <c r="E67" s="146">
        <v>42555</v>
      </c>
      <c r="F67" s="143">
        <v>3.1</v>
      </c>
      <c r="G67" s="146">
        <v>29641</v>
      </c>
      <c r="H67" s="146">
        <v>2488</v>
      </c>
      <c r="I67" s="31">
        <v>2791</v>
      </c>
      <c r="J67" s="145"/>
    </row>
    <row r="68" spans="1:10" ht="17.25" customHeight="1" x14ac:dyDescent="0.2">
      <c r="B68" s="94" t="s">
        <v>205</v>
      </c>
      <c r="C68" s="119">
        <v>246801</v>
      </c>
      <c r="D68" s="189">
        <v>151</v>
      </c>
      <c r="E68" s="146">
        <v>34982</v>
      </c>
      <c r="F68" s="143">
        <v>1.3</v>
      </c>
      <c r="G68" s="146">
        <v>24976</v>
      </c>
      <c r="H68" s="146">
        <v>2208</v>
      </c>
      <c r="I68" s="31">
        <v>2491</v>
      </c>
      <c r="J68" s="145"/>
    </row>
    <row r="69" spans="1:10" ht="17.25" customHeight="1" x14ac:dyDescent="0.2">
      <c r="B69" s="94" t="s">
        <v>206</v>
      </c>
      <c r="C69" s="119">
        <v>248673</v>
      </c>
      <c r="D69" s="189">
        <v>151.80000000000001</v>
      </c>
      <c r="E69" s="146">
        <v>54380</v>
      </c>
      <c r="F69" s="143">
        <v>0.9</v>
      </c>
      <c r="G69" s="146">
        <v>41301</v>
      </c>
      <c r="H69" s="146">
        <v>2431</v>
      </c>
      <c r="I69" s="31">
        <v>3702</v>
      </c>
      <c r="J69" s="145"/>
    </row>
    <row r="70" spans="1:10" ht="17.25" customHeight="1" x14ac:dyDescent="0.2">
      <c r="B70" s="94" t="s">
        <v>207</v>
      </c>
      <c r="C70" s="119">
        <v>242857</v>
      </c>
      <c r="D70" s="189">
        <v>151.5</v>
      </c>
      <c r="E70" s="146">
        <v>37955</v>
      </c>
      <c r="F70" s="143">
        <v>1.7</v>
      </c>
      <c r="G70" s="146">
        <v>28268</v>
      </c>
      <c r="H70" s="146">
        <v>2018</v>
      </c>
      <c r="I70" s="37">
        <v>2852</v>
      </c>
      <c r="J70" s="150"/>
    </row>
    <row r="71" spans="1:10" ht="17.25" customHeight="1" x14ac:dyDescent="0.2">
      <c r="B71" s="159"/>
      <c r="C71" s="119"/>
      <c r="D71" s="189"/>
      <c r="E71" s="146"/>
      <c r="F71" s="143"/>
      <c r="G71" s="146"/>
      <c r="H71" s="146"/>
      <c r="I71" s="37"/>
      <c r="J71" s="150"/>
    </row>
    <row r="72" spans="1:10" ht="17.25" customHeight="1" x14ac:dyDescent="0.2">
      <c r="B72" s="333" t="s">
        <v>148</v>
      </c>
      <c r="C72" s="340" t="s">
        <v>146</v>
      </c>
      <c r="D72" s="341"/>
      <c r="E72" s="344" t="s">
        <v>255</v>
      </c>
      <c r="F72" s="345"/>
      <c r="G72" s="345"/>
      <c r="H72" s="346"/>
      <c r="I72" s="268" t="s">
        <v>147</v>
      </c>
      <c r="J72" s="15"/>
    </row>
    <row r="73" spans="1:10" ht="17.25" customHeight="1" thickBot="1" x14ac:dyDescent="0.25">
      <c r="B73" s="334"/>
      <c r="C73" s="342" t="s">
        <v>149</v>
      </c>
      <c r="D73" s="343"/>
      <c r="E73" s="347"/>
      <c r="F73" s="348"/>
      <c r="G73" s="348"/>
      <c r="H73" s="349"/>
      <c r="I73" s="269" t="s">
        <v>150</v>
      </c>
      <c r="J73" s="15"/>
    </row>
    <row r="74" spans="1:10" ht="17.25" customHeight="1" x14ac:dyDescent="0.15">
      <c r="A74" s="19"/>
      <c r="J74" s="15"/>
    </row>
  </sheetData>
  <mergeCells count="9">
    <mergeCell ref="B6:J6"/>
    <mergeCell ref="B72:B73"/>
    <mergeCell ref="C72:D72"/>
    <mergeCell ref="C73:D73"/>
    <mergeCell ref="E72:H73"/>
    <mergeCell ref="E11:H11"/>
    <mergeCell ref="C8:D8"/>
    <mergeCell ref="C9:D9"/>
    <mergeCell ref="C11:D11"/>
  </mergeCells>
  <phoneticPr fontId="2"/>
  <pageMargins left="0.59055118110236227" right="0.59055118110236227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74"/>
  <sheetViews>
    <sheetView view="pageBreakPreview" zoomScale="75" zoomScaleNormal="75" zoomScaleSheetLayoutView="75" workbookViewId="0">
      <selection activeCell="J69" sqref="J69"/>
    </sheetView>
  </sheetViews>
  <sheetFormatPr defaultColWidth="14.625" defaultRowHeight="17.25" customHeight="1" x14ac:dyDescent="0.15"/>
  <cols>
    <col min="1" max="1" width="17.125" customWidth="1"/>
    <col min="2" max="2" width="15.75" style="256" customWidth="1"/>
    <col min="3" max="10" width="15.625" customWidth="1"/>
    <col min="11" max="11" width="19.625" customWidth="1"/>
  </cols>
  <sheetData>
    <row r="2" spans="2:11" ht="17.25" customHeight="1" x14ac:dyDescent="0.15">
      <c r="B2" s="250"/>
    </row>
    <row r="6" spans="2:11" ht="24" customHeight="1" x14ac:dyDescent="0.25">
      <c r="B6" s="301" t="s">
        <v>40</v>
      </c>
      <c r="C6" s="301"/>
      <c r="D6" s="301"/>
      <c r="E6" s="301"/>
      <c r="F6" s="301"/>
      <c r="G6" s="301"/>
      <c r="H6" s="301"/>
      <c r="I6" s="301"/>
      <c r="J6" s="301"/>
    </row>
    <row r="7" spans="2:11" ht="17.25" customHeight="1" thickBot="1" x14ac:dyDescent="0.2">
      <c r="B7" s="251"/>
      <c r="C7" s="45"/>
      <c r="D7" s="45"/>
      <c r="E7" s="45"/>
      <c r="F7" s="45"/>
      <c r="G7" s="45"/>
      <c r="H7" s="45"/>
      <c r="I7" s="45"/>
      <c r="J7" s="45"/>
    </row>
    <row r="8" spans="2:11" ht="17.25" customHeight="1" x14ac:dyDescent="0.2">
      <c r="B8" s="252"/>
      <c r="C8" s="111"/>
      <c r="D8" s="112"/>
      <c r="E8" s="284"/>
      <c r="F8" s="244" t="s">
        <v>4</v>
      </c>
      <c r="G8" s="3"/>
      <c r="H8" s="363" t="s">
        <v>41</v>
      </c>
      <c r="I8" s="364"/>
      <c r="J8" s="113" t="s">
        <v>14</v>
      </c>
    </row>
    <row r="9" spans="2:11" ht="17.25" customHeight="1" x14ac:dyDescent="0.2">
      <c r="B9" s="253"/>
      <c r="C9" s="114" t="s">
        <v>15</v>
      </c>
      <c r="D9" s="113" t="s">
        <v>42</v>
      </c>
      <c r="E9" s="61" t="s">
        <v>43</v>
      </c>
      <c r="F9" s="160" t="s">
        <v>272</v>
      </c>
      <c r="G9" s="57" t="s">
        <v>16</v>
      </c>
      <c r="H9" s="3"/>
      <c r="I9" s="3"/>
      <c r="J9" s="113" t="s">
        <v>17</v>
      </c>
    </row>
    <row r="10" spans="2:11" ht="17.25" customHeight="1" x14ac:dyDescent="0.2">
      <c r="B10" s="254"/>
      <c r="C10" s="115"/>
      <c r="D10" s="116" t="s">
        <v>44</v>
      </c>
      <c r="E10" s="62" t="s">
        <v>18</v>
      </c>
      <c r="F10" s="245" t="s">
        <v>5</v>
      </c>
      <c r="G10" s="4"/>
      <c r="H10" s="58" t="s">
        <v>19</v>
      </c>
      <c r="I10" s="58" t="s">
        <v>20</v>
      </c>
      <c r="J10" s="116" t="s">
        <v>45</v>
      </c>
    </row>
    <row r="11" spans="2:11" ht="17.25" customHeight="1" x14ac:dyDescent="0.2">
      <c r="B11" s="291" t="s">
        <v>156</v>
      </c>
      <c r="C11" s="295" t="s">
        <v>243</v>
      </c>
      <c r="D11" s="361" t="s">
        <v>286</v>
      </c>
      <c r="E11" s="362"/>
      <c r="F11" s="362"/>
      <c r="G11" s="362"/>
      <c r="H11" s="362"/>
      <c r="I11" s="362"/>
      <c r="J11" s="362"/>
    </row>
    <row r="12" spans="2:11" ht="17.25" customHeight="1" x14ac:dyDescent="0.2">
      <c r="B12" s="246"/>
      <c r="C12" s="117" t="s">
        <v>21</v>
      </c>
      <c r="D12" s="6" t="s">
        <v>97</v>
      </c>
      <c r="E12" s="6" t="s">
        <v>97</v>
      </c>
      <c r="F12" s="6" t="s">
        <v>22</v>
      </c>
      <c r="G12" s="6" t="s">
        <v>282</v>
      </c>
      <c r="H12" s="6" t="s">
        <v>244</v>
      </c>
      <c r="I12" s="6" t="s">
        <v>97</v>
      </c>
      <c r="J12" s="6" t="s">
        <v>283</v>
      </c>
      <c r="K12" s="118"/>
    </row>
    <row r="13" spans="2:11" ht="17.25" customHeight="1" x14ac:dyDescent="0.2">
      <c r="B13" s="198" t="s">
        <v>159</v>
      </c>
      <c r="C13" s="163">
        <v>1631206</v>
      </c>
      <c r="D13" s="164">
        <v>86106</v>
      </c>
      <c r="E13" s="164">
        <v>29771</v>
      </c>
      <c r="F13" s="165">
        <v>20685</v>
      </c>
      <c r="G13" s="166">
        <v>18479</v>
      </c>
      <c r="H13" s="166">
        <v>47973.73</v>
      </c>
      <c r="I13" s="166">
        <v>13285.09</v>
      </c>
      <c r="J13" s="167">
        <v>66902</v>
      </c>
    </row>
    <row r="14" spans="2:11" ht="17.25" customHeight="1" x14ac:dyDescent="0.2">
      <c r="B14" s="84"/>
      <c r="C14" s="163"/>
      <c r="D14" s="164"/>
      <c r="E14" s="164"/>
      <c r="F14" s="165"/>
      <c r="G14" s="166"/>
      <c r="H14" s="166"/>
      <c r="I14" s="166"/>
      <c r="J14" s="168"/>
    </row>
    <row r="15" spans="2:11" ht="17.25" customHeight="1" x14ac:dyDescent="0.2">
      <c r="B15" s="84" t="s">
        <v>160</v>
      </c>
      <c r="C15" s="169">
        <v>44050</v>
      </c>
      <c r="D15" s="170">
        <v>10536</v>
      </c>
      <c r="E15" s="165">
        <v>3632</v>
      </c>
      <c r="F15" s="152">
        <v>1927</v>
      </c>
      <c r="G15" s="171">
        <v>3205</v>
      </c>
      <c r="H15" s="168">
        <v>12751.02</v>
      </c>
      <c r="I15" s="168">
        <v>2577.92</v>
      </c>
      <c r="J15" s="167">
        <v>15201</v>
      </c>
      <c r="K15" s="120"/>
    </row>
    <row r="16" spans="2:11" ht="17.25" customHeight="1" x14ac:dyDescent="0.2">
      <c r="B16" s="84" t="s">
        <v>161</v>
      </c>
      <c r="C16" s="169">
        <v>43314</v>
      </c>
      <c r="D16" s="170">
        <v>2759</v>
      </c>
      <c r="E16" s="152">
        <v>1103</v>
      </c>
      <c r="F16" s="152">
        <v>547</v>
      </c>
      <c r="G16" s="171">
        <v>739</v>
      </c>
      <c r="H16" s="168">
        <v>1919.4</v>
      </c>
      <c r="I16" s="168">
        <v>431.96</v>
      </c>
      <c r="J16" s="167">
        <v>5934</v>
      </c>
      <c r="K16" s="120"/>
    </row>
    <row r="17" spans="2:11" ht="17.25" customHeight="1" x14ac:dyDescent="0.2">
      <c r="B17" s="84" t="s">
        <v>163</v>
      </c>
      <c r="C17" s="169">
        <v>55347</v>
      </c>
      <c r="D17" s="170">
        <v>2476</v>
      </c>
      <c r="E17" s="152">
        <v>736</v>
      </c>
      <c r="F17" s="152">
        <v>894</v>
      </c>
      <c r="G17" s="171">
        <v>1290</v>
      </c>
      <c r="H17" s="168">
        <v>1267.8800000000001</v>
      </c>
      <c r="I17" s="168">
        <v>288.98</v>
      </c>
      <c r="J17" s="167">
        <v>1384</v>
      </c>
      <c r="K17" s="120"/>
    </row>
    <row r="18" spans="2:11" ht="17.25" customHeight="1" x14ac:dyDescent="0.2">
      <c r="B18" s="84" t="s">
        <v>164</v>
      </c>
      <c r="C18" s="169">
        <v>49384</v>
      </c>
      <c r="D18" s="170">
        <v>1810</v>
      </c>
      <c r="E18" s="152">
        <v>781</v>
      </c>
      <c r="F18" s="151">
        <v>253</v>
      </c>
      <c r="G18" s="171">
        <v>435</v>
      </c>
      <c r="H18" s="168">
        <v>1958.85</v>
      </c>
      <c r="I18" s="168">
        <v>499.34</v>
      </c>
      <c r="J18" s="167">
        <v>773</v>
      </c>
      <c r="K18" s="120"/>
    </row>
    <row r="19" spans="2:11" ht="17.25" customHeight="1" x14ac:dyDescent="0.2">
      <c r="B19" s="84" t="s">
        <v>165</v>
      </c>
      <c r="C19" s="169">
        <v>47298</v>
      </c>
      <c r="D19" s="170">
        <v>1877</v>
      </c>
      <c r="E19" s="152">
        <v>737</v>
      </c>
      <c r="F19" s="151">
        <v>795</v>
      </c>
      <c r="G19" s="171">
        <v>983</v>
      </c>
      <c r="H19" s="168">
        <v>75.2</v>
      </c>
      <c r="I19" s="168">
        <v>33.68</v>
      </c>
      <c r="J19" s="167">
        <v>443</v>
      </c>
      <c r="K19" s="120"/>
    </row>
    <row r="20" spans="2:11" ht="17.25" customHeight="1" x14ac:dyDescent="0.2">
      <c r="B20" s="84"/>
      <c r="C20" s="169"/>
      <c r="F20" s="151"/>
      <c r="G20" s="151"/>
      <c r="H20" s="199"/>
      <c r="I20" s="168"/>
      <c r="J20" s="167"/>
      <c r="K20" s="120"/>
    </row>
    <row r="21" spans="2:11" ht="17.25" customHeight="1" x14ac:dyDescent="0.2">
      <c r="B21" s="84" t="s">
        <v>166</v>
      </c>
      <c r="C21" s="169">
        <v>39112</v>
      </c>
      <c r="D21" s="151">
        <v>2352</v>
      </c>
      <c r="E21" s="151">
        <v>950</v>
      </c>
      <c r="F21" s="152">
        <v>359</v>
      </c>
      <c r="G21" s="151">
        <v>285</v>
      </c>
      <c r="H21" s="168">
        <v>56.43</v>
      </c>
      <c r="I21" s="194" t="s">
        <v>246</v>
      </c>
      <c r="J21" s="167">
        <v>658</v>
      </c>
      <c r="K21" s="120"/>
    </row>
    <row r="22" spans="2:11" ht="17.25" customHeight="1" x14ac:dyDescent="0.2">
      <c r="B22" s="84" t="s">
        <v>167</v>
      </c>
      <c r="C22" s="169">
        <v>70520</v>
      </c>
      <c r="D22" s="170">
        <v>2021</v>
      </c>
      <c r="E22" s="152">
        <v>866</v>
      </c>
      <c r="F22" s="152">
        <v>432</v>
      </c>
      <c r="G22" s="171">
        <v>647</v>
      </c>
      <c r="H22" s="168" t="s">
        <v>284</v>
      </c>
      <c r="I22" s="194" t="s">
        <v>246</v>
      </c>
      <c r="J22" s="167">
        <v>1141</v>
      </c>
      <c r="K22" s="120"/>
    </row>
    <row r="23" spans="2:11" ht="17.25" customHeight="1" x14ac:dyDescent="0.2">
      <c r="B23" s="84" t="s">
        <v>168</v>
      </c>
      <c r="C23" s="169">
        <v>70884</v>
      </c>
      <c r="D23" s="170">
        <v>4281</v>
      </c>
      <c r="E23" s="152">
        <v>1439</v>
      </c>
      <c r="F23" s="152">
        <v>361</v>
      </c>
      <c r="G23" s="171">
        <v>312</v>
      </c>
      <c r="H23" s="168" t="s">
        <v>284</v>
      </c>
      <c r="I23" s="194" t="s">
        <v>246</v>
      </c>
      <c r="J23" s="167">
        <v>2879</v>
      </c>
      <c r="K23" s="120"/>
    </row>
    <row r="24" spans="2:11" ht="17.25" customHeight="1" x14ac:dyDescent="0.2">
      <c r="B24" s="84" t="s">
        <v>169</v>
      </c>
      <c r="C24" s="169">
        <v>47833</v>
      </c>
      <c r="D24" s="170">
        <v>2786</v>
      </c>
      <c r="E24" s="152">
        <v>1090</v>
      </c>
      <c r="F24" s="151">
        <v>551</v>
      </c>
      <c r="G24" s="171">
        <v>461</v>
      </c>
      <c r="H24" s="167">
        <v>0</v>
      </c>
      <c r="I24" s="167">
        <v>0</v>
      </c>
      <c r="J24" s="167">
        <v>1040</v>
      </c>
      <c r="K24" s="120"/>
    </row>
    <row r="25" spans="2:11" ht="17.25" customHeight="1" x14ac:dyDescent="0.2">
      <c r="B25" s="84" t="s">
        <v>170</v>
      </c>
      <c r="C25" s="169">
        <v>31914</v>
      </c>
      <c r="D25" s="170">
        <v>2220</v>
      </c>
      <c r="E25" s="152">
        <v>641</v>
      </c>
      <c r="F25" s="151">
        <v>355</v>
      </c>
      <c r="G25" s="171">
        <v>215</v>
      </c>
      <c r="H25" s="167">
        <v>0</v>
      </c>
      <c r="I25" s="167">
        <v>0</v>
      </c>
      <c r="J25" s="167">
        <v>345</v>
      </c>
      <c r="K25" s="120"/>
    </row>
    <row r="26" spans="2:11" ht="17.25" customHeight="1" x14ac:dyDescent="0.2">
      <c r="B26" s="84"/>
      <c r="C26" s="169"/>
      <c r="F26" s="151"/>
      <c r="G26" s="151"/>
      <c r="H26" s="199"/>
      <c r="I26" s="108"/>
      <c r="J26" s="167"/>
      <c r="K26" s="120"/>
    </row>
    <row r="27" spans="2:11" ht="17.25" customHeight="1" x14ac:dyDescent="0.2">
      <c r="B27" s="84" t="s">
        <v>171</v>
      </c>
      <c r="C27" s="169">
        <v>44514</v>
      </c>
      <c r="D27" s="170">
        <v>2012</v>
      </c>
      <c r="E27" s="152">
        <v>742</v>
      </c>
      <c r="F27" s="152">
        <v>125</v>
      </c>
      <c r="G27" s="171">
        <v>79</v>
      </c>
      <c r="H27" s="167">
        <v>0</v>
      </c>
      <c r="I27" s="167">
        <v>0</v>
      </c>
      <c r="J27" s="167">
        <v>6</v>
      </c>
      <c r="K27" s="120"/>
    </row>
    <row r="28" spans="2:11" ht="17.25" customHeight="1" x14ac:dyDescent="0.2">
      <c r="B28" s="84" t="s">
        <v>172</v>
      </c>
      <c r="C28" s="169">
        <v>54462</v>
      </c>
      <c r="D28" s="151">
        <v>4153</v>
      </c>
      <c r="E28" s="151">
        <v>1358</v>
      </c>
      <c r="F28" s="152">
        <v>43</v>
      </c>
      <c r="G28" s="151">
        <v>63</v>
      </c>
      <c r="H28" s="168">
        <v>1733.2</v>
      </c>
      <c r="I28" s="271">
        <v>247.42</v>
      </c>
      <c r="J28" s="167">
        <v>156</v>
      </c>
      <c r="K28" s="120"/>
    </row>
    <row r="29" spans="2:11" ht="17.25" customHeight="1" x14ac:dyDescent="0.2">
      <c r="B29" s="84" t="s">
        <v>173</v>
      </c>
      <c r="C29" s="169">
        <v>6812</v>
      </c>
      <c r="D29" s="170">
        <v>271</v>
      </c>
      <c r="E29" s="152">
        <v>73</v>
      </c>
      <c r="F29" s="152">
        <v>42</v>
      </c>
      <c r="G29" s="171">
        <v>39</v>
      </c>
      <c r="H29" s="287" t="s">
        <v>284</v>
      </c>
      <c r="I29" s="194" t="s">
        <v>246</v>
      </c>
      <c r="J29" s="167">
        <v>575</v>
      </c>
      <c r="K29" s="120"/>
    </row>
    <row r="30" spans="2:11" ht="17.25" customHeight="1" x14ac:dyDescent="0.2">
      <c r="B30" s="84" t="s">
        <v>174</v>
      </c>
      <c r="C30" s="169">
        <v>14863</v>
      </c>
      <c r="D30" s="170">
        <v>805</v>
      </c>
      <c r="E30" s="152">
        <v>312</v>
      </c>
      <c r="F30" s="152">
        <v>23</v>
      </c>
      <c r="G30" s="171">
        <v>20</v>
      </c>
      <c r="H30" s="287">
        <v>473.47</v>
      </c>
      <c r="I30" s="168">
        <v>150.97</v>
      </c>
      <c r="J30" s="167">
        <v>452</v>
      </c>
      <c r="K30" s="120"/>
    </row>
    <row r="31" spans="2:11" ht="17.25" customHeight="1" x14ac:dyDescent="0.2">
      <c r="B31" s="84"/>
      <c r="C31" s="169"/>
      <c r="F31" s="151"/>
      <c r="G31" s="151"/>
      <c r="H31" s="199"/>
      <c r="I31" s="168"/>
      <c r="J31" s="167"/>
      <c r="K31" s="120"/>
    </row>
    <row r="32" spans="2:11" ht="17.25" customHeight="1" x14ac:dyDescent="0.2">
      <c r="B32" s="84" t="s">
        <v>175</v>
      </c>
      <c r="C32" s="169">
        <v>66601</v>
      </c>
      <c r="D32" s="170">
        <v>2775</v>
      </c>
      <c r="E32" s="152">
        <v>1071</v>
      </c>
      <c r="F32" s="152">
        <v>1215</v>
      </c>
      <c r="G32" s="171">
        <v>114</v>
      </c>
      <c r="H32" s="287">
        <v>334.14</v>
      </c>
      <c r="I32" s="168">
        <v>120.54</v>
      </c>
      <c r="J32" s="167">
        <v>823</v>
      </c>
      <c r="K32" s="120"/>
    </row>
    <row r="33" spans="2:11" ht="17.25" customHeight="1" x14ac:dyDescent="0.2">
      <c r="B33" s="84" t="s">
        <v>176</v>
      </c>
      <c r="C33" s="169">
        <v>21914</v>
      </c>
      <c r="D33" s="170">
        <v>692</v>
      </c>
      <c r="E33" s="152">
        <v>270</v>
      </c>
      <c r="F33" s="152">
        <v>101</v>
      </c>
      <c r="G33" s="171">
        <v>64</v>
      </c>
      <c r="H33" s="287">
        <v>414.87</v>
      </c>
      <c r="I33" s="168">
        <v>119.98</v>
      </c>
      <c r="J33" s="167">
        <v>229</v>
      </c>
      <c r="K33" s="120"/>
    </row>
    <row r="34" spans="2:11" ht="17.25" customHeight="1" x14ac:dyDescent="0.2">
      <c r="B34" s="84" t="s">
        <v>177</v>
      </c>
      <c r="C34" s="169">
        <v>17136</v>
      </c>
      <c r="D34" s="151">
        <v>559</v>
      </c>
      <c r="E34" s="151">
        <v>227</v>
      </c>
      <c r="F34" s="152">
        <v>89</v>
      </c>
      <c r="G34" s="151">
        <v>124</v>
      </c>
      <c r="H34" s="168">
        <v>621.08000000000004</v>
      </c>
      <c r="I34" s="168">
        <v>183.83</v>
      </c>
      <c r="J34" s="167">
        <v>32</v>
      </c>
      <c r="K34" s="120"/>
    </row>
    <row r="35" spans="2:11" ht="17.25" customHeight="1" x14ac:dyDescent="0.2">
      <c r="B35" s="84" t="s">
        <v>178</v>
      </c>
      <c r="C35" s="169">
        <v>19233</v>
      </c>
      <c r="D35" s="170">
        <v>477</v>
      </c>
      <c r="E35" s="152">
        <v>196</v>
      </c>
      <c r="F35" s="152">
        <v>69</v>
      </c>
      <c r="G35" s="171">
        <v>125</v>
      </c>
      <c r="H35" s="168">
        <v>144.86000000000001</v>
      </c>
      <c r="I35" s="168">
        <v>75.73</v>
      </c>
      <c r="J35" s="194" t="s">
        <v>246</v>
      </c>
      <c r="K35" s="120"/>
    </row>
    <row r="36" spans="2:11" ht="17.25" customHeight="1" x14ac:dyDescent="0.2">
      <c r="B36" s="84"/>
      <c r="C36" s="169"/>
      <c r="F36" s="151"/>
      <c r="G36" s="151"/>
      <c r="H36" s="199"/>
      <c r="I36" s="168"/>
      <c r="J36" s="167"/>
      <c r="K36" s="120"/>
    </row>
    <row r="37" spans="2:11" ht="17.25" customHeight="1" x14ac:dyDescent="0.2">
      <c r="B37" s="84" t="s">
        <v>179</v>
      </c>
      <c r="C37" s="169">
        <v>20043</v>
      </c>
      <c r="D37" s="170">
        <v>811</v>
      </c>
      <c r="E37" s="152">
        <v>334</v>
      </c>
      <c r="F37" s="152">
        <v>120</v>
      </c>
      <c r="G37" s="171">
        <v>154</v>
      </c>
      <c r="H37" s="167">
        <v>0</v>
      </c>
      <c r="I37" s="167">
        <v>0</v>
      </c>
      <c r="J37" s="194" t="s">
        <v>246</v>
      </c>
      <c r="K37" s="120"/>
    </row>
    <row r="38" spans="2:11" ht="17.25" customHeight="1" x14ac:dyDescent="0.2">
      <c r="B38" s="84" t="s">
        <v>180</v>
      </c>
      <c r="C38" s="169">
        <v>62076</v>
      </c>
      <c r="D38" s="170">
        <v>2277</v>
      </c>
      <c r="E38" s="152">
        <v>733</v>
      </c>
      <c r="F38" s="152">
        <v>2410</v>
      </c>
      <c r="G38" s="171">
        <v>364</v>
      </c>
      <c r="H38" s="167">
        <v>0</v>
      </c>
      <c r="I38" s="167">
        <v>0</v>
      </c>
      <c r="J38" s="167">
        <v>1877</v>
      </c>
      <c r="K38" s="120"/>
    </row>
    <row r="39" spans="2:11" ht="17.25" customHeight="1" x14ac:dyDescent="0.2">
      <c r="B39" s="84" t="s">
        <v>181</v>
      </c>
      <c r="C39" s="169">
        <v>36345</v>
      </c>
      <c r="D39" s="170">
        <v>1147</v>
      </c>
      <c r="E39" s="152">
        <v>396</v>
      </c>
      <c r="F39" s="152">
        <v>566</v>
      </c>
      <c r="G39" s="171">
        <v>363</v>
      </c>
      <c r="H39" s="167">
        <v>0</v>
      </c>
      <c r="I39" s="167">
        <v>0</v>
      </c>
      <c r="J39" s="167">
        <v>1773</v>
      </c>
      <c r="K39" s="120"/>
    </row>
    <row r="40" spans="2:11" ht="17.25" customHeight="1" x14ac:dyDescent="0.2">
      <c r="B40" s="84" t="s">
        <v>182</v>
      </c>
      <c r="C40" s="169">
        <v>38969</v>
      </c>
      <c r="D40" s="151">
        <v>2114</v>
      </c>
      <c r="E40" s="151">
        <v>702</v>
      </c>
      <c r="F40" s="152">
        <v>479</v>
      </c>
      <c r="G40" s="151">
        <v>276</v>
      </c>
      <c r="H40" s="168">
        <v>2226.2199999999998</v>
      </c>
      <c r="I40" s="168">
        <v>588.11</v>
      </c>
      <c r="J40" s="167">
        <v>3312</v>
      </c>
      <c r="K40" s="120"/>
    </row>
    <row r="41" spans="2:11" ht="17.25" customHeight="1" x14ac:dyDescent="0.2">
      <c r="B41" s="84" t="s">
        <v>183</v>
      </c>
      <c r="C41" s="169">
        <v>43599</v>
      </c>
      <c r="D41" s="170">
        <v>3075</v>
      </c>
      <c r="E41" s="152">
        <v>931</v>
      </c>
      <c r="F41" s="152">
        <v>187</v>
      </c>
      <c r="G41" s="171">
        <v>130</v>
      </c>
      <c r="H41" s="168">
        <v>906.67</v>
      </c>
      <c r="I41" s="168">
        <v>229.54</v>
      </c>
      <c r="J41" s="167">
        <v>5147</v>
      </c>
      <c r="K41" s="120"/>
    </row>
    <row r="42" spans="2:11" ht="17.25" customHeight="1" x14ac:dyDescent="0.2">
      <c r="B42" s="84" t="s">
        <v>184</v>
      </c>
      <c r="C42" s="169">
        <v>32965</v>
      </c>
      <c r="D42" s="170">
        <v>1122</v>
      </c>
      <c r="E42" s="152">
        <v>393</v>
      </c>
      <c r="F42" s="151">
        <v>379</v>
      </c>
      <c r="G42" s="171">
        <v>265</v>
      </c>
      <c r="H42" s="168">
        <v>2086.79</v>
      </c>
      <c r="I42" s="168">
        <v>490.08</v>
      </c>
      <c r="J42" s="167">
        <v>758</v>
      </c>
      <c r="K42" s="120"/>
    </row>
    <row r="43" spans="2:11" ht="17.25" customHeight="1" x14ac:dyDescent="0.2">
      <c r="B43" s="84"/>
      <c r="C43" s="169"/>
      <c r="F43" s="152"/>
      <c r="G43" s="151"/>
      <c r="H43" s="199"/>
      <c r="I43" s="168"/>
      <c r="J43" s="167"/>
      <c r="K43" s="120"/>
    </row>
    <row r="44" spans="2:11" ht="17.25" customHeight="1" x14ac:dyDescent="0.2">
      <c r="B44" s="84" t="s">
        <v>185</v>
      </c>
      <c r="C44" s="169">
        <v>24826</v>
      </c>
      <c r="D44" s="170">
        <v>665</v>
      </c>
      <c r="E44" s="152">
        <v>315</v>
      </c>
      <c r="F44" s="152">
        <v>50</v>
      </c>
      <c r="G44" s="171">
        <v>59</v>
      </c>
      <c r="H44" s="167">
        <v>0</v>
      </c>
      <c r="I44" s="167">
        <v>0</v>
      </c>
      <c r="J44" s="194" t="s">
        <v>246</v>
      </c>
      <c r="K44" s="120"/>
    </row>
    <row r="45" spans="2:11" ht="17.25" customHeight="1" x14ac:dyDescent="0.2">
      <c r="B45" s="84" t="s">
        <v>186</v>
      </c>
      <c r="C45" s="169">
        <v>21172</v>
      </c>
      <c r="D45" s="170">
        <v>718</v>
      </c>
      <c r="E45" s="152">
        <v>257</v>
      </c>
      <c r="F45" s="152">
        <v>146</v>
      </c>
      <c r="G45" s="171">
        <v>139</v>
      </c>
      <c r="H45" s="168">
        <v>119.93</v>
      </c>
      <c r="I45" s="108">
        <v>40.049999999999997</v>
      </c>
      <c r="J45" s="167">
        <v>21</v>
      </c>
      <c r="K45" s="120"/>
    </row>
    <row r="46" spans="2:11" ht="17.25" customHeight="1" x14ac:dyDescent="0.2">
      <c r="B46" s="84" t="s">
        <v>187</v>
      </c>
      <c r="C46" s="169">
        <v>10497</v>
      </c>
      <c r="D46" s="170">
        <v>344</v>
      </c>
      <c r="E46" s="152">
        <v>111</v>
      </c>
      <c r="F46" s="152">
        <v>14</v>
      </c>
      <c r="G46" s="171">
        <v>10</v>
      </c>
      <c r="H46" s="168">
        <v>217.97</v>
      </c>
      <c r="I46" s="168">
        <v>40.85</v>
      </c>
      <c r="J46" s="167">
        <v>0</v>
      </c>
      <c r="K46" s="120"/>
    </row>
    <row r="47" spans="2:11" ht="17.25" customHeight="1" x14ac:dyDescent="0.2">
      <c r="B47" s="84" t="s">
        <v>188</v>
      </c>
      <c r="C47" s="169">
        <v>56793</v>
      </c>
      <c r="D47" s="170">
        <v>1522</v>
      </c>
      <c r="E47" s="152">
        <v>506</v>
      </c>
      <c r="F47" s="152">
        <v>267</v>
      </c>
      <c r="G47" s="171">
        <v>265</v>
      </c>
      <c r="H47" s="168">
        <v>1338.08</v>
      </c>
      <c r="I47" s="171">
        <v>479.37</v>
      </c>
      <c r="J47" s="194" t="s">
        <v>246</v>
      </c>
      <c r="K47" s="120"/>
    </row>
    <row r="48" spans="2:11" ht="17.25" customHeight="1" x14ac:dyDescent="0.2">
      <c r="B48" s="84" t="s">
        <v>189</v>
      </c>
      <c r="C48" s="169">
        <v>15040</v>
      </c>
      <c r="D48" s="151">
        <v>437</v>
      </c>
      <c r="E48" s="151">
        <v>146</v>
      </c>
      <c r="F48" s="152">
        <v>215</v>
      </c>
      <c r="G48" s="171">
        <v>154</v>
      </c>
      <c r="H48" s="286" t="s">
        <v>285</v>
      </c>
      <c r="I48" s="286" t="s">
        <v>285</v>
      </c>
      <c r="J48" s="167">
        <v>22</v>
      </c>
      <c r="K48" s="120"/>
    </row>
    <row r="49" spans="2:11" ht="17.25" customHeight="1" x14ac:dyDescent="0.2">
      <c r="B49" s="84" t="s">
        <v>190</v>
      </c>
      <c r="C49" s="169">
        <v>23207</v>
      </c>
      <c r="D49" s="170">
        <v>1022</v>
      </c>
      <c r="E49" s="152">
        <v>287</v>
      </c>
      <c r="F49" s="151">
        <v>204</v>
      </c>
      <c r="G49" s="171">
        <v>158</v>
      </c>
      <c r="H49" s="168">
        <v>264.45</v>
      </c>
      <c r="I49" s="168">
        <v>127.31</v>
      </c>
      <c r="J49" s="167">
        <v>964</v>
      </c>
      <c r="K49" s="121"/>
    </row>
    <row r="50" spans="2:11" ht="17.25" customHeight="1" x14ac:dyDescent="0.2">
      <c r="B50" s="84"/>
      <c r="C50" s="169"/>
      <c r="F50" s="152"/>
      <c r="G50" s="151"/>
      <c r="H50" s="199"/>
      <c r="I50" s="168"/>
      <c r="J50" s="167"/>
      <c r="K50" s="121"/>
    </row>
    <row r="51" spans="2:11" ht="17.25" customHeight="1" x14ac:dyDescent="0.2">
      <c r="B51" s="84" t="s">
        <v>191</v>
      </c>
      <c r="C51" s="169">
        <v>21474</v>
      </c>
      <c r="D51" s="170">
        <v>684</v>
      </c>
      <c r="E51" s="152">
        <v>239</v>
      </c>
      <c r="F51" s="152">
        <v>112</v>
      </c>
      <c r="G51" s="171">
        <v>180</v>
      </c>
      <c r="H51" s="287">
        <v>569.84</v>
      </c>
      <c r="I51" s="171">
        <v>147.91</v>
      </c>
      <c r="J51" s="167">
        <v>173</v>
      </c>
      <c r="K51" s="120"/>
    </row>
    <row r="52" spans="2:11" ht="17.25" customHeight="1" x14ac:dyDescent="0.2">
      <c r="B52" s="84" t="s">
        <v>192</v>
      </c>
      <c r="C52" s="169">
        <v>24190</v>
      </c>
      <c r="D52" s="170">
        <v>624</v>
      </c>
      <c r="E52" s="152">
        <v>232</v>
      </c>
      <c r="F52" s="152">
        <v>301</v>
      </c>
      <c r="G52" s="171">
        <v>374</v>
      </c>
      <c r="H52" s="287">
        <v>1224.02</v>
      </c>
      <c r="I52" s="165">
        <v>194.8</v>
      </c>
      <c r="J52" s="167">
        <v>2100</v>
      </c>
      <c r="K52" s="120"/>
    </row>
    <row r="53" spans="2:11" ht="17.25" customHeight="1" x14ac:dyDescent="0.2">
      <c r="B53" s="84" t="s">
        <v>193</v>
      </c>
      <c r="C53" s="169">
        <v>44228</v>
      </c>
      <c r="D53" s="170">
        <v>1319</v>
      </c>
      <c r="E53" s="152">
        <v>430</v>
      </c>
      <c r="F53" s="152">
        <v>367</v>
      </c>
      <c r="G53" s="171">
        <v>347</v>
      </c>
      <c r="H53" s="287">
        <v>332.81</v>
      </c>
      <c r="I53" s="165">
        <v>95.31</v>
      </c>
      <c r="J53" s="167">
        <v>400</v>
      </c>
      <c r="K53" s="120"/>
    </row>
    <row r="54" spans="2:11" ht="17.25" customHeight="1" x14ac:dyDescent="0.2">
      <c r="B54" s="84" t="s">
        <v>194</v>
      </c>
      <c r="C54" s="169">
        <v>34649</v>
      </c>
      <c r="D54" s="170">
        <v>1134</v>
      </c>
      <c r="E54" s="152">
        <v>381</v>
      </c>
      <c r="F54" s="151">
        <v>544</v>
      </c>
      <c r="G54" s="171">
        <v>270</v>
      </c>
      <c r="H54" s="168">
        <v>1367.16</v>
      </c>
      <c r="I54" s="165">
        <v>264.55</v>
      </c>
      <c r="J54" s="167">
        <v>128</v>
      </c>
      <c r="K54" s="120"/>
    </row>
    <row r="55" spans="2:11" ht="17.25" customHeight="1" x14ac:dyDescent="0.2">
      <c r="B55" s="84" t="s">
        <v>195</v>
      </c>
      <c r="C55" s="169">
        <v>26207</v>
      </c>
      <c r="D55" s="170">
        <v>697</v>
      </c>
      <c r="E55" s="152">
        <v>259</v>
      </c>
      <c r="F55" s="151">
        <v>146</v>
      </c>
      <c r="G55" s="172">
        <v>182</v>
      </c>
      <c r="H55" s="168">
        <v>331.81</v>
      </c>
      <c r="I55" s="165">
        <v>182.48</v>
      </c>
      <c r="J55" s="167">
        <v>68</v>
      </c>
      <c r="K55" s="120"/>
    </row>
    <row r="56" spans="2:11" ht="17.25" customHeight="1" x14ac:dyDescent="0.2">
      <c r="B56" s="84"/>
      <c r="C56" s="169"/>
      <c r="F56" s="152"/>
      <c r="G56" s="151"/>
      <c r="H56" s="199"/>
      <c r="I56" s="165"/>
      <c r="J56" s="167"/>
      <c r="K56" s="120"/>
    </row>
    <row r="57" spans="2:11" ht="17.25" customHeight="1" x14ac:dyDescent="0.2">
      <c r="B57" s="84" t="s">
        <v>196</v>
      </c>
      <c r="C57" s="169">
        <v>21529</v>
      </c>
      <c r="D57" s="151">
        <v>1054</v>
      </c>
      <c r="E57" s="151">
        <v>301</v>
      </c>
      <c r="F57" s="152">
        <v>439</v>
      </c>
      <c r="G57" s="172">
        <v>273</v>
      </c>
      <c r="H57" s="168">
        <v>303.11</v>
      </c>
      <c r="I57" s="165">
        <v>149.86000000000001</v>
      </c>
      <c r="J57" s="167">
        <v>870</v>
      </c>
      <c r="K57" s="120"/>
    </row>
    <row r="58" spans="2:11" ht="17.25" customHeight="1" x14ac:dyDescent="0.2">
      <c r="B58" s="84" t="s">
        <v>197</v>
      </c>
      <c r="C58" s="169">
        <v>24964</v>
      </c>
      <c r="D58" s="170">
        <v>804</v>
      </c>
      <c r="E58" s="152">
        <v>258</v>
      </c>
      <c r="F58" s="152">
        <v>172</v>
      </c>
      <c r="G58" s="171">
        <v>3</v>
      </c>
      <c r="H58" s="168">
        <v>531.09</v>
      </c>
      <c r="I58" s="165">
        <v>200.87</v>
      </c>
      <c r="J58" s="167">
        <v>17</v>
      </c>
      <c r="K58" s="120"/>
    </row>
    <row r="59" spans="2:11" ht="17.25" customHeight="1" x14ac:dyDescent="0.2">
      <c r="B59" s="84" t="s">
        <v>198</v>
      </c>
      <c r="C59" s="169">
        <v>31741</v>
      </c>
      <c r="D59" s="170">
        <v>1230</v>
      </c>
      <c r="E59" s="152">
        <v>506</v>
      </c>
      <c r="F59" s="151">
        <v>343</v>
      </c>
      <c r="G59" s="171">
        <v>471</v>
      </c>
      <c r="H59" s="287">
        <v>1498.03</v>
      </c>
      <c r="I59" s="165">
        <v>858.68</v>
      </c>
      <c r="J59" s="167">
        <v>342</v>
      </c>
      <c r="K59" s="120"/>
    </row>
    <row r="60" spans="2:11" ht="17.25" customHeight="1" x14ac:dyDescent="0.2">
      <c r="B60" s="84" t="s">
        <v>199</v>
      </c>
      <c r="C60" s="169">
        <v>18479</v>
      </c>
      <c r="D60" s="170">
        <v>969</v>
      </c>
      <c r="E60" s="152">
        <v>307</v>
      </c>
      <c r="F60" s="151">
        <v>440</v>
      </c>
      <c r="G60" s="171">
        <v>465</v>
      </c>
      <c r="H60" s="168">
        <v>1045.8499999999999</v>
      </c>
      <c r="I60" s="165">
        <v>521.75</v>
      </c>
      <c r="J60" s="167">
        <v>611</v>
      </c>
      <c r="K60" s="120"/>
    </row>
    <row r="61" spans="2:11" ht="17.25" customHeight="1" x14ac:dyDescent="0.2">
      <c r="B61" s="84"/>
      <c r="C61" s="169"/>
      <c r="F61" s="152"/>
      <c r="G61" s="151"/>
      <c r="H61" s="199"/>
      <c r="I61" s="165"/>
      <c r="J61" s="167"/>
      <c r="K61" s="120"/>
    </row>
    <row r="62" spans="2:11" ht="17.25" customHeight="1" x14ac:dyDescent="0.2">
      <c r="B62" s="84" t="s">
        <v>200</v>
      </c>
      <c r="C62" s="169">
        <v>41727</v>
      </c>
      <c r="D62" s="170">
        <v>2265</v>
      </c>
      <c r="E62" s="152">
        <v>851</v>
      </c>
      <c r="F62" s="152">
        <v>414</v>
      </c>
      <c r="G62" s="171">
        <v>140</v>
      </c>
      <c r="H62" s="168">
        <v>954.65</v>
      </c>
      <c r="I62" s="165">
        <v>312.39</v>
      </c>
      <c r="J62" s="167">
        <v>705</v>
      </c>
      <c r="K62" s="120"/>
    </row>
    <row r="63" spans="2:11" ht="17.25" customHeight="1" x14ac:dyDescent="0.2">
      <c r="B63" s="84" t="s">
        <v>201</v>
      </c>
      <c r="C63" s="169">
        <v>18480</v>
      </c>
      <c r="D63" s="173">
        <v>1267</v>
      </c>
      <c r="E63" s="152">
        <v>512</v>
      </c>
      <c r="F63" s="152">
        <v>67</v>
      </c>
      <c r="G63" s="171">
        <v>106</v>
      </c>
      <c r="H63" s="171">
        <v>990.34</v>
      </c>
      <c r="I63" s="165">
        <v>290.60000000000002</v>
      </c>
      <c r="J63" s="194" t="s">
        <v>246</v>
      </c>
      <c r="K63" s="120"/>
    </row>
    <row r="64" spans="2:11" ht="17.25" customHeight="1" x14ac:dyDescent="0.2">
      <c r="B64" s="84" t="s">
        <v>202</v>
      </c>
      <c r="C64" s="169">
        <v>24887</v>
      </c>
      <c r="D64" s="151">
        <v>1422</v>
      </c>
      <c r="E64" s="151">
        <v>405</v>
      </c>
      <c r="F64" s="151">
        <v>390</v>
      </c>
      <c r="G64" s="171">
        <v>87</v>
      </c>
      <c r="H64" s="287">
        <v>2671.51</v>
      </c>
      <c r="I64" s="165">
        <v>899.93</v>
      </c>
      <c r="J64" s="167">
        <v>7</v>
      </c>
      <c r="K64" s="120"/>
    </row>
    <row r="65" spans="1:11" ht="17.25" customHeight="1" x14ac:dyDescent="0.2">
      <c r="B65" s="84" t="s">
        <v>203</v>
      </c>
      <c r="C65" s="169">
        <v>46480</v>
      </c>
      <c r="D65" s="173">
        <v>3245</v>
      </c>
      <c r="E65" s="152">
        <v>1134</v>
      </c>
      <c r="F65" s="151">
        <v>861</v>
      </c>
      <c r="G65" s="171">
        <v>888</v>
      </c>
      <c r="H65" s="168">
        <v>836.25</v>
      </c>
      <c r="I65" s="165">
        <v>354.93</v>
      </c>
      <c r="J65" s="167">
        <v>500</v>
      </c>
      <c r="K65" s="120"/>
    </row>
    <row r="66" spans="1:11" ht="17.25" customHeight="1" x14ac:dyDescent="0.2">
      <c r="B66" s="84"/>
      <c r="C66" s="169"/>
      <c r="F66" s="151"/>
      <c r="G66" s="151"/>
      <c r="H66" s="199"/>
      <c r="I66" s="165"/>
      <c r="J66" s="167"/>
      <c r="K66" s="120"/>
    </row>
    <row r="67" spans="1:11" ht="17.25" customHeight="1" x14ac:dyDescent="0.2">
      <c r="B67" s="84" t="s">
        <v>204</v>
      </c>
      <c r="C67" s="169">
        <v>29512</v>
      </c>
      <c r="D67" s="170">
        <v>1312</v>
      </c>
      <c r="E67" s="153">
        <v>458</v>
      </c>
      <c r="F67" s="152">
        <v>1108</v>
      </c>
      <c r="G67" s="171">
        <v>895</v>
      </c>
      <c r="H67" s="168">
        <v>669.11</v>
      </c>
      <c r="I67" s="165">
        <v>371.83</v>
      </c>
      <c r="J67" s="167">
        <v>590</v>
      </c>
      <c r="K67" s="120"/>
    </row>
    <row r="68" spans="1:11" ht="17.25" customHeight="1" x14ac:dyDescent="0.2">
      <c r="B68" s="84" t="s">
        <v>205</v>
      </c>
      <c r="C68" s="169">
        <v>30958</v>
      </c>
      <c r="D68" s="170">
        <v>3036</v>
      </c>
      <c r="E68" s="152">
        <v>782</v>
      </c>
      <c r="F68" s="152">
        <v>1222</v>
      </c>
      <c r="G68" s="171">
        <v>1571</v>
      </c>
      <c r="H68" s="171">
        <v>994.72</v>
      </c>
      <c r="I68" s="165">
        <v>311.24</v>
      </c>
      <c r="J68" s="167">
        <v>4077</v>
      </c>
      <c r="K68" s="120"/>
    </row>
    <row r="69" spans="1:11" ht="17.25" customHeight="1" x14ac:dyDescent="0.2">
      <c r="B69" s="84" t="s">
        <v>206</v>
      </c>
      <c r="C69" s="169">
        <v>45855</v>
      </c>
      <c r="D69" s="170">
        <v>4054</v>
      </c>
      <c r="E69" s="152">
        <v>1036</v>
      </c>
      <c r="F69" s="152">
        <v>522</v>
      </c>
      <c r="G69" s="171">
        <v>688</v>
      </c>
      <c r="H69" s="165">
        <v>1451.83</v>
      </c>
      <c r="I69" s="165">
        <v>748.84</v>
      </c>
      <c r="J69" s="194" t="s">
        <v>246</v>
      </c>
      <c r="K69" s="120"/>
    </row>
    <row r="70" spans="1:11" ht="17.25" customHeight="1" x14ac:dyDescent="0.2">
      <c r="B70" s="84" t="s">
        <v>207</v>
      </c>
      <c r="C70" s="169">
        <v>15123</v>
      </c>
      <c r="D70" s="151">
        <v>877</v>
      </c>
      <c r="E70" s="151">
        <v>346</v>
      </c>
      <c r="F70" s="109">
        <v>18</v>
      </c>
      <c r="G70" s="171">
        <v>2</v>
      </c>
      <c r="H70" s="165">
        <v>327.52999999999997</v>
      </c>
      <c r="I70" s="165">
        <v>163.06</v>
      </c>
      <c r="J70" s="194" t="s">
        <v>246</v>
      </c>
      <c r="K70" s="123"/>
    </row>
    <row r="71" spans="1:11" ht="17.25" customHeight="1" x14ac:dyDescent="0.2">
      <c r="B71" s="138"/>
      <c r="C71" s="174"/>
      <c r="D71" s="175"/>
      <c r="E71" s="176"/>
      <c r="F71" s="161"/>
      <c r="G71" s="176"/>
      <c r="H71" s="165"/>
      <c r="I71" s="165"/>
      <c r="J71" s="177"/>
      <c r="K71" s="123"/>
    </row>
    <row r="72" spans="1:11" ht="17.25" customHeight="1" x14ac:dyDescent="0.2">
      <c r="B72" s="333" t="s">
        <v>3</v>
      </c>
      <c r="C72" s="114" t="s">
        <v>46</v>
      </c>
      <c r="D72" s="357" t="s">
        <v>47</v>
      </c>
      <c r="E72" s="358"/>
      <c r="F72" s="162" t="s">
        <v>23</v>
      </c>
      <c r="G72" s="51" t="s">
        <v>46</v>
      </c>
      <c r="H72" s="365" t="s">
        <v>48</v>
      </c>
      <c r="I72" s="366"/>
      <c r="J72" s="367"/>
    </row>
    <row r="73" spans="1:11" ht="17.25" customHeight="1" thickBot="1" x14ac:dyDescent="0.25">
      <c r="B73" s="334"/>
      <c r="C73" s="191" t="s">
        <v>24</v>
      </c>
      <c r="D73" s="359" t="s">
        <v>25</v>
      </c>
      <c r="E73" s="360"/>
      <c r="F73" s="125" t="s">
        <v>26</v>
      </c>
      <c r="G73" s="192" t="s">
        <v>6</v>
      </c>
      <c r="H73" s="359" t="s">
        <v>247</v>
      </c>
      <c r="I73" s="368"/>
      <c r="J73" s="368"/>
    </row>
    <row r="74" spans="1:11" ht="17.25" customHeight="1" x14ac:dyDescent="0.15">
      <c r="A74" s="19"/>
    </row>
  </sheetData>
  <mergeCells count="8">
    <mergeCell ref="D72:E72"/>
    <mergeCell ref="D73:E73"/>
    <mergeCell ref="B6:J6"/>
    <mergeCell ref="D11:J11"/>
    <mergeCell ref="B72:B73"/>
    <mergeCell ref="H8:I8"/>
    <mergeCell ref="H72:J72"/>
    <mergeCell ref="H73:J73"/>
  </mergeCells>
  <phoneticPr fontId="2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4"/>
  <sheetViews>
    <sheetView view="pageBreakPreview" zoomScale="75" zoomScaleNormal="75" zoomScaleSheetLayoutView="75" workbookViewId="0">
      <selection activeCell="C31" sqref="C31"/>
    </sheetView>
  </sheetViews>
  <sheetFormatPr defaultColWidth="14.625" defaultRowHeight="17.25" customHeight="1" x14ac:dyDescent="0.15"/>
  <cols>
    <col min="1" max="1" width="17.125" customWidth="1"/>
    <col min="2" max="2" width="15.75" style="256" customWidth="1"/>
    <col min="3" max="4" width="16.625" style="197" customWidth="1"/>
    <col min="5" max="5" width="16.625" style="200" customWidth="1"/>
    <col min="6" max="9" width="16.625" customWidth="1"/>
    <col min="10" max="10" width="8.625" customWidth="1"/>
  </cols>
  <sheetData>
    <row r="2" spans="1:12" ht="17.25" customHeight="1" x14ac:dyDescent="0.15">
      <c r="B2" s="250"/>
    </row>
    <row r="6" spans="1:12" ht="24" customHeight="1" x14ac:dyDescent="0.25">
      <c r="B6" s="301" t="s">
        <v>49</v>
      </c>
      <c r="C6" s="301"/>
      <c r="D6" s="301"/>
      <c r="E6" s="301"/>
      <c r="F6" s="301"/>
      <c r="G6" s="301"/>
      <c r="H6" s="301"/>
      <c r="I6" s="301"/>
      <c r="J6" s="15"/>
    </row>
    <row r="7" spans="1:12" ht="17.25" customHeight="1" thickBot="1" x14ac:dyDescent="0.2">
      <c r="B7" s="251"/>
      <c r="C7" s="183"/>
      <c r="D7" s="183"/>
      <c r="E7" s="183"/>
      <c r="F7" s="45"/>
      <c r="G7" s="45"/>
      <c r="H7" s="45"/>
      <c r="I7" s="45"/>
      <c r="J7" s="15"/>
    </row>
    <row r="8" spans="1:12" ht="17.25" customHeight="1" x14ac:dyDescent="0.2">
      <c r="B8" s="252"/>
      <c r="C8" s="369" t="s">
        <v>250</v>
      </c>
      <c r="D8" s="370"/>
      <c r="E8" s="140"/>
      <c r="F8" s="363" t="s">
        <v>252</v>
      </c>
      <c r="G8" s="371"/>
      <c r="H8" s="371"/>
      <c r="I8" s="371"/>
      <c r="J8" s="15"/>
    </row>
    <row r="9" spans="1:12" ht="17.25" customHeight="1" x14ac:dyDescent="0.2">
      <c r="B9" s="253"/>
      <c r="C9" s="111"/>
      <c r="D9" s="140"/>
      <c r="E9" s="186" t="s">
        <v>251</v>
      </c>
      <c r="F9" s="3"/>
      <c r="G9" s="3"/>
      <c r="H9" s="126" t="s">
        <v>50</v>
      </c>
      <c r="I9" s="127"/>
      <c r="J9" s="15"/>
    </row>
    <row r="10" spans="1:12" ht="17.25" customHeight="1" x14ac:dyDescent="0.2">
      <c r="B10" s="254"/>
      <c r="C10" s="205" t="s">
        <v>27</v>
      </c>
      <c r="D10" s="139" t="s">
        <v>28</v>
      </c>
      <c r="E10" s="139" t="s">
        <v>29</v>
      </c>
      <c r="F10" s="58" t="s">
        <v>30</v>
      </c>
      <c r="G10" s="58" t="s">
        <v>31</v>
      </c>
      <c r="H10" s="128" t="s">
        <v>51</v>
      </c>
      <c r="I10" s="129" t="s">
        <v>52</v>
      </c>
      <c r="J10" s="15"/>
    </row>
    <row r="11" spans="1:12" ht="17.25" customHeight="1" x14ac:dyDescent="0.2">
      <c r="B11" s="178" t="s">
        <v>156</v>
      </c>
      <c r="C11" s="311" t="s">
        <v>294</v>
      </c>
      <c r="D11" s="350"/>
      <c r="E11" s="292" t="s">
        <v>289</v>
      </c>
      <c r="F11" s="306" t="s">
        <v>287</v>
      </c>
      <c r="G11" s="350"/>
      <c r="H11" s="306" t="s">
        <v>288</v>
      </c>
      <c r="I11" s="311"/>
      <c r="J11" s="15"/>
    </row>
    <row r="12" spans="1:12" ht="17.25" customHeight="1" x14ac:dyDescent="0.2">
      <c r="B12" s="246"/>
      <c r="C12" s="117" t="s">
        <v>97</v>
      </c>
      <c r="D12" s="117" t="s">
        <v>97</v>
      </c>
      <c r="E12" s="117" t="s">
        <v>261</v>
      </c>
      <c r="F12" s="2"/>
      <c r="G12" s="6" t="s">
        <v>126</v>
      </c>
      <c r="H12" s="6" t="s">
        <v>97</v>
      </c>
      <c r="I12" s="6" t="s">
        <v>97</v>
      </c>
    </row>
    <row r="13" spans="1:12" ht="17.25" customHeight="1" x14ac:dyDescent="0.2">
      <c r="A13" s="130"/>
      <c r="B13" s="179" t="s">
        <v>159</v>
      </c>
      <c r="C13" s="206">
        <v>289445.78000000003</v>
      </c>
      <c r="D13" s="206">
        <v>213009.18</v>
      </c>
      <c r="E13" s="34">
        <v>980025</v>
      </c>
      <c r="F13" s="36">
        <v>216262</v>
      </c>
      <c r="G13" s="36">
        <v>7425339</v>
      </c>
      <c r="H13" s="36">
        <v>2887276</v>
      </c>
      <c r="I13" s="36">
        <v>883947</v>
      </c>
      <c r="J13" s="130"/>
      <c r="L13" s="201"/>
    </row>
    <row r="14" spans="1:12" ht="17.25" customHeight="1" x14ac:dyDescent="0.2">
      <c r="A14" s="130"/>
      <c r="B14" s="94"/>
      <c r="C14" s="206"/>
      <c r="D14" s="206"/>
      <c r="E14" s="201"/>
      <c r="F14" s="36"/>
      <c r="G14" s="36"/>
      <c r="H14" s="36"/>
      <c r="I14" s="36"/>
      <c r="J14" s="130"/>
      <c r="L14" s="201"/>
    </row>
    <row r="15" spans="1:12" ht="17.25" customHeight="1" x14ac:dyDescent="0.2">
      <c r="B15" s="94" t="s">
        <v>160</v>
      </c>
      <c r="C15" s="34">
        <v>10552.45</v>
      </c>
      <c r="D15" s="34">
        <v>18926.63</v>
      </c>
      <c r="E15" s="34">
        <v>35397</v>
      </c>
      <c r="F15" s="36">
        <v>5716</v>
      </c>
      <c r="G15" s="36">
        <v>166429</v>
      </c>
      <c r="H15" s="36">
        <v>61394</v>
      </c>
      <c r="I15" s="36">
        <v>15041</v>
      </c>
      <c r="L15" s="34"/>
    </row>
    <row r="16" spans="1:12" ht="17.25" customHeight="1" x14ac:dyDescent="0.2">
      <c r="B16" s="94" t="s">
        <v>161</v>
      </c>
      <c r="C16" s="34">
        <v>2749.4</v>
      </c>
      <c r="D16" s="34">
        <v>3491.55</v>
      </c>
      <c r="E16" s="34">
        <v>6461</v>
      </c>
      <c r="F16" s="31">
        <v>1514</v>
      </c>
      <c r="G16" s="31">
        <v>56037</v>
      </c>
      <c r="H16" s="31">
        <v>14923</v>
      </c>
      <c r="I16" s="31">
        <v>5723</v>
      </c>
      <c r="L16" s="34"/>
    </row>
    <row r="17" spans="2:12" ht="17.25" customHeight="1" x14ac:dyDescent="0.2">
      <c r="B17" s="94" t="s">
        <v>163</v>
      </c>
      <c r="C17" s="34">
        <v>3332.58</v>
      </c>
      <c r="D17" s="34">
        <v>6090.52</v>
      </c>
      <c r="E17" s="34">
        <v>9430</v>
      </c>
      <c r="F17" s="31">
        <v>2206</v>
      </c>
      <c r="G17" s="31">
        <v>81870</v>
      </c>
      <c r="H17" s="31">
        <v>22296</v>
      </c>
      <c r="I17" s="31">
        <v>5508</v>
      </c>
      <c r="L17" s="34"/>
    </row>
    <row r="18" spans="2:12" ht="17.25" customHeight="1" x14ac:dyDescent="0.2">
      <c r="B18" s="94" t="s">
        <v>164</v>
      </c>
      <c r="C18" s="34">
        <v>7965.2</v>
      </c>
      <c r="D18" s="34">
        <v>14352.08</v>
      </c>
      <c r="E18" s="34">
        <v>24163</v>
      </c>
      <c r="F18" s="31">
        <v>2699</v>
      </c>
      <c r="G18" s="31">
        <v>104456</v>
      </c>
      <c r="H18" s="31">
        <v>34242</v>
      </c>
      <c r="I18" s="31">
        <v>9280</v>
      </c>
      <c r="L18" s="34"/>
    </row>
    <row r="19" spans="2:12" ht="17.25" customHeight="1" x14ac:dyDescent="0.2">
      <c r="B19" s="94" t="s">
        <v>165</v>
      </c>
      <c r="C19" s="34">
        <v>1910.19</v>
      </c>
      <c r="D19" s="34">
        <v>2483.7399999999998</v>
      </c>
      <c r="E19" s="34">
        <v>4421</v>
      </c>
      <c r="F19" s="31">
        <v>2002</v>
      </c>
      <c r="G19" s="31">
        <v>62591</v>
      </c>
      <c r="H19" s="31">
        <v>11236</v>
      </c>
      <c r="I19" s="31">
        <v>4435</v>
      </c>
      <c r="L19" s="34"/>
    </row>
    <row r="20" spans="2:12" ht="17.25" customHeight="1" x14ac:dyDescent="0.2">
      <c r="B20" s="94"/>
      <c r="C20" s="34"/>
      <c r="D20" s="34"/>
      <c r="F20" s="31"/>
      <c r="G20" s="31"/>
      <c r="H20" s="31"/>
      <c r="I20" s="31"/>
      <c r="L20" s="34"/>
    </row>
    <row r="21" spans="2:12" ht="17.25" customHeight="1" x14ac:dyDescent="0.2">
      <c r="B21" s="94" t="s">
        <v>166</v>
      </c>
      <c r="C21" s="34">
        <v>2093.96</v>
      </c>
      <c r="D21" s="34">
        <v>2542.84</v>
      </c>
      <c r="E21" s="34">
        <v>5864</v>
      </c>
      <c r="F21" s="31">
        <v>2797</v>
      </c>
      <c r="G21" s="31">
        <v>99063</v>
      </c>
      <c r="H21" s="31">
        <v>23966</v>
      </c>
      <c r="I21" s="31">
        <v>7679</v>
      </c>
      <c r="L21" s="34"/>
    </row>
    <row r="22" spans="2:12" ht="17.25" customHeight="1" x14ac:dyDescent="0.2">
      <c r="B22" s="94" t="s">
        <v>167</v>
      </c>
      <c r="C22" s="34">
        <v>5657.24</v>
      </c>
      <c r="D22" s="34">
        <v>7319.72</v>
      </c>
      <c r="E22" s="34">
        <v>15233</v>
      </c>
      <c r="F22" s="31">
        <v>3893</v>
      </c>
      <c r="G22" s="31">
        <v>151481</v>
      </c>
      <c r="H22" s="31">
        <v>45526</v>
      </c>
      <c r="I22" s="31">
        <v>14447</v>
      </c>
      <c r="L22" s="34"/>
    </row>
    <row r="23" spans="2:12" ht="17.25" customHeight="1" x14ac:dyDescent="0.2">
      <c r="B23" s="94" t="s">
        <v>168</v>
      </c>
      <c r="C23" s="34">
        <v>7867.56</v>
      </c>
      <c r="D23" s="34">
        <v>4228.0600000000004</v>
      </c>
      <c r="E23" s="34">
        <v>23416</v>
      </c>
      <c r="F23" s="31">
        <v>5818</v>
      </c>
      <c r="G23" s="31">
        <v>266106</v>
      </c>
      <c r="H23" s="31">
        <v>110977</v>
      </c>
      <c r="I23" s="31">
        <v>34837</v>
      </c>
      <c r="L23" s="34"/>
    </row>
    <row r="24" spans="2:12" ht="17.25" customHeight="1" x14ac:dyDescent="0.2">
      <c r="B24" s="94" t="s">
        <v>169</v>
      </c>
      <c r="C24" s="34">
        <v>4420.6499999999996</v>
      </c>
      <c r="D24" s="34">
        <v>2165.63</v>
      </c>
      <c r="E24" s="34">
        <v>14545</v>
      </c>
      <c r="F24" s="31">
        <v>4590</v>
      </c>
      <c r="G24" s="31">
        <v>189178</v>
      </c>
      <c r="H24" s="31">
        <v>74341</v>
      </c>
      <c r="I24" s="31">
        <v>23191</v>
      </c>
      <c r="L24" s="34"/>
    </row>
    <row r="25" spans="2:12" ht="17.25" customHeight="1" x14ac:dyDescent="0.2">
      <c r="B25" s="94" t="s">
        <v>170</v>
      </c>
      <c r="C25" s="34">
        <v>4462.8500000000004</v>
      </c>
      <c r="D25" s="34">
        <v>3296.58</v>
      </c>
      <c r="E25" s="34">
        <v>13776</v>
      </c>
      <c r="F25" s="31">
        <v>5420</v>
      </c>
      <c r="G25" s="31">
        <v>194565</v>
      </c>
      <c r="H25" s="31">
        <v>74527</v>
      </c>
      <c r="I25" s="31">
        <v>24645</v>
      </c>
      <c r="L25" s="34"/>
    </row>
    <row r="26" spans="2:12" ht="17.25" customHeight="1" x14ac:dyDescent="0.2">
      <c r="B26" s="94"/>
      <c r="C26" s="34"/>
      <c r="D26" s="34"/>
      <c r="F26" s="31"/>
      <c r="G26" s="31"/>
      <c r="H26" s="31"/>
      <c r="I26" s="31"/>
      <c r="L26" s="34"/>
    </row>
    <row r="27" spans="2:12" ht="17.25" customHeight="1" x14ac:dyDescent="0.2">
      <c r="B27" s="94" t="s">
        <v>171</v>
      </c>
      <c r="C27" s="34">
        <v>16206.74</v>
      </c>
      <c r="D27" s="34">
        <v>5785.45</v>
      </c>
      <c r="E27" s="34">
        <v>63024</v>
      </c>
      <c r="F27" s="31">
        <v>12184</v>
      </c>
      <c r="G27" s="31">
        <v>372308</v>
      </c>
      <c r="H27" s="31">
        <v>121393</v>
      </c>
      <c r="I27" s="31">
        <v>41233</v>
      </c>
      <c r="L27" s="34"/>
    </row>
    <row r="28" spans="2:12" ht="17.25" customHeight="1" x14ac:dyDescent="0.2">
      <c r="B28" s="94" t="s">
        <v>172</v>
      </c>
      <c r="C28" s="34">
        <v>14738.28</v>
      </c>
      <c r="D28" s="34">
        <v>7222.59</v>
      </c>
      <c r="E28" s="34">
        <v>46744</v>
      </c>
      <c r="F28" s="31">
        <v>5454</v>
      </c>
      <c r="G28" s="31">
        <v>198787</v>
      </c>
      <c r="H28" s="31">
        <v>123885</v>
      </c>
      <c r="I28" s="31">
        <v>25340</v>
      </c>
      <c r="L28" s="34"/>
    </row>
    <row r="29" spans="2:12" ht="17.25" customHeight="1" x14ac:dyDescent="0.2">
      <c r="B29" s="94" t="s">
        <v>173</v>
      </c>
      <c r="C29" s="34">
        <v>39917</v>
      </c>
      <c r="D29" s="34">
        <v>15912.68</v>
      </c>
      <c r="E29" s="34">
        <v>144562</v>
      </c>
      <c r="F29" s="31">
        <v>14040</v>
      </c>
      <c r="G29" s="31">
        <v>292976</v>
      </c>
      <c r="H29" s="31">
        <v>81982</v>
      </c>
      <c r="I29" s="31">
        <v>33283</v>
      </c>
      <c r="L29" s="34"/>
    </row>
    <row r="30" spans="2:12" ht="17.25" customHeight="1" x14ac:dyDescent="0.2">
      <c r="B30" s="94" t="s">
        <v>174</v>
      </c>
      <c r="C30" s="34">
        <v>20785.2</v>
      </c>
      <c r="D30" s="34">
        <v>7387.97</v>
      </c>
      <c r="E30" s="34">
        <v>79331</v>
      </c>
      <c r="F30" s="31">
        <v>8910</v>
      </c>
      <c r="G30" s="31">
        <v>367168</v>
      </c>
      <c r="H30" s="31">
        <v>174613</v>
      </c>
      <c r="I30" s="31">
        <v>48704</v>
      </c>
      <c r="L30" s="34"/>
    </row>
    <row r="31" spans="2:12" ht="17.25" customHeight="1" x14ac:dyDescent="0.2">
      <c r="B31" s="94"/>
      <c r="C31" s="34"/>
      <c r="D31" s="34"/>
      <c r="F31" s="31"/>
      <c r="G31" s="31"/>
      <c r="H31" s="31"/>
      <c r="I31" s="31"/>
      <c r="L31" s="34"/>
    </row>
    <row r="32" spans="2:12" ht="17.25" customHeight="1" x14ac:dyDescent="0.2">
      <c r="B32" s="94" t="s">
        <v>175</v>
      </c>
      <c r="C32" s="34">
        <v>6225.4</v>
      </c>
      <c r="D32" s="34">
        <v>7260.97</v>
      </c>
      <c r="E32" s="34">
        <v>13522</v>
      </c>
      <c r="F32" s="31">
        <v>5725</v>
      </c>
      <c r="G32" s="31">
        <v>180900</v>
      </c>
      <c r="H32" s="31">
        <v>43665</v>
      </c>
      <c r="I32" s="31">
        <v>16272</v>
      </c>
      <c r="L32" s="34"/>
    </row>
    <row r="33" spans="2:12" ht="17.25" customHeight="1" x14ac:dyDescent="0.2">
      <c r="B33" s="94" t="s">
        <v>176</v>
      </c>
      <c r="C33" s="34">
        <v>2511.98</v>
      </c>
      <c r="D33" s="34">
        <v>3026.99</v>
      </c>
      <c r="E33" s="34">
        <v>6409</v>
      </c>
      <c r="F33" s="31">
        <v>2894</v>
      </c>
      <c r="G33" s="31">
        <v>118042</v>
      </c>
      <c r="H33" s="31">
        <v>33125</v>
      </c>
      <c r="I33" s="31">
        <v>11399</v>
      </c>
      <c r="L33" s="34"/>
    </row>
    <row r="34" spans="2:12" ht="17.25" customHeight="1" x14ac:dyDescent="0.2">
      <c r="B34" s="94" t="s">
        <v>177</v>
      </c>
      <c r="C34" s="34">
        <v>2763.79</v>
      </c>
      <c r="D34" s="34">
        <v>2716.33</v>
      </c>
      <c r="E34" s="34">
        <v>7562</v>
      </c>
      <c r="F34" s="31">
        <v>3110</v>
      </c>
      <c r="G34" s="31">
        <v>92296</v>
      </c>
      <c r="H34" s="31">
        <v>24334</v>
      </c>
      <c r="I34" s="31">
        <v>8562</v>
      </c>
      <c r="L34" s="34"/>
    </row>
    <row r="35" spans="2:12" ht="17.25" customHeight="1" x14ac:dyDescent="0.2">
      <c r="B35" s="94" t="s">
        <v>178</v>
      </c>
      <c r="C35" s="34">
        <v>2088.46</v>
      </c>
      <c r="D35" s="34">
        <v>2849.88</v>
      </c>
      <c r="E35" s="34">
        <v>4439</v>
      </c>
      <c r="F35" s="31">
        <v>2391</v>
      </c>
      <c r="G35" s="31">
        <v>67394</v>
      </c>
      <c r="H35" s="31">
        <v>19344</v>
      </c>
      <c r="I35" s="31">
        <v>7269</v>
      </c>
      <c r="L35" s="34"/>
    </row>
    <row r="36" spans="2:12" ht="17.25" customHeight="1" x14ac:dyDescent="0.2">
      <c r="B36" s="94"/>
      <c r="C36" s="34"/>
      <c r="D36" s="34"/>
      <c r="F36" s="31"/>
      <c r="G36" s="31"/>
      <c r="H36" s="31"/>
      <c r="I36" s="31"/>
      <c r="L36" s="34"/>
    </row>
    <row r="37" spans="2:12" ht="17.25" customHeight="1" x14ac:dyDescent="0.2">
      <c r="B37" s="94" t="s">
        <v>179</v>
      </c>
      <c r="C37" s="34">
        <v>1835.15</v>
      </c>
      <c r="D37" s="34">
        <v>2316.5300000000002</v>
      </c>
      <c r="E37" s="34">
        <v>5158</v>
      </c>
      <c r="F37" s="31">
        <v>2036</v>
      </c>
      <c r="G37" s="31">
        <v>70688</v>
      </c>
      <c r="H37" s="31">
        <v>20143</v>
      </c>
      <c r="I37" s="31">
        <v>7759</v>
      </c>
      <c r="L37" s="34"/>
    </row>
    <row r="38" spans="2:12" ht="17.25" customHeight="1" x14ac:dyDescent="0.2">
      <c r="B38" s="94" t="s">
        <v>180</v>
      </c>
      <c r="C38" s="34">
        <v>4453.93</v>
      </c>
      <c r="D38" s="34">
        <v>3278.5</v>
      </c>
      <c r="E38" s="34">
        <v>12398</v>
      </c>
      <c r="F38" s="31">
        <v>5470</v>
      </c>
      <c r="G38" s="31">
        <v>187888</v>
      </c>
      <c r="H38" s="31">
        <v>50878</v>
      </c>
      <c r="I38" s="31">
        <v>18346</v>
      </c>
      <c r="L38" s="34"/>
    </row>
    <row r="39" spans="2:12" ht="17.25" customHeight="1" x14ac:dyDescent="0.2">
      <c r="B39" s="94" t="s">
        <v>181</v>
      </c>
      <c r="C39" s="34">
        <v>4147.18</v>
      </c>
      <c r="D39" s="34">
        <v>3598.8</v>
      </c>
      <c r="E39" s="34">
        <v>12590</v>
      </c>
      <c r="F39" s="31">
        <v>6401</v>
      </c>
      <c r="G39" s="31">
        <v>192161</v>
      </c>
      <c r="H39" s="31">
        <v>50082</v>
      </c>
      <c r="I39" s="31">
        <v>18026</v>
      </c>
      <c r="L39" s="34"/>
    </row>
    <row r="40" spans="2:12" ht="17.25" customHeight="1" x14ac:dyDescent="0.2">
      <c r="B40" s="94" t="s">
        <v>182</v>
      </c>
      <c r="C40" s="34">
        <v>9440.25</v>
      </c>
      <c r="D40" s="34">
        <v>3889.42</v>
      </c>
      <c r="E40" s="34">
        <v>28002</v>
      </c>
      <c r="F40" s="31">
        <v>10431</v>
      </c>
      <c r="G40" s="31">
        <v>393687</v>
      </c>
      <c r="H40" s="31">
        <v>157077</v>
      </c>
      <c r="I40" s="31">
        <v>54638</v>
      </c>
      <c r="L40" s="34"/>
    </row>
    <row r="41" spans="2:12" ht="17.25" customHeight="1" x14ac:dyDescent="0.2">
      <c r="B41" s="94" t="s">
        <v>183</v>
      </c>
      <c r="C41" s="34">
        <v>19788.77</v>
      </c>
      <c r="D41" s="34">
        <v>8639.1299999999992</v>
      </c>
      <c r="E41" s="34">
        <v>64478</v>
      </c>
      <c r="F41" s="31">
        <v>17840</v>
      </c>
      <c r="G41" s="31">
        <v>769395</v>
      </c>
      <c r="H41" s="31">
        <v>400332</v>
      </c>
      <c r="I41" s="31">
        <v>119385</v>
      </c>
      <c r="L41" s="34"/>
    </row>
    <row r="42" spans="2:12" ht="17.25" customHeight="1" x14ac:dyDescent="0.2">
      <c r="B42" s="94" t="s">
        <v>184</v>
      </c>
      <c r="C42" s="34">
        <v>4246.04</v>
      </c>
      <c r="D42" s="34">
        <v>3599.95</v>
      </c>
      <c r="E42" s="34">
        <v>10738</v>
      </c>
      <c r="F42" s="31">
        <v>3893</v>
      </c>
      <c r="G42" s="31">
        <v>187837</v>
      </c>
      <c r="H42" s="31">
        <v>101370</v>
      </c>
      <c r="I42" s="31">
        <v>27556</v>
      </c>
      <c r="L42" s="34"/>
    </row>
    <row r="43" spans="2:12" ht="17.25" customHeight="1" x14ac:dyDescent="0.2">
      <c r="B43" s="94"/>
      <c r="C43" s="34"/>
      <c r="D43" s="34"/>
      <c r="F43" s="31"/>
      <c r="G43" s="31"/>
      <c r="H43" s="31"/>
      <c r="I43" s="31"/>
      <c r="L43" s="34"/>
    </row>
    <row r="44" spans="2:12" ht="17.25" customHeight="1" x14ac:dyDescent="0.2">
      <c r="B44" s="94" t="s">
        <v>185</v>
      </c>
      <c r="C44" s="34">
        <v>3532.84</v>
      </c>
      <c r="D44" s="34">
        <v>1336.95</v>
      </c>
      <c r="E44" s="34">
        <v>11015</v>
      </c>
      <c r="F44" s="31">
        <v>2822</v>
      </c>
      <c r="G44" s="31">
        <v>144584</v>
      </c>
      <c r="H44" s="31">
        <v>62912</v>
      </c>
      <c r="I44" s="31">
        <v>22598</v>
      </c>
      <c r="L44" s="34"/>
    </row>
    <row r="45" spans="2:12" ht="17.25" customHeight="1" x14ac:dyDescent="0.2">
      <c r="B45" s="94" t="s">
        <v>186</v>
      </c>
      <c r="C45" s="34">
        <v>4829.3999999999996</v>
      </c>
      <c r="D45" s="34">
        <v>3090.44</v>
      </c>
      <c r="E45" s="34">
        <v>18812</v>
      </c>
      <c r="F45" s="31">
        <v>4745</v>
      </c>
      <c r="G45" s="31">
        <v>134016</v>
      </c>
      <c r="H45" s="31">
        <v>46462</v>
      </c>
      <c r="I45" s="31">
        <v>16998</v>
      </c>
      <c r="L45" s="34"/>
    </row>
    <row r="46" spans="2:12" ht="17.25" customHeight="1" x14ac:dyDescent="0.2">
      <c r="B46" s="94" t="s">
        <v>187</v>
      </c>
      <c r="C46" s="34">
        <v>16272.2</v>
      </c>
      <c r="D46" s="34">
        <v>6915.56</v>
      </c>
      <c r="E46" s="34">
        <v>69335</v>
      </c>
      <c r="F46" s="31">
        <v>19073</v>
      </c>
      <c r="G46" s="31">
        <v>455018</v>
      </c>
      <c r="H46" s="31">
        <v>160227</v>
      </c>
      <c r="I46" s="31">
        <v>51367</v>
      </c>
      <c r="L46" s="34"/>
    </row>
    <row r="47" spans="2:12" ht="17.25" customHeight="1" x14ac:dyDescent="0.2">
      <c r="B47" s="94" t="s">
        <v>188</v>
      </c>
      <c r="C47" s="34">
        <v>10508.57</v>
      </c>
      <c r="D47" s="34">
        <v>6044.67</v>
      </c>
      <c r="E47" s="34">
        <v>36076</v>
      </c>
      <c r="F47" s="31">
        <v>9294</v>
      </c>
      <c r="G47" s="31">
        <v>349687</v>
      </c>
      <c r="H47" s="31">
        <v>143470</v>
      </c>
      <c r="I47" s="31">
        <v>43519</v>
      </c>
      <c r="L47" s="34"/>
    </row>
    <row r="48" spans="2:12" ht="17.25" customHeight="1" x14ac:dyDescent="0.2">
      <c r="B48" s="94" t="s">
        <v>189</v>
      </c>
      <c r="C48" s="34">
        <v>2342.75</v>
      </c>
      <c r="D48" s="34">
        <v>1228.8399999999999</v>
      </c>
      <c r="E48" s="34">
        <v>7752</v>
      </c>
      <c r="F48" s="31">
        <v>2270</v>
      </c>
      <c r="G48" s="31">
        <v>62750</v>
      </c>
      <c r="H48" s="31">
        <v>17576</v>
      </c>
      <c r="I48" s="31">
        <v>6497</v>
      </c>
      <c r="L48" s="34"/>
    </row>
    <row r="49" spans="2:12" ht="17.25" customHeight="1" x14ac:dyDescent="0.2">
      <c r="B49" s="94" t="s">
        <v>190</v>
      </c>
      <c r="C49" s="34">
        <v>2075.16</v>
      </c>
      <c r="D49" s="34">
        <v>3824.91</v>
      </c>
      <c r="E49" s="34">
        <v>5637</v>
      </c>
      <c r="F49" s="34">
        <v>1968</v>
      </c>
      <c r="G49" s="34">
        <v>50181</v>
      </c>
      <c r="H49" s="34">
        <v>28675</v>
      </c>
      <c r="I49" s="34">
        <v>8599</v>
      </c>
      <c r="L49" s="34"/>
    </row>
    <row r="50" spans="2:12" ht="17.25" customHeight="1" x14ac:dyDescent="0.2">
      <c r="B50" s="94"/>
      <c r="C50" s="34"/>
      <c r="D50" s="34"/>
      <c r="F50" s="34"/>
      <c r="G50" s="34"/>
      <c r="H50" s="34"/>
      <c r="I50" s="34"/>
      <c r="L50" s="34"/>
    </row>
    <row r="51" spans="2:12" ht="17.25" customHeight="1" x14ac:dyDescent="0.2">
      <c r="B51" s="94" t="s">
        <v>191</v>
      </c>
      <c r="C51" s="34">
        <v>861.76</v>
      </c>
      <c r="D51" s="34">
        <v>1536.26</v>
      </c>
      <c r="E51" s="34">
        <v>2435</v>
      </c>
      <c r="F51" s="34">
        <v>876</v>
      </c>
      <c r="G51" s="34">
        <v>30943</v>
      </c>
      <c r="H51" s="34">
        <v>6887</v>
      </c>
      <c r="I51" s="34">
        <v>2337</v>
      </c>
      <c r="L51" s="34"/>
    </row>
    <row r="52" spans="2:12" ht="17.25" customHeight="1" x14ac:dyDescent="0.2">
      <c r="B52" s="94" t="s">
        <v>192</v>
      </c>
      <c r="C52" s="34">
        <v>1456.83</v>
      </c>
      <c r="D52" s="34">
        <v>2236.64</v>
      </c>
      <c r="E52" s="34">
        <v>3411</v>
      </c>
      <c r="F52" s="31">
        <v>1324</v>
      </c>
      <c r="G52" s="31">
        <v>40959</v>
      </c>
      <c r="H52" s="31">
        <v>9788</v>
      </c>
      <c r="I52" s="31">
        <v>3331</v>
      </c>
      <c r="L52" s="34"/>
    </row>
    <row r="53" spans="2:12" ht="17.25" customHeight="1" x14ac:dyDescent="0.2">
      <c r="B53" s="94" t="s">
        <v>193</v>
      </c>
      <c r="C53" s="34">
        <v>3991.64</v>
      </c>
      <c r="D53" s="34">
        <v>2302.11</v>
      </c>
      <c r="E53" s="34">
        <v>12831</v>
      </c>
      <c r="F53" s="31">
        <v>3661</v>
      </c>
      <c r="G53" s="31">
        <v>142603</v>
      </c>
      <c r="H53" s="31">
        <v>76280</v>
      </c>
      <c r="I53" s="31">
        <v>17010</v>
      </c>
      <c r="L53" s="34"/>
    </row>
    <row r="54" spans="2:12" ht="17.25" customHeight="1" x14ac:dyDescent="0.2">
      <c r="B54" s="94" t="s">
        <v>194</v>
      </c>
      <c r="C54" s="34">
        <v>5548.82</v>
      </c>
      <c r="D54" s="34">
        <v>3386.49</v>
      </c>
      <c r="E54" s="34">
        <v>19608</v>
      </c>
      <c r="F54" s="31">
        <v>5346</v>
      </c>
      <c r="G54" s="31">
        <v>204366</v>
      </c>
      <c r="H54" s="31">
        <v>83428</v>
      </c>
      <c r="I54" s="31">
        <v>23266</v>
      </c>
      <c r="L54" s="34"/>
    </row>
    <row r="55" spans="2:12" ht="17.25" customHeight="1" x14ac:dyDescent="0.2">
      <c r="B55" s="94" t="s">
        <v>195</v>
      </c>
      <c r="C55" s="34">
        <v>2874.22</v>
      </c>
      <c r="D55" s="34">
        <v>2835.98</v>
      </c>
      <c r="E55" s="34">
        <v>8625</v>
      </c>
      <c r="F55" s="31">
        <v>1951</v>
      </c>
      <c r="G55" s="31">
        <v>91304</v>
      </c>
      <c r="H55" s="31">
        <v>60860</v>
      </c>
      <c r="I55" s="31">
        <v>15465</v>
      </c>
      <c r="L55" s="34"/>
    </row>
    <row r="56" spans="2:12" ht="17.25" customHeight="1" x14ac:dyDescent="0.2">
      <c r="B56" s="94"/>
      <c r="C56" s="34"/>
      <c r="D56" s="34"/>
      <c r="F56" s="31"/>
      <c r="G56" s="31"/>
      <c r="H56" s="31"/>
      <c r="I56" s="31"/>
      <c r="L56" s="34"/>
    </row>
    <row r="57" spans="2:12" ht="17.25" customHeight="1" x14ac:dyDescent="0.2">
      <c r="B57" s="94" t="s">
        <v>196</v>
      </c>
      <c r="C57" s="34">
        <v>1310.33</v>
      </c>
      <c r="D57" s="34">
        <v>1656.31</v>
      </c>
      <c r="E57" s="34">
        <v>4516</v>
      </c>
      <c r="F57" s="31">
        <v>1363</v>
      </c>
      <c r="G57" s="31">
        <v>47600</v>
      </c>
      <c r="H57" s="31">
        <v>16803</v>
      </c>
      <c r="I57" s="31">
        <v>7508</v>
      </c>
      <c r="L57" s="34"/>
    </row>
    <row r="58" spans="2:12" ht="17.25" customHeight="1" x14ac:dyDescent="0.2">
      <c r="B58" s="94" t="s">
        <v>197</v>
      </c>
      <c r="C58" s="34">
        <v>2040.35</v>
      </c>
      <c r="D58" s="34">
        <v>1309.93</v>
      </c>
      <c r="E58" s="34">
        <v>7217</v>
      </c>
      <c r="F58" s="31">
        <v>2206</v>
      </c>
      <c r="G58" s="31">
        <v>68999</v>
      </c>
      <c r="H58" s="31">
        <v>29845</v>
      </c>
      <c r="I58" s="31">
        <v>7924</v>
      </c>
      <c r="L58" s="34"/>
    </row>
    <row r="59" spans="2:12" ht="17.25" customHeight="1" x14ac:dyDescent="0.2">
      <c r="B59" s="94" t="s">
        <v>198</v>
      </c>
      <c r="C59" s="34">
        <v>2380.4</v>
      </c>
      <c r="D59" s="34">
        <v>2145.9499999999998</v>
      </c>
      <c r="E59" s="34">
        <v>8613</v>
      </c>
      <c r="F59" s="31">
        <v>2432</v>
      </c>
      <c r="G59" s="31">
        <v>77131</v>
      </c>
      <c r="H59" s="31">
        <v>40298</v>
      </c>
      <c r="I59" s="31">
        <v>8965</v>
      </c>
      <c r="L59" s="34"/>
    </row>
    <row r="60" spans="2:12" ht="17.25" customHeight="1" x14ac:dyDescent="0.2">
      <c r="B60" s="94" t="s">
        <v>199</v>
      </c>
      <c r="C60" s="34">
        <v>1047.6300000000001</v>
      </c>
      <c r="D60" s="34">
        <v>2261.4699999999998</v>
      </c>
      <c r="E60" s="34">
        <v>3612</v>
      </c>
      <c r="F60" s="31">
        <v>1139</v>
      </c>
      <c r="G60" s="31">
        <v>24186</v>
      </c>
      <c r="H60" s="31">
        <v>4945</v>
      </c>
      <c r="I60" s="31">
        <v>1666</v>
      </c>
      <c r="L60" s="34"/>
    </row>
    <row r="61" spans="2:12" ht="17.25" customHeight="1" x14ac:dyDescent="0.2">
      <c r="B61" s="94"/>
      <c r="C61" s="34"/>
      <c r="D61" s="34"/>
      <c r="F61" s="31"/>
      <c r="G61" s="31"/>
      <c r="H61" s="31"/>
      <c r="I61" s="31"/>
      <c r="L61" s="34"/>
    </row>
    <row r="62" spans="2:12" ht="17.25" customHeight="1" x14ac:dyDescent="0.2">
      <c r="B62" s="94" t="s">
        <v>200</v>
      </c>
      <c r="C62" s="34">
        <v>10117.02</v>
      </c>
      <c r="D62" s="34">
        <v>6588.9</v>
      </c>
      <c r="E62" s="34">
        <v>41335</v>
      </c>
      <c r="F62" s="31">
        <v>5956</v>
      </c>
      <c r="G62" s="31">
        <v>213005</v>
      </c>
      <c r="H62" s="31">
        <v>83337</v>
      </c>
      <c r="I62" s="31">
        <v>22676</v>
      </c>
      <c r="L62" s="34"/>
    </row>
    <row r="63" spans="2:12" ht="17.25" customHeight="1" x14ac:dyDescent="0.2">
      <c r="B63" s="94" t="s">
        <v>201</v>
      </c>
      <c r="C63" s="34">
        <v>1628.35</v>
      </c>
      <c r="D63" s="34">
        <v>2333.3200000000002</v>
      </c>
      <c r="E63" s="34">
        <v>5568</v>
      </c>
      <c r="F63" s="31">
        <v>1476</v>
      </c>
      <c r="G63" s="31">
        <v>58193</v>
      </c>
      <c r="H63" s="31">
        <v>16369</v>
      </c>
      <c r="I63" s="31">
        <v>5577</v>
      </c>
      <c r="L63" s="34"/>
    </row>
    <row r="64" spans="2:12" ht="17.25" customHeight="1" x14ac:dyDescent="0.2">
      <c r="B64" s="94" t="s">
        <v>202</v>
      </c>
      <c r="C64" s="34">
        <v>1917.58</v>
      </c>
      <c r="D64" s="34">
        <v>3182.95</v>
      </c>
      <c r="E64" s="34">
        <v>6661</v>
      </c>
      <c r="F64" s="31">
        <v>1935</v>
      </c>
      <c r="G64" s="31">
        <v>58017</v>
      </c>
      <c r="H64" s="31">
        <v>17750</v>
      </c>
      <c r="I64" s="31">
        <v>5829</v>
      </c>
      <c r="L64" s="34"/>
    </row>
    <row r="65" spans="1:12" ht="17.25" customHeight="1" x14ac:dyDescent="0.2">
      <c r="B65" s="94" t="s">
        <v>203</v>
      </c>
      <c r="C65" s="34">
        <v>3414.33</v>
      </c>
      <c r="D65" s="34">
        <v>3461.39</v>
      </c>
      <c r="E65" s="34">
        <v>12078</v>
      </c>
      <c r="F65" s="31">
        <v>2234</v>
      </c>
      <c r="G65" s="31">
        <v>91189</v>
      </c>
      <c r="H65" s="31">
        <v>24904</v>
      </c>
      <c r="I65" s="31">
        <v>9059</v>
      </c>
      <c r="L65" s="34"/>
    </row>
    <row r="66" spans="1:12" ht="17.25" customHeight="1" x14ac:dyDescent="0.2">
      <c r="B66" s="94"/>
      <c r="C66" s="34"/>
      <c r="D66" s="34"/>
      <c r="F66" s="31"/>
      <c r="G66" s="31"/>
      <c r="H66" s="31"/>
      <c r="I66" s="31"/>
      <c r="L66" s="34"/>
    </row>
    <row r="67" spans="1:12" ht="17.25" customHeight="1" x14ac:dyDescent="0.2">
      <c r="B67" s="94" t="s">
        <v>204</v>
      </c>
      <c r="C67" s="34">
        <v>2396.17</v>
      </c>
      <c r="D67" s="34">
        <v>2242.58</v>
      </c>
      <c r="E67" s="34">
        <v>7431</v>
      </c>
      <c r="F67" s="31">
        <v>1641</v>
      </c>
      <c r="G67" s="31">
        <v>67301</v>
      </c>
      <c r="H67" s="31">
        <v>42615</v>
      </c>
      <c r="I67" s="31">
        <v>9375</v>
      </c>
      <c r="L67" s="34"/>
    </row>
    <row r="68" spans="1:12" ht="17.25" customHeight="1" x14ac:dyDescent="0.2">
      <c r="B68" s="94" t="s">
        <v>205</v>
      </c>
      <c r="C68" s="34">
        <v>2084.2600000000002</v>
      </c>
      <c r="D68" s="34">
        <v>2864.75</v>
      </c>
      <c r="E68" s="34">
        <v>7869</v>
      </c>
      <c r="F68" s="31">
        <v>1547</v>
      </c>
      <c r="G68" s="31">
        <v>55566</v>
      </c>
      <c r="H68" s="31">
        <v>14371</v>
      </c>
      <c r="I68" s="31">
        <v>4604</v>
      </c>
      <c r="L68" s="34"/>
    </row>
    <row r="69" spans="1:12" ht="17.25" customHeight="1" x14ac:dyDescent="0.2">
      <c r="B69" s="94" t="s">
        <v>206</v>
      </c>
      <c r="C69" s="34">
        <v>3184.56</v>
      </c>
      <c r="D69" s="34">
        <v>4517.92</v>
      </c>
      <c r="E69" s="34">
        <v>11307</v>
      </c>
      <c r="F69" s="31">
        <v>2333</v>
      </c>
      <c r="G69" s="31">
        <v>70699</v>
      </c>
      <c r="H69" s="31">
        <v>17634</v>
      </c>
      <c r="I69" s="31">
        <v>5916</v>
      </c>
      <c r="L69" s="34"/>
    </row>
    <row r="70" spans="1:12" ht="17.25" customHeight="1" x14ac:dyDescent="0.2">
      <c r="B70" s="94" t="s">
        <v>207</v>
      </c>
      <c r="C70" s="119">
        <v>3470.36</v>
      </c>
      <c r="D70" s="119">
        <v>3322.31</v>
      </c>
      <c r="E70" s="119">
        <v>16618</v>
      </c>
      <c r="F70" s="37">
        <v>1236</v>
      </c>
      <c r="G70" s="37">
        <v>23739</v>
      </c>
      <c r="H70" s="37">
        <v>6188</v>
      </c>
      <c r="I70" s="37">
        <v>1301</v>
      </c>
      <c r="J70" s="15"/>
      <c r="L70" s="119"/>
    </row>
    <row r="71" spans="1:12" ht="17.25" customHeight="1" x14ac:dyDescent="0.2">
      <c r="B71" s="159"/>
      <c r="C71" s="202"/>
      <c r="D71" s="202"/>
      <c r="E71" s="288"/>
      <c r="F71" s="35"/>
      <c r="G71" s="35"/>
      <c r="H71" s="35"/>
      <c r="I71" s="35"/>
      <c r="J71" s="15"/>
    </row>
    <row r="72" spans="1:12" ht="17.25" customHeight="1" x14ac:dyDescent="0.15">
      <c r="B72" s="333" t="s">
        <v>3</v>
      </c>
      <c r="C72" s="111" t="s">
        <v>53</v>
      </c>
      <c r="D72" s="111"/>
      <c r="E72" s="203" t="s">
        <v>54</v>
      </c>
      <c r="F72" s="372" t="s">
        <v>256</v>
      </c>
      <c r="G72" s="373"/>
      <c r="H72" s="373"/>
      <c r="I72" s="373"/>
      <c r="J72" s="15"/>
    </row>
    <row r="73" spans="1:12" ht="17.25" customHeight="1" thickBot="1" x14ac:dyDescent="0.25">
      <c r="B73" s="334"/>
      <c r="C73" s="376" t="s">
        <v>55</v>
      </c>
      <c r="D73" s="343"/>
      <c r="E73" s="204" t="s">
        <v>262</v>
      </c>
      <c r="F73" s="374"/>
      <c r="G73" s="375"/>
      <c r="H73" s="375"/>
      <c r="I73" s="375"/>
    </row>
    <row r="74" spans="1:12" ht="17.25" customHeight="1" x14ac:dyDescent="0.15">
      <c r="A74" s="19"/>
    </row>
  </sheetData>
  <mergeCells count="9">
    <mergeCell ref="B72:B73"/>
    <mergeCell ref="B6:I6"/>
    <mergeCell ref="C8:D8"/>
    <mergeCell ref="F8:I8"/>
    <mergeCell ref="F72:I73"/>
    <mergeCell ref="C73:D73"/>
    <mergeCell ref="H11:I11"/>
    <mergeCell ref="F11:G11"/>
    <mergeCell ref="C11:D11"/>
  </mergeCells>
  <phoneticPr fontId="2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4"/>
  <sheetViews>
    <sheetView view="pageBreakPreview" zoomScale="75" zoomScaleNormal="75" zoomScaleSheetLayoutView="75" workbookViewId="0">
      <selection activeCell="F21" sqref="F21"/>
    </sheetView>
  </sheetViews>
  <sheetFormatPr defaultColWidth="14.625" defaultRowHeight="17.25" customHeight="1" x14ac:dyDescent="0.15"/>
  <cols>
    <col min="1" max="1" width="17.125" customWidth="1"/>
    <col min="2" max="2" width="15.75" style="256" customWidth="1"/>
    <col min="3" max="6" width="15.625" customWidth="1"/>
    <col min="7" max="8" width="15.625" style="80" customWidth="1"/>
    <col min="9" max="9" width="16.125" style="272" customWidth="1"/>
    <col min="10" max="10" width="15.125" style="273" customWidth="1"/>
    <col min="11" max="11" width="19.625" style="17" customWidth="1"/>
    <col min="12" max="12" width="14.75" style="17" bestFit="1" customWidth="1"/>
    <col min="13" max="13" width="14.625" style="17"/>
  </cols>
  <sheetData>
    <row r="2" spans="1:16" ht="17.25" customHeight="1" x14ac:dyDescent="0.15">
      <c r="B2" s="250"/>
    </row>
    <row r="6" spans="1:16" ht="24" customHeight="1" x14ac:dyDescent="0.25">
      <c r="B6" s="301" t="s">
        <v>56</v>
      </c>
      <c r="C6" s="301"/>
      <c r="D6" s="301"/>
      <c r="E6" s="301"/>
      <c r="F6" s="301"/>
      <c r="G6" s="301"/>
      <c r="H6" s="301"/>
      <c r="I6" s="301"/>
      <c r="J6" s="301"/>
    </row>
    <row r="7" spans="1:16" ht="17.25" customHeight="1" thickBot="1" x14ac:dyDescent="0.2">
      <c r="B7" s="251"/>
      <c r="C7" s="45"/>
      <c r="D7" s="45"/>
      <c r="E7" s="45"/>
      <c r="F7" s="45"/>
      <c r="G7" s="45"/>
      <c r="H7" s="45"/>
      <c r="I7" s="207"/>
      <c r="J7" s="183"/>
    </row>
    <row r="8" spans="1:16" ht="17.25" customHeight="1" x14ac:dyDescent="0.2">
      <c r="B8" s="252"/>
      <c r="C8" s="5" t="s">
        <v>57</v>
      </c>
      <c r="D8" s="47"/>
      <c r="E8" s="47"/>
      <c r="F8" s="3"/>
      <c r="G8" s="3"/>
      <c r="H8" s="2"/>
      <c r="I8" s="208"/>
      <c r="J8" s="140"/>
    </row>
    <row r="9" spans="1:16" ht="17.25" customHeight="1" x14ac:dyDescent="0.2">
      <c r="B9" s="253"/>
      <c r="C9" s="2"/>
      <c r="D9" s="3"/>
      <c r="E9" s="3"/>
      <c r="F9" s="57" t="s">
        <v>32</v>
      </c>
      <c r="G9" s="383" t="s">
        <v>276</v>
      </c>
      <c r="H9" s="384"/>
      <c r="I9" s="209" t="s">
        <v>58</v>
      </c>
      <c r="J9" s="186" t="s">
        <v>33</v>
      </c>
    </row>
    <row r="10" spans="1:16" ht="17.25" customHeight="1" x14ac:dyDescent="0.2">
      <c r="B10" s="254"/>
      <c r="C10" s="46" t="s">
        <v>218</v>
      </c>
      <c r="D10" s="58" t="s">
        <v>59</v>
      </c>
      <c r="E10" s="58" t="s">
        <v>60</v>
      </c>
      <c r="F10" s="58" t="s">
        <v>34</v>
      </c>
      <c r="G10" s="58" t="s">
        <v>278</v>
      </c>
      <c r="H10" s="58" t="s">
        <v>35</v>
      </c>
      <c r="I10" s="210"/>
      <c r="J10" s="139" t="s">
        <v>36</v>
      </c>
    </row>
    <row r="11" spans="1:16" ht="17.25" customHeight="1" x14ac:dyDescent="0.2">
      <c r="B11" s="178" t="s">
        <v>156</v>
      </c>
      <c r="C11" s="311" t="s">
        <v>61</v>
      </c>
      <c r="D11" s="311"/>
      <c r="E11" s="350"/>
      <c r="F11" s="290" t="s">
        <v>289</v>
      </c>
      <c r="G11" s="306" t="s">
        <v>295</v>
      </c>
      <c r="H11" s="356"/>
      <c r="I11" s="306" t="s">
        <v>296</v>
      </c>
      <c r="J11" s="311"/>
    </row>
    <row r="12" spans="1:16" ht="17.25" customHeight="1" x14ac:dyDescent="0.2">
      <c r="B12" s="246"/>
      <c r="C12" s="2"/>
      <c r="D12" s="6" t="s">
        <v>126</v>
      </c>
      <c r="E12" s="6" t="s">
        <v>97</v>
      </c>
      <c r="F12" s="6" t="s">
        <v>97</v>
      </c>
      <c r="G12" s="6" t="s">
        <v>97</v>
      </c>
      <c r="H12" s="6" t="s">
        <v>97</v>
      </c>
      <c r="I12" s="241" t="s">
        <v>37</v>
      </c>
      <c r="J12" s="117" t="s">
        <v>37</v>
      </c>
      <c r="N12" s="189">
        <v>66</v>
      </c>
      <c r="O12" s="189">
        <v>58.3</v>
      </c>
      <c r="P12" s="189">
        <v>57.1</v>
      </c>
    </row>
    <row r="13" spans="1:16" ht="17.25" customHeight="1" x14ac:dyDescent="0.2">
      <c r="A13" s="130"/>
      <c r="B13" s="179" t="s">
        <v>159</v>
      </c>
      <c r="C13" s="36">
        <v>1137859</v>
      </c>
      <c r="D13" s="36">
        <v>7579363</v>
      </c>
      <c r="E13" s="36">
        <v>1347054.48</v>
      </c>
      <c r="F13" s="36">
        <v>197774</v>
      </c>
      <c r="G13" s="32">
        <v>6508868</v>
      </c>
      <c r="H13" s="32">
        <v>4373622</v>
      </c>
      <c r="I13" s="237">
        <v>1214917.1000000001</v>
      </c>
      <c r="J13" s="237">
        <v>8050.3</v>
      </c>
      <c r="K13" s="131"/>
      <c r="N13" s="189"/>
      <c r="O13" s="189"/>
      <c r="P13" s="189"/>
    </row>
    <row r="14" spans="1:16" ht="17.25" customHeight="1" x14ac:dyDescent="0.2">
      <c r="A14" s="130"/>
      <c r="B14" s="94"/>
      <c r="C14" s="36"/>
      <c r="D14" s="36"/>
      <c r="E14" s="36"/>
      <c r="F14" s="36"/>
      <c r="G14" s="32"/>
      <c r="H14" s="32"/>
      <c r="I14" s="237"/>
      <c r="J14" s="274"/>
      <c r="K14" s="131"/>
      <c r="N14" s="189">
        <v>91.467869222096951</v>
      </c>
      <c r="O14" s="189">
        <v>90.177713940898002</v>
      </c>
      <c r="P14" s="189">
        <v>66.265621098692762</v>
      </c>
    </row>
    <row r="15" spans="1:16" ht="17.25" customHeight="1" x14ac:dyDescent="0.2">
      <c r="B15" s="94" t="s">
        <v>160</v>
      </c>
      <c r="C15" s="37">
        <v>44549</v>
      </c>
      <c r="D15" s="37">
        <v>338157</v>
      </c>
      <c r="E15" s="37">
        <v>61565.39</v>
      </c>
      <c r="F15" s="37">
        <v>9598</v>
      </c>
      <c r="G15" s="36">
        <v>145753</v>
      </c>
      <c r="H15" s="36">
        <v>95005</v>
      </c>
      <c r="I15" s="239">
        <f>84486.8+5650.1</f>
        <v>90136.900000000009</v>
      </c>
      <c r="J15" s="239">
        <f>648.3+37.9</f>
        <v>686.19999999999993</v>
      </c>
      <c r="N15" s="189">
        <v>73.8</v>
      </c>
      <c r="O15" s="189">
        <v>61.6</v>
      </c>
      <c r="P15" s="189">
        <v>57.6</v>
      </c>
    </row>
    <row r="16" spans="1:16" ht="17.25" customHeight="1" x14ac:dyDescent="0.2">
      <c r="B16" s="94" t="s">
        <v>161</v>
      </c>
      <c r="C16" s="37">
        <v>15155</v>
      </c>
      <c r="D16" s="37">
        <v>88330</v>
      </c>
      <c r="E16" s="37">
        <v>14399.59</v>
      </c>
      <c r="F16" s="37">
        <v>1799</v>
      </c>
      <c r="G16" s="36">
        <v>38977</v>
      </c>
      <c r="H16" s="36">
        <v>23213</v>
      </c>
      <c r="I16" s="239">
        <v>19817.599999999999</v>
      </c>
      <c r="J16" s="240">
        <v>99.7</v>
      </c>
      <c r="N16" s="189">
        <v>82.9</v>
      </c>
      <c r="O16" s="189">
        <v>71.099999999999994</v>
      </c>
      <c r="P16" s="189">
        <v>58.4</v>
      </c>
    </row>
    <row r="17" spans="2:16" ht="17.25" customHeight="1" x14ac:dyDescent="0.2">
      <c r="B17" s="94" t="s">
        <v>163</v>
      </c>
      <c r="C17" s="37">
        <v>14721</v>
      </c>
      <c r="D17" s="37">
        <v>82746</v>
      </c>
      <c r="E17" s="37">
        <v>13198.16</v>
      </c>
      <c r="F17" s="37">
        <v>1397</v>
      </c>
      <c r="G17" s="36">
        <v>46950</v>
      </c>
      <c r="H17" s="36">
        <v>22447</v>
      </c>
      <c r="I17" s="239">
        <v>33231.300000000003</v>
      </c>
      <c r="J17" s="240">
        <v>266</v>
      </c>
      <c r="N17" s="189">
        <v>62.302786169855665</v>
      </c>
      <c r="O17" s="189">
        <v>70.533571833689635</v>
      </c>
      <c r="P17" s="189">
        <v>67.213230783749353</v>
      </c>
    </row>
    <row r="18" spans="2:16" ht="17.25" customHeight="1" x14ac:dyDescent="0.2">
      <c r="B18" s="94" t="s">
        <v>164</v>
      </c>
      <c r="C18" s="37">
        <v>22056</v>
      </c>
      <c r="D18" s="37">
        <v>155875</v>
      </c>
      <c r="E18" s="37">
        <v>25317.87</v>
      </c>
      <c r="F18" s="37">
        <v>4216</v>
      </c>
      <c r="G18" s="36">
        <v>100718</v>
      </c>
      <c r="H18" s="36">
        <v>57085</v>
      </c>
      <c r="I18" s="239">
        <f>21347.9+3564.2</f>
        <v>24912.100000000002</v>
      </c>
      <c r="J18" s="239">
        <f>145.2+24.3</f>
        <v>169.5</v>
      </c>
      <c r="N18" s="189">
        <v>76.5</v>
      </c>
      <c r="O18" s="189">
        <v>70.099999999999994</v>
      </c>
      <c r="P18" s="189">
        <v>65.7</v>
      </c>
    </row>
    <row r="19" spans="2:16" ht="17.25" customHeight="1" x14ac:dyDescent="0.2">
      <c r="B19" s="94" t="s">
        <v>165</v>
      </c>
      <c r="C19" s="37">
        <v>13009</v>
      </c>
      <c r="D19" s="37">
        <v>72091</v>
      </c>
      <c r="E19" s="37">
        <v>11404.3</v>
      </c>
      <c r="F19" s="37">
        <v>1252</v>
      </c>
      <c r="G19" s="36">
        <v>34089</v>
      </c>
      <c r="H19" s="36">
        <v>19322</v>
      </c>
      <c r="I19" s="239">
        <v>23823.1</v>
      </c>
      <c r="J19" s="240">
        <v>189.8</v>
      </c>
      <c r="N19" s="189"/>
      <c r="O19" s="189"/>
      <c r="P19" s="238"/>
    </row>
    <row r="20" spans="2:16" ht="17.25" customHeight="1" x14ac:dyDescent="0.2">
      <c r="B20" s="94"/>
      <c r="C20" s="37"/>
      <c r="D20" s="37"/>
      <c r="E20" s="37"/>
      <c r="F20" s="37"/>
      <c r="G20" s="36"/>
      <c r="I20" s="239"/>
      <c r="J20" s="240"/>
      <c r="N20" s="189">
        <v>67.900000000000006</v>
      </c>
      <c r="O20" s="189">
        <v>76.8</v>
      </c>
      <c r="P20" s="189">
        <v>66.3</v>
      </c>
    </row>
    <row r="21" spans="2:16" ht="17.25" customHeight="1" x14ac:dyDescent="0.2">
      <c r="B21" s="94" t="s">
        <v>166</v>
      </c>
      <c r="C21" s="37">
        <v>13710</v>
      </c>
      <c r="D21" s="37">
        <v>74401</v>
      </c>
      <c r="E21" s="37">
        <v>12221.99</v>
      </c>
      <c r="F21" s="37">
        <v>1438</v>
      </c>
      <c r="G21" s="36">
        <v>39124</v>
      </c>
      <c r="H21" s="36">
        <v>22419</v>
      </c>
      <c r="I21" s="239">
        <v>16631.3</v>
      </c>
      <c r="J21" s="240">
        <v>162.30000000000001</v>
      </c>
      <c r="N21" s="189">
        <v>65.900000000000006</v>
      </c>
      <c r="O21" s="189">
        <v>58.4</v>
      </c>
      <c r="P21" s="189">
        <v>56.6</v>
      </c>
    </row>
    <row r="22" spans="2:16" ht="17.25" customHeight="1" x14ac:dyDescent="0.2">
      <c r="B22" s="94" t="s">
        <v>167</v>
      </c>
      <c r="C22" s="37">
        <v>21255</v>
      </c>
      <c r="D22" s="37">
        <v>125606</v>
      </c>
      <c r="E22" s="37">
        <v>20389.080000000002</v>
      </c>
      <c r="F22" s="37">
        <v>2426</v>
      </c>
      <c r="G22" s="36">
        <v>70088</v>
      </c>
      <c r="H22" s="36">
        <v>30624</v>
      </c>
      <c r="I22" s="239">
        <v>39017.9</v>
      </c>
      <c r="J22" s="240">
        <v>334.9</v>
      </c>
      <c r="N22" s="189">
        <v>57.4</v>
      </c>
      <c r="O22" s="189">
        <v>53.8</v>
      </c>
      <c r="P22" s="189">
        <v>37</v>
      </c>
    </row>
    <row r="23" spans="2:16" ht="17.25" customHeight="1" x14ac:dyDescent="0.2">
      <c r="B23" s="94" t="s">
        <v>168</v>
      </c>
      <c r="C23" s="37">
        <v>25414</v>
      </c>
      <c r="D23" s="37">
        <v>166200</v>
      </c>
      <c r="E23" s="37">
        <v>29587.58</v>
      </c>
      <c r="F23" s="37">
        <v>3046</v>
      </c>
      <c r="G23" s="36">
        <v>104215</v>
      </c>
      <c r="H23" s="36">
        <v>54353</v>
      </c>
      <c r="I23" s="239">
        <v>56153.599999999999</v>
      </c>
      <c r="J23" s="240">
        <v>191.8</v>
      </c>
      <c r="N23" s="189">
        <v>50.7</v>
      </c>
      <c r="O23" s="189">
        <v>54.1</v>
      </c>
      <c r="P23" s="189">
        <v>67.3</v>
      </c>
    </row>
    <row r="24" spans="2:16" ht="17.25" customHeight="1" x14ac:dyDescent="0.2">
      <c r="B24" s="94" t="s">
        <v>169</v>
      </c>
      <c r="C24" s="37">
        <v>19016</v>
      </c>
      <c r="D24" s="37">
        <v>119457</v>
      </c>
      <c r="E24" s="37">
        <v>21362.04</v>
      </c>
      <c r="F24" s="37">
        <v>2831</v>
      </c>
      <c r="G24" s="36">
        <v>73539</v>
      </c>
      <c r="H24" s="36">
        <v>43490</v>
      </c>
      <c r="I24" s="239">
        <v>25183</v>
      </c>
      <c r="J24" s="240">
        <v>172.7</v>
      </c>
      <c r="N24" s="189">
        <v>54.7</v>
      </c>
      <c r="O24" s="189">
        <v>57.8</v>
      </c>
      <c r="P24" s="189">
        <v>47.1</v>
      </c>
    </row>
    <row r="25" spans="2:16" ht="17.25" customHeight="1" x14ac:dyDescent="0.2">
      <c r="B25" s="94" t="s">
        <v>170</v>
      </c>
      <c r="C25" s="37">
        <v>19653</v>
      </c>
      <c r="D25" s="37">
        <v>123501</v>
      </c>
      <c r="E25" s="37">
        <v>21257.78</v>
      </c>
      <c r="F25" s="37">
        <v>2682</v>
      </c>
      <c r="G25" s="36">
        <v>69852</v>
      </c>
      <c r="H25" s="36">
        <v>36548</v>
      </c>
      <c r="I25" s="239">
        <v>34968.699999999997</v>
      </c>
      <c r="J25" s="240">
        <v>176.7</v>
      </c>
      <c r="N25" s="189"/>
      <c r="O25" s="189"/>
      <c r="P25" s="189"/>
    </row>
    <row r="26" spans="2:16" ht="17.25" customHeight="1" x14ac:dyDescent="0.2">
      <c r="B26" s="94"/>
      <c r="C26" s="37"/>
      <c r="D26" s="37"/>
      <c r="E26" s="37"/>
      <c r="F26" s="37"/>
      <c r="G26" s="36"/>
      <c r="I26" s="239"/>
      <c r="J26" s="240"/>
      <c r="N26" s="189">
        <v>39.561668343956171</v>
      </c>
      <c r="O26" s="189">
        <v>53.499597747385366</v>
      </c>
      <c r="P26" s="189">
        <v>50.572925437797167</v>
      </c>
    </row>
    <row r="27" spans="2:16" ht="17.25" customHeight="1" x14ac:dyDescent="0.2">
      <c r="B27" s="94" t="s">
        <v>171</v>
      </c>
      <c r="C27" s="37">
        <v>44573</v>
      </c>
      <c r="D27" s="37">
        <v>357223</v>
      </c>
      <c r="E27" s="37">
        <v>63378.400000000001</v>
      </c>
      <c r="F27" s="37">
        <v>10575</v>
      </c>
      <c r="G27" s="36">
        <v>269460</v>
      </c>
      <c r="H27" s="36">
        <v>144871</v>
      </c>
      <c r="I27" s="239">
        <f>42670.1+4206</f>
        <v>46876.1</v>
      </c>
      <c r="J27" s="239">
        <f>138.5+15.2</f>
        <v>153.69999999999999</v>
      </c>
      <c r="N27" s="189">
        <v>50.811661421235712</v>
      </c>
      <c r="O27" s="189">
        <v>52.255855994461321</v>
      </c>
      <c r="P27" s="189">
        <v>57.8848633103038</v>
      </c>
    </row>
    <row r="28" spans="2:16" ht="17.25" customHeight="1" x14ac:dyDescent="0.2">
      <c r="B28" s="94" t="s">
        <v>172</v>
      </c>
      <c r="C28" s="37">
        <v>39603</v>
      </c>
      <c r="D28" s="37">
        <v>330640</v>
      </c>
      <c r="E28" s="37">
        <v>57549.91</v>
      </c>
      <c r="F28" s="37">
        <v>9514</v>
      </c>
      <c r="G28" s="36">
        <v>256100</v>
      </c>
      <c r="H28" s="36">
        <v>126052</v>
      </c>
      <c r="I28" s="239">
        <f>36972.9+3397.6</f>
        <v>40370.5</v>
      </c>
      <c r="J28" s="239">
        <f>127.4+12.7</f>
        <v>140.1</v>
      </c>
      <c r="N28" s="189">
        <v>64</v>
      </c>
      <c r="O28" s="189">
        <v>47.9</v>
      </c>
      <c r="P28" s="189">
        <v>71</v>
      </c>
    </row>
    <row r="29" spans="2:16" ht="17.25" customHeight="1" x14ac:dyDescent="0.2">
      <c r="B29" s="94" t="s">
        <v>173</v>
      </c>
      <c r="C29" s="37">
        <v>102695</v>
      </c>
      <c r="D29" s="37">
        <v>778118</v>
      </c>
      <c r="E29" s="37">
        <v>172789.05</v>
      </c>
      <c r="F29" s="37">
        <v>30458</v>
      </c>
      <c r="G29" s="36">
        <v>1972867</v>
      </c>
      <c r="H29" s="36">
        <v>1817633</v>
      </c>
      <c r="I29" s="239">
        <v>24124.6</v>
      </c>
      <c r="J29" s="240">
        <v>49</v>
      </c>
      <c r="N29" s="189">
        <v>41.83372641509434</v>
      </c>
      <c r="O29" s="189">
        <v>43.875338753387531</v>
      </c>
      <c r="P29" s="189">
        <v>65.797839073518944</v>
      </c>
    </row>
    <row r="30" spans="2:16" ht="17.25" customHeight="1" x14ac:dyDescent="0.2">
      <c r="B30" s="94" t="s">
        <v>174</v>
      </c>
      <c r="C30" s="37">
        <v>54892</v>
      </c>
      <c r="D30" s="37">
        <v>464156</v>
      </c>
      <c r="E30" s="37">
        <v>85481.05</v>
      </c>
      <c r="F30" s="37">
        <v>14866</v>
      </c>
      <c r="G30" s="36">
        <v>372426</v>
      </c>
      <c r="H30" s="36">
        <v>180694</v>
      </c>
      <c r="I30" s="239">
        <f>12877.7+7704.8+2514.9+2377.4</f>
        <v>25474.800000000003</v>
      </c>
      <c r="J30" s="239">
        <f>54.6+12.9+5.3+9.8</f>
        <v>82.6</v>
      </c>
      <c r="N30" s="189"/>
      <c r="O30" s="189"/>
      <c r="P30" s="189"/>
    </row>
    <row r="31" spans="2:16" ht="17.25" customHeight="1" x14ac:dyDescent="0.2">
      <c r="B31" s="94"/>
      <c r="C31" s="37"/>
      <c r="D31" s="37"/>
      <c r="E31" s="37"/>
      <c r="F31" s="37"/>
      <c r="G31" s="36"/>
      <c r="I31" s="239"/>
      <c r="J31" s="240"/>
      <c r="N31" s="189">
        <v>58.993059048385476</v>
      </c>
      <c r="O31" s="189">
        <v>58.721067421756011</v>
      </c>
      <c r="P31" s="189">
        <v>61.213314444798698</v>
      </c>
    </row>
    <row r="32" spans="2:16" ht="17.25" customHeight="1" x14ac:dyDescent="0.2">
      <c r="B32" s="94" t="s">
        <v>175</v>
      </c>
      <c r="C32" s="37">
        <v>26783</v>
      </c>
      <c r="D32" s="37">
        <v>148673</v>
      </c>
      <c r="E32" s="37">
        <v>25766.49</v>
      </c>
      <c r="F32" s="37">
        <v>3381</v>
      </c>
      <c r="G32" s="36">
        <v>81558</v>
      </c>
      <c r="H32" s="36">
        <v>44116</v>
      </c>
      <c r="I32" s="239">
        <f>30655.3+6903.9</f>
        <v>37559.199999999997</v>
      </c>
      <c r="J32" s="239">
        <f>379.3+61.2</f>
        <v>440.5</v>
      </c>
      <c r="N32" s="189">
        <v>63.1</v>
      </c>
      <c r="O32" s="189">
        <v>66.5</v>
      </c>
      <c r="P32" s="189">
        <v>76.8</v>
      </c>
    </row>
    <row r="33" spans="2:16" ht="17.25" customHeight="1" x14ac:dyDescent="0.2">
      <c r="B33" s="94" t="s">
        <v>176</v>
      </c>
      <c r="C33" s="37">
        <v>13079</v>
      </c>
      <c r="D33" s="37">
        <v>69253</v>
      </c>
      <c r="E33" s="37">
        <v>11754.44</v>
      </c>
      <c r="F33" s="37">
        <v>1220</v>
      </c>
      <c r="G33" s="36">
        <v>49569</v>
      </c>
      <c r="H33" s="36">
        <v>29681</v>
      </c>
      <c r="I33" s="239">
        <v>13835.1</v>
      </c>
      <c r="J33" s="240">
        <v>133.5</v>
      </c>
      <c r="N33" s="189">
        <v>74.3</v>
      </c>
      <c r="O33" s="189">
        <v>62.1</v>
      </c>
      <c r="P33" s="189">
        <v>73.599999999999994</v>
      </c>
    </row>
    <row r="34" spans="2:16" ht="17.25" customHeight="1" x14ac:dyDescent="0.2">
      <c r="B34" s="94" t="s">
        <v>177</v>
      </c>
      <c r="C34" s="37">
        <v>12632</v>
      </c>
      <c r="D34" s="37">
        <v>73503</v>
      </c>
      <c r="E34" s="37">
        <v>13394.28</v>
      </c>
      <c r="F34" s="37">
        <v>1630</v>
      </c>
      <c r="G34" s="36">
        <v>45499</v>
      </c>
      <c r="H34" s="36">
        <v>26675</v>
      </c>
      <c r="I34" s="239">
        <v>13083.8</v>
      </c>
      <c r="J34" s="240">
        <v>68.7</v>
      </c>
      <c r="N34" s="189">
        <v>68.900000000000006</v>
      </c>
      <c r="O34" s="189">
        <v>56.9</v>
      </c>
      <c r="P34" s="189">
        <v>71</v>
      </c>
    </row>
    <row r="35" spans="2:16" ht="17.25" customHeight="1" x14ac:dyDescent="0.2">
      <c r="B35" s="94" t="s">
        <v>178</v>
      </c>
      <c r="C35" s="37">
        <v>9380</v>
      </c>
      <c r="D35" s="37">
        <v>51937</v>
      </c>
      <c r="E35" s="37">
        <v>9046.94</v>
      </c>
      <c r="F35" s="37">
        <v>735</v>
      </c>
      <c r="G35" s="36">
        <v>29657</v>
      </c>
      <c r="H35" s="36">
        <v>16741</v>
      </c>
      <c r="I35" s="239">
        <v>10808.9</v>
      </c>
      <c r="J35" s="240">
        <v>121.9</v>
      </c>
      <c r="N35" s="189"/>
      <c r="O35" s="238"/>
      <c r="P35" s="189"/>
    </row>
    <row r="36" spans="2:16" ht="17.25" customHeight="1" x14ac:dyDescent="0.2">
      <c r="B36" s="94"/>
      <c r="C36" s="37"/>
      <c r="D36" s="37"/>
      <c r="E36" s="37"/>
      <c r="F36" s="37"/>
      <c r="G36" s="36"/>
      <c r="I36" s="239"/>
      <c r="J36" s="240"/>
      <c r="N36" s="189">
        <v>57.8</v>
      </c>
      <c r="O36" s="189">
        <v>50.7</v>
      </c>
      <c r="P36" s="189">
        <v>58.9</v>
      </c>
    </row>
    <row r="37" spans="2:16" ht="17.25" customHeight="1" x14ac:dyDescent="0.2">
      <c r="B37" s="94" t="s">
        <v>179</v>
      </c>
      <c r="C37" s="37">
        <v>9028</v>
      </c>
      <c r="D37" s="37">
        <v>51503</v>
      </c>
      <c r="E37" s="37">
        <v>8734.56</v>
      </c>
      <c r="F37" s="37">
        <v>899</v>
      </c>
      <c r="G37" s="36">
        <v>26700</v>
      </c>
      <c r="H37" s="36">
        <v>11297</v>
      </c>
      <c r="I37" s="239">
        <v>11183.4</v>
      </c>
      <c r="J37" s="240">
        <v>139.9</v>
      </c>
      <c r="N37" s="189">
        <v>57.9</v>
      </c>
      <c r="O37" s="189">
        <v>51.8</v>
      </c>
      <c r="P37" s="189">
        <v>47.2</v>
      </c>
    </row>
    <row r="38" spans="2:16" ht="17.25" customHeight="1" x14ac:dyDescent="0.2">
      <c r="B38" s="94" t="s">
        <v>180</v>
      </c>
      <c r="C38" s="37">
        <v>21711</v>
      </c>
      <c r="D38" s="37">
        <v>135704</v>
      </c>
      <c r="E38" s="37">
        <v>23735.759999999998</v>
      </c>
      <c r="F38" s="37">
        <v>2249</v>
      </c>
      <c r="G38" s="36">
        <v>70641</v>
      </c>
      <c r="H38" s="36">
        <v>32008</v>
      </c>
      <c r="I38" s="239">
        <v>47930.5</v>
      </c>
      <c r="J38" s="240">
        <v>316.7</v>
      </c>
      <c r="N38" s="189">
        <v>66.2</v>
      </c>
      <c r="O38" s="189">
        <v>47.8</v>
      </c>
      <c r="P38" s="189">
        <v>54.4</v>
      </c>
    </row>
    <row r="39" spans="2:16" ht="17.25" customHeight="1" x14ac:dyDescent="0.2">
      <c r="B39" s="94" t="s">
        <v>181</v>
      </c>
      <c r="C39" s="37">
        <v>20835</v>
      </c>
      <c r="D39" s="37">
        <v>128392</v>
      </c>
      <c r="E39" s="37">
        <v>21121.33</v>
      </c>
      <c r="F39" s="37">
        <v>2951</v>
      </c>
      <c r="G39" s="36">
        <v>68587</v>
      </c>
      <c r="H39" s="36">
        <v>37568</v>
      </c>
      <c r="I39" s="239">
        <v>30611.1</v>
      </c>
      <c r="J39" s="240">
        <v>234.3</v>
      </c>
      <c r="N39" s="189">
        <v>48.650406504065039</v>
      </c>
      <c r="O39" s="189">
        <v>53.518892862696319</v>
      </c>
      <c r="P39" s="189">
        <v>56.982244078231169</v>
      </c>
    </row>
    <row r="40" spans="2:16" ht="17.25" customHeight="1" x14ac:dyDescent="0.2">
      <c r="B40" s="94" t="s">
        <v>182</v>
      </c>
      <c r="C40" s="37">
        <v>36786</v>
      </c>
      <c r="D40" s="37">
        <v>230445</v>
      </c>
      <c r="E40" s="37">
        <v>40781.82</v>
      </c>
      <c r="F40" s="37">
        <v>4372</v>
      </c>
      <c r="G40" s="36">
        <v>132399</v>
      </c>
      <c r="H40" s="36">
        <v>94326</v>
      </c>
      <c r="I40" s="239">
        <f>24803.9+3261.4+8448.5</f>
        <v>36513.800000000003</v>
      </c>
      <c r="J40" s="239">
        <f>116.9+37.8+30.7</f>
        <v>185.39999999999998</v>
      </c>
      <c r="N40" s="189">
        <v>57.958295829582966</v>
      </c>
      <c r="O40" s="189">
        <v>53.084811595575879</v>
      </c>
      <c r="P40" s="189">
        <v>63.855031355348537</v>
      </c>
    </row>
    <row r="41" spans="2:16" ht="17.25" customHeight="1" x14ac:dyDescent="0.2">
      <c r="B41" s="94" t="s">
        <v>183</v>
      </c>
      <c r="C41" s="37">
        <v>57153</v>
      </c>
      <c r="D41" s="37">
        <v>436194</v>
      </c>
      <c r="E41" s="37">
        <v>82915.33</v>
      </c>
      <c r="F41" s="37">
        <v>13579</v>
      </c>
      <c r="G41" s="36">
        <v>331526</v>
      </c>
      <c r="H41" s="36">
        <v>167704</v>
      </c>
      <c r="I41" s="275">
        <f>43594.5+6439.5</f>
        <v>50034</v>
      </c>
      <c r="J41" s="275">
        <f>179.1+54.3</f>
        <v>233.39999999999998</v>
      </c>
      <c r="N41" s="189">
        <v>57.5</v>
      </c>
      <c r="O41" s="189">
        <v>49.9</v>
      </c>
      <c r="P41" s="189">
        <v>48.3</v>
      </c>
    </row>
    <row r="42" spans="2:16" ht="17.25" customHeight="1" x14ac:dyDescent="0.2">
      <c r="B42" s="94" t="s">
        <v>184</v>
      </c>
      <c r="C42" s="37">
        <v>17466</v>
      </c>
      <c r="D42" s="37">
        <v>112723</v>
      </c>
      <c r="E42" s="37">
        <v>19325.3</v>
      </c>
      <c r="F42" s="37">
        <v>2488</v>
      </c>
      <c r="G42" s="36">
        <v>74408</v>
      </c>
      <c r="H42" s="36">
        <v>32931</v>
      </c>
      <c r="I42" s="239">
        <v>25127.5</v>
      </c>
      <c r="J42" s="240">
        <v>167.1</v>
      </c>
      <c r="N42" s="189"/>
      <c r="O42" s="189"/>
      <c r="P42" s="189"/>
    </row>
    <row r="43" spans="2:16" ht="17.25" customHeight="1" x14ac:dyDescent="0.2">
      <c r="B43" s="94"/>
      <c r="C43" s="37"/>
      <c r="D43" s="37"/>
      <c r="E43" s="37"/>
      <c r="F43" s="37"/>
      <c r="G43" s="36"/>
      <c r="I43" s="239"/>
      <c r="J43" s="240"/>
      <c r="N43" s="189">
        <v>53.6</v>
      </c>
      <c r="O43" s="189">
        <v>49.9</v>
      </c>
      <c r="P43" s="189">
        <v>55.1</v>
      </c>
    </row>
    <row r="44" spans="2:16" ht="17.25" customHeight="1" x14ac:dyDescent="0.2">
      <c r="B44" s="94" t="s">
        <v>185</v>
      </c>
      <c r="C44" s="37">
        <v>11634</v>
      </c>
      <c r="D44" s="37">
        <v>84942</v>
      </c>
      <c r="E44" s="37">
        <v>13607.74</v>
      </c>
      <c r="F44" s="37">
        <v>2592</v>
      </c>
      <c r="G44" s="36">
        <v>50932</v>
      </c>
      <c r="H44" s="36">
        <v>29174</v>
      </c>
      <c r="I44" s="239">
        <v>12400.3</v>
      </c>
      <c r="J44" s="240">
        <v>161.4</v>
      </c>
      <c r="N44" s="189">
        <v>66.037531185594972</v>
      </c>
      <c r="O44" s="189">
        <v>47.130903936719861</v>
      </c>
      <c r="P44" s="189">
        <v>53.990801748320173</v>
      </c>
    </row>
    <row r="45" spans="2:16" ht="17.25" customHeight="1" x14ac:dyDescent="0.2">
      <c r="B45" s="94" t="s">
        <v>186</v>
      </c>
      <c r="C45" s="37">
        <v>26964</v>
      </c>
      <c r="D45" s="37">
        <v>177376</v>
      </c>
      <c r="E45" s="37">
        <v>30224.98</v>
      </c>
      <c r="F45" s="37">
        <v>4963</v>
      </c>
      <c r="G45" s="36">
        <v>116754</v>
      </c>
      <c r="H45" s="36">
        <v>54699</v>
      </c>
      <c r="I45" s="275">
        <f>11880.9+3579.5</f>
        <v>15460.4</v>
      </c>
      <c r="J45" s="275">
        <f>55.1+14.3</f>
        <v>69.400000000000006</v>
      </c>
      <c r="N45" s="189">
        <v>43.752867410919109</v>
      </c>
      <c r="O45" s="189">
        <v>52.443619593948597</v>
      </c>
      <c r="P45" s="189">
        <v>75.929810383452079</v>
      </c>
    </row>
    <row r="46" spans="2:16" ht="17.25" customHeight="1" x14ac:dyDescent="0.2">
      <c r="B46" s="94" t="s">
        <v>187</v>
      </c>
      <c r="C46" s="37">
        <v>74665</v>
      </c>
      <c r="D46" s="37">
        <v>509947</v>
      </c>
      <c r="E46" s="37">
        <v>96505.41</v>
      </c>
      <c r="F46" s="37">
        <v>17439</v>
      </c>
      <c r="G46" s="36">
        <v>584068</v>
      </c>
      <c r="H46" s="36">
        <v>372589</v>
      </c>
      <c r="I46" s="275">
        <f>13457.3+3959.1+2046.8</f>
        <v>19463.199999999997</v>
      </c>
      <c r="J46" s="275">
        <f>114.8+4.7+13.2</f>
        <v>132.69999999999999</v>
      </c>
      <c r="N46" s="189">
        <v>63.833210431051825</v>
      </c>
      <c r="O46" s="189">
        <v>56.209061135371172</v>
      </c>
      <c r="P46" s="189">
        <v>58.493244029317424</v>
      </c>
    </row>
    <row r="47" spans="2:16" ht="17.25" customHeight="1" x14ac:dyDescent="0.2">
      <c r="B47" s="94" t="s">
        <v>188</v>
      </c>
      <c r="C47" s="37">
        <v>49503</v>
      </c>
      <c r="D47" s="37">
        <v>326731</v>
      </c>
      <c r="E47" s="37">
        <v>54873.06</v>
      </c>
      <c r="F47" s="37">
        <v>8859</v>
      </c>
      <c r="G47" s="36">
        <v>206973</v>
      </c>
      <c r="H47" s="36">
        <v>100068</v>
      </c>
      <c r="I47" s="239">
        <f>30326.2+5972.2</f>
        <v>36298.400000000001</v>
      </c>
      <c r="J47" s="239">
        <f>267.5+30.8</f>
        <v>298.3</v>
      </c>
      <c r="N47" s="189">
        <v>47.4</v>
      </c>
      <c r="O47" s="189">
        <v>34.9</v>
      </c>
      <c r="P47" s="189">
        <v>45</v>
      </c>
    </row>
    <row r="48" spans="2:16" ht="17.25" customHeight="1" x14ac:dyDescent="0.2">
      <c r="B48" s="94" t="s">
        <v>189</v>
      </c>
      <c r="C48" s="37">
        <v>11532</v>
      </c>
      <c r="D48" s="37">
        <v>77843</v>
      </c>
      <c r="E48" s="37">
        <v>12502.77</v>
      </c>
      <c r="F48" s="37">
        <v>2356</v>
      </c>
      <c r="G48" s="36">
        <v>62956</v>
      </c>
      <c r="H48" s="36">
        <v>23289</v>
      </c>
      <c r="I48" s="239">
        <v>12626.2</v>
      </c>
      <c r="J48" s="240">
        <v>18.2</v>
      </c>
      <c r="N48" s="189">
        <v>59.3</v>
      </c>
      <c r="O48" s="189">
        <v>38.200000000000003</v>
      </c>
      <c r="P48" s="189">
        <v>41.9</v>
      </c>
    </row>
    <row r="49" spans="2:16" ht="17.25" customHeight="1" x14ac:dyDescent="0.2">
      <c r="B49" s="94" t="s">
        <v>190</v>
      </c>
      <c r="C49" s="119">
        <v>12198</v>
      </c>
      <c r="D49" s="119">
        <v>63100</v>
      </c>
      <c r="E49" s="119">
        <v>9347.5499999999993</v>
      </c>
      <c r="F49" s="37">
        <v>1249</v>
      </c>
      <c r="G49" s="36">
        <v>38593</v>
      </c>
      <c r="H49" s="36">
        <v>15474</v>
      </c>
      <c r="I49" s="239">
        <v>13508.8</v>
      </c>
      <c r="J49" s="240">
        <v>59.6</v>
      </c>
      <c r="N49" s="189"/>
      <c r="O49" s="189"/>
      <c r="P49" s="189"/>
    </row>
    <row r="50" spans="2:16" ht="17.25" customHeight="1" x14ac:dyDescent="0.2">
      <c r="B50" s="94"/>
      <c r="C50" s="119"/>
      <c r="D50" s="119"/>
      <c r="E50" s="119"/>
      <c r="F50" s="37"/>
      <c r="G50" s="36"/>
      <c r="I50" s="239"/>
      <c r="J50" s="274"/>
      <c r="N50" s="189">
        <v>73</v>
      </c>
      <c r="O50" s="189">
        <v>73.2</v>
      </c>
      <c r="P50" s="189">
        <v>64.900000000000006</v>
      </c>
    </row>
    <row r="51" spans="2:16" ht="17.25" customHeight="1" x14ac:dyDescent="0.2">
      <c r="B51" s="94" t="s">
        <v>191</v>
      </c>
      <c r="C51" s="37">
        <v>6250</v>
      </c>
      <c r="D51" s="37">
        <v>36841</v>
      </c>
      <c r="E51" s="37">
        <v>6356.14</v>
      </c>
      <c r="F51" s="37">
        <v>603</v>
      </c>
      <c r="G51" s="36">
        <v>21877</v>
      </c>
      <c r="H51" s="36">
        <v>12030</v>
      </c>
      <c r="I51" s="239">
        <v>8794.7000000000007</v>
      </c>
      <c r="J51" s="240">
        <v>51.8</v>
      </c>
      <c r="N51" s="189">
        <v>66.400000000000006</v>
      </c>
      <c r="O51" s="189">
        <v>52.9</v>
      </c>
      <c r="P51" s="189">
        <v>52.9</v>
      </c>
    </row>
    <row r="52" spans="2:16" ht="17.25" customHeight="1" x14ac:dyDescent="0.2">
      <c r="B52" s="94" t="s">
        <v>192</v>
      </c>
      <c r="C52" s="37">
        <v>8952</v>
      </c>
      <c r="D52" s="37">
        <v>45628</v>
      </c>
      <c r="E52" s="37">
        <v>7317.53</v>
      </c>
      <c r="F52" s="37">
        <v>559</v>
      </c>
      <c r="G52" s="36">
        <v>22643</v>
      </c>
      <c r="H52" s="36">
        <v>10629</v>
      </c>
      <c r="I52" s="239">
        <v>18210.900000000001</v>
      </c>
      <c r="J52" s="240">
        <v>116.3</v>
      </c>
      <c r="N52" s="189">
        <v>68.348170128585565</v>
      </c>
      <c r="O52" s="189">
        <v>48.967584680469557</v>
      </c>
      <c r="P52" s="189">
        <v>43.984714670161587</v>
      </c>
    </row>
    <row r="53" spans="2:16" ht="17.25" customHeight="1" x14ac:dyDescent="0.2">
      <c r="B53" s="94" t="s">
        <v>193</v>
      </c>
      <c r="C53" s="37">
        <v>18390</v>
      </c>
      <c r="D53" s="37">
        <v>116070</v>
      </c>
      <c r="E53" s="37">
        <v>20438.53</v>
      </c>
      <c r="F53" s="37">
        <v>2701</v>
      </c>
      <c r="G53" s="36">
        <v>72757</v>
      </c>
      <c r="H53" s="36">
        <v>39828</v>
      </c>
      <c r="I53" s="239">
        <f>25552.9+6549.2</f>
        <v>32102.100000000002</v>
      </c>
      <c r="J53" s="239">
        <f>269+26.4</f>
        <v>295.39999999999998</v>
      </c>
      <c r="N53" s="189">
        <v>67.218207604511377</v>
      </c>
      <c r="O53" s="189">
        <v>57.695661652496177</v>
      </c>
      <c r="P53" s="189">
        <v>53.979725198190906</v>
      </c>
    </row>
    <row r="54" spans="2:16" ht="17.25" customHeight="1" x14ac:dyDescent="0.2">
      <c r="B54" s="94" t="s">
        <v>194</v>
      </c>
      <c r="C54" s="37">
        <v>27035</v>
      </c>
      <c r="D54" s="37">
        <v>177092</v>
      </c>
      <c r="E54" s="37">
        <v>31150.61</v>
      </c>
      <c r="F54" s="37">
        <v>4301</v>
      </c>
      <c r="G54" s="36">
        <v>116447</v>
      </c>
      <c r="H54" s="36">
        <v>80458</v>
      </c>
      <c r="I54" s="275">
        <f>24593+4390.2</f>
        <v>28983.200000000001</v>
      </c>
      <c r="J54" s="275">
        <f>263.3+59.4</f>
        <v>322.7</v>
      </c>
      <c r="N54" s="189">
        <v>66.099999999999994</v>
      </c>
      <c r="O54" s="189">
        <v>43.9</v>
      </c>
      <c r="P54" s="189">
        <v>58.6</v>
      </c>
    </row>
    <row r="55" spans="2:16" ht="17.25" customHeight="1" x14ac:dyDescent="0.2">
      <c r="B55" s="94" t="s">
        <v>195</v>
      </c>
      <c r="C55" s="37">
        <v>16146</v>
      </c>
      <c r="D55" s="37">
        <v>94093</v>
      </c>
      <c r="E55" s="37">
        <v>14855.91</v>
      </c>
      <c r="F55" s="37">
        <v>1628</v>
      </c>
      <c r="G55" s="36">
        <v>56230</v>
      </c>
      <c r="H55" s="36">
        <v>28210</v>
      </c>
      <c r="I55" s="239">
        <v>16568.7</v>
      </c>
      <c r="J55" s="240">
        <v>257</v>
      </c>
      <c r="N55" s="189"/>
      <c r="O55" s="189"/>
      <c r="P55" s="189"/>
    </row>
    <row r="56" spans="2:16" ht="17.25" customHeight="1" x14ac:dyDescent="0.2">
      <c r="B56" s="94"/>
      <c r="C56" s="37"/>
      <c r="D56" s="37"/>
      <c r="E56" s="37"/>
      <c r="F56" s="37"/>
      <c r="G56" s="36"/>
      <c r="I56" s="239"/>
      <c r="J56" s="240"/>
      <c r="N56" s="189">
        <v>53.9</v>
      </c>
      <c r="O56" s="189">
        <v>32.6</v>
      </c>
      <c r="P56" s="189">
        <v>44.1</v>
      </c>
    </row>
    <row r="57" spans="2:16" ht="17.25" customHeight="1" x14ac:dyDescent="0.2">
      <c r="B57" s="94" t="s">
        <v>196</v>
      </c>
      <c r="C57" s="37">
        <v>9001</v>
      </c>
      <c r="D57" s="37">
        <v>46534</v>
      </c>
      <c r="E57" s="37">
        <v>7320.09</v>
      </c>
      <c r="F57" s="37">
        <v>684</v>
      </c>
      <c r="G57" s="36">
        <v>42579</v>
      </c>
      <c r="H57" s="36">
        <v>18212</v>
      </c>
      <c r="I57" s="239">
        <v>15078.1</v>
      </c>
      <c r="J57" s="240">
        <v>105.2</v>
      </c>
      <c r="N57" s="189">
        <v>65.099999999999994</v>
      </c>
      <c r="O57" s="189">
        <v>61.8</v>
      </c>
      <c r="P57" s="189">
        <v>60.5</v>
      </c>
    </row>
    <row r="58" spans="2:16" ht="17.25" customHeight="1" x14ac:dyDescent="0.2">
      <c r="B58" s="94" t="s">
        <v>197</v>
      </c>
      <c r="C58" s="37">
        <v>10587</v>
      </c>
      <c r="D58" s="37">
        <v>62981</v>
      </c>
      <c r="E58" s="37">
        <v>11073.42</v>
      </c>
      <c r="F58" s="37">
        <v>1606</v>
      </c>
      <c r="G58" s="36">
        <v>50286</v>
      </c>
      <c r="H58" s="36">
        <v>24762</v>
      </c>
      <c r="I58" s="239">
        <v>10262.9</v>
      </c>
      <c r="J58" s="240">
        <v>88</v>
      </c>
      <c r="N58" s="189">
        <v>67.099999999999994</v>
      </c>
      <c r="O58" s="189">
        <v>43.5</v>
      </c>
      <c r="P58" s="189">
        <v>49.5</v>
      </c>
    </row>
    <row r="59" spans="2:16" ht="17.25" customHeight="1" x14ac:dyDescent="0.2">
      <c r="B59" s="94" t="s">
        <v>198</v>
      </c>
      <c r="C59" s="37">
        <v>15469</v>
      </c>
      <c r="D59" s="37">
        <v>85939</v>
      </c>
      <c r="E59" s="37">
        <v>13654.15</v>
      </c>
      <c r="F59" s="37">
        <v>2062</v>
      </c>
      <c r="G59" s="36">
        <v>65316</v>
      </c>
      <c r="H59" s="36">
        <v>52575</v>
      </c>
      <c r="I59" s="239">
        <v>18210.7</v>
      </c>
      <c r="J59" s="240">
        <v>185.6</v>
      </c>
      <c r="N59" s="189">
        <v>72.8</v>
      </c>
      <c r="O59" s="189">
        <v>33.299999999999997</v>
      </c>
      <c r="P59" s="189">
        <v>42.6</v>
      </c>
    </row>
    <row r="60" spans="2:16" ht="17.25" customHeight="1" x14ac:dyDescent="0.2">
      <c r="B60" s="94" t="s">
        <v>199</v>
      </c>
      <c r="C60" s="37">
        <v>9778</v>
      </c>
      <c r="D60" s="37">
        <v>50849</v>
      </c>
      <c r="E60" s="37">
        <v>7493.59</v>
      </c>
      <c r="F60" s="37">
        <v>730</v>
      </c>
      <c r="G60" s="36">
        <v>25293</v>
      </c>
      <c r="H60" s="36">
        <v>14764</v>
      </c>
      <c r="I60" s="239">
        <v>13958.2</v>
      </c>
      <c r="J60" s="240">
        <v>83.2</v>
      </c>
      <c r="N60" s="238"/>
      <c r="O60" s="189"/>
      <c r="P60" s="189"/>
    </row>
    <row r="61" spans="2:16" ht="17.25" customHeight="1" x14ac:dyDescent="0.2">
      <c r="B61" s="94"/>
      <c r="C61" s="37"/>
      <c r="D61" s="37"/>
      <c r="E61" s="37"/>
      <c r="F61" s="37"/>
      <c r="G61" s="36"/>
      <c r="I61" s="274"/>
      <c r="J61" s="240"/>
      <c r="N61" s="189">
        <v>54.193437848025361</v>
      </c>
      <c r="O61" s="189">
        <v>56.900297278755993</v>
      </c>
      <c r="P61" s="189">
        <v>63.566068475228953</v>
      </c>
    </row>
    <row r="62" spans="2:16" ht="17.25" customHeight="1" x14ac:dyDescent="0.2">
      <c r="B62" s="94" t="s">
        <v>200</v>
      </c>
      <c r="C62" s="37">
        <v>48658</v>
      </c>
      <c r="D62" s="37">
        <v>316586</v>
      </c>
      <c r="E62" s="37">
        <v>53561.85</v>
      </c>
      <c r="F62" s="37">
        <v>6988</v>
      </c>
      <c r="G62" s="36">
        <v>201143</v>
      </c>
      <c r="H62" s="36">
        <v>158689</v>
      </c>
      <c r="I62" s="275">
        <f>29178.4+4254.7+3924</f>
        <v>37357.1</v>
      </c>
      <c r="J62" s="275">
        <f>121.7+49+2.4</f>
        <v>173.1</v>
      </c>
      <c r="N62" s="189">
        <v>53.1</v>
      </c>
      <c r="O62" s="189">
        <v>53.9</v>
      </c>
      <c r="P62" s="189">
        <v>68.900000000000006</v>
      </c>
    </row>
    <row r="63" spans="2:16" ht="17.25" customHeight="1" x14ac:dyDescent="0.2">
      <c r="B63" s="94" t="s">
        <v>201</v>
      </c>
      <c r="C63" s="37">
        <v>9771</v>
      </c>
      <c r="D63" s="37">
        <v>54167</v>
      </c>
      <c r="E63" s="37">
        <v>8180.94</v>
      </c>
      <c r="F63" s="37">
        <v>672</v>
      </c>
      <c r="G63" s="36">
        <v>22692</v>
      </c>
      <c r="H63" s="36">
        <v>11743</v>
      </c>
      <c r="I63" s="239">
        <v>10851.2</v>
      </c>
      <c r="J63" s="240">
        <v>81.900000000000006</v>
      </c>
      <c r="N63" s="189">
        <v>55.6</v>
      </c>
      <c r="O63" s="189">
        <v>55</v>
      </c>
      <c r="P63" s="189">
        <v>46.7</v>
      </c>
    </row>
    <row r="64" spans="2:16" ht="17.25" customHeight="1" x14ac:dyDescent="0.2">
      <c r="B64" s="94" t="s">
        <v>202</v>
      </c>
      <c r="C64" s="37">
        <v>16706</v>
      </c>
      <c r="D64" s="37">
        <v>88973</v>
      </c>
      <c r="E64" s="37">
        <v>13873.91</v>
      </c>
      <c r="F64" s="37">
        <v>1200</v>
      </c>
      <c r="G64" s="36">
        <v>46473</v>
      </c>
      <c r="H64" s="36">
        <v>24998</v>
      </c>
      <c r="I64" s="239">
        <v>18003.099999999999</v>
      </c>
      <c r="J64" s="240">
        <v>46.2</v>
      </c>
      <c r="N64" s="189">
        <v>66.900000000000006</v>
      </c>
      <c r="O64" s="189">
        <v>52.1</v>
      </c>
      <c r="P64" s="189">
        <v>54.5</v>
      </c>
    </row>
    <row r="65" spans="1:16" ht="17.25" customHeight="1" x14ac:dyDescent="0.2">
      <c r="B65" s="94" t="s">
        <v>203</v>
      </c>
      <c r="C65" s="37">
        <v>18806</v>
      </c>
      <c r="D65" s="37">
        <v>113657</v>
      </c>
      <c r="E65" s="37">
        <v>17526.93</v>
      </c>
      <c r="F65" s="37">
        <v>1666</v>
      </c>
      <c r="G65" s="36">
        <v>54828</v>
      </c>
      <c r="H65" s="36">
        <v>32997</v>
      </c>
      <c r="I65" s="239">
        <f>22080.8+3771.4</f>
        <v>25852.2</v>
      </c>
      <c r="J65" s="240">
        <f>111.1+23.6</f>
        <v>134.69999999999999</v>
      </c>
      <c r="N65" s="189"/>
      <c r="O65" s="238"/>
      <c r="P65" s="189"/>
    </row>
    <row r="66" spans="1:16" ht="17.25" customHeight="1" x14ac:dyDescent="0.2">
      <c r="B66" s="94"/>
      <c r="C66" s="37"/>
      <c r="D66" s="37"/>
      <c r="E66" s="37"/>
      <c r="F66" s="37"/>
      <c r="G66" s="36"/>
      <c r="H66" s="36"/>
      <c r="I66" s="239"/>
      <c r="J66" s="240"/>
      <c r="N66" s="189">
        <v>70.7</v>
      </c>
      <c r="O66" s="189">
        <v>61.7</v>
      </c>
      <c r="P66" s="189">
        <v>59.9</v>
      </c>
    </row>
    <row r="67" spans="1:16" ht="17.25" customHeight="1" x14ac:dyDescent="0.2">
      <c r="B67" s="94" t="s">
        <v>204</v>
      </c>
      <c r="C67" s="37">
        <v>13208</v>
      </c>
      <c r="D67" s="37">
        <v>77246</v>
      </c>
      <c r="E67" s="37">
        <v>12094.21</v>
      </c>
      <c r="F67" s="37">
        <v>1218</v>
      </c>
      <c r="G67" s="36">
        <v>35169</v>
      </c>
      <c r="H67" s="36">
        <v>21864</v>
      </c>
      <c r="I67" s="239">
        <v>18279.599999999999</v>
      </c>
      <c r="J67" s="240">
        <v>146.19999999999999</v>
      </c>
      <c r="N67" s="189">
        <v>62.1</v>
      </c>
      <c r="O67" s="189">
        <v>49.8</v>
      </c>
      <c r="P67" s="189">
        <v>51.6</v>
      </c>
    </row>
    <row r="68" spans="1:16" ht="17.25" customHeight="1" x14ac:dyDescent="0.2">
      <c r="B68" s="94" t="s">
        <v>205</v>
      </c>
      <c r="C68" s="37">
        <v>12734</v>
      </c>
      <c r="D68" s="37">
        <v>72410</v>
      </c>
      <c r="E68" s="37">
        <v>11473.21</v>
      </c>
      <c r="F68" s="37">
        <v>877</v>
      </c>
      <c r="G68" s="36">
        <v>27656</v>
      </c>
      <c r="H68" s="36">
        <v>20265</v>
      </c>
      <c r="I68" s="239">
        <v>20040</v>
      </c>
      <c r="J68" s="240">
        <v>144.30000000000001</v>
      </c>
      <c r="N68" s="189">
        <v>74.5</v>
      </c>
      <c r="O68" s="189">
        <v>67.400000000000006</v>
      </c>
      <c r="P68" s="189">
        <v>66.3</v>
      </c>
    </row>
    <row r="69" spans="1:16" ht="17.25" customHeight="1" x14ac:dyDescent="0.2">
      <c r="B69" s="94" t="s">
        <v>206</v>
      </c>
      <c r="C69" s="37">
        <v>19748</v>
      </c>
      <c r="D69" s="37">
        <v>105477</v>
      </c>
      <c r="E69" s="37">
        <v>16065.08</v>
      </c>
      <c r="F69" s="37">
        <v>1628</v>
      </c>
      <c r="G69" s="36">
        <v>41366</v>
      </c>
      <c r="H69" s="36">
        <v>29986</v>
      </c>
      <c r="I69" s="239">
        <v>27132.9</v>
      </c>
      <c r="J69" s="240">
        <v>105.1</v>
      </c>
      <c r="N69" s="189">
        <v>69.900000000000006</v>
      </c>
      <c r="O69" s="189">
        <v>73.599999999999994</v>
      </c>
      <c r="P69" s="189">
        <v>63.2</v>
      </c>
    </row>
    <row r="70" spans="1:16" ht="17.25" customHeight="1" x14ac:dyDescent="0.2">
      <c r="B70" s="94" t="s">
        <v>207</v>
      </c>
      <c r="C70" s="37">
        <v>14970</v>
      </c>
      <c r="D70" s="37">
        <v>80053</v>
      </c>
      <c r="E70" s="37">
        <v>11078.43</v>
      </c>
      <c r="F70" s="37">
        <v>1591</v>
      </c>
      <c r="G70" s="36">
        <v>41114</v>
      </c>
      <c r="H70" s="36">
        <v>29491</v>
      </c>
      <c r="I70" s="239">
        <v>8065.3</v>
      </c>
      <c r="J70" s="240">
        <v>57.3</v>
      </c>
    </row>
    <row r="71" spans="1:16" ht="17.25" customHeight="1" x14ac:dyDescent="0.2">
      <c r="B71" s="159"/>
      <c r="C71" s="35"/>
      <c r="D71" s="35"/>
      <c r="E71" s="35"/>
      <c r="F71" s="37"/>
      <c r="G71" s="36"/>
      <c r="H71" s="36"/>
      <c r="I71" s="242"/>
      <c r="J71" s="243"/>
    </row>
    <row r="72" spans="1:16" ht="17.25" customHeight="1" x14ac:dyDescent="0.2">
      <c r="B72" s="333" t="s">
        <v>3</v>
      </c>
      <c r="C72" s="372" t="s">
        <v>257</v>
      </c>
      <c r="D72" s="373"/>
      <c r="E72" s="381"/>
      <c r="F72" s="124" t="s">
        <v>38</v>
      </c>
      <c r="G72" s="335" t="s">
        <v>234</v>
      </c>
      <c r="H72" s="333"/>
      <c r="I72" s="377" t="s">
        <v>62</v>
      </c>
      <c r="J72" s="378"/>
    </row>
    <row r="73" spans="1:16" ht="17.25" customHeight="1" thickBot="1" x14ac:dyDescent="0.25">
      <c r="B73" s="334"/>
      <c r="C73" s="374"/>
      <c r="D73" s="375"/>
      <c r="E73" s="382"/>
      <c r="F73" s="125" t="s">
        <v>39</v>
      </c>
      <c r="G73" s="337"/>
      <c r="H73" s="334"/>
      <c r="I73" s="379" t="s">
        <v>63</v>
      </c>
      <c r="J73" s="380"/>
    </row>
    <row r="74" spans="1:16" ht="17.25" customHeight="1" x14ac:dyDescent="0.15">
      <c r="A74" s="19"/>
      <c r="I74" s="276"/>
      <c r="J74" s="277"/>
    </row>
  </sheetData>
  <mergeCells count="10">
    <mergeCell ref="B6:J6"/>
    <mergeCell ref="I11:J11"/>
    <mergeCell ref="I72:J72"/>
    <mergeCell ref="I73:J73"/>
    <mergeCell ref="G11:H11"/>
    <mergeCell ref="G72:H73"/>
    <mergeCell ref="C11:E11"/>
    <mergeCell ref="B72:B73"/>
    <mergeCell ref="C72:E73"/>
    <mergeCell ref="G9:H9"/>
  </mergeCells>
  <phoneticPr fontId="2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5"/>
  <sheetViews>
    <sheetView view="pageBreakPreview" topLeftCell="B7" zoomScale="75" zoomScaleNormal="75" zoomScaleSheetLayoutView="75" workbookViewId="0">
      <selection activeCell="F65" sqref="F65"/>
    </sheetView>
  </sheetViews>
  <sheetFormatPr defaultColWidth="14.625" defaultRowHeight="17.25" customHeight="1" x14ac:dyDescent="0.15"/>
  <cols>
    <col min="1" max="1" width="17.125" customWidth="1"/>
    <col min="2" max="2" width="15.75" style="256" customWidth="1"/>
    <col min="3" max="8" width="15.625" style="184" customWidth="1"/>
    <col min="9" max="9" width="15.625" style="216" customWidth="1"/>
    <col min="10" max="10" width="15.625" style="229" customWidth="1"/>
    <col min="11" max="11" width="19.625" customWidth="1"/>
  </cols>
  <sheetData>
    <row r="2" spans="2:13" ht="17.25" customHeight="1" x14ac:dyDescent="0.15">
      <c r="B2" s="250"/>
      <c r="I2" s="200"/>
      <c r="J2" s="221"/>
      <c r="K2" s="44"/>
    </row>
    <row r="4" spans="2:13" ht="17.25" customHeight="1" x14ac:dyDescent="0.15">
      <c r="I4" s="200"/>
      <c r="J4" s="221"/>
    </row>
    <row r="6" spans="2:13" ht="24" customHeight="1" x14ac:dyDescent="0.25">
      <c r="B6" s="339" t="s">
        <v>121</v>
      </c>
      <c r="C6" s="339"/>
      <c r="D6" s="339"/>
      <c r="E6" s="339"/>
      <c r="F6" s="339"/>
      <c r="G6" s="339"/>
      <c r="H6" s="339"/>
      <c r="I6" s="339"/>
      <c r="J6" s="339"/>
    </row>
    <row r="7" spans="2:13" ht="17.25" customHeight="1" thickBot="1" x14ac:dyDescent="0.2">
      <c r="B7" s="257"/>
      <c r="C7" s="183"/>
      <c r="D7" s="183"/>
      <c r="E7" s="183"/>
      <c r="F7" s="183"/>
      <c r="G7" s="183"/>
      <c r="H7" s="183"/>
      <c r="I7" s="183"/>
      <c r="J7" s="213"/>
    </row>
    <row r="8" spans="2:13" ht="17.25" customHeight="1" x14ac:dyDescent="0.2">
      <c r="B8" s="252"/>
      <c r="C8" s="369" t="s">
        <v>277</v>
      </c>
      <c r="D8" s="393"/>
      <c r="E8" s="370"/>
      <c r="F8" s="140"/>
      <c r="G8" s="369" t="s">
        <v>264</v>
      </c>
      <c r="H8" s="370"/>
      <c r="I8" s="140"/>
      <c r="J8" s="222"/>
    </row>
    <row r="9" spans="2:13" ht="17.25" customHeight="1" x14ac:dyDescent="0.2">
      <c r="B9" s="253"/>
      <c r="C9" s="111"/>
      <c r="D9" s="140"/>
      <c r="E9" s="233"/>
      <c r="F9" s="186" t="s">
        <v>215</v>
      </c>
      <c r="G9" s="186" t="s">
        <v>223</v>
      </c>
      <c r="H9" s="140"/>
      <c r="I9" s="186" t="s">
        <v>254</v>
      </c>
      <c r="J9" s="223" t="s">
        <v>266</v>
      </c>
    </row>
    <row r="10" spans="2:13" ht="17.25" customHeight="1" x14ac:dyDescent="0.2">
      <c r="B10" s="254"/>
      <c r="C10" s="296" t="s">
        <v>122</v>
      </c>
      <c r="D10" s="290" t="s">
        <v>123</v>
      </c>
      <c r="E10" s="297" t="s">
        <v>129</v>
      </c>
      <c r="F10" s="290" t="s">
        <v>216</v>
      </c>
      <c r="G10" s="290" t="s">
        <v>0</v>
      </c>
      <c r="H10" s="290" t="s">
        <v>99</v>
      </c>
      <c r="I10" s="290" t="s">
        <v>100</v>
      </c>
      <c r="J10" s="224" t="s">
        <v>267</v>
      </c>
    </row>
    <row r="11" spans="2:13" ht="17.25" customHeight="1" x14ac:dyDescent="0.2">
      <c r="B11" s="178" t="s">
        <v>156</v>
      </c>
      <c r="C11" s="306" t="s">
        <v>305</v>
      </c>
      <c r="D11" s="311"/>
      <c r="E11" s="350"/>
      <c r="F11" s="292" t="s">
        <v>297</v>
      </c>
      <c r="G11" s="292" t="s">
        <v>299</v>
      </c>
      <c r="H11" s="188" t="s">
        <v>298</v>
      </c>
      <c r="I11" s="290" t="s">
        <v>300</v>
      </c>
      <c r="J11" s="224" t="s">
        <v>301</v>
      </c>
    </row>
    <row r="12" spans="2:13" ht="17.25" customHeight="1" x14ac:dyDescent="0.2">
      <c r="B12" s="246"/>
      <c r="C12" s="117" t="s">
        <v>158</v>
      </c>
      <c r="D12" s="117" t="s">
        <v>158</v>
      </c>
      <c r="E12" s="117" t="s">
        <v>158</v>
      </c>
      <c r="F12" s="117" t="s">
        <v>97</v>
      </c>
      <c r="G12" s="117" t="s">
        <v>97</v>
      </c>
      <c r="H12" s="111"/>
      <c r="I12" s="117" t="s">
        <v>96</v>
      </c>
      <c r="J12" s="225" t="s">
        <v>158</v>
      </c>
    </row>
    <row r="13" spans="2:13" ht="17.25" customHeight="1" x14ac:dyDescent="0.2">
      <c r="B13" s="179" t="s">
        <v>159</v>
      </c>
      <c r="C13" s="82">
        <v>66</v>
      </c>
      <c r="D13" s="82">
        <v>56.9</v>
      </c>
      <c r="E13" s="82">
        <v>57.5</v>
      </c>
      <c r="F13" s="144">
        <f>SUM(F15:F70)</f>
        <v>468253.02999999997</v>
      </c>
      <c r="G13" s="144">
        <v>494818.41548999998</v>
      </c>
      <c r="H13" s="218">
        <v>0.45528999999999997</v>
      </c>
      <c r="I13" s="34">
        <v>167965</v>
      </c>
      <c r="J13" s="226">
        <v>76.3</v>
      </c>
      <c r="K13" s="189"/>
      <c r="L13" s="189"/>
      <c r="M13" s="189"/>
    </row>
    <row r="14" spans="2:13" ht="17.25" customHeight="1" x14ac:dyDescent="0.2">
      <c r="B14" s="94"/>
      <c r="C14" s="82"/>
      <c r="D14" s="82"/>
      <c r="E14" s="82"/>
      <c r="F14" s="144"/>
      <c r="G14" s="144"/>
      <c r="H14" s="218"/>
      <c r="I14" s="34"/>
      <c r="J14" s="226"/>
      <c r="K14" s="189"/>
      <c r="L14" s="189"/>
      <c r="M14" s="189"/>
    </row>
    <row r="15" spans="2:13" ht="17.25" customHeight="1" x14ac:dyDescent="0.2">
      <c r="B15" s="94" t="s">
        <v>160</v>
      </c>
      <c r="C15" s="82">
        <v>92.209173432397634</v>
      </c>
      <c r="D15" s="82">
        <v>89.026659981133193</v>
      </c>
      <c r="E15" s="82">
        <v>66.674975566202207</v>
      </c>
      <c r="F15" s="34">
        <v>11353.47</v>
      </c>
      <c r="G15" s="34">
        <v>24612.376240000001</v>
      </c>
      <c r="H15" s="218">
        <v>0.38241000000000003</v>
      </c>
      <c r="I15" s="34">
        <v>255645</v>
      </c>
      <c r="J15" s="226">
        <v>89.9</v>
      </c>
      <c r="K15" s="189"/>
      <c r="L15" s="189"/>
      <c r="M15" s="189"/>
    </row>
    <row r="16" spans="2:13" ht="17.25" customHeight="1" x14ac:dyDescent="0.2">
      <c r="B16" s="94" t="s">
        <v>161</v>
      </c>
      <c r="C16" s="82">
        <v>74.599999999999994</v>
      </c>
      <c r="D16" s="82">
        <v>63</v>
      </c>
      <c r="E16" s="82">
        <v>58</v>
      </c>
      <c r="F16" s="34">
        <v>2032.68</v>
      </c>
      <c r="G16" s="34">
        <v>7093.5454399999999</v>
      </c>
      <c r="H16" s="218">
        <v>0.30281000000000002</v>
      </c>
      <c r="I16" s="34">
        <v>267541</v>
      </c>
      <c r="J16" s="226">
        <v>56.1</v>
      </c>
      <c r="K16" s="189"/>
      <c r="L16" s="189"/>
      <c r="M16" s="189"/>
    </row>
    <row r="17" spans="2:13" ht="17.25" customHeight="1" x14ac:dyDescent="0.2">
      <c r="B17" s="94" t="s">
        <v>163</v>
      </c>
      <c r="C17" s="82">
        <v>84.3</v>
      </c>
      <c r="D17" s="82">
        <v>69.8</v>
      </c>
      <c r="E17" s="82">
        <v>58.6</v>
      </c>
      <c r="F17" s="34">
        <v>1974.94</v>
      </c>
      <c r="G17" s="34">
        <v>11118.40706</v>
      </c>
      <c r="H17" s="218">
        <v>0.29038000000000003</v>
      </c>
      <c r="I17" s="34">
        <v>382332</v>
      </c>
      <c r="J17" s="289">
        <v>54.4</v>
      </c>
      <c r="K17" s="189"/>
      <c r="L17" s="189"/>
      <c r="M17" s="189"/>
    </row>
    <row r="18" spans="2:13" ht="17.25" customHeight="1" x14ac:dyDescent="0.2">
      <c r="B18" s="94" t="s">
        <v>164</v>
      </c>
      <c r="C18" s="82">
        <v>57.739743267052603</v>
      </c>
      <c r="D18" s="82">
        <v>70.4234556068659</v>
      </c>
      <c r="E18" s="82">
        <v>67.173363819847282</v>
      </c>
      <c r="F18" s="34">
        <v>6272.55</v>
      </c>
      <c r="G18" s="34">
        <v>18277.603950000001</v>
      </c>
      <c r="H18" s="218">
        <v>0.50292000000000003</v>
      </c>
      <c r="I18" s="34">
        <v>353953</v>
      </c>
      <c r="J18" s="230">
        <v>78.400000000000006</v>
      </c>
      <c r="K18" s="189"/>
      <c r="L18" s="189"/>
      <c r="M18" s="189"/>
    </row>
    <row r="19" spans="2:13" ht="17.25" customHeight="1" x14ac:dyDescent="0.2">
      <c r="B19" s="94" t="s">
        <v>165</v>
      </c>
      <c r="C19" s="82">
        <v>79.400000000000006</v>
      </c>
      <c r="D19" s="82">
        <v>68.7</v>
      </c>
      <c r="E19" s="82">
        <v>66</v>
      </c>
      <c r="F19" s="34">
        <v>1394.96</v>
      </c>
      <c r="G19" s="34">
        <v>6147.7419300000001</v>
      </c>
      <c r="H19" s="218">
        <v>0.26647999999999999</v>
      </c>
      <c r="I19" s="34">
        <v>255129</v>
      </c>
      <c r="J19" s="226">
        <v>60.8</v>
      </c>
      <c r="K19" s="189"/>
      <c r="L19" s="189"/>
      <c r="M19" s="189"/>
    </row>
    <row r="20" spans="2:13" ht="17.25" customHeight="1" x14ac:dyDescent="0.2">
      <c r="B20" s="94"/>
      <c r="C20" s="82"/>
      <c r="F20" s="34"/>
      <c r="G20" s="34"/>
      <c r="I20" s="34"/>
      <c r="J20" s="226"/>
      <c r="K20" s="189"/>
      <c r="L20" s="189"/>
      <c r="M20" s="238"/>
    </row>
    <row r="21" spans="2:13" ht="17.25" customHeight="1" x14ac:dyDescent="0.2">
      <c r="B21" s="94" t="s">
        <v>166</v>
      </c>
      <c r="C21" s="82">
        <v>69.7</v>
      </c>
      <c r="D21" s="82">
        <v>75.2</v>
      </c>
      <c r="E21" s="82">
        <v>66.599999999999994</v>
      </c>
      <c r="F21" s="34">
        <v>1700.83</v>
      </c>
      <c r="G21" s="34">
        <v>5774.6241200000004</v>
      </c>
      <c r="H21" s="218">
        <v>0.30647000000000002</v>
      </c>
      <c r="I21" s="34">
        <v>246257</v>
      </c>
      <c r="J21" s="226">
        <v>73.900000000000006</v>
      </c>
      <c r="K21" s="189"/>
      <c r="L21" s="189"/>
      <c r="M21" s="189"/>
    </row>
    <row r="22" spans="2:13" ht="17.25" customHeight="1" x14ac:dyDescent="0.2">
      <c r="B22" s="94" t="s">
        <v>167</v>
      </c>
      <c r="C22" s="82">
        <v>66.099999999999994</v>
      </c>
      <c r="D22" s="82">
        <v>56.2</v>
      </c>
      <c r="E22" s="82">
        <v>56.9</v>
      </c>
      <c r="F22" s="34">
        <v>3473.09</v>
      </c>
      <c r="G22" s="34">
        <v>15773.1204</v>
      </c>
      <c r="H22" s="218">
        <v>0.41304000000000002</v>
      </c>
      <c r="I22" s="34">
        <v>260096</v>
      </c>
      <c r="J22" s="172" t="s">
        <v>226</v>
      </c>
      <c r="K22" s="189"/>
      <c r="L22" s="189"/>
      <c r="M22" s="189"/>
    </row>
    <row r="23" spans="2:13" ht="17.25" customHeight="1" x14ac:dyDescent="0.2">
      <c r="B23" s="94" t="s">
        <v>168</v>
      </c>
      <c r="C23" s="82">
        <v>60.2</v>
      </c>
      <c r="D23" s="82">
        <v>57</v>
      </c>
      <c r="E23" s="82">
        <v>37.299999999999997</v>
      </c>
      <c r="F23" s="34">
        <v>7061.59</v>
      </c>
      <c r="G23" s="34">
        <v>11099.27483</v>
      </c>
      <c r="H23" s="218">
        <v>0.59309000000000001</v>
      </c>
      <c r="I23" s="34">
        <v>180824</v>
      </c>
      <c r="J23" s="226">
        <v>58.4</v>
      </c>
      <c r="K23" s="189"/>
      <c r="L23" s="189"/>
      <c r="M23" s="189"/>
    </row>
    <row r="24" spans="2:13" ht="17.25" customHeight="1" x14ac:dyDescent="0.2">
      <c r="B24" s="94" t="s">
        <v>169</v>
      </c>
      <c r="C24" s="82">
        <v>53</v>
      </c>
      <c r="D24" s="82">
        <v>55.3</v>
      </c>
      <c r="E24" s="82">
        <v>67.900000000000006</v>
      </c>
      <c r="F24" s="34">
        <v>3772.87</v>
      </c>
      <c r="G24" s="34">
        <v>7598.6950200000001</v>
      </c>
      <c r="H24" s="218">
        <v>0.55096000000000001</v>
      </c>
      <c r="I24" s="34">
        <v>175300</v>
      </c>
      <c r="J24" s="226">
        <v>62.1</v>
      </c>
      <c r="K24" s="189"/>
      <c r="L24" s="189"/>
      <c r="M24" s="189"/>
    </row>
    <row r="25" spans="2:13" ht="17.25" customHeight="1" x14ac:dyDescent="0.2">
      <c r="B25" s="94" t="s">
        <v>170</v>
      </c>
      <c r="C25" s="82">
        <v>55.6</v>
      </c>
      <c r="D25" s="82">
        <v>58.9</v>
      </c>
      <c r="E25" s="82">
        <v>47.3</v>
      </c>
      <c r="F25" s="34">
        <v>4387.05</v>
      </c>
      <c r="G25" s="34">
        <v>7400.1941800000004</v>
      </c>
      <c r="H25" s="218">
        <v>0.54866999999999999</v>
      </c>
      <c r="I25" s="34">
        <v>144879</v>
      </c>
      <c r="J25" s="226">
        <v>50.5</v>
      </c>
      <c r="K25" s="189"/>
      <c r="L25" s="189"/>
      <c r="M25" s="189"/>
    </row>
    <row r="26" spans="2:13" ht="17.25" customHeight="1" x14ac:dyDescent="0.2">
      <c r="B26" s="94"/>
      <c r="C26" s="82"/>
      <c r="F26" s="34"/>
      <c r="G26" s="34"/>
      <c r="I26" s="34"/>
      <c r="J26" s="226"/>
      <c r="K26" s="189"/>
      <c r="L26" s="189"/>
      <c r="M26" s="189"/>
    </row>
    <row r="27" spans="2:13" ht="17.25" customHeight="1" x14ac:dyDescent="0.2">
      <c r="B27" s="94" t="s">
        <v>171</v>
      </c>
      <c r="C27" s="82">
        <v>34.760733452593911</v>
      </c>
      <c r="D27" s="82">
        <v>53.06934673366834</v>
      </c>
      <c r="E27" s="82">
        <v>50.95707027590759</v>
      </c>
      <c r="F27" s="34">
        <v>12260.92</v>
      </c>
      <c r="G27" s="34">
        <v>16247.655860000001</v>
      </c>
      <c r="H27" s="218">
        <v>0.73265000000000002</v>
      </c>
      <c r="I27" s="34">
        <v>95435</v>
      </c>
      <c r="J27" s="226">
        <v>77.900000000000006</v>
      </c>
      <c r="K27" s="189"/>
      <c r="L27" s="189"/>
      <c r="M27" s="189"/>
    </row>
    <row r="28" spans="2:13" ht="17.25" customHeight="1" x14ac:dyDescent="0.2">
      <c r="B28" s="94" t="s">
        <v>172</v>
      </c>
      <c r="C28" s="82">
        <v>46.726881007623462</v>
      </c>
      <c r="D28" s="82">
        <v>52.865605046542029</v>
      </c>
      <c r="E28" s="82">
        <v>58.230218237026989</v>
      </c>
      <c r="F28" s="34">
        <v>14647.2</v>
      </c>
      <c r="G28" s="34">
        <v>15911.432849999999</v>
      </c>
      <c r="H28" s="218">
        <v>0.74512999999999996</v>
      </c>
      <c r="I28" s="34">
        <v>99992</v>
      </c>
      <c r="J28" s="226">
        <v>70.7</v>
      </c>
      <c r="K28" s="189"/>
      <c r="L28" s="189"/>
      <c r="M28" s="189"/>
    </row>
    <row r="29" spans="2:13" ht="17.25" customHeight="1" x14ac:dyDescent="0.2">
      <c r="B29" s="94" t="s">
        <v>173</v>
      </c>
      <c r="C29" s="82">
        <v>65.3</v>
      </c>
      <c r="D29" s="82">
        <v>54</v>
      </c>
      <c r="E29" s="82">
        <v>71.2</v>
      </c>
      <c r="F29" s="34">
        <v>180669.76</v>
      </c>
      <c r="G29" s="34">
        <v>60417.786350000002</v>
      </c>
      <c r="H29" s="218">
        <v>0.86448999999999998</v>
      </c>
      <c r="I29" s="34">
        <v>165279</v>
      </c>
      <c r="J29" s="226">
        <v>99.4</v>
      </c>
      <c r="K29" s="189"/>
      <c r="L29" s="189"/>
      <c r="M29" s="189"/>
    </row>
    <row r="30" spans="2:13" ht="17.25" customHeight="1" x14ac:dyDescent="0.2">
      <c r="B30" s="94" t="s">
        <v>174</v>
      </c>
      <c r="C30" s="82">
        <v>27.553821702066173</v>
      </c>
      <c r="D30" s="82">
        <v>31.734417344173437</v>
      </c>
      <c r="E30" s="82">
        <v>65.956191681844984</v>
      </c>
      <c r="F30" s="34">
        <v>26433.88</v>
      </c>
      <c r="G30" s="34">
        <v>18915.42643</v>
      </c>
      <c r="H30" s="218">
        <v>0.89978999999999998</v>
      </c>
      <c r="I30" s="34">
        <v>95075</v>
      </c>
      <c r="J30" s="226">
        <v>96.1</v>
      </c>
      <c r="K30" s="189"/>
      <c r="L30" s="189"/>
      <c r="M30" s="189"/>
    </row>
    <row r="31" spans="2:13" ht="17.25" customHeight="1" x14ac:dyDescent="0.2">
      <c r="B31" s="94"/>
      <c r="C31" s="82"/>
      <c r="F31" s="34"/>
      <c r="G31" s="34"/>
      <c r="I31" s="34"/>
      <c r="J31" s="226"/>
      <c r="K31" s="189"/>
      <c r="L31" s="189"/>
      <c r="M31" s="189"/>
    </row>
    <row r="32" spans="2:13" ht="17.25" customHeight="1" x14ac:dyDescent="0.2">
      <c r="B32" s="94" t="s">
        <v>175</v>
      </c>
      <c r="C32" s="82">
        <v>57.74157756707686</v>
      </c>
      <c r="D32" s="82">
        <v>55.704367205245795</v>
      </c>
      <c r="E32" s="82">
        <v>61.405742829667901</v>
      </c>
      <c r="F32" s="34">
        <v>4667.76</v>
      </c>
      <c r="G32" s="34">
        <v>12591.52586</v>
      </c>
      <c r="H32" s="218">
        <v>0.38530999999999999</v>
      </c>
      <c r="I32" s="34">
        <v>291147</v>
      </c>
      <c r="J32" s="226">
        <v>70.3</v>
      </c>
      <c r="K32" s="189"/>
      <c r="L32" s="189"/>
      <c r="M32" s="189"/>
    </row>
    <row r="33" spans="2:13" ht="17.25" customHeight="1" x14ac:dyDescent="0.2">
      <c r="B33" s="94" t="s">
        <v>176</v>
      </c>
      <c r="C33" s="82">
        <v>64.599999999999994</v>
      </c>
      <c r="D33" s="82">
        <v>67</v>
      </c>
      <c r="E33" s="82">
        <v>76.900000000000006</v>
      </c>
      <c r="F33" s="34">
        <v>2621.38</v>
      </c>
      <c r="G33" s="34">
        <v>5390.31441</v>
      </c>
      <c r="H33" s="218">
        <v>0.42581999999999998</v>
      </c>
      <c r="I33" s="34">
        <v>294061</v>
      </c>
      <c r="J33" s="226">
        <v>81.5</v>
      </c>
      <c r="K33" s="189"/>
      <c r="L33" s="189"/>
      <c r="M33" s="189"/>
    </row>
    <row r="34" spans="2:13" ht="17.25" customHeight="1" x14ac:dyDescent="0.2">
      <c r="B34" s="94" t="s">
        <v>177</v>
      </c>
      <c r="C34" s="82">
        <v>75.5</v>
      </c>
      <c r="D34" s="82">
        <v>62.5</v>
      </c>
      <c r="E34" s="82">
        <v>73.8</v>
      </c>
      <c r="F34" s="34">
        <v>2433.64</v>
      </c>
      <c r="G34" s="34">
        <v>5587.1280100000004</v>
      </c>
      <c r="H34" s="218">
        <v>0.42919000000000002</v>
      </c>
      <c r="I34" s="34">
        <v>230413</v>
      </c>
      <c r="J34" s="226">
        <v>80.8</v>
      </c>
      <c r="K34" s="189"/>
      <c r="L34" s="189"/>
      <c r="M34" s="189"/>
    </row>
    <row r="35" spans="2:13" ht="17.25" customHeight="1" x14ac:dyDescent="0.2">
      <c r="B35" s="94" t="s">
        <v>178</v>
      </c>
      <c r="C35" s="82">
        <v>73</v>
      </c>
      <c r="D35" s="82">
        <v>58.3</v>
      </c>
      <c r="E35" s="82">
        <v>71.099999999999994</v>
      </c>
      <c r="F35" s="34">
        <v>1561.52</v>
      </c>
      <c r="G35" s="34">
        <v>4479.3170700000001</v>
      </c>
      <c r="H35" s="218">
        <v>0.36264000000000002</v>
      </c>
      <c r="I35" s="34">
        <v>266788</v>
      </c>
      <c r="J35" s="226">
        <v>74.400000000000006</v>
      </c>
      <c r="K35" s="189"/>
      <c r="L35" s="189"/>
      <c r="M35" s="189"/>
    </row>
    <row r="36" spans="2:13" ht="17.25" customHeight="1" x14ac:dyDescent="0.2">
      <c r="B36" s="94"/>
      <c r="C36" s="82"/>
      <c r="D36" s="82"/>
      <c r="E36" s="82"/>
      <c r="F36" s="34"/>
      <c r="G36" s="34"/>
      <c r="I36" s="34"/>
      <c r="J36" s="226"/>
      <c r="K36" s="189"/>
      <c r="L36" s="238"/>
      <c r="M36" s="189"/>
    </row>
    <row r="37" spans="2:13" ht="17.25" customHeight="1" x14ac:dyDescent="0.2">
      <c r="B37" s="94" t="s">
        <v>179</v>
      </c>
      <c r="C37" s="82">
        <v>59.1</v>
      </c>
      <c r="D37" s="82">
        <v>47.7</v>
      </c>
      <c r="E37" s="82">
        <v>59.2</v>
      </c>
      <c r="F37" s="34">
        <v>1732.5</v>
      </c>
      <c r="G37" s="34">
        <v>4639.9616400000004</v>
      </c>
      <c r="H37" s="218">
        <v>0.36242999999999997</v>
      </c>
      <c r="I37" s="34">
        <v>236038</v>
      </c>
      <c r="J37" s="226">
        <v>62.5</v>
      </c>
      <c r="K37" s="189"/>
      <c r="L37" s="189"/>
      <c r="M37" s="189"/>
    </row>
    <row r="38" spans="2:13" ht="17.25" customHeight="1" x14ac:dyDescent="0.2">
      <c r="B38" s="94" t="s">
        <v>180</v>
      </c>
      <c r="C38" s="82">
        <v>60</v>
      </c>
      <c r="D38" s="82">
        <v>51.8</v>
      </c>
      <c r="E38" s="82">
        <v>47.6</v>
      </c>
      <c r="F38" s="34">
        <v>3623.93</v>
      </c>
      <c r="G38" s="34">
        <v>8292.6304500000006</v>
      </c>
      <c r="H38" s="218">
        <v>0.43221999999999999</v>
      </c>
      <c r="I38" s="34">
        <v>197578</v>
      </c>
      <c r="J38" s="226">
        <v>80.900000000000006</v>
      </c>
      <c r="K38" s="189"/>
      <c r="L38" s="189"/>
      <c r="M38" s="189"/>
    </row>
    <row r="39" spans="2:13" ht="17.25" customHeight="1" x14ac:dyDescent="0.2">
      <c r="B39" s="94" t="s">
        <v>181</v>
      </c>
      <c r="C39" s="82">
        <v>68.3</v>
      </c>
      <c r="D39" s="82">
        <v>42.8</v>
      </c>
      <c r="E39" s="82">
        <v>54.7</v>
      </c>
      <c r="F39" s="34">
        <v>3951.44</v>
      </c>
      <c r="G39" s="34">
        <v>7364.1950100000004</v>
      </c>
      <c r="H39" s="218">
        <v>0.48486000000000001</v>
      </c>
      <c r="I39" s="34">
        <v>167289</v>
      </c>
      <c r="J39" s="226">
        <v>72.2</v>
      </c>
      <c r="K39" s="189"/>
      <c r="L39" s="189"/>
      <c r="M39" s="189"/>
    </row>
    <row r="40" spans="2:13" ht="17.25" customHeight="1" x14ac:dyDescent="0.2">
      <c r="B40" s="94" t="s">
        <v>182</v>
      </c>
      <c r="C40" s="82">
        <v>32.681361895891548</v>
      </c>
      <c r="D40" s="82">
        <v>46.547870358872473</v>
      </c>
      <c r="E40" s="82">
        <v>57.37342228972755</v>
      </c>
      <c r="F40" s="34">
        <v>8386.2900000000009</v>
      </c>
      <c r="G40" s="34">
        <v>11068.29105</v>
      </c>
      <c r="H40" s="218">
        <v>0.66722999999999999</v>
      </c>
      <c r="I40" s="34">
        <v>140963</v>
      </c>
      <c r="J40" s="226">
        <v>60.3</v>
      </c>
      <c r="K40" s="189"/>
      <c r="L40" s="189"/>
      <c r="M40" s="189"/>
    </row>
    <row r="41" spans="2:13" ht="17.25" customHeight="1" x14ac:dyDescent="0.2">
      <c r="B41" s="94" t="s">
        <v>183</v>
      </c>
      <c r="C41" s="82">
        <v>55.446442060734249</v>
      </c>
      <c r="D41" s="82">
        <v>53.824878256347219</v>
      </c>
      <c r="E41" s="82">
        <v>64.115371055081965</v>
      </c>
      <c r="F41" s="34">
        <v>30157.66</v>
      </c>
      <c r="G41" s="34">
        <v>21290.366529999999</v>
      </c>
      <c r="H41" s="218">
        <v>0.92574000000000001</v>
      </c>
      <c r="I41" s="34">
        <v>113173</v>
      </c>
      <c r="J41" s="226">
        <v>74</v>
      </c>
      <c r="K41" s="189"/>
      <c r="L41" s="189"/>
      <c r="M41" s="189"/>
    </row>
    <row r="42" spans="2:13" ht="17.25" customHeight="1" x14ac:dyDescent="0.2">
      <c r="B42" s="94" t="s">
        <v>184</v>
      </c>
      <c r="C42" s="82">
        <v>65</v>
      </c>
      <c r="D42" s="82">
        <v>50</v>
      </c>
      <c r="E42" s="82">
        <v>48.6</v>
      </c>
      <c r="F42" s="34">
        <v>5503.95</v>
      </c>
      <c r="G42" s="34">
        <v>6778.4422500000001</v>
      </c>
      <c r="H42" s="218">
        <v>0.53761999999999999</v>
      </c>
      <c r="I42" s="34">
        <v>188720</v>
      </c>
      <c r="J42" s="226">
        <v>48</v>
      </c>
      <c r="K42" s="189"/>
      <c r="L42" s="189"/>
      <c r="M42" s="189"/>
    </row>
    <row r="43" spans="2:13" ht="17.25" customHeight="1" x14ac:dyDescent="0.2">
      <c r="B43" s="94"/>
      <c r="C43" s="82"/>
      <c r="F43" s="34"/>
      <c r="G43" s="34"/>
      <c r="I43" s="34"/>
      <c r="J43" s="226"/>
      <c r="K43" s="189"/>
      <c r="L43" s="189"/>
      <c r="M43" s="189"/>
    </row>
    <row r="44" spans="2:13" ht="17.25" customHeight="1" x14ac:dyDescent="0.2">
      <c r="B44" s="94" t="s">
        <v>185</v>
      </c>
      <c r="C44" s="82">
        <v>55.8</v>
      </c>
      <c r="D44" s="82">
        <v>50.6</v>
      </c>
      <c r="E44" s="82">
        <v>56.9</v>
      </c>
      <c r="F44" s="34">
        <v>2202.0500000000002</v>
      </c>
      <c r="G44" s="34">
        <v>4748.152</v>
      </c>
      <c r="H44" s="218">
        <v>0.51500999999999997</v>
      </c>
      <c r="I44" s="34">
        <v>133828</v>
      </c>
      <c r="J44" s="226">
        <v>87.3</v>
      </c>
      <c r="K44" s="189"/>
      <c r="L44" s="189"/>
      <c r="M44" s="189"/>
    </row>
    <row r="45" spans="2:13" ht="17.25" customHeight="1" x14ac:dyDescent="0.2">
      <c r="B45" s="94" t="s">
        <v>186</v>
      </c>
      <c r="C45" s="82">
        <v>60.562004990777915</v>
      </c>
      <c r="D45" s="82">
        <v>35.150100677283547</v>
      </c>
      <c r="E45" s="82">
        <v>54.20295989970856</v>
      </c>
      <c r="F45" s="34">
        <v>7050.22</v>
      </c>
      <c r="G45" s="34">
        <v>9057.8580000000002</v>
      </c>
      <c r="H45" s="218">
        <v>0.55732000000000004</v>
      </c>
      <c r="I45" s="34">
        <v>135010</v>
      </c>
      <c r="J45" s="226">
        <v>92.3</v>
      </c>
      <c r="K45" s="189"/>
      <c r="L45" s="189"/>
      <c r="M45" s="189"/>
    </row>
    <row r="46" spans="2:13" ht="17.25" customHeight="1" x14ac:dyDescent="0.2">
      <c r="B46" s="94" t="s">
        <v>187</v>
      </c>
      <c r="C46" s="82">
        <v>35.660091047040972</v>
      </c>
      <c r="D46" s="82">
        <v>47.9903446727293</v>
      </c>
      <c r="E46" s="82">
        <v>76.12743559836828</v>
      </c>
      <c r="F46" s="34">
        <v>43854.19</v>
      </c>
      <c r="G46" s="34">
        <v>27514.889220000001</v>
      </c>
      <c r="H46" s="218">
        <v>0.71736999999999995</v>
      </c>
      <c r="I46" s="34">
        <v>95625</v>
      </c>
      <c r="J46" s="226">
        <v>94.3</v>
      </c>
      <c r="K46" s="189"/>
      <c r="L46" s="189"/>
      <c r="M46" s="189"/>
    </row>
    <row r="47" spans="2:13" ht="17.25" customHeight="1" x14ac:dyDescent="0.2">
      <c r="B47" s="94" t="s">
        <v>188</v>
      </c>
      <c r="C47" s="82">
        <v>64.992624379777396</v>
      </c>
      <c r="D47" s="82">
        <v>52.124465471749602</v>
      </c>
      <c r="E47" s="82">
        <v>58.75605649518635</v>
      </c>
      <c r="F47" s="34">
        <v>12600.82</v>
      </c>
      <c r="G47" s="34">
        <v>20299.32747</v>
      </c>
      <c r="H47" s="218">
        <v>0.58398000000000005</v>
      </c>
      <c r="I47" s="34">
        <v>129846</v>
      </c>
      <c r="J47" s="226">
        <v>91.9</v>
      </c>
      <c r="K47" s="189"/>
      <c r="L47" s="189"/>
      <c r="M47" s="189"/>
    </row>
    <row r="48" spans="2:13" ht="17.25" customHeight="1" x14ac:dyDescent="0.2">
      <c r="B48" s="94" t="s">
        <v>189</v>
      </c>
      <c r="C48" s="82">
        <v>50.5</v>
      </c>
      <c r="D48" s="82">
        <v>33.6</v>
      </c>
      <c r="E48" s="82">
        <v>44.9</v>
      </c>
      <c r="F48" s="34">
        <v>1666.91</v>
      </c>
      <c r="G48" s="34">
        <v>4599.1051699999998</v>
      </c>
      <c r="H48" s="218">
        <v>0.39128000000000002</v>
      </c>
      <c r="I48" s="34">
        <v>130888</v>
      </c>
      <c r="J48" s="226">
        <v>76.099999999999994</v>
      </c>
      <c r="K48" s="189"/>
      <c r="L48" s="189"/>
      <c r="M48" s="189"/>
    </row>
    <row r="49" spans="2:13" ht="17.25" customHeight="1" x14ac:dyDescent="0.2">
      <c r="B49" s="94" t="s">
        <v>190</v>
      </c>
      <c r="C49" s="82">
        <v>61.2</v>
      </c>
      <c r="D49" s="82">
        <v>37.9</v>
      </c>
      <c r="E49" s="82">
        <v>42.3</v>
      </c>
      <c r="F49" s="34">
        <v>2504.71</v>
      </c>
      <c r="G49" s="34">
        <v>5700.0888000000004</v>
      </c>
      <c r="H49" s="218">
        <v>0.29681999999999997</v>
      </c>
      <c r="I49" s="34">
        <v>264158</v>
      </c>
      <c r="J49" s="226">
        <v>22.7</v>
      </c>
      <c r="K49" s="189"/>
      <c r="L49" s="189"/>
      <c r="M49" s="189"/>
    </row>
    <row r="50" spans="2:13" ht="17.25" customHeight="1" x14ac:dyDescent="0.2">
      <c r="B50" s="94"/>
      <c r="C50" s="82"/>
      <c r="F50" s="34"/>
      <c r="G50" s="34"/>
      <c r="I50" s="34"/>
      <c r="J50" s="226"/>
      <c r="K50" s="189"/>
      <c r="L50" s="189"/>
      <c r="M50" s="189"/>
    </row>
    <row r="51" spans="2:13" ht="17.25" customHeight="1" x14ac:dyDescent="0.2">
      <c r="B51" s="94" t="s">
        <v>191</v>
      </c>
      <c r="C51" s="82">
        <v>74.2</v>
      </c>
      <c r="D51" s="82">
        <v>73.900000000000006</v>
      </c>
      <c r="E51" s="82">
        <v>65</v>
      </c>
      <c r="F51" s="34">
        <v>737.15</v>
      </c>
      <c r="G51" s="34">
        <v>3300.9683399999999</v>
      </c>
      <c r="H51" s="218">
        <v>0.24399999999999999</v>
      </c>
      <c r="I51" s="34">
        <v>265738</v>
      </c>
      <c r="J51" s="226">
        <v>66.099999999999994</v>
      </c>
      <c r="K51" s="189"/>
      <c r="L51" s="189"/>
      <c r="M51" s="189"/>
    </row>
    <row r="52" spans="2:13" ht="17.25" customHeight="1" x14ac:dyDescent="0.2">
      <c r="B52" s="94" t="s">
        <v>192</v>
      </c>
      <c r="C52" s="82">
        <v>68.099999999999994</v>
      </c>
      <c r="D52" s="82">
        <v>48.6</v>
      </c>
      <c r="E52" s="82">
        <v>53.1</v>
      </c>
      <c r="F52" s="34">
        <v>963.37</v>
      </c>
      <c r="G52" s="34">
        <v>5251.9718499999999</v>
      </c>
      <c r="H52" s="218">
        <v>0.22137000000000001</v>
      </c>
      <c r="I52" s="34">
        <v>373645</v>
      </c>
      <c r="J52" s="226">
        <v>43.6</v>
      </c>
      <c r="K52" s="189"/>
      <c r="L52" s="189"/>
      <c r="M52" s="189"/>
    </row>
    <row r="53" spans="2:13" ht="17.25" customHeight="1" x14ac:dyDescent="0.2">
      <c r="B53" s="94" t="s">
        <v>193</v>
      </c>
      <c r="C53" s="82">
        <v>65.069033530571986</v>
      </c>
      <c r="D53" s="82">
        <v>46.251121579183497</v>
      </c>
      <c r="E53" s="82">
        <v>44.297242004973135</v>
      </c>
      <c r="F53" s="34">
        <v>5450.83</v>
      </c>
      <c r="G53" s="34">
        <v>6864.9336800000001</v>
      </c>
      <c r="H53" s="218">
        <v>0.47077000000000002</v>
      </c>
      <c r="I53" s="34">
        <v>148953</v>
      </c>
      <c r="J53" s="226">
        <v>62.9</v>
      </c>
      <c r="K53" s="189"/>
      <c r="L53" s="189"/>
      <c r="M53" s="189"/>
    </row>
    <row r="54" spans="2:13" ht="17.25" customHeight="1" x14ac:dyDescent="0.2">
      <c r="B54" s="94" t="s">
        <v>194</v>
      </c>
      <c r="C54" s="82">
        <v>63.757356875334402</v>
      </c>
      <c r="D54" s="82">
        <v>52.506050964074959</v>
      </c>
      <c r="E54" s="82">
        <v>55.68498224640458</v>
      </c>
      <c r="F54" s="34">
        <v>6992.98</v>
      </c>
      <c r="G54" s="34">
        <v>8875.0148499999996</v>
      </c>
      <c r="H54" s="218">
        <v>0.54627000000000003</v>
      </c>
      <c r="I54" s="34">
        <v>151708</v>
      </c>
      <c r="J54" s="226">
        <v>70.5</v>
      </c>
      <c r="K54" s="189"/>
      <c r="L54" s="189"/>
      <c r="M54" s="189"/>
    </row>
    <row r="55" spans="2:13" ht="17.25" customHeight="1" x14ac:dyDescent="0.2">
      <c r="B55" s="94" t="s">
        <v>195</v>
      </c>
      <c r="C55" s="82">
        <v>68.8</v>
      </c>
      <c r="D55" s="82">
        <v>44.1</v>
      </c>
      <c r="E55" s="82">
        <v>58.8</v>
      </c>
      <c r="F55" s="34">
        <v>5112.8</v>
      </c>
      <c r="G55" s="34">
        <v>6465.1446999999998</v>
      </c>
      <c r="H55" s="218">
        <v>0.39505000000000001</v>
      </c>
      <c r="I55" s="34">
        <v>201838</v>
      </c>
      <c r="J55" s="226">
        <v>61.7</v>
      </c>
      <c r="K55" s="189"/>
      <c r="L55" s="189"/>
      <c r="M55" s="189"/>
    </row>
    <row r="56" spans="2:13" ht="17.25" customHeight="1" x14ac:dyDescent="0.2">
      <c r="B56" s="94"/>
      <c r="C56" s="82"/>
      <c r="F56" s="34"/>
      <c r="G56" s="34"/>
      <c r="I56" s="34"/>
      <c r="J56" s="226"/>
      <c r="K56" s="189"/>
      <c r="L56" s="189"/>
      <c r="M56" s="189"/>
    </row>
    <row r="57" spans="2:13" ht="17.25" customHeight="1" x14ac:dyDescent="0.2">
      <c r="B57" s="94" t="s">
        <v>196</v>
      </c>
      <c r="C57" s="82">
        <v>53.1</v>
      </c>
      <c r="D57" s="82">
        <v>29.1</v>
      </c>
      <c r="E57" s="82">
        <v>44.4</v>
      </c>
      <c r="F57" s="34">
        <v>1256.6099999999999</v>
      </c>
      <c r="G57" s="34">
        <v>4541.9878200000003</v>
      </c>
      <c r="H57" s="218">
        <v>0.28693999999999997</v>
      </c>
      <c r="I57" s="34">
        <v>215098</v>
      </c>
      <c r="J57" s="226">
        <v>16.3</v>
      </c>
      <c r="K57" s="189"/>
      <c r="L57" s="189"/>
      <c r="M57" s="189"/>
    </row>
    <row r="58" spans="2:13" ht="17.25" customHeight="1" x14ac:dyDescent="0.2">
      <c r="B58" s="94" t="s">
        <v>197</v>
      </c>
      <c r="C58" s="82">
        <v>66.900000000000006</v>
      </c>
      <c r="D58" s="82">
        <v>65.099999999999994</v>
      </c>
      <c r="E58" s="82">
        <v>60.8</v>
      </c>
      <c r="F58" s="34">
        <v>3039.95</v>
      </c>
      <c r="G58" s="34">
        <v>4184.4646899999998</v>
      </c>
      <c r="H58" s="218">
        <v>0.43058999999999997</v>
      </c>
      <c r="I58" s="34">
        <v>166905</v>
      </c>
      <c r="J58" s="226">
        <v>43.1</v>
      </c>
      <c r="K58" s="189"/>
      <c r="L58" s="189"/>
      <c r="M58" s="189"/>
    </row>
    <row r="59" spans="2:13" ht="17.25" customHeight="1" x14ac:dyDescent="0.2">
      <c r="B59" s="94" t="s">
        <v>198</v>
      </c>
      <c r="C59" s="82">
        <v>70.900000000000006</v>
      </c>
      <c r="D59" s="82">
        <v>44.5</v>
      </c>
      <c r="E59" s="82">
        <v>49.7</v>
      </c>
      <c r="F59" s="34">
        <v>4087.91</v>
      </c>
      <c r="G59" s="34">
        <v>5885.1427899999999</v>
      </c>
      <c r="H59" s="218">
        <v>0.38256000000000001</v>
      </c>
      <c r="I59" s="34">
        <v>162241</v>
      </c>
      <c r="J59" s="226">
        <v>49.9</v>
      </c>
      <c r="K59" s="189"/>
      <c r="L59" s="189"/>
      <c r="M59" s="189"/>
    </row>
    <row r="60" spans="2:13" ht="17.25" customHeight="1" x14ac:dyDescent="0.2">
      <c r="B60" s="94" t="s">
        <v>199</v>
      </c>
      <c r="C60" s="82">
        <v>73.400000000000006</v>
      </c>
      <c r="D60" s="82">
        <v>32.700000000000003</v>
      </c>
      <c r="E60" s="82">
        <v>43</v>
      </c>
      <c r="F60" s="34">
        <v>993.79</v>
      </c>
      <c r="G60" s="34">
        <v>4259.0829800000001</v>
      </c>
      <c r="H60" s="218">
        <v>0.22833000000000001</v>
      </c>
      <c r="I60" s="34">
        <v>279585</v>
      </c>
      <c r="J60" s="226">
        <v>34.9</v>
      </c>
      <c r="K60" s="189"/>
      <c r="L60" s="189"/>
      <c r="M60" s="189"/>
    </row>
    <row r="61" spans="2:13" ht="17.25" customHeight="1" x14ac:dyDescent="0.2">
      <c r="B61" s="94"/>
      <c r="C61" s="82"/>
      <c r="F61" s="34"/>
      <c r="G61" s="34"/>
      <c r="I61" s="34"/>
      <c r="J61" s="226"/>
      <c r="K61" s="238"/>
      <c r="L61" s="189"/>
      <c r="M61" s="189"/>
    </row>
    <row r="62" spans="2:13" ht="17.25" customHeight="1" x14ac:dyDescent="0.2">
      <c r="B62" s="94" t="s">
        <v>200</v>
      </c>
      <c r="C62" s="82">
        <v>42.844479464197775</v>
      </c>
      <c r="D62" s="82">
        <v>52.130698046384104</v>
      </c>
      <c r="E62" s="82">
        <v>63.828425686921783</v>
      </c>
      <c r="F62" s="34">
        <v>12154</v>
      </c>
      <c r="G62" s="34">
        <v>15768.18743</v>
      </c>
      <c r="H62" s="218">
        <v>0.57223999999999997</v>
      </c>
      <c r="I62" s="34">
        <v>140797</v>
      </c>
      <c r="J62" s="226">
        <v>78.2</v>
      </c>
      <c r="K62" s="189"/>
      <c r="L62" s="189"/>
      <c r="M62" s="189"/>
    </row>
    <row r="63" spans="2:13" ht="17.25" customHeight="1" x14ac:dyDescent="0.2">
      <c r="B63" s="94" t="s">
        <v>201</v>
      </c>
      <c r="C63" s="82">
        <v>55.4</v>
      </c>
      <c r="D63" s="82">
        <v>50.6</v>
      </c>
      <c r="E63" s="82">
        <v>69.400000000000006</v>
      </c>
      <c r="F63" s="34">
        <v>1204.3699999999999</v>
      </c>
      <c r="G63" s="34">
        <v>4293.0221899999997</v>
      </c>
      <c r="H63" s="218">
        <v>0.30209000000000003</v>
      </c>
      <c r="I63" s="34">
        <v>240094</v>
      </c>
      <c r="J63" s="226">
        <v>54.1</v>
      </c>
      <c r="K63" s="189"/>
      <c r="L63" s="189"/>
      <c r="M63" s="189"/>
    </row>
    <row r="64" spans="2:13" ht="17.25" customHeight="1" x14ac:dyDescent="0.2">
      <c r="B64" s="94" t="s">
        <v>202</v>
      </c>
      <c r="C64" s="82">
        <v>57.4</v>
      </c>
      <c r="D64" s="82">
        <v>56.2</v>
      </c>
      <c r="E64" s="82">
        <v>46.9</v>
      </c>
      <c r="F64" s="34">
        <v>1868.4</v>
      </c>
      <c r="G64" s="34">
        <v>6700.1252000000004</v>
      </c>
      <c r="H64" s="218">
        <v>0.29139999999999999</v>
      </c>
      <c r="I64" s="34">
        <v>209523</v>
      </c>
      <c r="J64" s="226">
        <v>59.2</v>
      </c>
      <c r="K64" s="189"/>
      <c r="L64" s="189"/>
      <c r="M64" s="189"/>
    </row>
    <row r="65" spans="1:13" ht="17.25" customHeight="1" x14ac:dyDescent="0.2">
      <c r="B65" s="94" t="s">
        <v>203</v>
      </c>
      <c r="C65" s="82">
        <v>63.843387934478621</v>
      </c>
      <c r="D65" s="82">
        <v>49.17921584588251</v>
      </c>
      <c r="E65" s="82">
        <v>54.863205640007983</v>
      </c>
      <c r="F65" s="34">
        <v>2596.1999999999998</v>
      </c>
      <c r="G65" s="34">
        <v>7405.7465300000003</v>
      </c>
      <c r="H65" s="218">
        <v>0.35206999999999999</v>
      </c>
      <c r="I65" s="34">
        <v>188012</v>
      </c>
      <c r="J65" s="226">
        <v>64.2</v>
      </c>
      <c r="K65" s="189"/>
      <c r="L65" s="189"/>
      <c r="M65" s="189"/>
    </row>
    <row r="66" spans="1:13" ht="17.25" customHeight="1" x14ac:dyDescent="0.2">
      <c r="B66" s="94"/>
      <c r="C66" s="82"/>
      <c r="D66" s="82"/>
      <c r="E66" s="82"/>
      <c r="F66" s="34"/>
      <c r="G66" s="34"/>
      <c r="H66" s="218"/>
      <c r="I66" s="34"/>
      <c r="J66" s="226"/>
      <c r="K66" s="189"/>
      <c r="L66" s="238"/>
      <c r="M66" s="189"/>
    </row>
    <row r="67" spans="1:13" ht="17.25" customHeight="1" x14ac:dyDescent="0.2">
      <c r="B67" s="94" t="s">
        <v>204</v>
      </c>
      <c r="C67" s="82">
        <v>71.599999999999994</v>
      </c>
      <c r="D67" s="82">
        <v>61.2</v>
      </c>
      <c r="E67" s="82">
        <v>60.3</v>
      </c>
      <c r="F67" s="34">
        <v>2778.92</v>
      </c>
      <c r="G67" s="34">
        <v>5533.0519100000001</v>
      </c>
      <c r="H67" s="218">
        <v>0.33356000000000002</v>
      </c>
      <c r="I67" s="34">
        <v>204080</v>
      </c>
      <c r="J67" s="226">
        <v>47.1</v>
      </c>
      <c r="K67" s="189"/>
      <c r="L67" s="189"/>
      <c r="M67" s="189"/>
    </row>
    <row r="68" spans="1:13" ht="17.25" customHeight="1" x14ac:dyDescent="0.2">
      <c r="B68" s="94" t="s">
        <v>205</v>
      </c>
      <c r="C68" s="82">
        <v>65.5</v>
      </c>
      <c r="D68" s="82">
        <v>51.7</v>
      </c>
      <c r="E68" s="82">
        <v>52.5</v>
      </c>
      <c r="F68" s="34">
        <v>1762.51</v>
      </c>
      <c r="G68" s="34">
        <v>5501.34566</v>
      </c>
      <c r="H68" s="218">
        <v>0.29522999999999999</v>
      </c>
      <c r="I68" s="34">
        <v>220213</v>
      </c>
      <c r="J68" s="226">
        <v>55</v>
      </c>
      <c r="K68" s="189"/>
      <c r="L68" s="189"/>
      <c r="M68" s="189"/>
    </row>
    <row r="69" spans="1:13" ht="17.25" customHeight="1" x14ac:dyDescent="0.2">
      <c r="B69" s="94" t="s">
        <v>206</v>
      </c>
      <c r="C69" s="82">
        <v>77.400000000000006</v>
      </c>
      <c r="D69" s="82">
        <v>68.3</v>
      </c>
      <c r="E69" s="82">
        <v>67.3</v>
      </c>
      <c r="F69" s="34">
        <v>2701.43</v>
      </c>
      <c r="G69" s="34">
        <v>7649.2316000000001</v>
      </c>
      <c r="H69" s="218">
        <v>0.28977000000000003</v>
      </c>
      <c r="I69" s="34">
        <v>241580</v>
      </c>
      <c r="J69" s="226">
        <v>40.299999999999997</v>
      </c>
      <c r="K69" s="189"/>
      <c r="L69" s="189"/>
      <c r="M69" s="189"/>
    </row>
    <row r="70" spans="1:13" ht="17.25" customHeight="1" x14ac:dyDescent="0.2">
      <c r="B70" s="94" t="s">
        <v>207</v>
      </c>
      <c r="C70" s="82">
        <v>71.7</v>
      </c>
      <c r="D70" s="82">
        <v>77.400000000000006</v>
      </c>
      <c r="E70" s="82">
        <v>63.4</v>
      </c>
      <c r="F70" s="119">
        <v>2597.0500000000002</v>
      </c>
      <c r="G70" s="34">
        <v>6549.5156699999998</v>
      </c>
      <c r="H70" s="218">
        <v>0.28249000000000002</v>
      </c>
      <c r="I70" s="119">
        <v>254694</v>
      </c>
      <c r="J70" s="227">
        <v>67.5</v>
      </c>
      <c r="K70" s="189"/>
      <c r="L70" s="189"/>
      <c r="M70" s="189"/>
    </row>
    <row r="71" spans="1:13" ht="17.25" customHeight="1" x14ac:dyDescent="0.2">
      <c r="B71" s="159"/>
      <c r="C71" s="234"/>
      <c r="D71" s="234"/>
      <c r="E71" s="234"/>
      <c r="F71" s="202"/>
      <c r="G71" s="202"/>
      <c r="H71" s="219"/>
      <c r="I71" s="119"/>
      <c r="J71" s="228"/>
    </row>
    <row r="72" spans="1:13" s="199" customFormat="1" ht="17.25" customHeight="1" x14ac:dyDescent="0.15">
      <c r="B72" s="333" t="s">
        <v>3</v>
      </c>
      <c r="C72" s="385" t="s">
        <v>258</v>
      </c>
      <c r="D72" s="386"/>
      <c r="E72" s="387"/>
      <c r="F72" s="217" t="s">
        <v>7</v>
      </c>
      <c r="G72" s="217" t="s">
        <v>8</v>
      </c>
      <c r="H72" s="217" t="s">
        <v>8</v>
      </c>
      <c r="I72" s="214" t="s">
        <v>98</v>
      </c>
      <c r="J72" s="391" t="s">
        <v>232</v>
      </c>
    </row>
    <row r="73" spans="1:13" s="199" customFormat="1" ht="17.25" customHeight="1" thickBot="1" x14ac:dyDescent="0.2">
      <c r="B73" s="334"/>
      <c r="C73" s="388"/>
      <c r="D73" s="389"/>
      <c r="E73" s="390"/>
      <c r="F73" s="235" t="s">
        <v>101</v>
      </c>
      <c r="G73" s="278" t="s">
        <v>274</v>
      </c>
      <c r="H73" s="279" t="s">
        <v>265</v>
      </c>
      <c r="I73" s="215" t="s">
        <v>102</v>
      </c>
      <c r="J73" s="392"/>
    </row>
    <row r="74" spans="1:13" ht="17.25" customHeight="1" x14ac:dyDescent="0.15">
      <c r="A74" s="19"/>
    </row>
    <row r="75" spans="1:13" ht="17.25" customHeight="1" x14ac:dyDescent="0.15">
      <c r="H75" s="220" t="s">
        <v>103</v>
      </c>
    </row>
  </sheetData>
  <mergeCells count="7">
    <mergeCell ref="B72:B73"/>
    <mergeCell ref="B6:J6"/>
    <mergeCell ref="C72:E73"/>
    <mergeCell ref="G8:H8"/>
    <mergeCell ref="J72:J73"/>
    <mergeCell ref="C11:E11"/>
    <mergeCell ref="C8:E8"/>
  </mergeCells>
  <phoneticPr fontId="2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view="pageBreakPreview" zoomScale="75" zoomScaleNormal="75" zoomScaleSheetLayoutView="75" workbookViewId="0">
      <selection activeCell="G70" sqref="G70"/>
    </sheetView>
  </sheetViews>
  <sheetFormatPr defaultColWidth="14.625" defaultRowHeight="17.25" customHeight="1" x14ac:dyDescent="0.15"/>
  <cols>
    <col min="1" max="1" width="17.125" customWidth="1"/>
    <col min="2" max="2" width="15.75" style="256" customWidth="1"/>
    <col min="3" max="6" width="15.625" style="80" customWidth="1"/>
    <col min="7" max="10" width="15.625" customWidth="1"/>
    <col min="11" max="12" width="19.625" customWidth="1"/>
    <col min="13" max="13" width="14.75" bestFit="1" customWidth="1"/>
  </cols>
  <sheetData>
    <row r="1" spans="2:10" ht="17.25" customHeight="1" x14ac:dyDescent="0.15">
      <c r="H1" s="16" t="s">
        <v>84</v>
      </c>
    </row>
    <row r="2" spans="2:10" ht="17.25" customHeight="1" x14ac:dyDescent="0.15">
      <c r="B2" s="250"/>
    </row>
    <row r="6" spans="2:10" ht="24" customHeight="1" x14ac:dyDescent="0.25">
      <c r="B6" s="301" t="s">
        <v>85</v>
      </c>
      <c r="C6" s="301"/>
      <c r="D6" s="301"/>
      <c r="E6" s="301"/>
      <c r="F6" s="301"/>
      <c r="G6" s="301"/>
      <c r="H6" s="301"/>
      <c r="I6" s="301"/>
      <c r="J6" s="301"/>
    </row>
    <row r="7" spans="2:10" ht="17.25" customHeight="1" thickBot="1" x14ac:dyDescent="0.2">
      <c r="B7" s="251"/>
      <c r="C7" s="45"/>
      <c r="D7" s="45"/>
      <c r="E7" s="45"/>
      <c r="F7" s="45"/>
      <c r="G7" s="45"/>
      <c r="H7" s="45"/>
      <c r="I7" s="45"/>
      <c r="J7" s="45"/>
    </row>
    <row r="8" spans="2:10" ht="17.25" customHeight="1" x14ac:dyDescent="0.2">
      <c r="B8" s="252"/>
      <c r="C8" s="5" t="s">
        <v>239</v>
      </c>
      <c r="D8" s="47"/>
      <c r="E8" s="47"/>
      <c r="F8" s="47"/>
      <c r="G8" s="57" t="s">
        <v>64</v>
      </c>
      <c r="H8" s="3"/>
      <c r="I8" s="57" t="s">
        <v>86</v>
      </c>
      <c r="J8" s="3"/>
    </row>
    <row r="9" spans="2:10" ht="17.25" customHeight="1" x14ac:dyDescent="0.2">
      <c r="B9" s="253"/>
      <c r="C9" s="2"/>
      <c r="D9" s="3"/>
      <c r="E9" s="3"/>
      <c r="F9" s="60"/>
      <c r="G9" s="57" t="s">
        <v>65</v>
      </c>
      <c r="H9" s="57" t="s">
        <v>66</v>
      </c>
      <c r="I9" s="57" t="s">
        <v>238</v>
      </c>
      <c r="J9" s="57" t="s">
        <v>67</v>
      </c>
    </row>
    <row r="10" spans="2:10" ht="17.25" customHeight="1" x14ac:dyDescent="0.2">
      <c r="B10" s="254"/>
      <c r="C10" s="178" t="s">
        <v>242</v>
      </c>
      <c r="D10" s="58" t="s">
        <v>68</v>
      </c>
      <c r="E10" s="58" t="s">
        <v>87</v>
      </c>
      <c r="F10" s="132" t="s">
        <v>88</v>
      </c>
      <c r="G10" s="58" t="s">
        <v>69</v>
      </c>
      <c r="H10" s="4"/>
      <c r="I10" s="58" t="s">
        <v>89</v>
      </c>
      <c r="J10" s="58" t="s">
        <v>70</v>
      </c>
    </row>
    <row r="11" spans="2:10" ht="17.25" customHeight="1" x14ac:dyDescent="0.2">
      <c r="B11" s="178" t="s">
        <v>156</v>
      </c>
      <c r="C11" s="298" t="s">
        <v>151</v>
      </c>
      <c r="D11" s="188" t="s">
        <v>152</v>
      </c>
      <c r="E11" s="306" t="s">
        <v>153</v>
      </c>
      <c r="F11" s="350"/>
      <c r="G11" s="299">
        <v>2013</v>
      </c>
      <c r="H11" s="306" t="s">
        <v>154</v>
      </c>
      <c r="I11" s="350"/>
      <c r="J11" s="290" t="s">
        <v>302</v>
      </c>
    </row>
    <row r="12" spans="2:10" ht="17.25" customHeight="1" x14ac:dyDescent="0.2">
      <c r="B12" s="246"/>
      <c r="C12" s="6" t="s">
        <v>128</v>
      </c>
      <c r="D12" s="6" t="s">
        <v>128</v>
      </c>
      <c r="E12" s="6" t="s">
        <v>128</v>
      </c>
      <c r="F12" s="6" t="s">
        <v>128</v>
      </c>
      <c r="G12" s="6" t="s">
        <v>71</v>
      </c>
      <c r="H12" s="6" t="s">
        <v>158</v>
      </c>
      <c r="I12" s="6" t="s">
        <v>127</v>
      </c>
      <c r="J12" s="6" t="s">
        <v>72</v>
      </c>
    </row>
    <row r="13" spans="2:10" ht="17.25" customHeight="1" x14ac:dyDescent="0.2">
      <c r="B13" s="179" t="s">
        <v>159</v>
      </c>
      <c r="C13" s="31">
        <v>6563</v>
      </c>
      <c r="D13" s="31">
        <v>301</v>
      </c>
      <c r="E13" s="31">
        <v>35878</v>
      </c>
      <c r="F13" s="31">
        <v>14725</v>
      </c>
      <c r="G13" s="81">
        <v>100</v>
      </c>
      <c r="H13" s="81">
        <v>61.2</v>
      </c>
      <c r="I13" s="81">
        <v>92.71</v>
      </c>
      <c r="J13" s="79" t="s">
        <v>73</v>
      </c>
    </row>
    <row r="14" spans="2:10" ht="17.25" customHeight="1" x14ac:dyDescent="0.2">
      <c r="B14" s="94"/>
      <c r="C14" s="133"/>
      <c r="D14" s="133"/>
      <c r="E14" s="133"/>
      <c r="F14" s="133"/>
      <c r="G14" s="96"/>
      <c r="H14" s="81"/>
      <c r="I14" s="134"/>
      <c r="J14" s="79"/>
    </row>
    <row r="15" spans="2:10" ht="17.25" customHeight="1" x14ac:dyDescent="0.2">
      <c r="B15" s="94" t="s">
        <v>160</v>
      </c>
      <c r="C15" s="31">
        <v>5520</v>
      </c>
      <c r="D15" s="31">
        <v>268</v>
      </c>
      <c r="E15" s="31">
        <v>18116</v>
      </c>
      <c r="F15" s="31">
        <v>11137</v>
      </c>
      <c r="G15" s="81">
        <v>100.2</v>
      </c>
      <c r="H15" s="81">
        <v>57.3</v>
      </c>
      <c r="I15" s="81">
        <v>90.33</v>
      </c>
      <c r="J15" s="31">
        <v>18100</v>
      </c>
    </row>
    <row r="16" spans="2:10" ht="17.25" customHeight="1" x14ac:dyDescent="0.2">
      <c r="B16" s="94" t="s">
        <v>161</v>
      </c>
      <c r="C16" s="31">
        <v>5716</v>
      </c>
      <c r="D16" s="31">
        <v>260</v>
      </c>
      <c r="E16" s="31">
        <v>20741</v>
      </c>
      <c r="F16" s="31">
        <v>9494</v>
      </c>
      <c r="G16" s="81">
        <v>99.5</v>
      </c>
      <c r="H16" s="81">
        <v>71.8</v>
      </c>
      <c r="I16" s="81">
        <v>122.22</v>
      </c>
      <c r="J16" s="31">
        <v>17700</v>
      </c>
    </row>
    <row r="17" spans="2:10" ht="17.25" customHeight="1" x14ac:dyDescent="0.2">
      <c r="B17" s="94" t="s">
        <v>163</v>
      </c>
      <c r="C17" s="31">
        <v>5677</v>
      </c>
      <c r="D17" s="31">
        <v>274</v>
      </c>
      <c r="E17" s="31">
        <v>26223</v>
      </c>
      <c r="F17" s="31">
        <v>12111</v>
      </c>
      <c r="G17" s="81">
        <v>98.9</v>
      </c>
      <c r="H17" s="81">
        <v>71.900000000000006</v>
      </c>
      <c r="I17" s="81">
        <v>123.01</v>
      </c>
      <c r="J17" s="31">
        <v>24500</v>
      </c>
    </row>
    <row r="18" spans="2:10" ht="17.25" customHeight="1" x14ac:dyDescent="0.2">
      <c r="B18" s="94" t="s">
        <v>164</v>
      </c>
      <c r="C18" s="31">
        <v>6667</v>
      </c>
      <c r="D18" s="31">
        <v>311</v>
      </c>
      <c r="E18" s="31">
        <v>27981</v>
      </c>
      <c r="F18" s="31">
        <v>11374</v>
      </c>
      <c r="G18" s="81">
        <v>98.3</v>
      </c>
      <c r="H18" s="81">
        <v>60.8</v>
      </c>
      <c r="I18" s="81">
        <v>98.5</v>
      </c>
      <c r="J18" s="31">
        <v>31900</v>
      </c>
    </row>
    <row r="19" spans="2:10" ht="17.25" customHeight="1" x14ac:dyDescent="0.2">
      <c r="B19" s="94" t="s">
        <v>165</v>
      </c>
      <c r="C19" s="31">
        <v>6054</v>
      </c>
      <c r="D19" s="31">
        <v>288</v>
      </c>
      <c r="E19" s="31">
        <v>22152</v>
      </c>
      <c r="F19" s="31">
        <v>11146</v>
      </c>
      <c r="G19" s="81">
        <v>97.3</v>
      </c>
      <c r="H19" s="81">
        <v>78.400000000000006</v>
      </c>
      <c r="I19" s="81">
        <v>136.41999999999999</v>
      </c>
      <c r="J19" s="31">
        <v>15300</v>
      </c>
    </row>
    <row r="20" spans="2:10" ht="17.25" customHeight="1" x14ac:dyDescent="0.2">
      <c r="B20" s="94"/>
      <c r="C20" s="31"/>
      <c r="D20" s="31"/>
      <c r="E20" s="31"/>
      <c r="F20" s="31"/>
      <c r="G20" s="81"/>
      <c r="H20" s="81"/>
      <c r="I20" s="81"/>
      <c r="J20" s="31"/>
    </row>
    <row r="21" spans="2:10" ht="17.25" customHeight="1" x14ac:dyDescent="0.2">
      <c r="B21" s="94" t="s">
        <v>166</v>
      </c>
      <c r="C21" s="31">
        <v>6620</v>
      </c>
      <c r="D21" s="31">
        <v>297</v>
      </c>
      <c r="E21" s="31">
        <v>24826</v>
      </c>
      <c r="F21" s="31">
        <v>11615</v>
      </c>
      <c r="G21" s="81">
        <v>101.5</v>
      </c>
      <c r="H21" s="81">
        <v>75.599999999999994</v>
      </c>
      <c r="I21" s="81">
        <v>134.56</v>
      </c>
      <c r="J21" s="31">
        <v>19500</v>
      </c>
    </row>
    <row r="22" spans="2:10" ht="17.25" customHeight="1" x14ac:dyDescent="0.2">
      <c r="B22" s="94" t="s">
        <v>167</v>
      </c>
      <c r="C22" s="31">
        <v>6492</v>
      </c>
      <c r="D22" s="31">
        <v>303</v>
      </c>
      <c r="E22" s="31">
        <v>26566</v>
      </c>
      <c r="F22" s="31">
        <v>12019</v>
      </c>
      <c r="G22" s="81">
        <v>101.4</v>
      </c>
      <c r="H22" s="81">
        <v>68.900000000000006</v>
      </c>
      <c r="I22" s="81">
        <v>114.52</v>
      </c>
      <c r="J22" s="31">
        <v>20500</v>
      </c>
    </row>
    <row r="23" spans="2:10" ht="17.25" customHeight="1" x14ac:dyDescent="0.2">
      <c r="B23" s="94" t="s">
        <v>168</v>
      </c>
      <c r="C23" s="31">
        <v>6494</v>
      </c>
      <c r="D23" s="31">
        <v>307</v>
      </c>
      <c r="E23" s="31">
        <v>33087</v>
      </c>
      <c r="F23" s="31">
        <v>14948</v>
      </c>
      <c r="G23" s="81">
        <v>99.3</v>
      </c>
      <c r="H23" s="81">
        <v>70.400000000000006</v>
      </c>
      <c r="I23" s="81">
        <v>105.68</v>
      </c>
      <c r="J23" s="31">
        <v>31400</v>
      </c>
    </row>
    <row r="24" spans="2:10" ht="17.25" customHeight="1" x14ac:dyDescent="0.2">
      <c r="B24" s="94" t="s">
        <v>169</v>
      </c>
      <c r="C24" s="31">
        <v>7076</v>
      </c>
      <c r="D24" s="31">
        <v>314</v>
      </c>
      <c r="E24" s="31">
        <v>40014</v>
      </c>
      <c r="F24" s="31">
        <v>15789</v>
      </c>
      <c r="G24" s="81">
        <v>100.9</v>
      </c>
      <c r="H24" s="81">
        <v>68.7</v>
      </c>
      <c r="I24" s="81">
        <v>105.41</v>
      </c>
      <c r="J24" s="31">
        <v>34100</v>
      </c>
    </row>
    <row r="25" spans="2:10" ht="17.25" customHeight="1" x14ac:dyDescent="0.2">
      <c r="B25" s="94" t="s">
        <v>170</v>
      </c>
      <c r="C25" s="31">
        <v>6402</v>
      </c>
      <c r="D25" s="31">
        <v>294</v>
      </c>
      <c r="E25" s="31">
        <v>33502</v>
      </c>
      <c r="F25" s="31">
        <v>14177</v>
      </c>
      <c r="G25" s="81">
        <v>97.5</v>
      </c>
      <c r="H25" s="81">
        <v>70.5</v>
      </c>
      <c r="I25" s="81">
        <v>106.3</v>
      </c>
      <c r="J25" s="31">
        <v>31400</v>
      </c>
    </row>
    <row r="26" spans="2:10" ht="17.25" customHeight="1" x14ac:dyDescent="0.2">
      <c r="B26" s="94"/>
      <c r="C26" s="31"/>
      <c r="D26" s="31"/>
      <c r="E26" s="31"/>
      <c r="F26" s="31"/>
      <c r="G26" s="81"/>
      <c r="H26" s="81"/>
      <c r="I26" s="81"/>
    </row>
    <row r="27" spans="2:10" ht="17.25" customHeight="1" x14ac:dyDescent="0.2">
      <c r="B27" s="94" t="s">
        <v>171</v>
      </c>
      <c r="C27" s="31">
        <v>6841</v>
      </c>
      <c r="D27" s="31">
        <v>312</v>
      </c>
      <c r="E27" s="31">
        <v>37490</v>
      </c>
      <c r="F27" s="31">
        <v>15715</v>
      </c>
      <c r="G27" s="81">
        <v>103.3</v>
      </c>
      <c r="H27" s="81">
        <v>65.3</v>
      </c>
      <c r="I27" s="81">
        <v>85.65</v>
      </c>
      <c r="J27" s="31">
        <v>103400</v>
      </c>
    </row>
    <row r="28" spans="2:10" ht="17.25" customHeight="1" x14ac:dyDescent="0.2">
      <c r="B28" s="94" t="s">
        <v>172</v>
      </c>
      <c r="C28" s="31">
        <v>6845</v>
      </c>
      <c r="D28" s="31">
        <v>314</v>
      </c>
      <c r="E28" s="31">
        <v>37639</v>
      </c>
      <c r="F28" s="31">
        <v>15474</v>
      </c>
      <c r="G28" s="81">
        <v>99.1</v>
      </c>
      <c r="H28" s="81">
        <v>64.5</v>
      </c>
      <c r="I28" s="81">
        <v>88.43</v>
      </c>
      <c r="J28" s="31">
        <v>70300</v>
      </c>
    </row>
    <row r="29" spans="2:10" ht="17.25" customHeight="1" x14ac:dyDescent="0.2">
      <c r="B29" s="94" t="s">
        <v>173</v>
      </c>
      <c r="C29" s="31">
        <v>7721</v>
      </c>
      <c r="D29" s="31">
        <v>323</v>
      </c>
      <c r="E29" s="31">
        <v>59087</v>
      </c>
      <c r="F29" s="31">
        <v>16047</v>
      </c>
      <c r="G29" s="81">
        <v>105.9</v>
      </c>
      <c r="H29" s="81">
        <v>44.9</v>
      </c>
      <c r="I29" s="81">
        <v>64.56</v>
      </c>
      <c r="J29" s="31">
        <v>309700</v>
      </c>
    </row>
    <row r="30" spans="2:10" ht="17.25" customHeight="1" x14ac:dyDescent="0.2">
      <c r="B30" s="94" t="s">
        <v>174</v>
      </c>
      <c r="C30" s="31">
        <v>7226</v>
      </c>
      <c r="D30" s="31">
        <v>329</v>
      </c>
      <c r="E30" s="31">
        <v>49428</v>
      </c>
      <c r="F30" s="31">
        <v>18145</v>
      </c>
      <c r="G30" s="81">
        <v>106</v>
      </c>
      <c r="H30" s="81">
        <v>57.3</v>
      </c>
      <c r="I30" s="81">
        <v>76.540000000000006</v>
      </c>
      <c r="J30" s="31">
        <v>169900</v>
      </c>
    </row>
    <row r="31" spans="2:10" ht="17.25" customHeight="1" x14ac:dyDescent="0.2">
      <c r="B31" s="94"/>
      <c r="C31" s="31"/>
      <c r="D31" s="31"/>
      <c r="E31" s="31"/>
      <c r="F31" s="31"/>
      <c r="G31" s="81"/>
      <c r="H31" s="81"/>
      <c r="I31" s="81"/>
      <c r="J31" s="31"/>
    </row>
    <row r="32" spans="2:10" ht="17.25" customHeight="1" x14ac:dyDescent="0.2">
      <c r="B32" s="94" t="s">
        <v>175</v>
      </c>
      <c r="C32" s="31">
        <v>6688</v>
      </c>
      <c r="D32" s="31">
        <v>318</v>
      </c>
      <c r="E32" s="31">
        <v>31806</v>
      </c>
      <c r="F32" s="31">
        <v>15007</v>
      </c>
      <c r="G32" s="81">
        <v>99.1</v>
      </c>
      <c r="H32" s="81">
        <v>73.900000000000006</v>
      </c>
      <c r="I32" s="81">
        <v>130.77000000000001</v>
      </c>
      <c r="J32" s="31">
        <v>27300</v>
      </c>
    </row>
    <row r="33" spans="2:10" ht="17.25" customHeight="1" x14ac:dyDescent="0.2">
      <c r="B33" s="94" t="s">
        <v>176</v>
      </c>
      <c r="C33" s="31">
        <v>7257</v>
      </c>
      <c r="D33" s="31">
        <v>344</v>
      </c>
      <c r="E33" s="31">
        <v>33275</v>
      </c>
      <c r="F33" s="31">
        <v>16555</v>
      </c>
      <c r="G33" s="81">
        <v>98.7</v>
      </c>
      <c r="H33" s="81">
        <v>77.599999999999994</v>
      </c>
      <c r="I33" s="81">
        <v>147.22999999999999</v>
      </c>
      <c r="J33" s="31">
        <v>30300</v>
      </c>
    </row>
    <row r="34" spans="2:10" ht="17.25" customHeight="1" x14ac:dyDescent="0.2">
      <c r="B34" s="94" t="s">
        <v>177</v>
      </c>
      <c r="C34" s="31">
        <v>6875</v>
      </c>
      <c r="D34" s="31">
        <v>307</v>
      </c>
      <c r="E34" s="31">
        <v>34030</v>
      </c>
      <c r="F34" s="31">
        <v>15556</v>
      </c>
      <c r="G34" s="81">
        <v>101.4</v>
      </c>
      <c r="H34" s="81">
        <v>69.2</v>
      </c>
      <c r="I34" s="81">
        <v>125.06</v>
      </c>
      <c r="J34" s="31">
        <v>41800</v>
      </c>
    </row>
    <row r="35" spans="2:10" ht="17.25" customHeight="1" x14ac:dyDescent="0.2">
      <c r="B35" s="94" t="s">
        <v>178</v>
      </c>
      <c r="C35" s="31">
        <v>7399</v>
      </c>
      <c r="D35" s="31">
        <v>313</v>
      </c>
      <c r="E35" s="31">
        <v>35092</v>
      </c>
      <c r="F35" s="31">
        <v>16840</v>
      </c>
      <c r="G35" s="81">
        <v>98.6</v>
      </c>
      <c r="H35" s="81">
        <v>77.5</v>
      </c>
      <c r="I35" s="81">
        <v>143.47</v>
      </c>
      <c r="J35" s="31">
        <v>32800</v>
      </c>
    </row>
    <row r="36" spans="2:10" ht="17.25" customHeight="1" x14ac:dyDescent="0.2">
      <c r="B36" s="94"/>
      <c r="C36" s="31"/>
      <c r="D36" s="31"/>
      <c r="E36" s="31"/>
      <c r="F36" s="31"/>
      <c r="G36" s="81"/>
      <c r="H36" s="81"/>
      <c r="I36" s="81"/>
      <c r="J36" s="31"/>
    </row>
    <row r="37" spans="2:10" ht="17.25" customHeight="1" x14ac:dyDescent="0.2">
      <c r="B37" s="94" t="s">
        <v>179</v>
      </c>
      <c r="C37" s="31">
        <v>6412</v>
      </c>
      <c r="D37" s="31">
        <v>289</v>
      </c>
      <c r="E37" s="31">
        <v>35494</v>
      </c>
      <c r="F37" s="31">
        <v>15166</v>
      </c>
      <c r="G37" s="81">
        <v>99.9</v>
      </c>
      <c r="H37" s="81">
        <v>69.400000000000006</v>
      </c>
      <c r="I37" s="81">
        <v>111.22</v>
      </c>
      <c r="J37" s="31">
        <v>27200</v>
      </c>
    </row>
    <row r="38" spans="2:10" ht="17.25" customHeight="1" x14ac:dyDescent="0.2">
      <c r="B38" s="94" t="s">
        <v>180</v>
      </c>
      <c r="C38" s="31">
        <v>6594</v>
      </c>
      <c r="D38" s="31">
        <v>305</v>
      </c>
      <c r="E38" s="31">
        <v>35493</v>
      </c>
      <c r="F38" s="31">
        <v>16172</v>
      </c>
      <c r="G38" s="81">
        <v>98.1</v>
      </c>
      <c r="H38" s="81">
        <v>72.599999999999994</v>
      </c>
      <c r="I38" s="81">
        <v>124.43</v>
      </c>
      <c r="J38" s="31">
        <v>26500</v>
      </c>
    </row>
    <row r="39" spans="2:10" ht="17.25" customHeight="1" x14ac:dyDescent="0.2">
      <c r="B39" s="94" t="s">
        <v>181</v>
      </c>
      <c r="C39" s="31">
        <v>6966</v>
      </c>
      <c r="D39" s="31">
        <v>318</v>
      </c>
      <c r="E39" s="31">
        <v>35035</v>
      </c>
      <c r="F39" s="31">
        <v>17088</v>
      </c>
      <c r="G39" s="81">
        <v>98.2</v>
      </c>
      <c r="H39" s="81">
        <v>73.900000000000006</v>
      </c>
      <c r="I39" s="81">
        <v>121.02</v>
      </c>
      <c r="J39" s="31">
        <v>34200</v>
      </c>
    </row>
    <row r="40" spans="2:10" ht="17.25" customHeight="1" x14ac:dyDescent="0.2">
      <c r="B40" s="94" t="s">
        <v>182</v>
      </c>
      <c r="C40" s="31">
        <v>6812</v>
      </c>
      <c r="D40" s="31">
        <v>306</v>
      </c>
      <c r="E40" s="31">
        <v>37570</v>
      </c>
      <c r="F40" s="31">
        <v>16183</v>
      </c>
      <c r="G40" s="81">
        <v>100</v>
      </c>
      <c r="H40" s="81">
        <v>64.900000000000006</v>
      </c>
      <c r="I40" s="81">
        <v>100.39</v>
      </c>
      <c r="J40" s="31">
        <v>67500</v>
      </c>
    </row>
    <row r="41" spans="2:10" ht="17.25" customHeight="1" x14ac:dyDescent="0.2">
      <c r="B41" s="94" t="s">
        <v>183</v>
      </c>
      <c r="C41" s="31">
        <v>7208</v>
      </c>
      <c r="D41" s="31">
        <v>314</v>
      </c>
      <c r="E41" s="31">
        <v>44229</v>
      </c>
      <c r="F41" s="31">
        <v>17731</v>
      </c>
      <c r="G41" s="81">
        <v>99.1</v>
      </c>
      <c r="H41" s="81">
        <v>57.9</v>
      </c>
      <c r="I41" s="81">
        <v>93.14</v>
      </c>
      <c r="J41" s="31">
        <v>95800</v>
      </c>
    </row>
    <row r="42" spans="2:10" ht="17.25" customHeight="1" x14ac:dyDescent="0.2">
      <c r="B42" s="94" t="s">
        <v>184</v>
      </c>
      <c r="C42" s="31">
        <v>6841</v>
      </c>
      <c r="D42" s="31">
        <v>310</v>
      </c>
      <c r="E42" s="31">
        <v>34572</v>
      </c>
      <c r="F42" s="31">
        <v>16998</v>
      </c>
      <c r="G42" s="81">
        <v>100.6</v>
      </c>
      <c r="H42" s="81">
        <v>73</v>
      </c>
      <c r="I42" s="81">
        <v>113.41</v>
      </c>
      <c r="J42" s="31">
        <v>32300</v>
      </c>
    </row>
    <row r="43" spans="2:10" ht="17.25" customHeight="1" x14ac:dyDescent="0.2">
      <c r="B43" s="94"/>
      <c r="C43" s="31"/>
      <c r="D43" s="31"/>
      <c r="E43" s="31"/>
      <c r="F43" s="31"/>
      <c r="G43" s="81"/>
      <c r="H43" s="81"/>
      <c r="I43" s="81"/>
      <c r="J43" s="31"/>
    </row>
    <row r="44" spans="2:10" ht="17.25" customHeight="1" x14ac:dyDescent="0.2">
      <c r="B44" s="94" t="s">
        <v>185</v>
      </c>
      <c r="C44" s="31">
        <v>6955</v>
      </c>
      <c r="D44" s="31">
        <v>323</v>
      </c>
      <c r="E44" s="31">
        <v>37589</v>
      </c>
      <c r="F44" s="31">
        <v>16956</v>
      </c>
      <c r="G44" s="81">
        <v>99.6</v>
      </c>
      <c r="H44" s="81">
        <v>70.5</v>
      </c>
      <c r="I44" s="81">
        <v>115.18</v>
      </c>
      <c r="J44" s="31">
        <v>46200</v>
      </c>
    </row>
    <row r="45" spans="2:10" ht="17.25" customHeight="1" x14ac:dyDescent="0.2">
      <c r="B45" s="94" t="s">
        <v>186</v>
      </c>
      <c r="C45" s="31">
        <v>5824</v>
      </c>
      <c r="D45" s="31">
        <v>283</v>
      </c>
      <c r="E45" s="31">
        <v>33712</v>
      </c>
      <c r="F45" s="31">
        <v>14390</v>
      </c>
      <c r="G45" s="81">
        <v>101.2</v>
      </c>
      <c r="H45" s="81">
        <v>60.8</v>
      </c>
      <c r="I45" s="81">
        <v>83.97</v>
      </c>
      <c r="J45" s="31">
        <v>101700</v>
      </c>
    </row>
    <row r="46" spans="2:10" ht="17.25" customHeight="1" x14ac:dyDescent="0.2">
      <c r="B46" s="94" t="s">
        <v>187</v>
      </c>
      <c r="C46" s="31">
        <v>5948</v>
      </c>
      <c r="D46" s="31">
        <v>278</v>
      </c>
      <c r="E46" s="31">
        <v>30990</v>
      </c>
      <c r="F46" s="31">
        <v>13282</v>
      </c>
      <c r="G46" s="81">
        <v>100.6</v>
      </c>
      <c r="H46" s="81">
        <v>53.1</v>
      </c>
      <c r="I46" s="81">
        <v>74.13</v>
      </c>
      <c r="J46" s="31">
        <v>145900</v>
      </c>
    </row>
    <row r="47" spans="2:10" ht="17.25" customHeight="1" x14ac:dyDescent="0.2">
      <c r="B47" s="94" t="s">
        <v>188</v>
      </c>
      <c r="C47" s="31">
        <v>6526</v>
      </c>
      <c r="D47" s="31">
        <v>309</v>
      </c>
      <c r="E47" s="31">
        <v>34870</v>
      </c>
      <c r="F47" s="31">
        <v>15639</v>
      </c>
      <c r="G47" s="81">
        <v>102.2</v>
      </c>
      <c r="H47" s="81">
        <v>63.6</v>
      </c>
      <c r="I47" s="81">
        <v>93.27</v>
      </c>
      <c r="J47" s="31">
        <v>99600</v>
      </c>
    </row>
    <row r="48" spans="2:10" ht="17.25" customHeight="1" x14ac:dyDescent="0.2">
      <c r="B48" s="94" t="s">
        <v>189</v>
      </c>
      <c r="C48" s="31">
        <v>6652</v>
      </c>
      <c r="D48" s="31">
        <v>328</v>
      </c>
      <c r="E48" s="31">
        <v>37790</v>
      </c>
      <c r="F48" s="31">
        <v>18504</v>
      </c>
      <c r="G48" s="81">
        <v>97.4</v>
      </c>
      <c r="H48" s="81">
        <v>72.900000000000006</v>
      </c>
      <c r="I48" s="81">
        <v>109.3</v>
      </c>
      <c r="J48" s="31">
        <v>52600</v>
      </c>
    </row>
    <row r="49" spans="2:10" ht="17.25" customHeight="1" x14ac:dyDescent="0.2">
      <c r="B49" s="94" t="s">
        <v>190</v>
      </c>
      <c r="C49" s="34">
        <v>5569</v>
      </c>
      <c r="D49" s="34">
        <v>273</v>
      </c>
      <c r="E49" s="34">
        <v>31953</v>
      </c>
      <c r="F49" s="34">
        <v>14075</v>
      </c>
      <c r="G49" s="82">
        <v>102</v>
      </c>
      <c r="H49" s="82">
        <v>73</v>
      </c>
      <c r="I49" s="82">
        <v>103.48</v>
      </c>
      <c r="J49" s="34">
        <v>36200</v>
      </c>
    </row>
    <row r="50" spans="2:10" ht="17.25" customHeight="1" x14ac:dyDescent="0.2">
      <c r="B50" s="94"/>
      <c r="C50" s="34"/>
      <c r="D50" s="34"/>
      <c r="E50" s="34"/>
      <c r="F50" s="34"/>
      <c r="G50" s="82"/>
      <c r="H50" s="82"/>
      <c r="I50" s="82"/>
      <c r="J50" s="34"/>
    </row>
    <row r="51" spans="2:10" ht="17.25" customHeight="1" x14ac:dyDescent="0.2">
      <c r="B51" s="94" t="s">
        <v>191</v>
      </c>
      <c r="C51" s="31">
        <v>6105</v>
      </c>
      <c r="D51" s="31">
        <v>270</v>
      </c>
      <c r="E51" s="31">
        <v>28266</v>
      </c>
      <c r="F51" s="31">
        <v>14634</v>
      </c>
      <c r="G51" s="81">
        <v>98.3</v>
      </c>
      <c r="H51" s="81">
        <v>70.3</v>
      </c>
      <c r="I51" s="81">
        <v>122.11</v>
      </c>
      <c r="J51" s="31">
        <v>21300</v>
      </c>
    </row>
    <row r="52" spans="2:10" ht="17.25" customHeight="1" x14ac:dyDescent="0.2">
      <c r="B52" s="94" t="s">
        <v>192</v>
      </c>
      <c r="C52" s="31">
        <v>6306</v>
      </c>
      <c r="D52" s="31">
        <v>293</v>
      </c>
      <c r="E52" s="31">
        <v>28476</v>
      </c>
      <c r="F52" s="31">
        <v>14575</v>
      </c>
      <c r="G52" s="81">
        <v>100.7</v>
      </c>
      <c r="H52" s="81">
        <v>73</v>
      </c>
      <c r="I52" s="81">
        <v>126.06</v>
      </c>
      <c r="J52" s="31">
        <v>23100</v>
      </c>
    </row>
    <row r="53" spans="2:10" ht="17.25" customHeight="1" x14ac:dyDescent="0.2">
      <c r="B53" s="94" t="s">
        <v>193</v>
      </c>
      <c r="C53" s="31">
        <v>6903</v>
      </c>
      <c r="D53" s="31">
        <v>314</v>
      </c>
      <c r="E53" s="31">
        <v>34837</v>
      </c>
      <c r="F53" s="31">
        <v>16491</v>
      </c>
      <c r="G53" s="81">
        <v>100.3</v>
      </c>
      <c r="H53" s="81">
        <v>66.599999999999994</v>
      </c>
      <c r="I53" s="81">
        <v>106.49</v>
      </c>
      <c r="J53" s="31">
        <v>29600</v>
      </c>
    </row>
    <row r="54" spans="2:10" ht="17.25" customHeight="1" x14ac:dyDescent="0.2">
      <c r="B54" s="94" t="s">
        <v>194</v>
      </c>
      <c r="C54" s="31">
        <v>6602</v>
      </c>
      <c r="D54" s="31">
        <v>312</v>
      </c>
      <c r="E54" s="31">
        <v>35900</v>
      </c>
      <c r="F54" s="31">
        <v>16906</v>
      </c>
      <c r="G54" s="81">
        <v>99.8</v>
      </c>
      <c r="H54" s="81">
        <v>61.2</v>
      </c>
      <c r="I54" s="81">
        <v>95</v>
      </c>
      <c r="J54" s="31">
        <v>48100</v>
      </c>
    </row>
    <row r="55" spans="2:10" ht="17.25" customHeight="1" x14ac:dyDescent="0.2">
      <c r="B55" s="94" t="s">
        <v>195</v>
      </c>
      <c r="C55" s="31">
        <v>5900</v>
      </c>
      <c r="D55" s="31">
        <v>289</v>
      </c>
      <c r="E55" s="31">
        <v>30990</v>
      </c>
      <c r="F55" s="31">
        <v>13786</v>
      </c>
      <c r="G55" s="81">
        <v>100</v>
      </c>
      <c r="H55" s="81">
        <v>66.400000000000006</v>
      </c>
      <c r="I55" s="81">
        <v>101.91</v>
      </c>
      <c r="J55" s="31">
        <v>26600</v>
      </c>
    </row>
    <row r="56" spans="2:10" ht="17.25" customHeight="1" x14ac:dyDescent="0.2">
      <c r="B56" s="94"/>
      <c r="C56" s="31"/>
      <c r="D56" s="31"/>
      <c r="E56" s="31"/>
      <c r="F56" s="31"/>
      <c r="G56" s="81"/>
      <c r="H56" s="81"/>
      <c r="I56" s="81"/>
      <c r="J56" s="31"/>
    </row>
    <row r="57" spans="2:10" ht="17.25" customHeight="1" x14ac:dyDescent="0.2">
      <c r="B57" s="94" t="s">
        <v>196</v>
      </c>
      <c r="C57" s="31">
        <v>6234</v>
      </c>
      <c r="D57" s="31">
        <v>288</v>
      </c>
      <c r="E57" s="31">
        <v>37312</v>
      </c>
      <c r="F57" s="31">
        <v>16934</v>
      </c>
      <c r="G57" s="81">
        <v>99.8</v>
      </c>
      <c r="H57" s="81">
        <v>69</v>
      </c>
      <c r="I57" s="81">
        <v>107.51</v>
      </c>
      <c r="J57" s="31">
        <v>31500</v>
      </c>
    </row>
    <row r="58" spans="2:10" ht="17.25" customHeight="1" x14ac:dyDescent="0.2">
      <c r="B58" s="94" t="s">
        <v>197</v>
      </c>
      <c r="C58" s="31">
        <v>6444</v>
      </c>
      <c r="D58" s="31">
        <v>305</v>
      </c>
      <c r="E58" s="31">
        <v>38798</v>
      </c>
      <c r="F58" s="31">
        <v>19335</v>
      </c>
      <c r="G58" s="81">
        <v>98.1</v>
      </c>
      <c r="H58" s="81">
        <v>70.900000000000006</v>
      </c>
      <c r="I58" s="81">
        <v>112.2</v>
      </c>
      <c r="J58" s="31">
        <v>34300</v>
      </c>
    </row>
    <row r="59" spans="2:10" ht="17.25" customHeight="1" x14ac:dyDescent="0.2">
      <c r="B59" s="94" t="s">
        <v>198</v>
      </c>
      <c r="C59" s="31">
        <v>5745</v>
      </c>
      <c r="D59" s="31">
        <v>273</v>
      </c>
      <c r="E59" s="31">
        <v>29319</v>
      </c>
      <c r="F59" s="31">
        <v>12749</v>
      </c>
      <c r="G59" s="81">
        <v>98.9</v>
      </c>
      <c r="H59" s="81">
        <v>65.599999999999994</v>
      </c>
      <c r="I59" s="81">
        <v>99.1</v>
      </c>
      <c r="J59" s="31">
        <v>39400</v>
      </c>
    </row>
    <row r="60" spans="2:10" ht="17.25" customHeight="1" x14ac:dyDescent="0.2">
      <c r="B60" s="94" t="s">
        <v>199</v>
      </c>
      <c r="C60" s="31">
        <v>5482</v>
      </c>
      <c r="D60" s="31">
        <v>269</v>
      </c>
      <c r="E60" s="31">
        <v>28205</v>
      </c>
      <c r="F60" s="31">
        <v>11729</v>
      </c>
      <c r="G60" s="81">
        <v>99.8</v>
      </c>
      <c r="H60" s="81">
        <v>66.900000000000006</v>
      </c>
      <c r="I60" s="81">
        <v>93.32</v>
      </c>
      <c r="J60" s="31">
        <v>32800</v>
      </c>
    </row>
    <row r="61" spans="2:10" ht="17.25" customHeight="1" x14ac:dyDescent="0.2">
      <c r="B61" s="94"/>
      <c r="C61" s="31" t="s">
        <v>124</v>
      </c>
      <c r="D61" s="31"/>
      <c r="E61" s="31"/>
      <c r="F61" s="31"/>
      <c r="G61" s="81"/>
      <c r="H61" s="81"/>
      <c r="I61" s="81"/>
      <c r="J61" s="31"/>
    </row>
    <row r="62" spans="2:10" ht="17.25" customHeight="1" x14ac:dyDescent="0.2">
      <c r="B62" s="94" t="s">
        <v>200</v>
      </c>
      <c r="C62" s="31">
        <v>6122</v>
      </c>
      <c r="D62" s="31">
        <v>285</v>
      </c>
      <c r="E62" s="31">
        <v>26366</v>
      </c>
      <c r="F62" s="31">
        <v>12190</v>
      </c>
      <c r="G62" s="81">
        <v>97.5</v>
      </c>
      <c r="H62" s="81">
        <v>53.7</v>
      </c>
      <c r="I62" s="81">
        <v>85.43</v>
      </c>
      <c r="J62" s="31">
        <v>44000</v>
      </c>
    </row>
    <row r="63" spans="2:10" ht="17.25" customHeight="1" x14ac:dyDescent="0.2">
      <c r="B63" s="94" t="s">
        <v>201</v>
      </c>
      <c r="C63" s="31">
        <v>6168</v>
      </c>
      <c r="D63" s="31">
        <v>274</v>
      </c>
      <c r="E63" s="31">
        <v>22527</v>
      </c>
      <c r="F63" s="31">
        <v>10609</v>
      </c>
      <c r="G63" s="81">
        <v>97.5</v>
      </c>
      <c r="H63" s="81">
        <v>69.3</v>
      </c>
      <c r="I63" s="81">
        <v>114.98</v>
      </c>
      <c r="J63" s="31">
        <v>20600</v>
      </c>
    </row>
    <row r="64" spans="2:10" ht="17.25" customHeight="1" x14ac:dyDescent="0.2">
      <c r="B64" s="94" t="s">
        <v>202</v>
      </c>
      <c r="C64" s="31">
        <v>5516</v>
      </c>
      <c r="D64" s="31">
        <v>256</v>
      </c>
      <c r="E64" s="31">
        <v>21248</v>
      </c>
      <c r="F64" s="31">
        <v>10921</v>
      </c>
      <c r="G64" s="81">
        <v>102.4</v>
      </c>
      <c r="H64" s="81">
        <v>65.8</v>
      </c>
      <c r="I64" s="81">
        <v>97.88</v>
      </c>
      <c r="J64" s="31">
        <v>24100</v>
      </c>
    </row>
    <row r="65" spans="1:10" ht="17.25" customHeight="1" x14ac:dyDescent="0.2">
      <c r="B65" s="94" t="s">
        <v>203</v>
      </c>
      <c r="C65" s="31">
        <v>5644</v>
      </c>
      <c r="D65" s="31">
        <v>259</v>
      </c>
      <c r="E65" s="31">
        <v>23090</v>
      </c>
      <c r="F65" s="31">
        <v>9640</v>
      </c>
      <c r="G65" s="81">
        <v>100</v>
      </c>
      <c r="H65" s="81">
        <v>64.3</v>
      </c>
      <c r="I65" s="81">
        <v>99.82</v>
      </c>
      <c r="J65" s="31">
        <v>26700</v>
      </c>
    </row>
    <row r="66" spans="1:10" ht="17.25" customHeight="1" x14ac:dyDescent="0.2">
      <c r="B66" s="94"/>
      <c r="C66" s="31" t="s">
        <v>124</v>
      </c>
      <c r="D66" s="31"/>
      <c r="E66" s="31"/>
      <c r="F66" s="31"/>
      <c r="G66" s="81"/>
      <c r="H66" s="81"/>
      <c r="I66" s="81"/>
      <c r="J66" s="31"/>
    </row>
    <row r="67" spans="1:10" ht="17.25" customHeight="1" x14ac:dyDescent="0.2">
      <c r="B67" s="94" t="s">
        <v>204</v>
      </c>
      <c r="C67" s="31">
        <v>5728</v>
      </c>
      <c r="D67" s="31">
        <v>289</v>
      </c>
      <c r="E67" s="31">
        <v>24599</v>
      </c>
      <c r="F67" s="31">
        <v>12106</v>
      </c>
      <c r="G67" s="81">
        <v>98.2</v>
      </c>
      <c r="H67" s="81">
        <v>62.6</v>
      </c>
      <c r="I67" s="81">
        <v>96.2</v>
      </c>
      <c r="J67" s="31">
        <v>25500</v>
      </c>
    </row>
    <row r="68" spans="1:10" ht="17.25" customHeight="1" x14ac:dyDescent="0.2">
      <c r="B68" s="94" t="s">
        <v>205</v>
      </c>
      <c r="C68" s="31">
        <v>5606</v>
      </c>
      <c r="D68" s="31">
        <v>262</v>
      </c>
      <c r="E68" s="31">
        <v>22924</v>
      </c>
      <c r="F68" s="31">
        <v>10337</v>
      </c>
      <c r="G68" s="81">
        <v>97.1</v>
      </c>
      <c r="H68" s="81">
        <v>66.099999999999994</v>
      </c>
      <c r="I68" s="81">
        <v>93.85</v>
      </c>
      <c r="J68" s="31">
        <v>24800</v>
      </c>
    </row>
    <row r="69" spans="1:10" ht="17.25" customHeight="1" x14ac:dyDescent="0.2">
      <c r="B69" s="94" t="s">
        <v>206</v>
      </c>
      <c r="C69" s="31">
        <v>5205</v>
      </c>
      <c r="D69" s="31">
        <v>263</v>
      </c>
      <c r="E69" s="31">
        <v>20866</v>
      </c>
      <c r="F69" s="31">
        <v>9495</v>
      </c>
      <c r="G69" s="81">
        <v>98</v>
      </c>
      <c r="H69" s="81">
        <v>65.8</v>
      </c>
      <c r="I69" s="81">
        <v>87.27</v>
      </c>
      <c r="J69" s="31">
        <v>29000</v>
      </c>
    </row>
    <row r="70" spans="1:10" ht="17.25" customHeight="1" x14ac:dyDescent="0.2">
      <c r="B70" s="94" t="s">
        <v>207</v>
      </c>
      <c r="C70" s="37">
        <v>4558</v>
      </c>
      <c r="D70" s="37">
        <v>223</v>
      </c>
      <c r="E70" s="37">
        <v>21024</v>
      </c>
      <c r="F70" s="37">
        <v>5424</v>
      </c>
      <c r="G70" s="142">
        <v>101.2</v>
      </c>
      <c r="H70" s="142">
        <v>50.5</v>
      </c>
      <c r="I70" s="142">
        <v>75.41</v>
      </c>
      <c r="J70" s="37">
        <v>43800</v>
      </c>
    </row>
    <row r="71" spans="1:10" ht="17.25" customHeight="1" x14ac:dyDescent="0.2">
      <c r="B71" s="159"/>
      <c r="C71" s="35"/>
      <c r="D71" s="35"/>
      <c r="E71" s="35"/>
      <c r="F71" s="35"/>
      <c r="G71" s="161"/>
      <c r="H71" s="142"/>
      <c r="I71" s="142"/>
      <c r="J71" s="35"/>
    </row>
    <row r="72" spans="1:10" ht="17.25" customHeight="1" x14ac:dyDescent="0.2">
      <c r="B72" s="333" t="s">
        <v>3</v>
      </c>
      <c r="C72" s="395" t="s">
        <v>259</v>
      </c>
      <c r="D72" s="396"/>
      <c r="E72" s="396"/>
      <c r="F72" s="397"/>
      <c r="G72" s="190" t="s">
        <v>241</v>
      </c>
      <c r="H72" s="366" t="s">
        <v>90</v>
      </c>
      <c r="I72" s="394"/>
      <c r="J72" s="135" t="s">
        <v>253</v>
      </c>
    </row>
    <row r="73" spans="1:10" ht="17.25" customHeight="1" thickBot="1" x14ac:dyDescent="0.25">
      <c r="B73" s="334"/>
      <c r="C73" s="398"/>
      <c r="D73" s="399"/>
      <c r="E73" s="399"/>
      <c r="F73" s="400"/>
      <c r="G73" s="236" t="s">
        <v>74</v>
      </c>
      <c r="H73" s="368" t="s">
        <v>91</v>
      </c>
      <c r="I73" s="360"/>
      <c r="J73" s="63" t="s">
        <v>75</v>
      </c>
    </row>
    <row r="74" spans="1:10" ht="17.25" customHeight="1" x14ac:dyDescent="0.15">
      <c r="A74" s="19"/>
    </row>
  </sheetData>
  <mergeCells count="7">
    <mergeCell ref="B6:J6"/>
    <mergeCell ref="H73:I73"/>
    <mergeCell ref="E11:F11"/>
    <mergeCell ref="H11:I11"/>
    <mergeCell ref="H72:I72"/>
    <mergeCell ref="B72:B73"/>
    <mergeCell ref="C72:F73"/>
  </mergeCells>
  <phoneticPr fontId="2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付表-1</vt:lpstr>
      <vt:lpstr>付表-2</vt:lpstr>
      <vt:lpstr>付表-3</vt:lpstr>
      <vt:lpstr>付表-4</vt:lpstr>
      <vt:lpstr>付表-5</vt:lpstr>
      <vt:lpstr>付表-6</vt:lpstr>
      <vt:lpstr>付表-7</vt:lpstr>
      <vt:lpstr>付表-8</vt:lpstr>
      <vt:lpstr>付表-9</vt:lpstr>
      <vt:lpstr>付表-10</vt:lpstr>
      <vt:lpstr>'付表-1'!Print_Area</vt:lpstr>
      <vt:lpstr>'付表-10'!Print_Area</vt:lpstr>
      <vt:lpstr>'付表-2'!Print_Area</vt:lpstr>
      <vt:lpstr>'付表-3'!Print_Area</vt:lpstr>
      <vt:lpstr>'付表-4'!Print_Area</vt:lpstr>
      <vt:lpstr>'付表-5'!Print_Area</vt:lpstr>
      <vt:lpstr>'付表-6'!Print_Area</vt:lpstr>
      <vt:lpstr>'付表-7'!Print_Area</vt:lpstr>
      <vt:lpstr>'付表-8'!Print_Area</vt:lpstr>
      <vt:lpstr>'付表-9'!Print_Area</vt:lpstr>
    </vt:vector>
  </TitlesOfParts>
  <Company>和歌山県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114057</cp:lastModifiedBy>
  <cp:lastPrinted>2015-02-05T08:41:11Z</cp:lastPrinted>
  <dcterms:created xsi:type="dcterms:W3CDTF">2006-04-24T05:17:06Z</dcterms:created>
  <dcterms:modified xsi:type="dcterms:W3CDTF">2015-02-23T07:14:36Z</dcterms:modified>
</cp:coreProperties>
</file>