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5" activeTab="14"/>
  </bookViews>
  <sheets>
    <sheet name="H01経営" sheetId="10" r:id="rId1"/>
    <sheet name="H02町村" sheetId="11" r:id="rId2"/>
    <sheet name="H03漁船" sheetId="12" r:id="rId3"/>
    <sheet name="H04漁船" sheetId="13" r:id="rId4"/>
    <sheet name="H05就業" sheetId="14" r:id="rId5"/>
    <sheet name="H06漁船" sheetId="15" r:id="rId6"/>
    <sheet name="H07内水" sheetId="16" r:id="rId7"/>
    <sheet name="H08A生産" sheetId="17" r:id="rId8"/>
    <sheet name="H08B生産" sheetId="18" r:id="rId9"/>
    <sheet name="H08C生産" sheetId="4" r:id="rId10"/>
    <sheet name="H08D生産" sheetId="5" r:id="rId11"/>
    <sheet name="H08E町村" sheetId="6" r:id="rId12"/>
    <sheet name="H09町村" sheetId="7" r:id="rId13"/>
    <sheet name="H10金額" sheetId="8" r:id="rId14"/>
    <sheet name="H11加工" sheetId="9" r:id="rId1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xlnm.Print_Area" localSheetId="0">H01経営!$A$1:$L$72</definedName>
    <definedName name="_xlnm.Print_Area" localSheetId="1">H02町村!$A$1:$L$73</definedName>
    <definedName name="_xlnm.Print_Area" localSheetId="2">H03漁船!$A$1:$J$50</definedName>
    <definedName name="_xlnm.Print_Area" localSheetId="3">H04漁船!$A$1:$J$27</definedName>
    <definedName name="_xlnm.Print_Area" localSheetId="4">H05就業!$A$1:$J$62</definedName>
    <definedName name="_xlnm.Print_Area" localSheetId="5">H06漁船!$A$1:$K$73</definedName>
    <definedName name="_xlnm.Print_Area" localSheetId="6">H07内水!$A$1:$K$71</definedName>
    <definedName name="_xlnm.Print_Area" localSheetId="7">H08A生産!$A$1:$M$32</definedName>
    <definedName name="_xlnm.Print_Area" localSheetId="8">H08B生産!$A$1:$M$51</definedName>
    <definedName name="_xlnm.Print_Area" localSheetId="9">H08C生産!$A$1:$L$119</definedName>
    <definedName name="_xlnm.Print_Area" localSheetId="10">H08D生産!$A$1:$L$31</definedName>
    <definedName name="_xlnm.Print_Area" localSheetId="11">H08E町村!$A$1:$J$33</definedName>
    <definedName name="_xlnm.Print_Area" localSheetId="12">H09町村!$A$1:$J$42</definedName>
    <definedName name="_xlnm.Print_Area" localSheetId="13">H10金額!$A$1:$K$53</definedName>
    <definedName name="_xlnm.Print_Area" localSheetId="14">H11加工!$A$1:$L$117</definedName>
    <definedName name="Print_Area_MI" localSheetId="0">H01経営!$A$1:$L$72</definedName>
    <definedName name="Print_Area_MI" localSheetId="1">H02町村!$A$1:$L$73</definedName>
    <definedName name="Print_Area_MI" localSheetId="2">H03漁船!$A$1:$J$50</definedName>
    <definedName name="Print_Area_MI" localSheetId="3">H04漁船!$A$1:$J$27</definedName>
    <definedName name="Print_Area_MI" localSheetId="4">H05就業!$A$1:$J$59</definedName>
    <definedName name="Print_Area_MI" localSheetId="5">H06漁船!$A$1:$K$73</definedName>
    <definedName name="Print_Area_MI" localSheetId="6">H07内水!$A$1:$K$71</definedName>
    <definedName name="Print_Area_MI" localSheetId="7">H08A生産!$A$1:$M$32</definedName>
    <definedName name="Print_Area_MI" localSheetId="8">H08B生産!$A$1:$M$52</definedName>
    <definedName name="Print_Area_MI" localSheetId="9">H08C生産!$A$1:$L$119</definedName>
    <definedName name="Print_Area_MI" localSheetId="10">H08D生産!$A$1:$L$31</definedName>
    <definedName name="Print_Area_MI" localSheetId="11">H08E町村!$A$1:$J$33</definedName>
    <definedName name="Print_Area_MI" localSheetId="12">H09町村!$A$1:$J$42</definedName>
    <definedName name="Print_Area_MI" localSheetId="13">H10金額!$A$1:$K$54</definedName>
    <definedName name="Print_Area_MI" localSheetId="14">H11加工!$A$1:$L$117</definedName>
  </definedNames>
  <calcPr calcId="145621"/>
</workbook>
</file>

<file path=xl/calcChain.xml><?xml version="1.0" encoding="utf-8"?>
<calcChain xmlns="http://schemas.openxmlformats.org/spreadsheetml/2006/main">
  <c r="M11" i="18" l="1"/>
  <c r="J26" i="17"/>
  <c r="G26" i="17"/>
  <c r="F26" i="17"/>
  <c r="E26" i="17"/>
  <c r="D26" i="17"/>
  <c r="M25" i="17"/>
  <c r="E25" i="17"/>
  <c r="D25" i="17"/>
  <c r="M23" i="17"/>
  <c r="E23" i="17"/>
  <c r="M22" i="17"/>
  <c r="E22" i="17"/>
  <c r="D22" i="17"/>
  <c r="M21" i="17"/>
  <c r="E21" i="17"/>
  <c r="D21" i="17"/>
  <c r="M19" i="17"/>
  <c r="E19" i="17"/>
  <c r="D19" i="17"/>
  <c r="M18" i="17"/>
  <c r="E18" i="17"/>
  <c r="D18" i="17"/>
  <c r="M17" i="17"/>
  <c r="E17" i="17"/>
  <c r="D17" i="17"/>
  <c r="M16" i="17"/>
  <c r="E16" i="17"/>
  <c r="D16" i="17"/>
  <c r="M15" i="17"/>
  <c r="E15" i="17"/>
  <c r="D15" i="17"/>
  <c r="H45" i="16"/>
  <c r="H36" i="16"/>
  <c r="H17" i="16"/>
  <c r="H16" i="16"/>
  <c r="H14" i="16"/>
  <c r="H13" i="16"/>
  <c r="H12" i="16"/>
  <c r="G70" i="15"/>
  <c r="G69" i="15"/>
  <c r="G68" i="15"/>
  <c r="G67" i="15"/>
  <c r="G65" i="15"/>
  <c r="G64" i="15"/>
  <c r="G62" i="15"/>
  <c r="G61" i="15"/>
  <c r="G60" i="15"/>
  <c r="G59" i="15"/>
  <c r="G45" i="15" s="1"/>
  <c r="G58" i="15"/>
  <c r="G54" i="15"/>
  <c r="G51" i="15"/>
  <c r="G50" i="15"/>
  <c r="G49" i="15"/>
  <c r="K45" i="15"/>
  <c r="J45" i="15"/>
  <c r="I45" i="15"/>
  <c r="H45" i="15"/>
  <c r="F45" i="15"/>
  <c r="E45" i="15"/>
  <c r="D45" i="15"/>
  <c r="C45" i="15"/>
  <c r="D38" i="15"/>
  <c r="D37" i="15"/>
  <c r="D36" i="15"/>
  <c r="D35" i="15"/>
  <c r="D34" i="15"/>
  <c r="D33" i="15"/>
  <c r="D32" i="15"/>
  <c r="D30" i="15"/>
  <c r="D29" i="15"/>
  <c r="D28" i="15"/>
  <c r="D27" i="15"/>
  <c r="D26" i="15"/>
  <c r="D24" i="15"/>
  <c r="D23" i="15"/>
  <c r="D22" i="15"/>
  <c r="D20" i="15"/>
  <c r="D19" i="15"/>
  <c r="D18" i="15"/>
  <c r="D17" i="15"/>
  <c r="D16" i="15"/>
  <c r="D15" i="15"/>
  <c r="D13" i="15" s="1"/>
  <c r="K13" i="15"/>
  <c r="J13" i="15"/>
  <c r="I13" i="15"/>
  <c r="H13" i="15"/>
  <c r="G13" i="15"/>
  <c r="F13" i="15"/>
  <c r="E13" i="15"/>
  <c r="C13" i="15"/>
  <c r="K12" i="15"/>
  <c r="C59" i="14"/>
  <c r="E58" i="14"/>
  <c r="C58" i="14"/>
  <c r="J56" i="14"/>
  <c r="H56" i="14"/>
  <c r="G56" i="14"/>
  <c r="F56" i="14"/>
  <c r="E56" i="14"/>
  <c r="C56" i="14"/>
  <c r="J40" i="14"/>
  <c r="I40" i="14"/>
  <c r="G40" i="14"/>
  <c r="F40" i="14"/>
  <c r="C40" i="14"/>
  <c r="J27" i="14"/>
  <c r="H27" i="14"/>
  <c r="J26" i="14"/>
  <c r="H26" i="14"/>
  <c r="F26" i="14"/>
  <c r="J24" i="14"/>
  <c r="F24" i="14"/>
  <c r="E24" i="14"/>
  <c r="C24" i="14"/>
  <c r="C24" i="13"/>
  <c r="C23" i="13"/>
  <c r="I21" i="13"/>
  <c r="H21" i="13"/>
  <c r="F21" i="13"/>
  <c r="E21" i="13"/>
  <c r="D21" i="13"/>
  <c r="C21" i="13"/>
  <c r="C20" i="13"/>
  <c r="C19" i="13"/>
  <c r="F18" i="13"/>
  <c r="C18" i="13"/>
  <c r="F16" i="13"/>
  <c r="C16" i="13"/>
  <c r="F15" i="13"/>
  <c r="C15" i="13"/>
  <c r="F14" i="13"/>
  <c r="C14" i="13"/>
  <c r="F13" i="13"/>
  <c r="C13" i="13"/>
  <c r="F12" i="13"/>
  <c r="C12" i="13"/>
  <c r="I44" i="12"/>
  <c r="G44" i="12"/>
  <c r="F44" i="12"/>
  <c r="E44" i="12"/>
  <c r="D44" i="12"/>
  <c r="E27" i="12"/>
  <c r="C27" i="12"/>
  <c r="E26" i="12"/>
  <c r="C26" i="12"/>
  <c r="J24" i="12"/>
  <c r="I24" i="12"/>
  <c r="H24" i="12"/>
  <c r="G24" i="12"/>
  <c r="F24" i="12"/>
  <c r="E24" i="12"/>
  <c r="D24" i="12"/>
  <c r="C24" i="12"/>
  <c r="E23" i="12"/>
  <c r="C23" i="12" s="1"/>
  <c r="E22" i="12"/>
  <c r="C22" i="12"/>
  <c r="E21" i="12"/>
  <c r="C21" i="12" s="1"/>
  <c r="E19" i="12"/>
  <c r="C19" i="12" s="1"/>
  <c r="E18" i="12"/>
  <c r="C18" i="12"/>
  <c r="E17" i="12"/>
  <c r="C17" i="12" s="1"/>
  <c r="E15" i="12"/>
  <c r="C15" i="12"/>
  <c r="E14" i="12"/>
  <c r="C14" i="12"/>
  <c r="E13" i="12"/>
  <c r="C13" i="12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4" i="11"/>
  <c r="C53" i="11"/>
  <c r="C52" i="11"/>
  <c r="C51" i="11"/>
  <c r="C50" i="11"/>
  <c r="C49" i="11"/>
  <c r="C47" i="11" s="1"/>
  <c r="L47" i="11"/>
  <c r="K47" i="11"/>
  <c r="J47" i="11"/>
  <c r="I47" i="11"/>
  <c r="H47" i="11"/>
  <c r="G47" i="11"/>
  <c r="F47" i="11"/>
  <c r="E47" i="11"/>
  <c r="D47" i="11"/>
  <c r="D37" i="11"/>
  <c r="C37" i="11"/>
  <c r="D36" i="11"/>
  <c r="C36" i="11"/>
  <c r="D35" i="11"/>
  <c r="C35" i="11"/>
  <c r="D34" i="11"/>
  <c r="C34" i="11"/>
  <c r="D33" i="11"/>
  <c r="C33" i="11"/>
  <c r="D32" i="11"/>
  <c r="C32" i="11"/>
  <c r="D31" i="11"/>
  <c r="C31" i="11"/>
  <c r="D30" i="11"/>
  <c r="C30" i="11" s="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D21" i="11"/>
  <c r="C21" i="11"/>
  <c r="D20" i="11"/>
  <c r="C20" i="11"/>
  <c r="D19" i="11"/>
  <c r="C19" i="11"/>
  <c r="D18" i="11"/>
  <c r="C18" i="11" s="1"/>
  <c r="C14" i="11" s="1"/>
  <c r="D17" i="11"/>
  <c r="C17" i="11"/>
  <c r="D16" i="11"/>
  <c r="C16" i="11"/>
  <c r="L14" i="11"/>
  <c r="K14" i="11"/>
  <c r="J14" i="11"/>
  <c r="I14" i="11"/>
  <c r="H14" i="11"/>
  <c r="G14" i="11"/>
  <c r="F14" i="11"/>
  <c r="E14" i="11"/>
  <c r="L66" i="10"/>
  <c r="K66" i="10"/>
  <c r="J66" i="10"/>
  <c r="I66" i="10"/>
  <c r="H66" i="10"/>
  <c r="G66" i="10"/>
  <c r="F66" i="10"/>
  <c r="E66" i="10"/>
  <c r="D66" i="10"/>
  <c r="C66" i="10"/>
  <c r="L55" i="10"/>
  <c r="C36" i="10" s="1"/>
  <c r="C50" i="10"/>
  <c r="C49" i="10"/>
  <c r="L47" i="10"/>
  <c r="K47" i="10"/>
  <c r="J47" i="10"/>
  <c r="I47" i="10"/>
  <c r="H47" i="10"/>
  <c r="G47" i="10"/>
  <c r="F47" i="10"/>
  <c r="D47" i="10"/>
  <c r="C47" i="10"/>
  <c r="C46" i="10"/>
  <c r="C44" i="10"/>
  <c r="C42" i="10"/>
  <c r="C41" i="10"/>
  <c r="C40" i="10"/>
  <c r="C39" i="10"/>
  <c r="C38" i="10"/>
  <c r="C37" i="10"/>
  <c r="C27" i="10"/>
  <c r="C26" i="10"/>
  <c r="L24" i="10"/>
  <c r="K24" i="10"/>
  <c r="J24" i="10"/>
  <c r="I24" i="10"/>
  <c r="H24" i="10"/>
  <c r="D24" i="10"/>
  <c r="C24" i="10"/>
  <c r="C23" i="10"/>
  <c r="C22" i="10"/>
  <c r="C21" i="10"/>
  <c r="C19" i="10"/>
  <c r="D18" i="10"/>
  <c r="C18" i="10"/>
  <c r="D17" i="10"/>
  <c r="C17" i="10"/>
  <c r="D16" i="10"/>
  <c r="C16" i="10"/>
  <c r="D15" i="10"/>
  <c r="C15" i="10"/>
  <c r="D14" i="10"/>
  <c r="C14" i="10"/>
  <c r="D13" i="10"/>
  <c r="C13" i="10"/>
  <c r="E100" i="9"/>
  <c r="L91" i="9"/>
  <c r="K91" i="9"/>
  <c r="J91" i="9"/>
  <c r="I91" i="9"/>
  <c r="H91" i="9"/>
  <c r="G91" i="9"/>
  <c r="F91" i="9"/>
  <c r="E91" i="9"/>
  <c r="J86" i="9"/>
  <c r="I86" i="9"/>
  <c r="H86" i="9"/>
  <c r="G86" i="9"/>
  <c r="F86" i="9"/>
  <c r="E86" i="9"/>
  <c r="L64" i="9"/>
  <c r="K64" i="9"/>
  <c r="J64" i="9"/>
  <c r="I64" i="9"/>
  <c r="H64" i="9"/>
  <c r="H12" i="9" s="1"/>
  <c r="G64" i="9"/>
  <c r="G12" i="9" s="1"/>
  <c r="F64" i="9"/>
  <c r="F12" i="9" s="1"/>
  <c r="E64" i="9"/>
  <c r="E61" i="9"/>
  <c r="L56" i="9"/>
  <c r="K56" i="9"/>
  <c r="J56" i="9"/>
  <c r="I56" i="9"/>
  <c r="H56" i="9"/>
  <c r="G56" i="9"/>
  <c r="F56" i="9"/>
  <c r="E56" i="9"/>
  <c r="L49" i="9"/>
  <c r="K49" i="9"/>
  <c r="J49" i="9"/>
  <c r="I49" i="9"/>
  <c r="H49" i="9"/>
  <c r="G49" i="9"/>
  <c r="F49" i="9"/>
  <c r="E49" i="9"/>
  <c r="L42" i="9"/>
  <c r="K42" i="9"/>
  <c r="J42" i="9"/>
  <c r="J12" i="9" s="1"/>
  <c r="I42" i="9"/>
  <c r="I12" i="9" s="1"/>
  <c r="H42" i="9"/>
  <c r="G42" i="9"/>
  <c r="F42" i="9"/>
  <c r="E42" i="9"/>
  <c r="L32" i="9"/>
  <c r="K32" i="9"/>
  <c r="J32" i="9"/>
  <c r="I32" i="9"/>
  <c r="H32" i="9"/>
  <c r="G32" i="9"/>
  <c r="F32" i="9"/>
  <c r="E32" i="9"/>
  <c r="L26" i="9"/>
  <c r="K26" i="9"/>
  <c r="J26" i="9"/>
  <c r="I26" i="9"/>
  <c r="H26" i="9"/>
  <c r="G26" i="9"/>
  <c r="F26" i="9"/>
  <c r="E26" i="9"/>
  <c r="L22" i="9"/>
  <c r="L12" i="9" s="1"/>
  <c r="K22" i="9"/>
  <c r="K12" i="9" s="1"/>
  <c r="J22" i="9"/>
  <c r="I22" i="9"/>
  <c r="H22" i="9"/>
  <c r="G22" i="9"/>
  <c r="F22" i="9"/>
  <c r="E20" i="9"/>
  <c r="L14" i="9"/>
  <c r="K14" i="9"/>
  <c r="J14" i="9"/>
  <c r="I14" i="9"/>
  <c r="H14" i="9"/>
  <c r="G14" i="9"/>
  <c r="F14" i="9"/>
  <c r="E14" i="9"/>
  <c r="E12" i="9"/>
  <c r="K15" i="8"/>
  <c r="J15" i="8"/>
  <c r="I11" i="7"/>
  <c r="H11" i="7"/>
  <c r="G11" i="7"/>
  <c r="F11" i="7"/>
  <c r="E11" i="7"/>
  <c r="J16" i="6"/>
  <c r="J14" i="6"/>
  <c r="E28" i="5"/>
  <c r="E26" i="5"/>
  <c r="E24" i="5"/>
  <c r="E23" i="5"/>
  <c r="L20" i="5"/>
  <c r="K20" i="5"/>
  <c r="J20" i="5"/>
  <c r="G20" i="5"/>
  <c r="F20" i="5"/>
  <c r="E20" i="5"/>
  <c r="E19" i="5"/>
  <c r="J18" i="5"/>
  <c r="E18" i="5"/>
  <c r="E17" i="5"/>
  <c r="E15" i="5"/>
  <c r="E14" i="5"/>
  <c r="E13" i="5"/>
  <c r="E12" i="5"/>
  <c r="L105" i="4"/>
  <c r="K105" i="4"/>
  <c r="J105" i="4"/>
  <c r="I105" i="4"/>
  <c r="H105" i="4"/>
  <c r="G105" i="4"/>
  <c r="F105" i="4"/>
  <c r="E105" i="4"/>
  <c r="G64" i="4"/>
  <c r="D14" i="11" l="1"/>
</calcChain>
</file>

<file path=xl/sharedStrings.xml><?xml version="1.0" encoding="utf-8"?>
<sst xmlns="http://schemas.openxmlformats.org/spreadsheetml/2006/main" count="1772" uniqueCount="598">
  <si>
    <t xml:space="preserve">   Ｈ-08 漁業生産量</t>
  </si>
  <si>
    <t>Ｃ．海面漁業・養殖業生産量（主要魚種別）</t>
  </si>
  <si>
    <t>－属人－</t>
  </si>
  <si>
    <t>単位：ﾄﾝ</t>
  </si>
  <si>
    <t xml:space="preserve">   1985</t>
  </si>
  <si>
    <t xml:space="preserve">   1990</t>
  </si>
  <si>
    <t xml:space="preserve">   1995</t>
  </si>
  <si>
    <t xml:space="preserve">   1998</t>
  </si>
  <si>
    <t xml:space="preserve">   1999</t>
  </si>
  <si>
    <t xml:space="preserve">   2000</t>
    <phoneticPr fontId="4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</si>
  <si>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</si>
  <si>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</si>
  <si>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昭和60年</t>
  </si>
  <si>
    <t xml:space="preserve"> 平成 2年</t>
  </si>
  <si>
    <t xml:space="preserve"> 平成 7年</t>
  </si>
  <si>
    <t xml:space="preserve"> 平成10年</t>
  </si>
  <si>
    <t xml:space="preserve"> 平成11年</t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</si>
  <si>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</si>
  <si>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</si>
  <si>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</si>
  <si>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 xml:space="preserve"> 海面漁業</t>
  </si>
  <si>
    <t>くろまぐろ</t>
  </si>
  <si>
    <t>みなみまぐろ</t>
    <phoneticPr fontId="4"/>
  </si>
  <si>
    <t>･･･</t>
    <phoneticPr fontId="4"/>
  </si>
  <si>
    <t>びんなが</t>
  </si>
  <si>
    <t>めばち</t>
  </si>
  <si>
    <t>きはだ</t>
  </si>
  <si>
    <t>その他のまぐろ類</t>
  </si>
  <si>
    <t>まかじき</t>
  </si>
  <si>
    <t>めかじき</t>
  </si>
  <si>
    <t>くろかじき類</t>
  </si>
  <si>
    <t>その他のかじき類</t>
  </si>
  <si>
    <t>かつお</t>
  </si>
  <si>
    <t>そうだがつお類</t>
  </si>
  <si>
    <t>さめ類</t>
  </si>
  <si>
    <t>このしろ</t>
    <phoneticPr fontId="4"/>
  </si>
  <si>
    <t>まいわし</t>
  </si>
  <si>
    <t>うるめいわし</t>
  </si>
  <si>
    <t>かたくちいわし</t>
  </si>
  <si>
    <t>しらす</t>
  </si>
  <si>
    <t>まあじ</t>
  </si>
  <si>
    <t>むろあじ類</t>
  </si>
  <si>
    <t>さば類</t>
  </si>
  <si>
    <t>さんま</t>
  </si>
  <si>
    <t>ぶり類</t>
  </si>
  <si>
    <t>ひらめ</t>
  </si>
  <si>
    <t>かれい類</t>
  </si>
  <si>
    <t>にぎす類</t>
  </si>
  <si>
    <t>にべ・ぐち類</t>
  </si>
  <si>
    <t>えそ類</t>
  </si>
  <si>
    <t>いぼだい</t>
  </si>
  <si>
    <t>はも</t>
  </si>
  <si>
    <t>たちうお</t>
  </si>
  <si>
    <t>えい類</t>
  </si>
  <si>
    <t>まだい</t>
  </si>
  <si>
    <t>ちだい,きだい</t>
  </si>
  <si>
    <t>くろだい,へだい</t>
  </si>
  <si>
    <t>いさき</t>
  </si>
  <si>
    <t>･･･</t>
  </si>
  <si>
    <t>さわら類</t>
  </si>
  <si>
    <t>しいら類</t>
  </si>
  <si>
    <t>とびうお類</t>
  </si>
  <si>
    <t>ぼら類</t>
  </si>
  <si>
    <t>すずき類</t>
  </si>
  <si>
    <t>いかなご</t>
  </si>
  <si>
    <t>－</t>
    <phoneticPr fontId="4"/>
  </si>
  <si>
    <t>その他の魚類</t>
  </si>
  <si>
    <t>いせえび</t>
  </si>
  <si>
    <t>くるまえび</t>
  </si>
  <si>
    <t>その他のえび類</t>
  </si>
  <si>
    <t>がざみ類</t>
  </si>
  <si>
    <t>その他のかに類</t>
  </si>
  <si>
    <t>資料：農林水産省 和歌山統計情報事務所「和歌山農林水産統計年報」</t>
  </si>
  <si>
    <t>Ｃ．海面漁業・養殖業生産量（主要魚種別）－続き－</t>
  </si>
  <si>
    <t>するめいか</t>
  </si>
  <si>
    <t>こういか類</t>
  </si>
  <si>
    <t>その他のいか類</t>
  </si>
  <si>
    <t>たこ類</t>
  </si>
  <si>
    <t>うに類</t>
  </si>
  <si>
    <t>なまこ類</t>
  </si>
  <si>
    <t>その他の水産動物類</t>
    <rPh sb="6" eb="8">
      <t>ドウブツ</t>
    </rPh>
    <phoneticPr fontId="4"/>
  </si>
  <si>
    <t>海産ほ乳類</t>
  </si>
  <si>
    <t>あわび類</t>
  </si>
  <si>
    <t>さざえ</t>
  </si>
  <si>
    <t>あさり類</t>
  </si>
  <si>
    <t>その他の貝類</t>
  </si>
  <si>
    <t>わかめ類</t>
  </si>
  <si>
    <t>てんぐさ類</t>
  </si>
  <si>
    <t>その他の海藻類</t>
  </si>
  <si>
    <t xml:space="preserve"> 海面養殖業</t>
  </si>
  <si>
    <t>X</t>
  </si>
  <si>
    <t>かき類</t>
  </si>
  <si>
    <t>Ｄ．内水面漁業生産量（主要魚種別）</t>
  </si>
  <si>
    <t>漁獲量</t>
  </si>
  <si>
    <t xml:space="preserve"> その他の</t>
  </si>
  <si>
    <t xml:space="preserve"> その他水</t>
  </si>
  <si>
    <t>総数</t>
  </si>
  <si>
    <t>あ ゆ</t>
  </si>
  <si>
    <t xml:space="preserve"> こい･ふな</t>
  </si>
  <si>
    <t>うなぎ</t>
  </si>
  <si>
    <t>魚 類</t>
  </si>
  <si>
    <t>貝 類</t>
  </si>
  <si>
    <t xml:space="preserve"> 産動物類</t>
  </si>
  <si>
    <t>藻 類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</si>
  <si>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年199</t>
    </r>
    <r>
      <rPr>
        <sz val="11"/>
        <color theme="1"/>
        <rFont val="ＭＳ Ｐゴシック"/>
        <family val="2"/>
        <charset val="128"/>
        <scheme val="minor"/>
      </rPr>
      <t>5</t>
    </r>
    <rPh sb="0" eb="2">
      <t>ヘイセイ</t>
    </rPh>
    <rPh sb="4" eb="5">
      <t>ネン</t>
    </rPh>
    <phoneticPr fontId="4"/>
  </si>
  <si>
    <t xml:space="preserve">     8  1996</t>
  </si>
  <si>
    <t xml:space="preserve">     9  1997</t>
  </si>
  <si>
    <t xml:space="preserve">    10  1998</t>
  </si>
  <si>
    <t xml:space="preserve">    11  1999</t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</si>
  <si>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12  2000</t>
    </r>
    <phoneticPr fontId="4"/>
  </si>
  <si>
    <t xml:space="preserve">    13  2001</t>
    <phoneticPr fontId="4"/>
  </si>
  <si>
    <t xml:space="preserve">    14  2002</t>
    <phoneticPr fontId="4"/>
  </si>
  <si>
    <t>紀ノ川</t>
  </si>
  <si>
    <t>有田川</t>
  </si>
  <si>
    <t>日高川</t>
  </si>
  <si>
    <t>日置川</t>
  </si>
  <si>
    <t>古座川</t>
    <rPh sb="0" eb="1">
      <t>コ</t>
    </rPh>
    <rPh sb="1" eb="2">
      <t>ザ</t>
    </rPh>
    <rPh sb="2" eb="3">
      <t>カワ</t>
    </rPh>
    <phoneticPr fontId="4"/>
  </si>
  <si>
    <t>熊野川</t>
  </si>
  <si>
    <t>Ｈ-08 漁業生産量</t>
  </si>
  <si>
    <t>Ｅ．内水面養殖業生産量（主要魚種別）</t>
  </si>
  <si>
    <t xml:space="preserve">   単位：ﾄﾝ</t>
    <phoneticPr fontId="4"/>
  </si>
  <si>
    <t xml:space="preserve">  収穫量</t>
    <phoneticPr fontId="4"/>
  </si>
  <si>
    <t xml:space="preserve">  総数</t>
  </si>
  <si>
    <t xml:space="preserve"> ﾃｲﾗﾋﾟｱ</t>
  </si>
  <si>
    <t>ま す</t>
  </si>
  <si>
    <t xml:space="preserve"> すっぽん</t>
  </si>
  <si>
    <t xml:space="preserve"> その他</t>
  </si>
  <si>
    <t>昭和50年 1975</t>
    <phoneticPr fontId="4"/>
  </si>
  <si>
    <t>　　55　 1980</t>
  </si>
  <si>
    <t>　　60　 1985</t>
  </si>
  <si>
    <t>平成 2   1990</t>
  </si>
  <si>
    <t>　　 5　 1993</t>
  </si>
  <si>
    <t>　　 6　 1994</t>
  </si>
  <si>
    <t>　　 7　 1995</t>
  </si>
  <si>
    <t>X</t>
    <phoneticPr fontId="4"/>
  </si>
  <si>
    <t>　　 8　 1996</t>
  </si>
  <si>
    <t>　　 9　 1997</t>
  </si>
  <si>
    <t>　　10　 1998</t>
  </si>
  <si>
    <t>　　11　 1999</t>
  </si>
  <si>
    <r>
      <t xml:space="preserve">　　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2000</t>
    </r>
    <phoneticPr fontId="4"/>
  </si>
  <si>
    <t>　　13   2001</t>
    <phoneticPr fontId="4"/>
  </si>
  <si>
    <t>　　14   2002</t>
    <phoneticPr fontId="4"/>
  </si>
  <si>
    <t>Ｈ-09 市町村別海面漁業生産量</t>
  </si>
  <si>
    <t xml:space="preserve"> 1998</t>
  </si>
  <si>
    <t xml:space="preserve">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</si>
  <si>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</si>
  <si>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</si>
  <si>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平成10年</t>
  </si>
  <si>
    <t>平成11年</t>
  </si>
  <si>
    <t>平成12年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</si>
  <si>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</si>
  <si>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</si>
  <si>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>　     県   計</t>
  </si>
  <si>
    <t xml:space="preserve">     和 歌 山 市</t>
  </si>
  <si>
    <t xml:space="preserve">     海  南  市</t>
  </si>
  <si>
    <t xml:space="preserve">     有  田  市</t>
  </si>
  <si>
    <t xml:space="preserve">     御  坊  市</t>
  </si>
  <si>
    <t xml:space="preserve">     田  辺  市</t>
  </si>
  <si>
    <t xml:space="preserve">     新  宮  市</t>
  </si>
  <si>
    <t xml:space="preserve">     下  津  町</t>
  </si>
  <si>
    <t xml:space="preserve">     湯  浅  町</t>
  </si>
  <si>
    <t xml:space="preserve">     広  川  町</t>
  </si>
  <si>
    <t xml:space="preserve">     美  浜  町</t>
  </si>
  <si>
    <t xml:space="preserve">     日  高  町</t>
  </si>
  <si>
    <t xml:space="preserve">     由  良  町</t>
  </si>
  <si>
    <t xml:space="preserve">     南  部  町</t>
  </si>
  <si>
    <t xml:space="preserve">     印  南  町</t>
  </si>
  <si>
    <t xml:space="preserve">     白  浜  町</t>
  </si>
  <si>
    <t xml:space="preserve">     日 置 川 町</t>
  </si>
  <si>
    <t xml:space="preserve">     す さ み 町</t>
  </si>
  <si>
    <t xml:space="preserve">     串  本  町</t>
  </si>
  <si>
    <t xml:space="preserve">     那智勝浦町</t>
  </si>
  <si>
    <t xml:space="preserve">     太  地  町</t>
  </si>
  <si>
    <t xml:space="preserve">     古  座  町</t>
  </si>
  <si>
    <t>資料：農林水産省 和歌山統計情報事務所「和歌山県漁業の動き」</t>
  </si>
  <si>
    <t>Ｈ-10 海面漁業・養殖業生産額（主要漁業種類別）</t>
    <rPh sb="17" eb="19">
      <t>シュヨウ</t>
    </rPh>
    <rPh sb="19" eb="21">
      <t>ギョギョウ</t>
    </rPh>
    <rPh sb="21" eb="24">
      <t>シュルイベツ</t>
    </rPh>
    <phoneticPr fontId="4"/>
  </si>
  <si>
    <t>「生産額」とは、生産者の手取り価格で評価したものでなく、販売手数料及び</t>
    <phoneticPr fontId="4"/>
  </si>
  <si>
    <t>輸送費等の販売諸経費を控除せず、また歩もどしを含めないいわゆる産地市場</t>
    <phoneticPr fontId="4"/>
  </si>
  <si>
    <t>価格で評価したものである。</t>
  </si>
  <si>
    <t xml:space="preserve">          単位:百万円</t>
    <phoneticPr fontId="4"/>
  </si>
  <si>
    <t>1998</t>
  </si>
  <si>
    <t>1999</t>
    <phoneticPr fontId="4"/>
  </si>
  <si>
    <t>2000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</si>
  <si>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</si>
  <si>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</si>
  <si>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平成11年</t>
    <phoneticPr fontId="4"/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</si>
  <si>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</si>
  <si>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</si>
  <si>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</si>
  <si>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>瀬戸内海区</t>
    <rPh sb="3" eb="5">
      <t>カイク</t>
    </rPh>
    <phoneticPr fontId="4"/>
  </si>
  <si>
    <t>太平洋南区</t>
    <rPh sb="3" eb="4">
      <t>ミナミ</t>
    </rPh>
    <rPh sb="4" eb="5">
      <t>ク</t>
    </rPh>
    <phoneticPr fontId="4"/>
  </si>
  <si>
    <t>海面漁業・養殖業</t>
    <phoneticPr fontId="4"/>
  </si>
  <si>
    <t xml:space="preserve">  海面漁業</t>
    <phoneticPr fontId="4"/>
  </si>
  <si>
    <t>小型底びき網(縦びき１種)</t>
    <phoneticPr fontId="4"/>
  </si>
  <si>
    <t>－</t>
    <phoneticPr fontId="4"/>
  </si>
  <si>
    <t xml:space="preserve">     〃     (縦びきその他)</t>
    <rPh sb="12" eb="13">
      <t>タテ</t>
    </rPh>
    <phoneticPr fontId="4"/>
  </si>
  <si>
    <t>中・小型１そうまき巾着網</t>
    <phoneticPr fontId="4"/>
  </si>
  <si>
    <t>中・小型２そうまき巾着網</t>
    <phoneticPr fontId="4"/>
  </si>
  <si>
    <t>X</t>
    <phoneticPr fontId="4"/>
  </si>
  <si>
    <t>その他の中・小型まき網</t>
    <phoneticPr fontId="4"/>
  </si>
  <si>
    <t>さんま棒受網</t>
  </si>
  <si>
    <t>その他の敷網</t>
  </si>
  <si>
    <t>大型定置網</t>
  </si>
  <si>
    <t>小型定置網</t>
  </si>
  <si>
    <t>その他の網漁業</t>
    <rPh sb="2" eb="3">
      <t>タ</t>
    </rPh>
    <rPh sb="4" eb="5">
      <t>アミ</t>
    </rPh>
    <rPh sb="5" eb="7">
      <t>ギョギョウ</t>
    </rPh>
    <phoneticPr fontId="4"/>
  </si>
  <si>
    <t>遠洋まぐろはえ縄</t>
    <phoneticPr fontId="4"/>
  </si>
  <si>
    <t>近海まぐろはえ縄</t>
    <phoneticPr fontId="4"/>
  </si>
  <si>
    <t>沿岸まぐろはえ縄</t>
    <phoneticPr fontId="4"/>
  </si>
  <si>
    <t>その他のはえ縄</t>
  </si>
  <si>
    <t>近海かつお一本釣</t>
    <rPh sb="0" eb="2">
      <t>キンカイ</t>
    </rPh>
    <rPh sb="5" eb="7">
      <t>イッポン</t>
    </rPh>
    <rPh sb="7" eb="8">
      <t>ツ</t>
    </rPh>
    <phoneticPr fontId="4"/>
  </si>
  <si>
    <t>沿岸かつお一本釣</t>
    <rPh sb="0" eb="2">
      <t>エンガン</t>
    </rPh>
    <rPh sb="5" eb="7">
      <t>イッポン</t>
    </rPh>
    <rPh sb="7" eb="8">
      <t>ツ</t>
    </rPh>
    <phoneticPr fontId="4"/>
  </si>
  <si>
    <t>沿岸いか釣</t>
    <phoneticPr fontId="4"/>
  </si>
  <si>
    <t>ひき縄釣</t>
    <rPh sb="2" eb="3">
      <t>ナワ</t>
    </rPh>
    <phoneticPr fontId="4"/>
  </si>
  <si>
    <t>その他の釣</t>
    <phoneticPr fontId="4"/>
  </si>
  <si>
    <t>採貝</t>
  </si>
  <si>
    <t>採藻</t>
  </si>
  <si>
    <t>その他の漁業</t>
  </si>
  <si>
    <t xml:space="preserve">  海面養殖業</t>
    <phoneticPr fontId="4"/>
  </si>
  <si>
    <t>ぶり類養殖</t>
    <phoneticPr fontId="4"/>
  </si>
  <si>
    <t>Ｈ-11 水産加工品生産量</t>
    <phoneticPr fontId="4"/>
  </si>
  <si>
    <t xml:space="preserve">      一度加工された製品を購入し、再加工して製品としたときは、それぞれの品目に計上</t>
    <phoneticPr fontId="4"/>
  </si>
  <si>
    <t>単位:ﾄﾝ</t>
  </si>
  <si>
    <t>1985</t>
  </si>
  <si>
    <t>1990</t>
  </si>
  <si>
    <t>1995</t>
  </si>
  <si>
    <t>1999</t>
  </si>
  <si>
    <t>2000</t>
    <phoneticPr fontId="4"/>
  </si>
  <si>
    <t xml:space="preserve">  総  数 （注</t>
    <phoneticPr fontId="4"/>
  </si>
  <si>
    <t>ねり製品</t>
  </si>
  <si>
    <t>ちくわ</t>
  </si>
  <si>
    <t>かまぼこ</t>
  </si>
  <si>
    <t>包装かまぼこ</t>
  </si>
  <si>
    <t>あげかまぼこ</t>
  </si>
  <si>
    <t>その他</t>
  </si>
  <si>
    <t>冷凍食品</t>
  </si>
  <si>
    <t>魚介類</t>
  </si>
  <si>
    <t>素干し</t>
  </si>
  <si>
    <t>いわし類</t>
  </si>
  <si>
    <t>塩干</t>
  </si>
  <si>
    <t>あじ類</t>
  </si>
  <si>
    <t>煮干し</t>
  </si>
  <si>
    <t>塩蔵</t>
  </si>
  <si>
    <t>節類</t>
  </si>
  <si>
    <t>かつお節</t>
  </si>
  <si>
    <t>かつおなまり節</t>
  </si>
  <si>
    <t>さば節</t>
  </si>
  <si>
    <t>その他の節類</t>
  </si>
  <si>
    <t>けずり節</t>
  </si>
  <si>
    <t>その他の食用加工品 (注</t>
    <rPh sb="4" eb="6">
      <t>ショクヨウ</t>
    </rPh>
    <phoneticPr fontId="4"/>
  </si>
  <si>
    <t>水産物つくだ煮</t>
  </si>
  <si>
    <t>さくら干し</t>
  </si>
  <si>
    <t>その他</t>
    <phoneticPr fontId="4"/>
  </si>
  <si>
    <t>焼・味付のり(千枚)</t>
  </si>
  <si>
    <t>注）焼・味付のりを除く。</t>
  </si>
  <si>
    <t>Ｈ-11 水産加工品生産量－続き－</t>
    <phoneticPr fontId="4"/>
  </si>
  <si>
    <t>油脂</t>
  </si>
  <si>
    <t>飼肥料</t>
  </si>
  <si>
    <t>身かす・あらかす</t>
  </si>
  <si>
    <t>魚粉</t>
  </si>
  <si>
    <t>冷凍水産物</t>
  </si>
  <si>
    <t>かじき類</t>
  </si>
  <si>
    <t>その他のいわし類</t>
  </si>
  <si>
    <t>貝類</t>
  </si>
  <si>
    <t>その他の水産動物類</t>
  </si>
  <si>
    <t>すり身</t>
  </si>
  <si>
    <t>その他の加工品</t>
  </si>
  <si>
    <t xml:space="preserve">  Ｈ　水産業</t>
  </si>
  <si>
    <t>Ｈ-01 海面漁業経営体数</t>
  </si>
  <si>
    <t>Ａ．経営組織，専兼業別漁業経営体数</t>
  </si>
  <si>
    <t>（ 1月 1日現在）</t>
  </si>
  <si>
    <t xml:space="preserve"> 官公庁,</t>
  </si>
  <si>
    <t xml:space="preserve">  総 数</t>
  </si>
  <si>
    <t>個人</t>
    <phoneticPr fontId="4"/>
  </si>
  <si>
    <t>　   　兼業</t>
  </si>
  <si>
    <t xml:space="preserve">  会社</t>
  </si>
  <si>
    <t xml:space="preserve"> 漁業協</t>
  </si>
  <si>
    <t xml:space="preserve"> 漁業生</t>
  </si>
  <si>
    <t xml:space="preserve"> 共同経営</t>
  </si>
  <si>
    <t xml:space="preserve"> 学校,</t>
  </si>
  <si>
    <t xml:space="preserve">  専業</t>
  </si>
  <si>
    <t xml:space="preserve"> 漁業が主</t>
  </si>
  <si>
    <t xml:space="preserve"> 漁業が従</t>
  </si>
  <si>
    <t xml:space="preserve"> 同組合</t>
  </si>
  <si>
    <t xml:space="preserve"> 産組合</t>
  </si>
  <si>
    <t xml:space="preserve"> 試験場</t>
  </si>
  <si>
    <t>昭和40年 1965</t>
  </si>
  <si>
    <t>　　45　 1970</t>
  </si>
  <si>
    <t>　　50 　1975</t>
  </si>
  <si>
    <t>　　12　 2000</t>
    <phoneticPr fontId="4"/>
  </si>
  <si>
    <t>　　13　 2001</t>
    <phoneticPr fontId="4"/>
  </si>
  <si>
    <t>　　14　 2002</t>
    <phoneticPr fontId="4"/>
  </si>
  <si>
    <t xml:space="preserve">  瀬戸内海区</t>
  </si>
  <si>
    <t xml:space="preserve">  太平洋南区</t>
  </si>
  <si>
    <t>Ｂ．階層別漁業経営体数</t>
  </si>
  <si>
    <t xml:space="preserve">  漁船</t>
  </si>
  <si>
    <t>漁船使用</t>
  </si>
  <si>
    <t xml:space="preserve">   総 数</t>
  </si>
  <si>
    <t xml:space="preserve">  非使用</t>
  </si>
  <si>
    <t xml:space="preserve">  無動力</t>
  </si>
  <si>
    <t xml:space="preserve"> 1ﾄﾝ未満</t>
  </si>
  <si>
    <t xml:space="preserve">  1～ 3</t>
  </si>
  <si>
    <t xml:space="preserve">  3～5</t>
  </si>
  <si>
    <t xml:space="preserve">  5～10</t>
  </si>
  <si>
    <t xml:space="preserve"> 10～30</t>
  </si>
  <si>
    <t xml:space="preserve"> 30～100</t>
  </si>
  <si>
    <t>100～200</t>
  </si>
  <si>
    <r>
      <t>　　12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2000</t>
    </r>
    <phoneticPr fontId="4"/>
  </si>
  <si>
    <t xml:space="preserve">  大型</t>
  </si>
  <si>
    <t xml:space="preserve">  小型</t>
  </si>
  <si>
    <t>のり類</t>
    <rPh sb="2" eb="3">
      <t>ルイ</t>
    </rPh>
    <phoneticPr fontId="4"/>
  </si>
  <si>
    <t>　真珠</t>
  </si>
  <si>
    <t>わかめ類</t>
    <rPh sb="3" eb="4">
      <t>ルイ</t>
    </rPh>
    <phoneticPr fontId="4"/>
  </si>
  <si>
    <t xml:space="preserve"> ぶり類</t>
  </si>
  <si>
    <t xml:space="preserve">  まだい</t>
    <phoneticPr fontId="4"/>
  </si>
  <si>
    <t>注) その</t>
    <rPh sb="0" eb="1">
      <t>チュウ</t>
    </rPh>
    <phoneticPr fontId="4"/>
  </si>
  <si>
    <t xml:space="preserve"> 200ﾄﾝ～</t>
  </si>
  <si>
    <t xml:space="preserve">  定置網</t>
  </si>
  <si>
    <t xml:space="preserve"> 地びき網</t>
  </si>
  <si>
    <t>　 養殖</t>
  </si>
  <si>
    <t>　養殖</t>
  </si>
  <si>
    <t>他の養殖</t>
    <rPh sb="0" eb="1">
      <t>ホカ</t>
    </rPh>
    <phoneticPr fontId="4"/>
  </si>
  <si>
    <t>注）かき類養殖を含む。</t>
    <rPh sb="0" eb="1">
      <t>チュウ</t>
    </rPh>
    <rPh sb="4" eb="5">
      <t>ルイ</t>
    </rPh>
    <rPh sb="5" eb="7">
      <t>ヨウショク</t>
    </rPh>
    <rPh sb="8" eb="9">
      <t>フク</t>
    </rPh>
    <phoneticPr fontId="4"/>
  </si>
  <si>
    <t xml:space="preserve">    Ｈ-02 市町村別海面漁業経営体数</t>
  </si>
  <si>
    <t>Ａ．経営組織及び専兼業別</t>
  </si>
  <si>
    <t xml:space="preserve">  個人</t>
  </si>
  <si>
    <t xml:space="preserve">     兼  業</t>
  </si>
  <si>
    <t>共同経営</t>
  </si>
  <si>
    <t>専 業</t>
  </si>
  <si>
    <t>漁業が主</t>
  </si>
  <si>
    <t>漁業が従</t>
  </si>
  <si>
    <t>1998年11.1</t>
  </si>
  <si>
    <t xml:space="preserve"> 和歌山市</t>
  </si>
  <si>
    <t xml:space="preserve"> 海 南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</si>
  <si>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</si>
  <si>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</si>
  <si>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</si>
  <si>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</si>
  <si>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</si>
  <si>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</si>
  <si>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</si>
  <si>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</si>
  <si>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</si>
  <si>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</si>
  <si>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南 部 町</t>
  </si>
  <si>
    <t xml:space="preserve"> 印 南 町</t>
  </si>
  <si>
    <t xml:space="preserve"> 白 浜 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</si>
  <si>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</si>
  <si>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</si>
  <si>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</si>
  <si>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</si>
  <si>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</si>
  <si>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</si>
  <si>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>資料：県統計課「第10次漁業センサス調査結果概要」</t>
  </si>
  <si>
    <t>Ｂ．経営体階層別</t>
  </si>
  <si>
    <t xml:space="preserve">  漁船使用</t>
  </si>
  <si>
    <t xml:space="preserve"> 漁船</t>
  </si>
  <si>
    <t xml:space="preserve"> 注)</t>
  </si>
  <si>
    <t xml:space="preserve">   以上</t>
  </si>
  <si>
    <t xml:space="preserve"> 大型</t>
  </si>
  <si>
    <t xml:space="preserve"> 小型</t>
  </si>
  <si>
    <t>地びき網</t>
  </si>
  <si>
    <t>海面養殖</t>
  </si>
  <si>
    <t xml:space="preserve"> 非使用</t>
  </si>
  <si>
    <t xml:space="preserve"> 3ﾄﾝ未満</t>
  </si>
  <si>
    <t xml:space="preserve">  3～30</t>
  </si>
  <si>
    <t>30～100</t>
  </si>
  <si>
    <t xml:space="preserve">  100ﾄﾝ</t>
  </si>
  <si>
    <t xml:space="preserve"> 定置網</t>
  </si>
  <si>
    <t xml:space="preserve">   注）無動力漁船使用を含む。</t>
  </si>
  <si>
    <t>　</t>
  </si>
  <si>
    <t xml:space="preserve">  Ｈ-03 保有漁船隻数（海面漁業）</t>
  </si>
  <si>
    <t>＝ 1月 1日現在＝</t>
  </si>
  <si>
    <t>「保有漁船」とは、調査日前１年間に海面漁業生産に使用した漁船で、調査日</t>
    <phoneticPr fontId="4"/>
  </si>
  <si>
    <t>現在保有している漁船をいう。</t>
  </si>
  <si>
    <t xml:space="preserve">     動力船</t>
  </si>
  <si>
    <t xml:space="preserve">   漁船</t>
  </si>
  <si>
    <t xml:space="preserve"> 無動力船,</t>
  </si>
  <si>
    <t>動力船</t>
  </si>
  <si>
    <t>ﾄﾝ</t>
  </si>
  <si>
    <t>　 総隻数</t>
  </si>
  <si>
    <t xml:space="preserve"> 船外機付船</t>
  </si>
  <si>
    <t>合計</t>
  </si>
  <si>
    <t xml:space="preserve">  1ﾄﾝ未満</t>
  </si>
  <si>
    <t xml:space="preserve">    1～3</t>
  </si>
  <si>
    <t xml:space="preserve">    3～5</t>
  </si>
  <si>
    <t xml:space="preserve">    5～10</t>
  </si>
  <si>
    <t xml:space="preserve">  10～20</t>
  </si>
  <si>
    <t>隻</t>
  </si>
  <si>
    <t>昭和45年 1970</t>
  </si>
  <si>
    <r>
      <t>　　12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</si>
  <si>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 xml:space="preserve">  動力船</t>
  </si>
  <si>
    <t xml:space="preserve">  20～30</t>
  </si>
  <si>
    <t xml:space="preserve">   30～50</t>
  </si>
  <si>
    <t xml:space="preserve">   50～100</t>
  </si>
  <si>
    <t xml:space="preserve">  100～200</t>
  </si>
  <si>
    <t xml:space="preserve">  200～500</t>
  </si>
  <si>
    <t xml:space="preserve"> 500ﾄﾝ以上</t>
  </si>
  <si>
    <t>総ﾄﾝ数</t>
  </si>
  <si>
    <t xml:space="preserve"> 資料：農林水産省 和歌山統計情報事務所「和歌山農林水産統計年報」</t>
  </si>
  <si>
    <t>Ｈ-04 海面漁業世帯数及び世帯人員</t>
  </si>
  <si>
    <t xml:space="preserve">        （11月 1日現在）</t>
  </si>
  <si>
    <t xml:space="preserve">  年齢別世帯員数</t>
  </si>
  <si>
    <t xml:space="preserve">  海面漁業</t>
  </si>
  <si>
    <t>個人漁業</t>
    <rPh sb="0" eb="2">
      <t>コジン</t>
    </rPh>
    <rPh sb="2" eb="4">
      <t>ギョギョウ</t>
    </rPh>
    <phoneticPr fontId="4"/>
  </si>
  <si>
    <t xml:space="preserve">  漁業従事</t>
  </si>
  <si>
    <t xml:space="preserve">   世帯員</t>
  </si>
  <si>
    <t xml:space="preserve">  世帯総数</t>
  </si>
  <si>
    <t>経営体</t>
    <rPh sb="0" eb="3">
      <t>ケイエイタイ</t>
    </rPh>
    <phoneticPr fontId="4"/>
  </si>
  <si>
    <t xml:space="preserve">  者世帯</t>
  </si>
  <si>
    <t xml:space="preserve">   総  数</t>
  </si>
  <si>
    <t xml:space="preserve">  14歳以下</t>
  </si>
  <si>
    <t xml:space="preserve">  15～39歳</t>
  </si>
  <si>
    <t xml:space="preserve"> 40～59歳</t>
  </si>
  <si>
    <t xml:space="preserve"> 60歳以上</t>
  </si>
  <si>
    <t>戸</t>
  </si>
  <si>
    <t>人</t>
  </si>
  <si>
    <t>昭和50年 1975</t>
  </si>
  <si>
    <r>
      <t>　　12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</si>
  <si>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>　　13   2001</t>
    <phoneticPr fontId="4"/>
  </si>
  <si>
    <t>　　14   2002</t>
    <phoneticPr fontId="4"/>
  </si>
  <si>
    <t>Ｈ-05 性，年齢区分別海面漁業就業者数</t>
  </si>
  <si>
    <t>（11月 1日現在）</t>
  </si>
  <si>
    <t xml:space="preserve"> 単位：人</t>
    <phoneticPr fontId="4"/>
  </si>
  <si>
    <t>（年齢区分別男子就業者）</t>
  </si>
  <si>
    <t>　 総 数</t>
  </si>
  <si>
    <t xml:space="preserve"> 従事日数(注</t>
    <rPh sb="6" eb="7">
      <t>チュウ</t>
    </rPh>
    <phoneticPr fontId="4"/>
  </si>
  <si>
    <t>　 男子計</t>
  </si>
  <si>
    <t xml:space="preserve"> 女子</t>
  </si>
  <si>
    <t xml:space="preserve"> 150日以上</t>
  </si>
  <si>
    <t xml:space="preserve"> 15～24歳</t>
  </si>
  <si>
    <t xml:space="preserve">  25～39歳</t>
  </si>
  <si>
    <t xml:space="preserve">  40～59歳</t>
  </si>
  <si>
    <t xml:space="preserve">  60歳以上</t>
  </si>
  <si>
    <t>海面漁業 就業者数(Ａ＋Ｂ)</t>
  </si>
  <si>
    <r>
      <t>　　12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2000</t>
    </r>
    <phoneticPr fontId="4"/>
  </si>
  <si>
    <t>　　13 　2001</t>
    <phoneticPr fontId="4"/>
  </si>
  <si>
    <t>　　14 　2002</t>
    <phoneticPr fontId="4"/>
  </si>
  <si>
    <t>－</t>
    <phoneticPr fontId="4"/>
  </si>
  <si>
    <t>海面漁業 自営就業者数(Ａ)</t>
  </si>
  <si>
    <r>
      <t>　　12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2000</t>
    </r>
    <phoneticPr fontId="4"/>
  </si>
  <si>
    <t>　　13 　2001</t>
    <phoneticPr fontId="4"/>
  </si>
  <si>
    <t>　　14 　2002</t>
    <phoneticPr fontId="4"/>
  </si>
  <si>
    <t>海面漁業 雇われ就業者数(Ｂ)</t>
  </si>
  <si>
    <t>注）平成１４年より調査項目から除外された。</t>
    <rPh sb="0" eb="1">
      <t>チュウ</t>
    </rPh>
    <rPh sb="2" eb="4">
      <t>ヘイセイ</t>
    </rPh>
    <rPh sb="6" eb="7">
      <t>ネン</t>
    </rPh>
    <rPh sb="9" eb="11">
      <t>チョウサ</t>
    </rPh>
    <rPh sb="11" eb="13">
      <t>コウモク</t>
    </rPh>
    <rPh sb="15" eb="17">
      <t>ジョガイ</t>
    </rPh>
    <phoneticPr fontId="4"/>
  </si>
  <si>
    <t xml:space="preserve">  Ｈ-06 市町村別登録漁船隻数</t>
  </si>
  <si>
    <t xml:space="preserve">  海水動力</t>
  </si>
  <si>
    <t xml:space="preserve"> 海水動力</t>
  </si>
  <si>
    <t xml:space="preserve"> 海水動力漁船(トン数階級別隻数)</t>
  </si>
  <si>
    <t xml:space="preserve">    未満</t>
  </si>
  <si>
    <t xml:space="preserve">  総トン数</t>
  </si>
  <si>
    <t xml:space="preserve"> 総隻数</t>
  </si>
  <si>
    <t xml:space="preserve">  1～3ﾄﾝ</t>
  </si>
  <si>
    <t xml:space="preserve">  3～5ﾄﾝ</t>
  </si>
  <si>
    <t xml:space="preserve"> 5～10ﾄﾝ</t>
  </si>
  <si>
    <t xml:space="preserve"> 10～15ﾄﾝ</t>
  </si>
  <si>
    <t xml:space="preserve"> 15～20ﾄﾝ</t>
  </si>
  <si>
    <t xml:space="preserve"> 20～30ﾄﾝ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</si>
  <si>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年12月末</t>
    </r>
    <phoneticPr fontId="4"/>
  </si>
  <si>
    <t xml:space="preserve">    14</t>
    <phoneticPr fontId="4"/>
  </si>
  <si>
    <t xml:space="preserve">     海水動力漁船(トン数階級別隻数)</t>
  </si>
  <si>
    <t xml:space="preserve"> 海水無動力</t>
  </si>
  <si>
    <t>(トン数階級別隻数)</t>
  </si>
  <si>
    <t xml:space="preserve">      未満</t>
  </si>
  <si>
    <t xml:space="preserve">     未満</t>
  </si>
  <si>
    <t xml:space="preserve">  ﾄﾝ未満</t>
  </si>
  <si>
    <t xml:space="preserve">    以上</t>
  </si>
  <si>
    <t xml:space="preserve">  30～50ﾄﾝ</t>
  </si>
  <si>
    <t xml:space="preserve"> 50～100ﾄﾝ</t>
  </si>
  <si>
    <t xml:space="preserve"> 100～200</t>
  </si>
  <si>
    <t xml:space="preserve">   200ﾄﾝ</t>
  </si>
  <si>
    <t xml:space="preserve"> 5ﾄﾝ以上</t>
  </si>
  <si>
    <t>－</t>
  </si>
  <si>
    <t>資料：県資源管理課「漁船統計表」</t>
    <rPh sb="4" eb="6">
      <t>シゲン</t>
    </rPh>
    <rPh sb="6" eb="8">
      <t>カンリ</t>
    </rPh>
    <phoneticPr fontId="4"/>
  </si>
  <si>
    <t>Ｈ-07 市町村及び主とする養殖種類別内水面漁業の状況</t>
  </si>
  <si>
    <t xml:space="preserve">       （11月 1日現在）</t>
  </si>
  <si>
    <t xml:space="preserve"> 通常の養殖業従業者</t>
  </si>
  <si>
    <t xml:space="preserve">  経営体数</t>
  </si>
  <si>
    <t>　養殖池数</t>
  </si>
  <si>
    <t>　養殖面積</t>
  </si>
  <si>
    <t>　 総  数</t>
  </si>
  <si>
    <t xml:space="preserve"> １経営体当</t>
  </si>
  <si>
    <t xml:space="preserve">  家  族</t>
  </si>
  <si>
    <t xml:space="preserve">  雇用者</t>
  </si>
  <si>
    <t xml:space="preserve"> り販売金額</t>
  </si>
  <si>
    <t>経営体</t>
  </si>
  <si>
    <t>面</t>
  </si>
  <si>
    <t>ａ</t>
  </si>
  <si>
    <t>万円</t>
  </si>
  <si>
    <t>昭和48年  1973</t>
    <phoneticPr fontId="4"/>
  </si>
  <si>
    <t xml:space="preserve">    53    1978</t>
  </si>
  <si>
    <t xml:space="preserve">    58    1983</t>
  </si>
  <si>
    <t xml:space="preserve">    63    1988</t>
  </si>
  <si>
    <t>平成 5    1993</t>
  </si>
  <si>
    <t xml:space="preserve">   10    1998</t>
    <phoneticPr fontId="4"/>
  </si>
  <si>
    <t>養殖種の類別</t>
  </si>
  <si>
    <t>主とする養殖の種類別</t>
  </si>
  <si>
    <t xml:space="preserve">  食用</t>
  </si>
  <si>
    <t>にじます</t>
  </si>
  <si>
    <t>他のます類</t>
  </si>
  <si>
    <t>ティラピア</t>
  </si>
  <si>
    <t>あゆ</t>
  </si>
  <si>
    <t>ふな</t>
  </si>
  <si>
    <t>すっぽん</t>
  </si>
  <si>
    <t>　種苗用  あゆ</t>
  </si>
  <si>
    <t>　種苗用  その他</t>
  </si>
  <si>
    <t xml:space="preserve">  鑑賞用 錦鯉</t>
  </si>
  <si>
    <t>市町村別</t>
  </si>
  <si>
    <t xml:space="preserve"> 橋 本 市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</si>
  <si>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</si>
  <si>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</si>
  <si>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</si>
  <si>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</si>
  <si>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</si>
  <si>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</si>
  <si>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岩 出 町</t>
  </si>
  <si>
    <t xml:space="preserve"> かつらぎ町</t>
  </si>
  <si>
    <t xml:space="preserve"> 金 屋 町</t>
  </si>
  <si>
    <t xml:space="preserve"> 清 水 町</t>
  </si>
  <si>
    <t xml:space="preserve"> 川 辺 町</t>
    <rPh sb="1" eb="2">
      <t>カワ</t>
    </rPh>
    <rPh sb="3" eb="4">
      <t>ヘン</t>
    </rPh>
    <rPh sb="5" eb="6">
      <t>マチ</t>
    </rPh>
    <phoneticPr fontId="4"/>
  </si>
  <si>
    <t xml:space="preserve"> 美 山 村</t>
  </si>
  <si>
    <t xml:space="preserve"> 龍 神 村</t>
  </si>
  <si>
    <t xml:space="preserve"> 中辺路町</t>
  </si>
  <si>
    <t xml:space="preserve"> 上富田町</t>
  </si>
  <si>
    <t xml:space="preserve"> 那智勝浦町</t>
    <rPh sb="1" eb="5">
      <t>ナチカツウラ</t>
    </rPh>
    <rPh sb="5" eb="6">
      <t>チョウ</t>
    </rPh>
    <phoneticPr fontId="4"/>
  </si>
  <si>
    <t xml:space="preserve"> 古座川町</t>
  </si>
  <si>
    <t>資料：農林水産省「第10次漁業センサス」</t>
    <rPh sb="3" eb="5">
      <t>ノウリン</t>
    </rPh>
    <rPh sb="5" eb="7">
      <t>スイサン</t>
    </rPh>
    <rPh sb="7" eb="8">
      <t>ショウ</t>
    </rPh>
    <phoneticPr fontId="4"/>
  </si>
  <si>
    <t>Ａ．漁業生産量 総括表</t>
  </si>
  <si>
    <t xml:space="preserve">    －属人（漁業経営体の所在地による）－</t>
  </si>
  <si>
    <t xml:space="preserve"> 単位：ﾄﾝ</t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</si>
  <si>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総 数</t>
    </r>
    <phoneticPr fontId="4"/>
  </si>
  <si>
    <t xml:space="preserve"> 海面</t>
  </si>
  <si>
    <t xml:space="preserve">    沿岸漁業</t>
  </si>
  <si>
    <t xml:space="preserve"> 内水面</t>
  </si>
  <si>
    <t xml:space="preserve"> 漁業・</t>
  </si>
  <si>
    <t>遠洋漁業</t>
  </si>
  <si>
    <t xml:space="preserve"> 沖合漁業</t>
  </si>
  <si>
    <t>定置網・</t>
  </si>
  <si>
    <t xml:space="preserve"> 養殖業</t>
  </si>
  <si>
    <t>漁船漁業</t>
  </si>
  <si>
    <t xml:space="preserve"> 漁業</t>
  </si>
  <si>
    <t>昭和50年1975</t>
  </si>
  <si>
    <t>　　55  1980</t>
  </si>
  <si>
    <t>　　60　1985</t>
  </si>
  <si>
    <t>平成 2  1990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</si>
  <si>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 7　1995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</si>
  <si>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10　1998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</si>
  <si>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11　1999</t>
    </r>
    <phoneticPr fontId="4"/>
  </si>
  <si>
    <r>
      <t xml:space="preserve">    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2000</t>
    </r>
    <phoneticPr fontId="4"/>
  </si>
  <si>
    <t xml:space="preserve">    13  2001</t>
    <phoneticPr fontId="4"/>
  </si>
  <si>
    <t>Ｂ．海面漁業・養殖業生産量（主要漁業種類別）</t>
  </si>
  <si>
    <t>単位：ﾄﾝ</t>
    <phoneticPr fontId="4"/>
  </si>
  <si>
    <t xml:space="preserve">  1990</t>
  </si>
  <si>
    <t xml:space="preserve">  1993</t>
  </si>
  <si>
    <t xml:space="preserve">  1995</t>
  </si>
  <si>
    <t xml:space="preserve">  1997</t>
  </si>
  <si>
    <t xml:space="preserve">  1998</t>
  </si>
  <si>
    <t xml:space="preserve">  1999</t>
  </si>
  <si>
    <t xml:space="preserve">  2000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</si>
  <si>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</si>
  <si>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</si>
  <si>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 2年</t>
  </si>
  <si>
    <t xml:space="preserve"> 平 5年</t>
  </si>
  <si>
    <t xml:space="preserve"> 平 7年</t>
  </si>
  <si>
    <t xml:space="preserve"> 平 9年</t>
  </si>
  <si>
    <t xml:space="preserve"> 平10年</t>
  </si>
  <si>
    <t xml:space="preserve"> 平11年</t>
  </si>
  <si>
    <t xml:space="preserve"> 平12年</t>
    <phoneticPr fontId="4"/>
  </si>
  <si>
    <r>
      <t xml:space="preserve"> 平1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</si>
  <si>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</si>
  <si>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>海面漁業・養殖業計</t>
    <phoneticPr fontId="4"/>
  </si>
  <si>
    <t xml:space="preserve">   小型底びき網(縦びき1種)</t>
    <rPh sb="10" eb="11">
      <t>タテ</t>
    </rPh>
    <rPh sb="14" eb="15">
      <t>タネ</t>
    </rPh>
    <phoneticPr fontId="4"/>
  </si>
  <si>
    <r>
      <t>　　　〃　　(縦びきその他</t>
    </r>
    <r>
      <rPr>
        <sz val="11"/>
        <color theme="1"/>
        <rFont val="ＭＳ Ｐゴシック"/>
        <family val="2"/>
        <charset val="128"/>
        <scheme val="minor"/>
      </rPr>
      <t>)</t>
    </r>
    <rPh sb="7" eb="8">
      <t>タテ</t>
    </rPh>
    <rPh sb="12" eb="13">
      <t>タ</t>
    </rPh>
    <phoneticPr fontId="4"/>
  </si>
  <si>
    <t>　 ひき回し船びき網</t>
    <rPh sb="4" eb="5">
      <t>マワ</t>
    </rPh>
    <rPh sb="6" eb="7">
      <t>フナ</t>
    </rPh>
    <rPh sb="9" eb="10">
      <t>アミ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</si>
  <si>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ひき寄せ　　〃</t>
    </r>
    <rPh sb="5" eb="6">
      <t>ヨ</t>
    </rPh>
    <phoneticPr fontId="4"/>
  </si>
  <si>
    <t xml:space="preserve">   地びき網</t>
  </si>
  <si>
    <t xml:space="preserve">   中・小型1そうまき巾着網</t>
    <rPh sb="3" eb="4">
      <t>ナカ</t>
    </rPh>
    <rPh sb="5" eb="7">
      <t>コガタ</t>
    </rPh>
    <phoneticPr fontId="4"/>
  </si>
  <si>
    <t xml:space="preserve">   中・小型2　　　〃</t>
    <rPh sb="3" eb="4">
      <t>ナカ</t>
    </rPh>
    <rPh sb="5" eb="7">
      <t>コガタ</t>
    </rPh>
    <phoneticPr fontId="4"/>
  </si>
  <si>
    <t xml:space="preserve">   その他の中・小型まき網</t>
    <phoneticPr fontId="4"/>
  </si>
  <si>
    <t>　 その他の刺網</t>
    <rPh sb="4" eb="5">
      <t>タ</t>
    </rPh>
    <rPh sb="6" eb="7">
      <t>サ</t>
    </rPh>
    <rPh sb="7" eb="8">
      <t>アミ</t>
    </rPh>
    <phoneticPr fontId="4"/>
  </si>
  <si>
    <t>　 さんま棒受網</t>
    <rPh sb="5" eb="6">
      <t>ボウ</t>
    </rPh>
    <rPh sb="6" eb="7">
      <t>ウ</t>
    </rPh>
    <rPh sb="7" eb="8">
      <t>アミ</t>
    </rPh>
    <phoneticPr fontId="4"/>
  </si>
  <si>
    <t>　 その他の敷網</t>
    <rPh sb="4" eb="5">
      <t>タ</t>
    </rPh>
    <rPh sb="6" eb="7">
      <t>シ</t>
    </rPh>
    <rPh sb="7" eb="8">
      <t>アミ</t>
    </rPh>
    <phoneticPr fontId="4"/>
  </si>
  <si>
    <t xml:space="preserve">   大型定置網</t>
  </si>
  <si>
    <t xml:space="preserve">   小型定置網</t>
  </si>
  <si>
    <t>　 その他の網漁業</t>
    <rPh sb="4" eb="5">
      <t>タ</t>
    </rPh>
    <rPh sb="6" eb="7">
      <t>アミ</t>
    </rPh>
    <rPh sb="7" eb="9">
      <t>ギョギョウ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</si>
  <si>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遠洋まぐろはえ縄</t>
    </r>
    <rPh sb="3" eb="5">
      <t>エンヨウ</t>
    </rPh>
    <rPh sb="10" eb="11">
      <t>ナワ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</si>
  <si>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近海    〃</t>
    </r>
    <rPh sb="3" eb="5">
      <t>キンカイ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</si>
  <si>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沿岸　　〃</t>
    </r>
    <rPh sb="3" eb="5">
      <t>エンガン</t>
    </rPh>
    <phoneticPr fontId="4"/>
  </si>
  <si>
    <t xml:space="preserve">   その他のはえ縄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</si>
  <si>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近海かつお一本釣</t>
    </r>
    <rPh sb="3" eb="5">
      <t>キンカイ</t>
    </rPh>
    <rPh sb="8" eb="10">
      <t>イッポン</t>
    </rPh>
    <rPh sb="10" eb="11">
      <t>ツ</t>
    </rPh>
    <phoneticPr fontId="4"/>
  </si>
  <si>
    <t>　 沿岸　　〃</t>
    <rPh sb="2" eb="4">
      <t>エンガン</t>
    </rPh>
    <phoneticPr fontId="4"/>
  </si>
  <si>
    <t>　 沿岸いか釣</t>
    <rPh sb="2" eb="4">
      <t>エンガン</t>
    </rPh>
    <rPh sb="6" eb="7">
      <t>ツ</t>
    </rPh>
    <phoneticPr fontId="4"/>
  </si>
  <si>
    <t>　 ひき縄釣</t>
    <rPh sb="4" eb="5">
      <t>ナワ</t>
    </rPh>
    <rPh sb="5" eb="6">
      <t>ツ</t>
    </rPh>
    <phoneticPr fontId="4"/>
  </si>
  <si>
    <t xml:space="preserve">   その他の釣</t>
    <phoneticPr fontId="4"/>
  </si>
  <si>
    <t xml:space="preserve">   採貝</t>
  </si>
  <si>
    <t xml:space="preserve">   採藻</t>
  </si>
  <si>
    <t xml:space="preserve">   その他の漁業</t>
  </si>
  <si>
    <t xml:space="preserve">   ぶり類養殖</t>
    <phoneticPr fontId="4"/>
  </si>
  <si>
    <t>資料：農林水産省 和歌山統計情報事務所「和歌山農林水産統計年報」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</si>
</sst>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9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3" fillId="0" borderId="1" xfId="1" applyFont="1" applyBorder="1" applyProtection="1"/>
    <xf numFmtId="37" fontId="1" fillId="0" borderId="1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left"/>
    </xf>
    <xf numFmtId="49" fontId="1" fillId="0" borderId="2" xfId="1" applyNumberFormat="1" applyFont="1" applyBorder="1" applyAlignment="1" applyProtection="1"/>
    <xf numFmtId="37" fontId="3" fillId="0" borderId="3" xfId="1" applyFont="1" applyBorder="1" applyProtection="1"/>
    <xf numFmtId="37" fontId="1" fillId="0" borderId="4" xfId="1" applyFont="1" applyBorder="1" applyAlignment="1" applyProtection="1">
      <alignment horizontal="left"/>
    </xf>
    <xf numFmtId="37" fontId="1" fillId="0" borderId="5" xfId="1" applyFont="1" applyBorder="1" applyAlignment="1" applyProtection="1">
      <alignment horizontal="left"/>
    </xf>
    <xf numFmtId="37" fontId="3" fillId="0" borderId="2" xfId="1" applyFont="1" applyBorder="1" applyProtection="1"/>
    <xf numFmtId="37" fontId="1" fillId="0" borderId="2" xfId="1" applyFont="1" applyBorder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Font="1" applyFill="1" applyProtection="1">
      <protection locked="0"/>
    </xf>
    <xf numFmtId="37" fontId="1" fillId="0" borderId="6" xfId="1" applyFont="1" applyBorder="1" applyProtection="1">
      <protection locked="0"/>
    </xf>
    <xf numFmtId="37" fontId="1" fillId="0" borderId="1" xfId="1" applyFont="1" applyBorder="1" applyProtection="1">
      <protection locked="0"/>
    </xf>
    <xf numFmtId="49" fontId="1" fillId="0" borderId="2" xfId="1" applyNumberFormat="1" applyFont="1" applyBorder="1" applyAlignment="1" applyProtection="1">
      <alignment horizontal="left"/>
    </xf>
    <xf numFmtId="37" fontId="1" fillId="0" borderId="3" xfId="1" applyFont="1" applyBorder="1"/>
    <xf numFmtId="37" fontId="3" fillId="0" borderId="6" xfId="1" applyFont="1" applyBorder="1" applyProtection="1"/>
    <xf numFmtId="37" fontId="1" fillId="0" borderId="0" xfId="1" applyFont="1" applyBorder="1"/>
    <xf numFmtId="37" fontId="3" fillId="0" borderId="0" xfId="1" applyFont="1" applyBorder="1" applyAlignment="1" applyProtection="1">
      <alignment horizontal="left"/>
    </xf>
    <xf numFmtId="37" fontId="3" fillId="0" borderId="0" xfId="1" applyFont="1" applyBorder="1" applyProtection="1"/>
    <xf numFmtId="37" fontId="1" fillId="0" borderId="2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7" xfId="1" applyFont="1" applyBorder="1" applyProtection="1"/>
    <xf numFmtId="37" fontId="3" fillId="0" borderId="0" xfId="1" applyFont="1"/>
    <xf numFmtId="37" fontId="3" fillId="0" borderId="0" xfId="1" applyFont="1" applyBorder="1"/>
    <xf numFmtId="37" fontId="1" fillId="0" borderId="6" xfId="1" applyFont="1" applyBorder="1"/>
    <xf numFmtId="37" fontId="1" fillId="0" borderId="1" xfId="1" applyFont="1" applyBorder="1" applyAlignment="1">
      <alignment horizontal="right"/>
    </xf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8" xfId="1" applyFont="1" applyBorder="1" applyAlignment="1" applyProtection="1">
      <alignment horizontal="center"/>
    </xf>
    <xf numFmtId="49" fontId="1" fillId="0" borderId="8" xfId="1" applyNumberFormat="1" applyFont="1" applyBorder="1" applyAlignment="1" applyProtection="1">
      <alignment horizontal="center"/>
    </xf>
    <xf numFmtId="49" fontId="1" fillId="0" borderId="2" xfId="1" applyNumberFormat="1" applyFont="1" applyBorder="1" applyAlignment="1" applyProtection="1">
      <alignment horizontal="center"/>
    </xf>
    <xf numFmtId="37" fontId="1" fillId="0" borderId="0" xfId="1" applyFont="1" applyBorder="1" applyProtection="1">
      <protection locked="0"/>
    </xf>
    <xf numFmtId="37" fontId="1" fillId="0" borderId="8" xfId="1" quotePrefix="1" applyFont="1" applyBorder="1" applyAlignment="1" applyProtection="1">
      <alignment horizontal="center"/>
    </xf>
    <xf numFmtId="37" fontId="1" fillId="0" borderId="2" xfId="1" quotePrefix="1" applyFont="1" applyBorder="1" applyAlignment="1" applyProtection="1">
      <alignment horizontal="center"/>
    </xf>
    <xf numFmtId="37" fontId="5" fillId="0" borderId="5" xfId="1" applyFont="1" applyBorder="1" applyAlignment="1" applyProtection="1">
      <alignment horizontal="center"/>
    </xf>
    <xf numFmtId="37" fontId="1" fillId="0" borderId="0" xfId="1" applyFont="1" applyBorder="1" applyProtection="1"/>
    <xf numFmtId="37" fontId="1" fillId="0" borderId="0" xfId="1" applyFont="1" applyFill="1" applyBorder="1" applyProtection="1"/>
    <xf numFmtId="37" fontId="1" fillId="0" borderId="0" xfId="1" quotePrefix="1" applyFont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9" xfId="1" applyFont="1" applyBorder="1" applyAlignment="1" applyProtection="1">
      <alignment horizontal="center"/>
    </xf>
    <xf numFmtId="37" fontId="6" fillId="0" borderId="0" xfId="1" applyFont="1" applyAlignment="1" applyProtection="1">
      <alignment horizontal="left"/>
    </xf>
    <xf numFmtId="37" fontId="3" fillId="0" borderId="1" xfId="1" applyFont="1" applyBorder="1" applyAlignment="1" applyProtection="1">
      <alignment horizontal="left"/>
    </xf>
    <xf numFmtId="37" fontId="1" fillId="0" borderId="5" xfId="1" applyFont="1" applyBorder="1"/>
    <xf numFmtId="37" fontId="1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3" fillId="0" borderId="2" xfId="1" applyFont="1" applyBorder="1" applyAlignment="1" applyProtection="1">
      <alignment horizontal="right"/>
    </xf>
    <xf numFmtId="37" fontId="3" fillId="0" borderId="3" xfId="1" applyFont="1" applyBorder="1" applyAlignment="1" applyProtection="1">
      <alignment horizontal="left"/>
    </xf>
    <xf numFmtId="37" fontId="5" fillId="0" borderId="2" xfId="1" applyFont="1" applyBorder="1" applyAlignment="1" applyProtection="1">
      <alignment horizontal="left"/>
    </xf>
    <xf numFmtId="37" fontId="5" fillId="0" borderId="5" xfId="1" applyFont="1" applyBorder="1" applyAlignment="1" applyProtection="1">
      <alignment horizontal="left"/>
    </xf>
    <xf numFmtId="37" fontId="1" fillId="0" borderId="5" xfId="1" applyFont="1" applyBorder="1" applyProtection="1"/>
    <xf numFmtId="37" fontId="1" fillId="0" borderId="3" xfId="1" applyFont="1" applyBorder="1" applyAlignment="1" applyProtection="1">
      <alignment horizontal="right"/>
      <protection locked="0"/>
    </xf>
    <xf numFmtId="37" fontId="1" fillId="0" borderId="3" xfId="1" applyFont="1" applyBorder="1" applyProtection="1"/>
    <xf numFmtId="37" fontId="1" fillId="0" borderId="3" xfId="1" applyFont="1" applyBorder="1" applyProtection="1">
      <protection locked="0"/>
    </xf>
    <xf numFmtId="37" fontId="3" fillId="0" borderId="0" xfId="1" quotePrefix="1" applyFont="1" applyAlignment="1" applyProtection="1">
      <alignment horizontal="left"/>
    </xf>
    <xf numFmtId="37" fontId="3" fillId="0" borderId="0" xfId="1" applyFont="1" applyAlignment="1" applyProtection="1">
      <alignment horizontal="center"/>
    </xf>
    <xf numFmtId="37" fontId="1" fillId="0" borderId="7" xfId="1" applyFont="1" applyBorder="1" applyAlignment="1"/>
    <xf numFmtId="37" fontId="3" fillId="0" borderId="0" xfId="1" applyFont="1" applyAlignment="1" applyProtection="1">
      <alignment horizontal="centerContinuous"/>
    </xf>
    <xf numFmtId="37" fontId="1" fillId="0" borderId="7" xfId="1" applyFont="1" applyBorder="1"/>
    <xf numFmtId="37" fontId="1" fillId="0" borderId="0" xfId="1" applyFont="1" applyAlignment="1" applyProtection="1">
      <alignment horizontal="centerContinuous"/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centerContinuous"/>
      <protection locked="0"/>
    </xf>
    <xf numFmtId="37" fontId="1" fillId="0" borderId="10" xfId="1" applyFont="1" applyBorder="1"/>
    <xf numFmtId="37" fontId="1" fillId="0" borderId="1" xfId="1" applyFont="1" applyBorder="1" applyProtection="1"/>
    <xf numFmtId="49" fontId="1" fillId="0" borderId="2" xfId="1" quotePrefix="1" applyNumberFormat="1" applyFont="1" applyBorder="1" applyAlignment="1" applyProtection="1">
      <alignment horizontal="left"/>
    </xf>
    <xf numFmtId="37" fontId="1" fillId="0" borderId="2" xfId="1" applyFont="1" applyBorder="1" applyAlignment="1" applyProtection="1">
      <alignment vertical="center"/>
      <protection locked="0"/>
    </xf>
    <xf numFmtId="37" fontId="1" fillId="0" borderId="0" xfId="1" applyFont="1" applyAlignment="1" applyProtection="1">
      <alignment vertical="center"/>
      <protection locked="0"/>
    </xf>
    <xf numFmtId="37" fontId="1" fillId="0" borderId="0" xfId="1" applyFont="1" applyFill="1" applyBorder="1"/>
    <xf numFmtId="37" fontId="1" fillId="0" borderId="0" xfId="1" applyFont="1" applyAlignment="1">
      <alignment horizontal="right"/>
    </xf>
    <xf numFmtId="37" fontId="1" fillId="0" borderId="2" xfId="1" applyFont="1" applyBorder="1" applyAlignment="1" applyProtection="1">
      <alignment horizontal="right" vertical="center"/>
      <protection locked="0"/>
    </xf>
    <xf numFmtId="37" fontId="1" fillId="0" borderId="0" xfId="1" applyFont="1" applyBorder="1" applyAlignment="1" applyProtection="1">
      <alignment horizontal="right" vertical="center"/>
      <protection locked="0"/>
    </xf>
    <xf numFmtId="37" fontId="1" fillId="0" borderId="0" xfId="1" applyFont="1" applyAlignment="1" applyProtection="1">
      <alignment horizontal="right" vertical="center"/>
      <protection locked="0"/>
    </xf>
    <xf numFmtId="37" fontId="1" fillId="0" borderId="2" xfId="1" applyFont="1" applyBorder="1" applyAlignment="1" applyProtection="1">
      <alignment vertical="center"/>
      <protection locked="0"/>
    </xf>
    <xf numFmtId="37" fontId="1" fillId="0" borderId="0" xfId="1" applyFont="1" applyBorder="1" applyAlignment="1" applyProtection="1">
      <alignment vertical="center"/>
      <protection locked="0"/>
    </xf>
    <xf numFmtId="37" fontId="1" fillId="0" borderId="0" xfId="1" applyFont="1" applyAlignment="1" applyProtection="1">
      <alignment horizontal="left"/>
    </xf>
    <xf numFmtId="37" fontId="1" fillId="0" borderId="7" xfId="1" applyBorder="1" applyAlignment="1"/>
    <xf numFmtId="37" fontId="1" fillId="0" borderId="7" xfId="1" applyFont="1" applyBorder="1" applyAlignment="1"/>
    <xf numFmtId="37" fontId="3" fillId="0" borderId="0" xfId="1" applyFont="1" applyAlignment="1" applyProtection="1">
      <alignment horizontal="left"/>
    </xf>
    <xf numFmtId="37" fontId="3" fillId="0" borderId="7" xfId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C73" sqref="C73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7" width="12.125" style="2" customWidth="1"/>
    <col min="8" max="8" width="9.625" style="2" customWidth="1"/>
    <col min="9" max="10" width="10.875" style="2"/>
    <col min="11" max="11" width="12.125" style="2" customWidth="1"/>
    <col min="12" max="256" width="10.875" style="2"/>
    <col min="257" max="257" width="13.375" style="2" customWidth="1"/>
    <col min="258" max="258" width="18.375" style="2" customWidth="1"/>
    <col min="259" max="263" width="12.125" style="2" customWidth="1"/>
    <col min="264" max="264" width="9.625" style="2" customWidth="1"/>
    <col min="265" max="266" width="10.875" style="2"/>
    <col min="267" max="267" width="12.125" style="2" customWidth="1"/>
    <col min="268" max="512" width="10.875" style="2"/>
    <col min="513" max="513" width="13.375" style="2" customWidth="1"/>
    <col min="514" max="514" width="18.375" style="2" customWidth="1"/>
    <col min="515" max="519" width="12.125" style="2" customWidth="1"/>
    <col min="520" max="520" width="9.625" style="2" customWidth="1"/>
    <col min="521" max="522" width="10.875" style="2"/>
    <col min="523" max="523" width="12.125" style="2" customWidth="1"/>
    <col min="524" max="768" width="10.875" style="2"/>
    <col min="769" max="769" width="13.375" style="2" customWidth="1"/>
    <col min="770" max="770" width="18.375" style="2" customWidth="1"/>
    <col min="771" max="775" width="12.125" style="2" customWidth="1"/>
    <col min="776" max="776" width="9.625" style="2" customWidth="1"/>
    <col min="777" max="778" width="10.875" style="2"/>
    <col min="779" max="779" width="12.125" style="2" customWidth="1"/>
    <col min="780" max="1024" width="10.875" style="2"/>
    <col min="1025" max="1025" width="13.375" style="2" customWidth="1"/>
    <col min="1026" max="1026" width="18.375" style="2" customWidth="1"/>
    <col min="1027" max="1031" width="12.125" style="2" customWidth="1"/>
    <col min="1032" max="1032" width="9.625" style="2" customWidth="1"/>
    <col min="1033" max="1034" width="10.875" style="2"/>
    <col min="1035" max="1035" width="12.125" style="2" customWidth="1"/>
    <col min="1036" max="1280" width="10.875" style="2"/>
    <col min="1281" max="1281" width="13.375" style="2" customWidth="1"/>
    <col min="1282" max="1282" width="18.375" style="2" customWidth="1"/>
    <col min="1283" max="1287" width="12.125" style="2" customWidth="1"/>
    <col min="1288" max="1288" width="9.625" style="2" customWidth="1"/>
    <col min="1289" max="1290" width="10.875" style="2"/>
    <col min="1291" max="1291" width="12.125" style="2" customWidth="1"/>
    <col min="1292" max="1536" width="10.875" style="2"/>
    <col min="1537" max="1537" width="13.375" style="2" customWidth="1"/>
    <col min="1538" max="1538" width="18.375" style="2" customWidth="1"/>
    <col min="1539" max="1543" width="12.125" style="2" customWidth="1"/>
    <col min="1544" max="1544" width="9.625" style="2" customWidth="1"/>
    <col min="1545" max="1546" width="10.875" style="2"/>
    <col min="1547" max="1547" width="12.125" style="2" customWidth="1"/>
    <col min="1548" max="1792" width="10.875" style="2"/>
    <col min="1793" max="1793" width="13.375" style="2" customWidth="1"/>
    <col min="1794" max="1794" width="18.375" style="2" customWidth="1"/>
    <col min="1795" max="1799" width="12.125" style="2" customWidth="1"/>
    <col min="1800" max="1800" width="9.625" style="2" customWidth="1"/>
    <col min="1801" max="1802" width="10.875" style="2"/>
    <col min="1803" max="1803" width="12.125" style="2" customWidth="1"/>
    <col min="1804" max="2048" width="10.875" style="2"/>
    <col min="2049" max="2049" width="13.375" style="2" customWidth="1"/>
    <col min="2050" max="2050" width="18.375" style="2" customWidth="1"/>
    <col min="2051" max="2055" width="12.125" style="2" customWidth="1"/>
    <col min="2056" max="2056" width="9.625" style="2" customWidth="1"/>
    <col min="2057" max="2058" width="10.875" style="2"/>
    <col min="2059" max="2059" width="12.125" style="2" customWidth="1"/>
    <col min="2060" max="2304" width="10.875" style="2"/>
    <col min="2305" max="2305" width="13.375" style="2" customWidth="1"/>
    <col min="2306" max="2306" width="18.375" style="2" customWidth="1"/>
    <col min="2307" max="2311" width="12.125" style="2" customWidth="1"/>
    <col min="2312" max="2312" width="9.625" style="2" customWidth="1"/>
    <col min="2313" max="2314" width="10.875" style="2"/>
    <col min="2315" max="2315" width="12.125" style="2" customWidth="1"/>
    <col min="2316" max="2560" width="10.875" style="2"/>
    <col min="2561" max="2561" width="13.375" style="2" customWidth="1"/>
    <col min="2562" max="2562" width="18.375" style="2" customWidth="1"/>
    <col min="2563" max="2567" width="12.125" style="2" customWidth="1"/>
    <col min="2568" max="2568" width="9.625" style="2" customWidth="1"/>
    <col min="2569" max="2570" width="10.875" style="2"/>
    <col min="2571" max="2571" width="12.125" style="2" customWidth="1"/>
    <col min="2572" max="2816" width="10.875" style="2"/>
    <col min="2817" max="2817" width="13.375" style="2" customWidth="1"/>
    <col min="2818" max="2818" width="18.375" style="2" customWidth="1"/>
    <col min="2819" max="2823" width="12.125" style="2" customWidth="1"/>
    <col min="2824" max="2824" width="9.625" style="2" customWidth="1"/>
    <col min="2825" max="2826" width="10.875" style="2"/>
    <col min="2827" max="2827" width="12.125" style="2" customWidth="1"/>
    <col min="2828" max="3072" width="10.875" style="2"/>
    <col min="3073" max="3073" width="13.375" style="2" customWidth="1"/>
    <col min="3074" max="3074" width="18.375" style="2" customWidth="1"/>
    <col min="3075" max="3079" width="12.125" style="2" customWidth="1"/>
    <col min="3080" max="3080" width="9.625" style="2" customWidth="1"/>
    <col min="3081" max="3082" width="10.875" style="2"/>
    <col min="3083" max="3083" width="12.125" style="2" customWidth="1"/>
    <col min="3084" max="3328" width="10.875" style="2"/>
    <col min="3329" max="3329" width="13.375" style="2" customWidth="1"/>
    <col min="3330" max="3330" width="18.375" style="2" customWidth="1"/>
    <col min="3331" max="3335" width="12.125" style="2" customWidth="1"/>
    <col min="3336" max="3336" width="9.625" style="2" customWidth="1"/>
    <col min="3337" max="3338" width="10.875" style="2"/>
    <col min="3339" max="3339" width="12.125" style="2" customWidth="1"/>
    <col min="3340" max="3584" width="10.875" style="2"/>
    <col min="3585" max="3585" width="13.375" style="2" customWidth="1"/>
    <col min="3586" max="3586" width="18.375" style="2" customWidth="1"/>
    <col min="3587" max="3591" width="12.125" style="2" customWidth="1"/>
    <col min="3592" max="3592" width="9.625" style="2" customWidth="1"/>
    <col min="3593" max="3594" width="10.875" style="2"/>
    <col min="3595" max="3595" width="12.125" style="2" customWidth="1"/>
    <col min="3596" max="3840" width="10.875" style="2"/>
    <col min="3841" max="3841" width="13.375" style="2" customWidth="1"/>
    <col min="3842" max="3842" width="18.375" style="2" customWidth="1"/>
    <col min="3843" max="3847" width="12.125" style="2" customWidth="1"/>
    <col min="3848" max="3848" width="9.625" style="2" customWidth="1"/>
    <col min="3849" max="3850" width="10.875" style="2"/>
    <col min="3851" max="3851" width="12.125" style="2" customWidth="1"/>
    <col min="3852" max="4096" width="10.875" style="2"/>
    <col min="4097" max="4097" width="13.375" style="2" customWidth="1"/>
    <col min="4098" max="4098" width="18.375" style="2" customWidth="1"/>
    <col min="4099" max="4103" width="12.125" style="2" customWidth="1"/>
    <col min="4104" max="4104" width="9.625" style="2" customWidth="1"/>
    <col min="4105" max="4106" width="10.875" style="2"/>
    <col min="4107" max="4107" width="12.125" style="2" customWidth="1"/>
    <col min="4108" max="4352" width="10.875" style="2"/>
    <col min="4353" max="4353" width="13.375" style="2" customWidth="1"/>
    <col min="4354" max="4354" width="18.375" style="2" customWidth="1"/>
    <col min="4355" max="4359" width="12.125" style="2" customWidth="1"/>
    <col min="4360" max="4360" width="9.625" style="2" customWidth="1"/>
    <col min="4361" max="4362" width="10.875" style="2"/>
    <col min="4363" max="4363" width="12.125" style="2" customWidth="1"/>
    <col min="4364" max="4608" width="10.875" style="2"/>
    <col min="4609" max="4609" width="13.375" style="2" customWidth="1"/>
    <col min="4610" max="4610" width="18.375" style="2" customWidth="1"/>
    <col min="4611" max="4615" width="12.125" style="2" customWidth="1"/>
    <col min="4616" max="4616" width="9.625" style="2" customWidth="1"/>
    <col min="4617" max="4618" width="10.875" style="2"/>
    <col min="4619" max="4619" width="12.125" style="2" customWidth="1"/>
    <col min="4620" max="4864" width="10.875" style="2"/>
    <col min="4865" max="4865" width="13.375" style="2" customWidth="1"/>
    <col min="4866" max="4866" width="18.375" style="2" customWidth="1"/>
    <col min="4867" max="4871" width="12.125" style="2" customWidth="1"/>
    <col min="4872" max="4872" width="9.625" style="2" customWidth="1"/>
    <col min="4873" max="4874" width="10.875" style="2"/>
    <col min="4875" max="4875" width="12.125" style="2" customWidth="1"/>
    <col min="4876" max="5120" width="10.875" style="2"/>
    <col min="5121" max="5121" width="13.375" style="2" customWidth="1"/>
    <col min="5122" max="5122" width="18.375" style="2" customWidth="1"/>
    <col min="5123" max="5127" width="12.125" style="2" customWidth="1"/>
    <col min="5128" max="5128" width="9.625" style="2" customWidth="1"/>
    <col min="5129" max="5130" width="10.875" style="2"/>
    <col min="5131" max="5131" width="12.125" style="2" customWidth="1"/>
    <col min="5132" max="5376" width="10.875" style="2"/>
    <col min="5377" max="5377" width="13.375" style="2" customWidth="1"/>
    <col min="5378" max="5378" width="18.375" style="2" customWidth="1"/>
    <col min="5379" max="5383" width="12.125" style="2" customWidth="1"/>
    <col min="5384" max="5384" width="9.625" style="2" customWidth="1"/>
    <col min="5385" max="5386" width="10.875" style="2"/>
    <col min="5387" max="5387" width="12.125" style="2" customWidth="1"/>
    <col min="5388" max="5632" width="10.875" style="2"/>
    <col min="5633" max="5633" width="13.375" style="2" customWidth="1"/>
    <col min="5634" max="5634" width="18.375" style="2" customWidth="1"/>
    <col min="5635" max="5639" width="12.125" style="2" customWidth="1"/>
    <col min="5640" max="5640" width="9.625" style="2" customWidth="1"/>
    <col min="5641" max="5642" width="10.875" style="2"/>
    <col min="5643" max="5643" width="12.125" style="2" customWidth="1"/>
    <col min="5644" max="5888" width="10.875" style="2"/>
    <col min="5889" max="5889" width="13.375" style="2" customWidth="1"/>
    <col min="5890" max="5890" width="18.375" style="2" customWidth="1"/>
    <col min="5891" max="5895" width="12.125" style="2" customWidth="1"/>
    <col min="5896" max="5896" width="9.625" style="2" customWidth="1"/>
    <col min="5897" max="5898" width="10.875" style="2"/>
    <col min="5899" max="5899" width="12.125" style="2" customWidth="1"/>
    <col min="5900" max="6144" width="10.875" style="2"/>
    <col min="6145" max="6145" width="13.375" style="2" customWidth="1"/>
    <col min="6146" max="6146" width="18.375" style="2" customWidth="1"/>
    <col min="6147" max="6151" width="12.125" style="2" customWidth="1"/>
    <col min="6152" max="6152" width="9.625" style="2" customWidth="1"/>
    <col min="6153" max="6154" width="10.875" style="2"/>
    <col min="6155" max="6155" width="12.125" style="2" customWidth="1"/>
    <col min="6156" max="6400" width="10.875" style="2"/>
    <col min="6401" max="6401" width="13.375" style="2" customWidth="1"/>
    <col min="6402" max="6402" width="18.375" style="2" customWidth="1"/>
    <col min="6403" max="6407" width="12.125" style="2" customWidth="1"/>
    <col min="6408" max="6408" width="9.625" style="2" customWidth="1"/>
    <col min="6409" max="6410" width="10.875" style="2"/>
    <col min="6411" max="6411" width="12.125" style="2" customWidth="1"/>
    <col min="6412" max="6656" width="10.875" style="2"/>
    <col min="6657" max="6657" width="13.375" style="2" customWidth="1"/>
    <col min="6658" max="6658" width="18.375" style="2" customWidth="1"/>
    <col min="6659" max="6663" width="12.125" style="2" customWidth="1"/>
    <col min="6664" max="6664" width="9.625" style="2" customWidth="1"/>
    <col min="6665" max="6666" width="10.875" style="2"/>
    <col min="6667" max="6667" width="12.125" style="2" customWidth="1"/>
    <col min="6668" max="6912" width="10.875" style="2"/>
    <col min="6913" max="6913" width="13.375" style="2" customWidth="1"/>
    <col min="6914" max="6914" width="18.375" style="2" customWidth="1"/>
    <col min="6915" max="6919" width="12.125" style="2" customWidth="1"/>
    <col min="6920" max="6920" width="9.625" style="2" customWidth="1"/>
    <col min="6921" max="6922" width="10.875" style="2"/>
    <col min="6923" max="6923" width="12.125" style="2" customWidth="1"/>
    <col min="6924" max="7168" width="10.875" style="2"/>
    <col min="7169" max="7169" width="13.375" style="2" customWidth="1"/>
    <col min="7170" max="7170" width="18.375" style="2" customWidth="1"/>
    <col min="7171" max="7175" width="12.125" style="2" customWidth="1"/>
    <col min="7176" max="7176" width="9.625" style="2" customWidth="1"/>
    <col min="7177" max="7178" width="10.875" style="2"/>
    <col min="7179" max="7179" width="12.125" style="2" customWidth="1"/>
    <col min="7180" max="7424" width="10.875" style="2"/>
    <col min="7425" max="7425" width="13.375" style="2" customWidth="1"/>
    <col min="7426" max="7426" width="18.375" style="2" customWidth="1"/>
    <col min="7427" max="7431" width="12.125" style="2" customWidth="1"/>
    <col min="7432" max="7432" width="9.625" style="2" customWidth="1"/>
    <col min="7433" max="7434" width="10.875" style="2"/>
    <col min="7435" max="7435" width="12.125" style="2" customWidth="1"/>
    <col min="7436" max="7680" width="10.875" style="2"/>
    <col min="7681" max="7681" width="13.375" style="2" customWidth="1"/>
    <col min="7682" max="7682" width="18.375" style="2" customWidth="1"/>
    <col min="7683" max="7687" width="12.125" style="2" customWidth="1"/>
    <col min="7688" max="7688" width="9.625" style="2" customWidth="1"/>
    <col min="7689" max="7690" width="10.875" style="2"/>
    <col min="7691" max="7691" width="12.125" style="2" customWidth="1"/>
    <col min="7692" max="7936" width="10.875" style="2"/>
    <col min="7937" max="7937" width="13.375" style="2" customWidth="1"/>
    <col min="7938" max="7938" width="18.375" style="2" customWidth="1"/>
    <col min="7939" max="7943" width="12.125" style="2" customWidth="1"/>
    <col min="7944" max="7944" width="9.625" style="2" customWidth="1"/>
    <col min="7945" max="7946" width="10.875" style="2"/>
    <col min="7947" max="7947" width="12.125" style="2" customWidth="1"/>
    <col min="7948" max="8192" width="10.875" style="2"/>
    <col min="8193" max="8193" width="13.375" style="2" customWidth="1"/>
    <col min="8194" max="8194" width="18.375" style="2" customWidth="1"/>
    <col min="8195" max="8199" width="12.125" style="2" customWidth="1"/>
    <col min="8200" max="8200" width="9.625" style="2" customWidth="1"/>
    <col min="8201" max="8202" width="10.875" style="2"/>
    <col min="8203" max="8203" width="12.125" style="2" customWidth="1"/>
    <col min="8204" max="8448" width="10.875" style="2"/>
    <col min="8449" max="8449" width="13.375" style="2" customWidth="1"/>
    <col min="8450" max="8450" width="18.375" style="2" customWidth="1"/>
    <col min="8451" max="8455" width="12.125" style="2" customWidth="1"/>
    <col min="8456" max="8456" width="9.625" style="2" customWidth="1"/>
    <col min="8457" max="8458" width="10.875" style="2"/>
    <col min="8459" max="8459" width="12.125" style="2" customWidth="1"/>
    <col min="8460" max="8704" width="10.875" style="2"/>
    <col min="8705" max="8705" width="13.375" style="2" customWidth="1"/>
    <col min="8706" max="8706" width="18.375" style="2" customWidth="1"/>
    <col min="8707" max="8711" width="12.125" style="2" customWidth="1"/>
    <col min="8712" max="8712" width="9.625" style="2" customWidth="1"/>
    <col min="8713" max="8714" width="10.875" style="2"/>
    <col min="8715" max="8715" width="12.125" style="2" customWidth="1"/>
    <col min="8716" max="8960" width="10.875" style="2"/>
    <col min="8961" max="8961" width="13.375" style="2" customWidth="1"/>
    <col min="8962" max="8962" width="18.375" style="2" customWidth="1"/>
    <col min="8963" max="8967" width="12.125" style="2" customWidth="1"/>
    <col min="8968" max="8968" width="9.625" style="2" customWidth="1"/>
    <col min="8969" max="8970" width="10.875" style="2"/>
    <col min="8971" max="8971" width="12.125" style="2" customWidth="1"/>
    <col min="8972" max="9216" width="10.875" style="2"/>
    <col min="9217" max="9217" width="13.375" style="2" customWidth="1"/>
    <col min="9218" max="9218" width="18.375" style="2" customWidth="1"/>
    <col min="9219" max="9223" width="12.125" style="2" customWidth="1"/>
    <col min="9224" max="9224" width="9.625" style="2" customWidth="1"/>
    <col min="9225" max="9226" width="10.875" style="2"/>
    <col min="9227" max="9227" width="12.125" style="2" customWidth="1"/>
    <col min="9228" max="9472" width="10.875" style="2"/>
    <col min="9473" max="9473" width="13.375" style="2" customWidth="1"/>
    <col min="9474" max="9474" width="18.375" style="2" customWidth="1"/>
    <col min="9475" max="9479" width="12.125" style="2" customWidth="1"/>
    <col min="9480" max="9480" width="9.625" style="2" customWidth="1"/>
    <col min="9481" max="9482" width="10.875" style="2"/>
    <col min="9483" max="9483" width="12.125" style="2" customWidth="1"/>
    <col min="9484" max="9728" width="10.875" style="2"/>
    <col min="9729" max="9729" width="13.375" style="2" customWidth="1"/>
    <col min="9730" max="9730" width="18.375" style="2" customWidth="1"/>
    <col min="9731" max="9735" width="12.125" style="2" customWidth="1"/>
    <col min="9736" max="9736" width="9.625" style="2" customWidth="1"/>
    <col min="9737" max="9738" width="10.875" style="2"/>
    <col min="9739" max="9739" width="12.125" style="2" customWidth="1"/>
    <col min="9740" max="9984" width="10.875" style="2"/>
    <col min="9985" max="9985" width="13.375" style="2" customWidth="1"/>
    <col min="9986" max="9986" width="18.375" style="2" customWidth="1"/>
    <col min="9987" max="9991" width="12.125" style="2" customWidth="1"/>
    <col min="9992" max="9992" width="9.625" style="2" customWidth="1"/>
    <col min="9993" max="9994" width="10.875" style="2"/>
    <col min="9995" max="9995" width="12.125" style="2" customWidth="1"/>
    <col min="9996" max="10240" width="10.875" style="2"/>
    <col min="10241" max="10241" width="13.375" style="2" customWidth="1"/>
    <col min="10242" max="10242" width="18.375" style="2" customWidth="1"/>
    <col min="10243" max="10247" width="12.125" style="2" customWidth="1"/>
    <col min="10248" max="10248" width="9.625" style="2" customWidth="1"/>
    <col min="10249" max="10250" width="10.875" style="2"/>
    <col min="10251" max="10251" width="12.125" style="2" customWidth="1"/>
    <col min="10252" max="10496" width="10.875" style="2"/>
    <col min="10497" max="10497" width="13.375" style="2" customWidth="1"/>
    <col min="10498" max="10498" width="18.375" style="2" customWidth="1"/>
    <col min="10499" max="10503" width="12.125" style="2" customWidth="1"/>
    <col min="10504" max="10504" width="9.625" style="2" customWidth="1"/>
    <col min="10505" max="10506" width="10.875" style="2"/>
    <col min="10507" max="10507" width="12.125" style="2" customWidth="1"/>
    <col min="10508" max="10752" width="10.875" style="2"/>
    <col min="10753" max="10753" width="13.375" style="2" customWidth="1"/>
    <col min="10754" max="10754" width="18.375" style="2" customWidth="1"/>
    <col min="10755" max="10759" width="12.125" style="2" customWidth="1"/>
    <col min="10760" max="10760" width="9.625" style="2" customWidth="1"/>
    <col min="10761" max="10762" width="10.875" style="2"/>
    <col min="10763" max="10763" width="12.125" style="2" customWidth="1"/>
    <col min="10764" max="11008" width="10.875" style="2"/>
    <col min="11009" max="11009" width="13.375" style="2" customWidth="1"/>
    <col min="11010" max="11010" width="18.375" style="2" customWidth="1"/>
    <col min="11011" max="11015" width="12.125" style="2" customWidth="1"/>
    <col min="11016" max="11016" width="9.625" style="2" customWidth="1"/>
    <col min="11017" max="11018" width="10.875" style="2"/>
    <col min="11019" max="11019" width="12.125" style="2" customWidth="1"/>
    <col min="11020" max="11264" width="10.875" style="2"/>
    <col min="11265" max="11265" width="13.375" style="2" customWidth="1"/>
    <col min="11266" max="11266" width="18.375" style="2" customWidth="1"/>
    <col min="11267" max="11271" width="12.125" style="2" customWidth="1"/>
    <col min="11272" max="11272" width="9.625" style="2" customWidth="1"/>
    <col min="11273" max="11274" width="10.875" style="2"/>
    <col min="11275" max="11275" width="12.125" style="2" customWidth="1"/>
    <col min="11276" max="11520" width="10.875" style="2"/>
    <col min="11521" max="11521" width="13.375" style="2" customWidth="1"/>
    <col min="11522" max="11522" width="18.375" style="2" customWidth="1"/>
    <col min="11523" max="11527" width="12.125" style="2" customWidth="1"/>
    <col min="11528" max="11528" width="9.625" style="2" customWidth="1"/>
    <col min="11529" max="11530" width="10.875" style="2"/>
    <col min="11531" max="11531" width="12.125" style="2" customWidth="1"/>
    <col min="11532" max="11776" width="10.875" style="2"/>
    <col min="11777" max="11777" width="13.375" style="2" customWidth="1"/>
    <col min="11778" max="11778" width="18.375" style="2" customWidth="1"/>
    <col min="11779" max="11783" width="12.125" style="2" customWidth="1"/>
    <col min="11784" max="11784" width="9.625" style="2" customWidth="1"/>
    <col min="11785" max="11786" width="10.875" style="2"/>
    <col min="11787" max="11787" width="12.125" style="2" customWidth="1"/>
    <col min="11788" max="12032" width="10.875" style="2"/>
    <col min="12033" max="12033" width="13.375" style="2" customWidth="1"/>
    <col min="12034" max="12034" width="18.375" style="2" customWidth="1"/>
    <col min="12035" max="12039" width="12.125" style="2" customWidth="1"/>
    <col min="12040" max="12040" width="9.625" style="2" customWidth="1"/>
    <col min="12041" max="12042" width="10.875" style="2"/>
    <col min="12043" max="12043" width="12.125" style="2" customWidth="1"/>
    <col min="12044" max="12288" width="10.875" style="2"/>
    <col min="12289" max="12289" width="13.375" style="2" customWidth="1"/>
    <col min="12290" max="12290" width="18.375" style="2" customWidth="1"/>
    <col min="12291" max="12295" width="12.125" style="2" customWidth="1"/>
    <col min="12296" max="12296" width="9.625" style="2" customWidth="1"/>
    <col min="12297" max="12298" width="10.875" style="2"/>
    <col min="12299" max="12299" width="12.125" style="2" customWidth="1"/>
    <col min="12300" max="12544" width="10.875" style="2"/>
    <col min="12545" max="12545" width="13.375" style="2" customWidth="1"/>
    <col min="12546" max="12546" width="18.375" style="2" customWidth="1"/>
    <col min="12547" max="12551" width="12.125" style="2" customWidth="1"/>
    <col min="12552" max="12552" width="9.625" style="2" customWidth="1"/>
    <col min="12553" max="12554" width="10.875" style="2"/>
    <col min="12555" max="12555" width="12.125" style="2" customWidth="1"/>
    <col min="12556" max="12800" width="10.875" style="2"/>
    <col min="12801" max="12801" width="13.375" style="2" customWidth="1"/>
    <col min="12802" max="12802" width="18.375" style="2" customWidth="1"/>
    <col min="12803" max="12807" width="12.125" style="2" customWidth="1"/>
    <col min="12808" max="12808" width="9.625" style="2" customWidth="1"/>
    <col min="12809" max="12810" width="10.875" style="2"/>
    <col min="12811" max="12811" width="12.125" style="2" customWidth="1"/>
    <col min="12812" max="13056" width="10.875" style="2"/>
    <col min="13057" max="13057" width="13.375" style="2" customWidth="1"/>
    <col min="13058" max="13058" width="18.375" style="2" customWidth="1"/>
    <col min="13059" max="13063" width="12.125" style="2" customWidth="1"/>
    <col min="13064" max="13064" width="9.625" style="2" customWidth="1"/>
    <col min="13065" max="13066" width="10.875" style="2"/>
    <col min="13067" max="13067" width="12.125" style="2" customWidth="1"/>
    <col min="13068" max="13312" width="10.875" style="2"/>
    <col min="13313" max="13313" width="13.375" style="2" customWidth="1"/>
    <col min="13314" max="13314" width="18.375" style="2" customWidth="1"/>
    <col min="13315" max="13319" width="12.125" style="2" customWidth="1"/>
    <col min="13320" max="13320" width="9.625" style="2" customWidth="1"/>
    <col min="13321" max="13322" width="10.875" style="2"/>
    <col min="13323" max="13323" width="12.125" style="2" customWidth="1"/>
    <col min="13324" max="13568" width="10.875" style="2"/>
    <col min="13569" max="13569" width="13.375" style="2" customWidth="1"/>
    <col min="13570" max="13570" width="18.375" style="2" customWidth="1"/>
    <col min="13571" max="13575" width="12.125" style="2" customWidth="1"/>
    <col min="13576" max="13576" width="9.625" style="2" customWidth="1"/>
    <col min="13577" max="13578" width="10.875" style="2"/>
    <col min="13579" max="13579" width="12.125" style="2" customWidth="1"/>
    <col min="13580" max="13824" width="10.875" style="2"/>
    <col min="13825" max="13825" width="13.375" style="2" customWidth="1"/>
    <col min="13826" max="13826" width="18.375" style="2" customWidth="1"/>
    <col min="13827" max="13831" width="12.125" style="2" customWidth="1"/>
    <col min="13832" max="13832" width="9.625" style="2" customWidth="1"/>
    <col min="13833" max="13834" width="10.875" style="2"/>
    <col min="13835" max="13835" width="12.125" style="2" customWidth="1"/>
    <col min="13836" max="14080" width="10.875" style="2"/>
    <col min="14081" max="14081" width="13.375" style="2" customWidth="1"/>
    <col min="14082" max="14082" width="18.375" style="2" customWidth="1"/>
    <col min="14083" max="14087" width="12.125" style="2" customWidth="1"/>
    <col min="14088" max="14088" width="9.625" style="2" customWidth="1"/>
    <col min="14089" max="14090" width="10.875" style="2"/>
    <col min="14091" max="14091" width="12.125" style="2" customWidth="1"/>
    <col min="14092" max="14336" width="10.875" style="2"/>
    <col min="14337" max="14337" width="13.375" style="2" customWidth="1"/>
    <col min="14338" max="14338" width="18.375" style="2" customWidth="1"/>
    <col min="14339" max="14343" width="12.125" style="2" customWidth="1"/>
    <col min="14344" max="14344" width="9.625" style="2" customWidth="1"/>
    <col min="14345" max="14346" width="10.875" style="2"/>
    <col min="14347" max="14347" width="12.125" style="2" customWidth="1"/>
    <col min="14348" max="14592" width="10.875" style="2"/>
    <col min="14593" max="14593" width="13.375" style="2" customWidth="1"/>
    <col min="14594" max="14594" width="18.375" style="2" customWidth="1"/>
    <col min="14595" max="14599" width="12.125" style="2" customWidth="1"/>
    <col min="14600" max="14600" width="9.625" style="2" customWidth="1"/>
    <col min="14601" max="14602" width="10.875" style="2"/>
    <col min="14603" max="14603" width="12.125" style="2" customWidth="1"/>
    <col min="14604" max="14848" width="10.875" style="2"/>
    <col min="14849" max="14849" width="13.375" style="2" customWidth="1"/>
    <col min="14850" max="14850" width="18.375" style="2" customWidth="1"/>
    <col min="14851" max="14855" width="12.125" style="2" customWidth="1"/>
    <col min="14856" max="14856" width="9.625" style="2" customWidth="1"/>
    <col min="14857" max="14858" width="10.875" style="2"/>
    <col min="14859" max="14859" width="12.125" style="2" customWidth="1"/>
    <col min="14860" max="15104" width="10.875" style="2"/>
    <col min="15105" max="15105" width="13.375" style="2" customWidth="1"/>
    <col min="15106" max="15106" width="18.375" style="2" customWidth="1"/>
    <col min="15107" max="15111" width="12.125" style="2" customWidth="1"/>
    <col min="15112" max="15112" width="9.625" style="2" customWidth="1"/>
    <col min="15113" max="15114" width="10.875" style="2"/>
    <col min="15115" max="15115" width="12.125" style="2" customWidth="1"/>
    <col min="15116" max="15360" width="10.875" style="2"/>
    <col min="15361" max="15361" width="13.375" style="2" customWidth="1"/>
    <col min="15362" max="15362" width="18.375" style="2" customWidth="1"/>
    <col min="15363" max="15367" width="12.125" style="2" customWidth="1"/>
    <col min="15368" max="15368" width="9.625" style="2" customWidth="1"/>
    <col min="15369" max="15370" width="10.875" style="2"/>
    <col min="15371" max="15371" width="12.125" style="2" customWidth="1"/>
    <col min="15372" max="15616" width="10.875" style="2"/>
    <col min="15617" max="15617" width="13.375" style="2" customWidth="1"/>
    <col min="15618" max="15618" width="18.375" style="2" customWidth="1"/>
    <col min="15619" max="15623" width="12.125" style="2" customWidth="1"/>
    <col min="15624" max="15624" width="9.625" style="2" customWidth="1"/>
    <col min="15625" max="15626" width="10.875" style="2"/>
    <col min="15627" max="15627" width="12.125" style="2" customWidth="1"/>
    <col min="15628" max="15872" width="10.875" style="2"/>
    <col min="15873" max="15873" width="13.375" style="2" customWidth="1"/>
    <col min="15874" max="15874" width="18.375" style="2" customWidth="1"/>
    <col min="15875" max="15879" width="12.125" style="2" customWidth="1"/>
    <col min="15880" max="15880" width="9.625" style="2" customWidth="1"/>
    <col min="15881" max="15882" width="10.875" style="2"/>
    <col min="15883" max="15883" width="12.125" style="2" customWidth="1"/>
    <col min="15884" max="16128" width="10.875" style="2"/>
    <col min="16129" max="16129" width="13.375" style="2" customWidth="1"/>
    <col min="16130" max="16130" width="18.375" style="2" customWidth="1"/>
    <col min="16131" max="16135" width="12.125" style="2" customWidth="1"/>
    <col min="16136" max="16136" width="9.625" style="2" customWidth="1"/>
    <col min="16137" max="16138" width="10.875" style="2"/>
    <col min="16139" max="16139" width="12.125" style="2" customWidth="1"/>
    <col min="16140" max="16384" width="10.875" style="2"/>
  </cols>
  <sheetData>
    <row r="1" spans="1:12" x14ac:dyDescent="0.2">
      <c r="A1" s="1"/>
    </row>
    <row r="6" spans="1:12" ht="28.5" x14ac:dyDescent="0.3">
      <c r="F6" s="54" t="s">
        <v>266</v>
      </c>
    </row>
    <row r="7" spans="1:12" x14ac:dyDescent="0.2">
      <c r="E7" s="4" t="s">
        <v>267</v>
      </c>
    </row>
    <row r="8" spans="1:12" ht="18" thickBot="1" x14ac:dyDescent="0.25">
      <c r="B8" s="5"/>
      <c r="C8" s="55" t="s">
        <v>268</v>
      </c>
      <c r="D8" s="5"/>
      <c r="E8" s="5"/>
      <c r="F8" s="5"/>
      <c r="G8" s="6" t="s">
        <v>269</v>
      </c>
      <c r="H8" s="5"/>
      <c r="I8" s="5"/>
      <c r="J8" s="5"/>
      <c r="K8" s="5"/>
      <c r="L8" s="5"/>
    </row>
    <row r="9" spans="1:12" x14ac:dyDescent="0.2">
      <c r="C9" s="15"/>
      <c r="D9" s="15"/>
      <c r="E9" s="26"/>
      <c r="F9" s="26"/>
      <c r="G9" s="26"/>
      <c r="H9" s="15"/>
      <c r="I9" s="15"/>
      <c r="J9" s="15"/>
      <c r="K9" s="15"/>
      <c r="L9" s="9" t="s">
        <v>270</v>
      </c>
    </row>
    <row r="10" spans="1:12" x14ac:dyDescent="0.2">
      <c r="C10" s="9" t="s">
        <v>271</v>
      </c>
      <c r="D10" s="31" t="s">
        <v>272</v>
      </c>
      <c r="E10" s="15"/>
      <c r="F10" s="13" t="s">
        <v>273</v>
      </c>
      <c r="G10" s="26"/>
      <c r="H10" s="9" t="s">
        <v>274</v>
      </c>
      <c r="I10" s="9" t="s">
        <v>275</v>
      </c>
      <c r="J10" s="9" t="s">
        <v>276</v>
      </c>
      <c r="K10" s="9" t="s">
        <v>277</v>
      </c>
      <c r="L10" s="9" t="s">
        <v>278</v>
      </c>
    </row>
    <row r="11" spans="1:12" x14ac:dyDescent="0.2">
      <c r="B11" s="26"/>
      <c r="C11" s="56"/>
      <c r="D11" s="56"/>
      <c r="E11" s="13" t="s">
        <v>279</v>
      </c>
      <c r="F11" s="13" t="s">
        <v>280</v>
      </c>
      <c r="G11" s="13" t="s">
        <v>281</v>
      </c>
      <c r="H11" s="56"/>
      <c r="I11" s="13" t="s">
        <v>282</v>
      </c>
      <c r="J11" s="13" t="s">
        <v>283</v>
      </c>
      <c r="K11" s="56"/>
      <c r="L11" s="13" t="s">
        <v>284</v>
      </c>
    </row>
    <row r="12" spans="1:12" x14ac:dyDescent="0.2">
      <c r="C12" s="15"/>
    </row>
    <row r="13" spans="1:12" x14ac:dyDescent="0.2">
      <c r="B13" s="1" t="s">
        <v>285</v>
      </c>
      <c r="C13" s="33">
        <f t="shared" ref="C13:C19" si="0">SUM(D13,H13:L13)</f>
        <v>4661</v>
      </c>
      <c r="D13" s="34">
        <f t="shared" ref="D13:D18" si="1">SUM(E13:G13)</f>
        <v>4542</v>
      </c>
      <c r="E13" s="17">
        <v>1744</v>
      </c>
      <c r="F13" s="17">
        <v>1577</v>
      </c>
      <c r="G13" s="17">
        <v>1221</v>
      </c>
      <c r="H13" s="17">
        <v>13</v>
      </c>
      <c r="I13" s="17">
        <v>27</v>
      </c>
      <c r="J13" s="17">
        <v>16</v>
      </c>
      <c r="K13" s="17">
        <v>60</v>
      </c>
      <c r="L13" s="17">
        <v>3</v>
      </c>
    </row>
    <row r="14" spans="1:12" x14ac:dyDescent="0.2">
      <c r="B14" s="1" t="s">
        <v>286</v>
      </c>
      <c r="C14" s="33">
        <f t="shared" si="0"/>
        <v>4525</v>
      </c>
      <c r="D14" s="34">
        <f t="shared" si="1"/>
        <v>4372</v>
      </c>
      <c r="E14" s="17">
        <v>1410</v>
      </c>
      <c r="F14" s="17">
        <v>1970</v>
      </c>
      <c r="G14" s="17">
        <v>992</v>
      </c>
      <c r="H14" s="17">
        <v>11</v>
      </c>
      <c r="I14" s="17">
        <v>17</v>
      </c>
      <c r="J14" s="17">
        <v>24</v>
      </c>
      <c r="K14" s="17">
        <v>99</v>
      </c>
      <c r="L14" s="17">
        <v>2</v>
      </c>
    </row>
    <row r="15" spans="1:12" x14ac:dyDescent="0.2">
      <c r="B15" s="1" t="s">
        <v>287</v>
      </c>
      <c r="C15" s="33">
        <f t="shared" si="0"/>
        <v>4567</v>
      </c>
      <c r="D15" s="34">
        <f t="shared" si="1"/>
        <v>4404</v>
      </c>
      <c r="E15" s="17">
        <v>1522</v>
      </c>
      <c r="F15" s="17">
        <v>1759</v>
      </c>
      <c r="G15" s="17">
        <v>1123</v>
      </c>
      <c r="H15" s="17">
        <v>11</v>
      </c>
      <c r="I15" s="17">
        <v>8</v>
      </c>
      <c r="J15" s="17">
        <v>18</v>
      </c>
      <c r="K15" s="17">
        <v>124</v>
      </c>
      <c r="L15" s="17">
        <v>2</v>
      </c>
    </row>
    <row r="16" spans="1:12" x14ac:dyDescent="0.2">
      <c r="B16" s="1" t="s">
        <v>128</v>
      </c>
      <c r="C16" s="33">
        <f t="shared" si="0"/>
        <v>4475</v>
      </c>
      <c r="D16" s="34">
        <f t="shared" si="1"/>
        <v>4289</v>
      </c>
      <c r="E16" s="17">
        <v>1722</v>
      </c>
      <c r="F16" s="17">
        <v>1596</v>
      </c>
      <c r="G16" s="17">
        <v>971</v>
      </c>
      <c r="H16" s="17">
        <v>12</v>
      </c>
      <c r="I16" s="17">
        <v>8</v>
      </c>
      <c r="J16" s="17">
        <v>17</v>
      </c>
      <c r="K16" s="17">
        <v>147</v>
      </c>
      <c r="L16" s="17">
        <v>2</v>
      </c>
    </row>
    <row r="17" spans="1:12" x14ac:dyDescent="0.2">
      <c r="B17" s="1" t="s">
        <v>129</v>
      </c>
      <c r="C17" s="33">
        <f t="shared" si="0"/>
        <v>4569</v>
      </c>
      <c r="D17" s="34">
        <f t="shared" si="1"/>
        <v>4363</v>
      </c>
      <c r="E17" s="17">
        <v>1874</v>
      </c>
      <c r="F17" s="17">
        <v>1337</v>
      </c>
      <c r="G17" s="17">
        <v>1152</v>
      </c>
      <c r="H17" s="17">
        <v>11</v>
      </c>
      <c r="I17" s="17">
        <v>10</v>
      </c>
      <c r="J17" s="17">
        <v>11</v>
      </c>
      <c r="K17" s="17">
        <v>172</v>
      </c>
      <c r="L17" s="17">
        <v>2</v>
      </c>
    </row>
    <row r="18" spans="1:12" x14ac:dyDescent="0.2">
      <c r="B18" s="1" t="s">
        <v>130</v>
      </c>
      <c r="C18" s="33">
        <f t="shared" si="0"/>
        <v>4277</v>
      </c>
      <c r="D18" s="34">
        <f t="shared" si="1"/>
        <v>4102</v>
      </c>
      <c r="E18" s="17">
        <v>1314</v>
      </c>
      <c r="F18" s="17">
        <v>1538</v>
      </c>
      <c r="G18" s="17">
        <v>1250</v>
      </c>
      <c r="H18" s="17">
        <v>20</v>
      </c>
      <c r="I18" s="17">
        <v>11</v>
      </c>
      <c r="J18" s="17">
        <v>12</v>
      </c>
      <c r="K18" s="17">
        <v>129</v>
      </c>
      <c r="L18" s="17">
        <v>3</v>
      </c>
    </row>
    <row r="19" spans="1:12" x14ac:dyDescent="0.2">
      <c r="B19" s="1" t="s">
        <v>133</v>
      </c>
      <c r="C19" s="33">
        <f t="shared" si="0"/>
        <v>3993</v>
      </c>
      <c r="D19" s="17">
        <v>3815</v>
      </c>
      <c r="E19" s="19" t="s">
        <v>58</v>
      </c>
      <c r="F19" s="19" t="s">
        <v>58</v>
      </c>
      <c r="G19" s="19" t="s">
        <v>58</v>
      </c>
      <c r="H19" s="17">
        <v>31</v>
      </c>
      <c r="I19" s="17">
        <v>13</v>
      </c>
      <c r="J19" s="17">
        <v>15</v>
      </c>
      <c r="K19" s="17">
        <v>115</v>
      </c>
      <c r="L19" s="17">
        <v>4</v>
      </c>
    </row>
    <row r="20" spans="1:12" x14ac:dyDescent="0.2">
      <c r="C20" s="15"/>
    </row>
    <row r="21" spans="1:12" x14ac:dyDescent="0.2">
      <c r="B21" s="1" t="s">
        <v>138</v>
      </c>
      <c r="C21" s="33">
        <f>SUM(D21,H21:L21)</f>
        <v>3680</v>
      </c>
      <c r="D21" s="17">
        <v>3519</v>
      </c>
      <c r="E21" s="19" t="s">
        <v>58</v>
      </c>
      <c r="F21" s="19" t="s">
        <v>23</v>
      </c>
      <c r="G21" s="19" t="s">
        <v>58</v>
      </c>
      <c r="H21" s="17">
        <v>35</v>
      </c>
      <c r="I21" s="17">
        <v>5</v>
      </c>
      <c r="J21" s="17">
        <v>17</v>
      </c>
      <c r="K21" s="17">
        <v>100</v>
      </c>
      <c r="L21" s="17">
        <v>4</v>
      </c>
    </row>
    <row r="22" spans="1:12" x14ac:dyDescent="0.2">
      <c r="B22" s="1" t="s">
        <v>288</v>
      </c>
      <c r="C22" s="33">
        <f>SUM(D22,H22:L22)</f>
        <v>3643</v>
      </c>
      <c r="D22" s="17">
        <v>3478</v>
      </c>
      <c r="E22" s="57" t="s">
        <v>58</v>
      </c>
      <c r="F22" s="57" t="s">
        <v>58</v>
      </c>
      <c r="G22" s="57" t="s">
        <v>58</v>
      </c>
      <c r="H22" s="34">
        <v>34</v>
      </c>
      <c r="I22" s="34">
        <v>7</v>
      </c>
      <c r="J22" s="34">
        <v>9</v>
      </c>
      <c r="K22" s="34">
        <v>111</v>
      </c>
      <c r="L22" s="34">
        <v>4</v>
      </c>
    </row>
    <row r="23" spans="1:12" x14ac:dyDescent="0.2">
      <c r="B23" s="1" t="s">
        <v>289</v>
      </c>
      <c r="C23" s="33">
        <f>SUM(D23,H23:L23)</f>
        <v>3537</v>
      </c>
      <c r="D23" s="34">
        <v>3377</v>
      </c>
      <c r="E23" s="57" t="s">
        <v>58</v>
      </c>
      <c r="F23" s="57" t="s">
        <v>58</v>
      </c>
      <c r="G23" s="57" t="s">
        <v>58</v>
      </c>
      <c r="H23" s="17">
        <v>35</v>
      </c>
      <c r="I23" s="17">
        <v>9</v>
      </c>
      <c r="J23" s="17">
        <v>8</v>
      </c>
      <c r="K23" s="17">
        <v>104</v>
      </c>
      <c r="L23" s="17">
        <v>4</v>
      </c>
    </row>
    <row r="24" spans="1:12" s="36" customFormat="1" x14ac:dyDescent="0.2">
      <c r="B24" s="4" t="s">
        <v>290</v>
      </c>
      <c r="C24" s="14">
        <f>SUM(D24,H24:L24)</f>
        <v>3721</v>
      </c>
      <c r="D24" s="3">
        <f>D26+D27</f>
        <v>3564</v>
      </c>
      <c r="E24" s="58" t="s">
        <v>58</v>
      </c>
      <c r="F24" s="58" t="s">
        <v>58</v>
      </c>
      <c r="G24" s="58" t="s">
        <v>58</v>
      </c>
      <c r="H24" s="3">
        <f>H26+H27</f>
        <v>35</v>
      </c>
      <c r="I24" s="3">
        <f>I26+I27</f>
        <v>9</v>
      </c>
      <c r="J24" s="3">
        <f>J26+J27</f>
        <v>8</v>
      </c>
      <c r="K24" s="3">
        <f>K26+K27</f>
        <v>101</v>
      </c>
      <c r="L24" s="3">
        <f>L26+L27</f>
        <v>4</v>
      </c>
    </row>
    <row r="25" spans="1:12" x14ac:dyDescent="0.2">
      <c r="C25" s="15"/>
    </row>
    <row r="26" spans="1:12" x14ac:dyDescent="0.2">
      <c r="B26" s="1" t="s">
        <v>291</v>
      </c>
      <c r="C26" s="33">
        <f>SUM(D26,H26:L26)</f>
        <v>1535</v>
      </c>
      <c r="D26" s="17">
        <v>1456</v>
      </c>
      <c r="E26" s="19" t="s">
        <v>58</v>
      </c>
      <c r="F26" s="19" t="s">
        <v>58</v>
      </c>
      <c r="G26" s="19" t="s">
        <v>58</v>
      </c>
      <c r="H26" s="17">
        <v>5</v>
      </c>
      <c r="I26" s="19" t="s">
        <v>65</v>
      </c>
      <c r="J26" s="17">
        <v>1</v>
      </c>
      <c r="K26" s="17">
        <v>72</v>
      </c>
      <c r="L26" s="17">
        <v>1</v>
      </c>
    </row>
    <row r="27" spans="1:12" x14ac:dyDescent="0.2">
      <c r="B27" s="1" t="s">
        <v>292</v>
      </c>
      <c r="C27" s="33">
        <f>SUM(D27,H27:L27)</f>
        <v>2186</v>
      </c>
      <c r="D27" s="17">
        <v>2108</v>
      </c>
      <c r="E27" s="19" t="s">
        <v>58</v>
      </c>
      <c r="F27" s="19" t="s">
        <v>58</v>
      </c>
      <c r="G27" s="19" t="s">
        <v>58</v>
      </c>
      <c r="H27" s="17">
        <v>30</v>
      </c>
      <c r="I27" s="17">
        <v>9</v>
      </c>
      <c r="J27" s="17">
        <v>7</v>
      </c>
      <c r="K27" s="17">
        <v>29</v>
      </c>
      <c r="L27" s="17">
        <v>3</v>
      </c>
    </row>
    <row r="28" spans="1:12" ht="18" thickBot="1" x14ac:dyDescent="0.25">
      <c r="A28" s="3"/>
      <c r="B28" s="5"/>
      <c r="C28" s="38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">
      <c r="C29" s="1" t="s">
        <v>72</v>
      </c>
    </row>
    <row r="31" spans="1:12" x14ac:dyDescent="0.2">
      <c r="C31" s="4" t="s">
        <v>293</v>
      </c>
      <c r="F31" s="1" t="s">
        <v>269</v>
      </c>
    </row>
    <row r="32" spans="1:12" ht="18" thickBot="1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x14ac:dyDescent="0.2">
      <c r="C33" s="15"/>
      <c r="D33" s="9" t="s">
        <v>294</v>
      </c>
      <c r="E33" s="56"/>
      <c r="F33" s="26"/>
      <c r="G33" s="26"/>
      <c r="H33" s="59" t="s">
        <v>295</v>
      </c>
      <c r="I33" s="26"/>
      <c r="J33" s="26"/>
      <c r="K33" s="26"/>
      <c r="L33" s="26"/>
    </row>
    <row r="34" spans="2:12" x14ac:dyDescent="0.2">
      <c r="B34" s="26"/>
      <c r="C34" s="13" t="s">
        <v>296</v>
      </c>
      <c r="D34" s="13" t="s">
        <v>297</v>
      </c>
      <c r="E34" s="13" t="s">
        <v>298</v>
      </c>
      <c r="F34" s="13" t="s">
        <v>299</v>
      </c>
      <c r="G34" s="13" t="s">
        <v>300</v>
      </c>
      <c r="H34" s="13" t="s">
        <v>301</v>
      </c>
      <c r="I34" s="13" t="s">
        <v>302</v>
      </c>
      <c r="J34" s="13" t="s">
        <v>303</v>
      </c>
      <c r="K34" s="13" t="s">
        <v>304</v>
      </c>
      <c r="L34" s="13" t="s">
        <v>305</v>
      </c>
    </row>
    <row r="35" spans="2:12" x14ac:dyDescent="0.2">
      <c r="C35" s="15"/>
    </row>
    <row r="36" spans="2:12" x14ac:dyDescent="0.2">
      <c r="B36" s="1" t="s">
        <v>285</v>
      </c>
      <c r="C36" s="33">
        <f t="shared" ref="C36:C42" si="2">SUM(D36:L36,C55:L55)</f>
        <v>4661</v>
      </c>
      <c r="D36" s="19" t="s">
        <v>58</v>
      </c>
      <c r="E36" s="17">
        <v>412</v>
      </c>
      <c r="F36" s="17">
        <v>776</v>
      </c>
      <c r="G36" s="17">
        <v>1580</v>
      </c>
      <c r="H36" s="17">
        <v>536</v>
      </c>
      <c r="I36" s="17">
        <v>195</v>
      </c>
      <c r="J36" s="17">
        <v>220</v>
      </c>
      <c r="K36" s="17">
        <v>64</v>
      </c>
      <c r="L36" s="17">
        <v>12</v>
      </c>
    </row>
    <row r="37" spans="2:12" x14ac:dyDescent="0.2">
      <c r="B37" s="1" t="s">
        <v>286</v>
      </c>
      <c r="C37" s="33">
        <f t="shared" si="2"/>
        <v>4525</v>
      </c>
      <c r="D37" s="19" t="s">
        <v>58</v>
      </c>
      <c r="E37" s="17">
        <v>140</v>
      </c>
      <c r="F37" s="17">
        <v>1000</v>
      </c>
      <c r="G37" s="17">
        <v>1711</v>
      </c>
      <c r="H37" s="17">
        <v>651</v>
      </c>
      <c r="I37" s="17">
        <v>200</v>
      </c>
      <c r="J37" s="17">
        <v>302</v>
      </c>
      <c r="K37" s="17">
        <v>54</v>
      </c>
      <c r="L37" s="17">
        <v>12</v>
      </c>
    </row>
    <row r="38" spans="2:12" x14ac:dyDescent="0.2">
      <c r="B38" s="1" t="s">
        <v>287</v>
      </c>
      <c r="C38" s="33">
        <f t="shared" si="2"/>
        <v>4567</v>
      </c>
      <c r="D38" s="17">
        <v>80</v>
      </c>
      <c r="E38" s="17">
        <v>18</v>
      </c>
      <c r="F38" s="17">
        <v>991</v>
      </c>
      <c r="G38" s="17">
        <v>1812</v>
      </c>
      <c r="H38" s="17">
        <v>813</v>
      </c>
      <c r="I38" s="17">
        <v>241</v>
      </c>
      <c r="J38" s="17">
        <v>290</v>
      </c>
      <c r="K38" s="17">
        <v>48</v>
      </c>
      <c r="L38" s="17">
        <v>17</v>
      </c>
    </row>
    <row r="39" spans="2:12" x14ac:dyDescent="0.2">
      <c r="B39" s="1" t="s">
        <v>128</v>
      </c>
      <c r="C39" s="33">
        <f t="shared" si="2"/>
        <v>4475</v>
      </c>
      <c r="D39" s="17">
        <v>75</v>
      </c>
      <c r="E39" s="17">
        <v>7</v>
      </c>
      <c r="F39" s="17">
        <v>802</v>
      </c>
      <c r="G39" s="17">
        <v>1705</v>
      </c>
      <c r="H39" s="17">
        <v>855</v>
      </c>
      <c r="I39" s="17">
        <v>335</v>
      </c>
      <c r="J39" s="17">
        <v>319</v>
      </c>
      <c r="K39" s="17">
        <v>70</v>
      </c>
      <c r="L39" s="17">
        <v>21</v>
      </c>
    </row>
    <row r="40" spans="2:12" x14ac:dyDescent="0.2">
      <c r="B40" s="1" t="s">
        <v>129</v>
      </c>
      <c r="C40" s="33">
        <f t="shared" si="2"/>
        <v>4569</v>
      </c>
      <c r="D40" s="17">
        <v>65</v>
      </c>
      <c r="E40" s="17">
        <v>7</v>
      </c>
      <c r="F40" s="17">
        <v>834</v>
      </c>
      <c r="G40" s="17">
        <v>1624</v>
      </c>
      <c r="H40" s="17">
        <v>968</v>
      </c>
      <c r="I40" s="17">
        <v>418</v>
      </c>
      <c r="J40" s="17">
        <v>321</v>
      </c>
      <c r="K40" s="17">
        <v>46</v>
      </c>
      <c r="L40" s="17">
        <v>28</v>
      </c>
    </row>
    <row r="41" spans="2:12" x14ac:dyDescent="0.2">
      <c r="B41" s="1" t="s">
        <v>130</v>
      </c>
      <c r="C41" s="33">
        <f t="shared" si="2"/>
        <v>4277</v>
      </c>
      <c r="D41" s="17">
        <v>118</v>
      </c>
      <c r="E41" s="17">
        <v>5</v>
      </c>
      <c r="F41" s="17">
        <v>750</v>
      </c>
      <c r="G41" s="17">
        <v>1477</v>
      </c>
      <c r="H41" s="17">
        <v>893</v>
      </c>
      <c r="I41" s="17">
        <v>444</v>
      </c>
      <c r="J41" s="17">
        <v>315</v>
      </c>
      <c r="K41" s="17">
        <v>31</v>
      </c>
      <c r="L41" s="17">
        <v>24</v>
      </c>
    </row>
    <row r="42" spans="2:12" x14ac:dyDescent="0.2">
      <c r="B42" s="1" t="s">
        <v>133</v>
      </c>
      <c r="C42" s="33">
        <f t="shared" si="2"/>
        <v>3993</v>
      </c>
      <c r="D42" s="17">
        <v>101</v>
      </c>
      <c r="E42" s="19" t="s">
        <v>58</v>
      </c>
      <c r="F42" s="17">
        <v>722</v>
      </c>
      <c r="G42" s="17">
        <v>1292</v>
      </c>
      <c r="H42" s="17">
        <v>856</v>
      </c>
      <c r="I42" s="17">
        <v>472</v>
      </c>
      <c r="J42" s="17">
        <v>286</v>
      </c>
      <c r="K42" s="17">
        <v>30</v>
      </c>
      <c r="L42" s="17">
        <v>19</v>
      </c>
    </row>
    <row r="43" spans="2:12" x14ac:dyDescent="0.2">
      <c r="C43" s="15"/>
    </row>
    <row r="44" spans="2:12" x14ac:dyDescent="0.2">
      <c r="B44" s="1" t="s">
        <v>138</v>
      </c>
      <c r="C44" s="33">
        <f>SUM(D44:L44,C63:L63)</f>
        <v>3680</v>
      </c>
      <c r="D44" s="17">
        <v>130</v>
      </c>
      <c r="E44" s="19" t="s">
        <v>58</v>
      </c>
      <c r="F44" s="17">
        <v>621</v>
      </c>
      <c r="G44" s="17">
        <v>1122</v>
      </c>
      <c r="H44" s="17">
        <v>818</v>
      </c>
      <c r="I44" s="17">
        <v>495</v>
      </c>
      <c r="J44" s="17">
        <v>272</v>
      </c>
      <c r="K44" s="17">
        <v>36</v>
      </c>
      <c r="L44" s="17">
        <v>18</v>
      </c>
    </row>
    <row r="45" spans="2:12" x14ac:dyDescent="0.2">
      <c r="B45" s="1" t="s">
        <v>306</v>
      </c>
      <c r="C45" s="33">
        <v>3643</v>
      </c>
      <c r="D45" s="34">
        <v>128</v>
      </c>
      <c r="E45" s="57" t="s">
        <v>23</v>
      </c>
      <c r="F45" s="34">
        <v>621</v>
      </c>
      <c r="G45" s="34">
        <v>1101</v>
      </c>
      <c r="H45" s="34">
        <v>788</v>
      </c>
      <c r="I45" s="34">
        <v>525</v>
      </c>
      <c r="J45" s="34">
        <v>278</v>
      </c>
      <c r="K45" s="34">
        <v>32</v>
      </c>
      <c r="L45" s="34">
        <v>13</v>
      </c>
    </row>
    <row r="46" spans="2:12" x14ac:dyDescent="0.2">
      <c r="B46" s="1" t="s">
        <v>289</v>
      </c>
      <c r="C46" s="33">
        <f>SUM(D46,E46:L46,C65:L65)</f>
        <v>3537</v>
      </c>
      <c r="D46" s="17">
        <v>108</v>
      </c>
      <c r="E46" s="57" t="s">
        <v>23</v>
      </c>
      <c r="F46" s="34">
        <v>607</v>
      </c>
      <c r="G46" s="34">
        <v>1074</v>
      </c>
      <c r="H46" s="34">
        <v>755</v>
      </c>
      <c r="I46" s="34">
        <v>519</v>
      </c>
      <c r="J46" s="34">
        <v>270</v>
      </c>
      <c r="K46" s="34">
        <v>33</v>
      </c>
      <c r="L46" s="34">
        <v>13</v>
      </c>
    </row>
    <row r="47" spans="2:12" s="36" customFormat="1" x14ac:dyDescent="0.2">
      <c r="B47" s="4" t="s">
        <v>290</v>
      </c>
      <c r="C47" s="14">
        <f>SUM(D47,E47:L47,C66:L66)</f>
        <v>3721</v>
      </c>
      <c r="D47" s="40">
        <f>D49+D50</f>
        <v>194</v>
      </c>
      <c r="E47" s="58" t="s">
        <v>23</v>
      </c>
      <c r="F47" s="3">
        <f>F49+F50</f>
        <v>636</v>
      </c>
      <c r="G47" s="3">
        <f t="shared" ref="G47:L47" si="3">G49+G50</f>
        <v>1093</v>
      </c>
      <c r="H47" s="3">
        <f t="shared" si="3"/>
        <v>752</v>
      </c>
      <c r="I47" s="3">
        <f t="shared" si="3"/>
        <v>552</v>
      </c>
      <c r="J47" s="3">
        <f t="shared" si="3"/>
        <v>288</v>
      </c>
      <c r="K47" s="3">
        <f t="shared" si="3"/>
        <v>33</v>
      </c>
      <c r="L47" s="3">
        <f t="shared" si="3"/>
        <v>14</v>
      </c>
    </row>
    <row r="48" spans="2:12" x14ac:dyDescent="0.2">
      <c r="C48" s="15"/>
    </row>
    <row r="49" spans="2:12" x14ac:dyDescent="0.2">
      <c r="B49" s="1" t="s">
        <v>291</v>
      </c>
      <c r="C49" s="33">
        <f>SUM(D49,F49:L49,C68:L68)</f>
        <v>1535</v>
      </c>
      <c r="D49" s="17">
        <v>24</v>
      </c>
      <c r="E49" s="57" t="s">
        <v>23</v>
      </c>
      <c r="F49" s="17">
        <v>204</v>
      </c>
      <c r="G49" s="17">
        <v>563</v>
      </c>
      <c r="H49" s="17">
        <v>302</v>
      </c>
      <c r="I49" s="17">
        <v>141</v>
      </c>
      <c r="J49" s="17">
        <v>211</v>
      </c>
      <c r="K49" s="17">
        <v>20</v>
      </c>
      <c r="L49" s="19" t="s">
        <v>65</v>
      </c>
    </row>
    <row r="50" spans="2:12" x14ac:dyDescent="0.2">
      <c r="B50" s="1" t="s">
        <v>292</v>
      </c>
      <c r="C50" s="33">
        <f>SUM(D50,F50:L50,C69:L69)</f>
        <v>2186</v>
      </c>
      <c r="D50" s="17">
        <v>170</v>
      </c>
      <c r="E50" s="57" t="s">
        <v>23</v>
      </c>
      <c r="F50" s="17">
        <v>432</v>
      </c>
      <c r="G50" s="17">
        <v>530</v>
      </c>
      <c r="H50" s="17">
        <v>450</v>
      </c>
      <c r="I50" s="17">
        <v>411</v>
      </c>
      <c r="J50" s="17">
        <v>77</v>
      </c>
      <c r="K50" s="17">
        <v>13</v>
      </c>
      <c r="L50" s="17">
        <v>14</v>
      </c>
    </row>
    <row r="51" spans="2:12" ht="18" thickBot="1" x14ac:dyDescent="0.25">
      <c r="B51" s="5"/>
      <c r="C51" s="38"/>
      <c r="D51" s="5"/>
      <c r="E51" s="5"/>
      <c r="F51" s="5"/>
      <c r="G51" s="5"/>
      <c r="H51" s="5"/>
      <c r="I51" s="5"/>
      <c r="J51" s="5"/>
      <c r="K51" s="5"/>
      <c r="L51" s="5"/>
    </row>
    <row r="52" spans="2:12" x14ac:dyDescent="0.2">
      <c r="C52" s="13" t="s">
        <v>295</v>
      </c>
      <c r="D52" s="9" t="s">
        <v>307</v>
      </c>
      <c r="E52" s="9" t="s">
        <v>308</v>
      </c>
      <c r="F52" s="15"/>
      <c r="G52" s="31" t="s">
        <v>309</v>
      </c>
      <c r="H52" s="9" t="s">
        <v>310</v>
      </c>
      <c r="I52" s="9" t="s">
        <v>311</v>
      </c>
      <c r="J52" s="9" t="s">
        <v>312</v>
      </c>
      <c r="K52" s="9" t="s">
        <v>313</v>
      </c>
      <c r="L52" s="9" t="s">
        <v>314</v>
      </c>
    </row>
    <row r="53" spans="2:12" x14ac:dyDescent="0.2">
      <c r="B53" s="26"/>
      <c r="C53" s="13" t="s">
        <v>315</v>
      </c>
      <c r="D53" s="13" t="s">
        <v>316</v>
      </c>
      <c r="E53" s="13" t="s">
        <v>316</v>
      </c>
      <c r="F53" s="13" t="s">
        <v>317</v>
      </c>
      <c r="G53" s="13" t="s">
        <v>318</v>
      </c>
      <c r="H53" s="13" t="s">
        <v>319</v>
      </c>
      <c r="I53" s="13" t="s">
        <v>319</v>
      </c>
      <c r="J53" s="13" t="s">
        <v>319</v>
      </c>
      <c r="K53" s="13" t="s">
        <v>319</v>
      </c>
      <c r="L53" s="13" t="s">
        <v>320</v>
      </c>
    </row>
    <row r="54" spans="2:12" x14ac:dyDescent="0.2">
      <c r="C54" s="15"/>
    </row>
    <row r="55" spans="2:12" x14ac:dyDescent="0.2">
      <c r="B55" s="1" t="s">
        <v>285</v>
      </c>
      <c r="C55" s="16">
        <v>5</v>
      </c>
      <c r="D55" s="17">
        <v>10</v>
      </c>
      <c r="E55" s="17">
        <v>32</v>
      </c>
      <c r="F55" s="17">
        <v>29</v>
      </c>
      <c r="G55" s="17">
        <v>642</v>
      </c>
      <c r="H55" s="17">
        <v>29</v>
      </c>
      <c r="I55" s="19" t="s">
        <v>58</v>
      </c>
      <c r="J55" s="19" t="s">
        <v>58</v>
      </c>
      <c r="K55" s="19" t="s">
        <v>58</v>
      </c>
      <c r="L55" s="17">
        <f>95+24</f>
        <v>119</v>
      </c>
    </row>
    <row r="56" spans="2:12" x14ac:dyDescent="0.2">
      <c r="B56" s="1" t="s">
        <v>286</v>
      </c>
      <c r="C56" s="16">
        <v>7</v>
      </c>
      <c r="D56" s="17">
        <v>11</v>
      </c>
      <c r="E56" s="17">
        <v>36</v>
      </c>
      <c r="F56" s="17">
        <v>43</v>
      </c>
      <c r="G56" s="17">
        <v>294</v>
      </c>
      <c r="H56" s="17">
        <v>21</v>
      </c>
      <c r="I56" s="19" t="s">
        <v>58</v>
      </c>
      <c r="J56" s="19" t="s">
        <v>58</v>
      </c>
      <c r="K56" s="19" t="s">
        <v>58</v>
      </c>
      <c r="L56" s="17">
        <v>43</v>
      </c>
    </row>
    <row r="57" spans="2:12" x14ac:dyDescent="0.2">
      <c r="B57" s="1" t="s">
        <v>287</v>
      </c>
      <c r="C57" s="16">
        <v>13</v>
      </c>
      <c r="D57" s="17">
        <v>9</v>
      </c>
      <c r="E57" s="17">
        <v>31</v>
      </c>
      <c r="F57" s="17">
        <v>27</v>
      </c>
      <c r="G57" s="17">
        <v>106</v>
      </c>
      <c r="H57" s="17">
        <v>8</v>
      </c>
      <c r="I57" s="17">
        <v>23</v>
      </c>
      <c r="J57" s="17">
        <v>38</v>
      </c>
      <c r="K57" s="19" t="s">
        <v>58</v>
      </c>
      <c r="L57" s="17">
        <v>2</v>
      </c>
    </row>
    <row r="58" spans="2:12" x14ac:dyDescent="0.2">
      <c r="B58" s="1" t="s">
        <v>128</v>
      </c>
      <c r="C58" s="16">
        <v>17</v>
      </c>
      <c r="D58" s="17">
        <v>8</v>
      </c>
      <c r="E58" s="17">
        <v>30</v>
      </c>
      <c r="F58" s="17">
        <v>36</v>
      </c>
      <c r="G58" s="17">
        <v>95</v>
      </c>
      <c r="H58" s="17">
        <v>4</v>
      </c>
      <c r="I58" s="17">
        <v>42</v>
      </c>
      <c r="J58" s="17">
        <v>46</v>
      </c>
      <c r="K58" s="19" t="s">
        <v>58</v>
      </c>
      <c r="L58" s="17">
        <v>8</v>
      </c>
    </row>
    <row r="59" spans="2:12" x14ac:dyDescent="0.2">
      <c r="B59" s="1" t="s">
        <v>129</v>
      </c>
      <c r="C59" s="16">
        <v>23</v>
      </c>
      <c r="D59" s="17">
        <v>10</v>
      </c>
      <c r="E59" s="17">
        <v>33</v>
      </c>
      <c r="F59" s="17">
        <v>30</v>
      </c>
      <c r="G59" s="17">
        <v>57</v>
      </c>
      <c r="H59" s="17">
        <v>3</v>
      </c>
      <c r="I59" s="17">
        <v>39</v>
      </c>
      <c r="J59" s="17">
        <v>17</v>
      </c>
      <c r="K59" s="17">
        <v>37</v>
      </c>
      <c r="L59" s="17">
        <v>9</v>
      </c>
    </row>
    <row r="60" spans="2:12" x14ac:dyDescent="0.2">
      <c r="B60" s="1" t="s">
        <v>130</v>
      </c>
      <c r="C60" s="16">
        <v>23</v>
      </c>
      <c r="D60" s="17">
        <v>10</v>
      </c>
      <c r="E60" s="17">
        <v>33</v>
      </c>
      <c r="F60" s="17">
        <v>26</v>
      </c>
      <c r="G60" s="17">
        <v>21</v>
      </c>
      <c r="H60" s="17">
        <v>3</v>
      </c>
      <c r="I60" s="17">
        <v>31</v>
      </c>
      <c r="J60" s="17">
        <v>9</v>
      </c>
      <c r="K60" s="17">
        <v>53</v>
      </c>
      <c r="L60" s="17">
        <v>11</v>
      </c>
    </row>
    <row r="61" spans="2:12" x14ac:dyDescent="0.2">
      <c r="B61" s="1" t="s">
        <v>133</v>
      </c>
      <c r="C61" s="16">
        <v>21</v>
      </c>
      <c r="D61" s="17">
        <v>9</v>
      </c>
      <c r="E61" s="17">
        <v>32</v>
      </c>
      <c r="F61" s="17">
        <v>25</v>
      </c>
      <c r="G61" s="17">
        <v>15</v>
      </c>
      <c r="H61" s="17">
        <v>3</v>
      </c>
      <c r="I61" s="17">
        <v>27</v>
      </c>
      <c r="J61" s="17">
        <v>8</v>
      </c>
      <c r="K61" s="17">
        <v>54</v>
      </c>
      <c r="L61" s="17">
        <v>21</v>
      </c>
    </row>
    <row r="62" spans="2:12" x14ac:dyDescent="0.2">
      <c r="C62" s="15"/>
    </row>
    <row r="63" spans="2:12" x14ac:dyDescent="0.2">
      <c r="B63" s="1" t="s">
        <v>138</v>
      </c>
      <c r="C63" s="16">
        <v>13</v>
      </c>
      <c r="D63" s="17">
        <v>8</v>
      </c>
      <c r="E63" s="17">
        <v>31</v>
      </c>
      <c r="F63" s="17">
        <v>13</v>
      </c>
      <c r="G63" s="17">
        <v>9</v>
      </c>
      <c r="H63" s="17">
        <v>3</v>
      </c>
      <c r="I63" s="17">
        <v>17</v>
      </c>
      <c r="J63" s="17">
        <v>8</v>
      </c>
      <c r="K63" s="17">
        <v>48</v>
      </c>
      <c r="L63" s="17">
        <v>18</v>
      </c>
    </row>
    <row r="64" spans="2:12" x14ac:dyDescent="0.2">
      <c r="B64" s="1" t="s">
        <v>139</v>
      </c>
      <c r="C64" s="33">
        <v>9</v>
      </c>
      <c r="D64" s="34">
        <v>8</v>
      </c>
      <c r="E64" s="34">
        <v>31</v>
      </c>
      <c r="F64" s="34">
        <v>12</v>
      </c>
      <c r="G64" s="34">
        <v>9</v>
      </c>
      <c r="H64" s="34">
        <v>3</v>
      </c>
      <c r="I64" s="34">
        <v>14</v>
      </c>
      <c r="J64" s="34">
        <v>7</v>
      </c>
      <c r="K64" s="34">
        <v>48</v>
      </c>
      <c r="L64" s="34">
        <v>16</v>
      </c>
    </row>
    <row r="65" spans="1:12" x14ac:dyDescent="0.2">
      <c r="B65" s="1" t="s">
        <v>140</v>
      </c>
      <c r="C65" s="33">
        <v>8</v>
      </c>
      <c r="D65" s="34">
        <v>9</v>
      </c>
      <c r="E65" s="34">
        <v>29</v>
      </c>
      <c r="F65" s="34">
        <v>16</v>
      </c>
      <c r="G65" s="34">
        <v>8</v>
      </c>
      <c r="H65" s="34">
        <v>3</v>
      </c>
      <c r="I65" s="34">
        <v>14</v>
      </c>
      <c r="J65" s="34">
        <v>6</v>
      </c>
      <c r="K65" s="34">
        <v>48</v>
      </c>
      <c r="L65" s="34">
        <v>17</v>
      </c>
    </row>
    <row r="66" spans="1:12" s="36" customFormat="1" x14ac:dyDescent="0.2">
      <c r="B66" s="4" t="s">
        <v>141</v>
      </c>
      <c r="C66" s="14">
        <f>C68+C69</f>
        <v>9</v>
      </c>
      <c r="D66" s="3">
        <f>D68+D69</f>
        <v>9</v>
      </c>
      <c r="E66" s="3">
        <f t="shared" ref="E66:L66" si="4">E68+E69</f>
        <v>29</v>
      </c>
      <c r="F66" s="3">
        <f t="shared" si="4"/>
        <v>18</v>
      </c>
      <c r="G66" s="3">
        <f t="shared" si="4"/>
        <v>9</v>
      </c>
      <c r="H66" s="3">
        <f t="shared" si="4"/>
        <v>3</v>
      </c>
      <c r="I66" s="3">
        <f t="shared" si="4"/>
        <v>14</v>
      </c>
      <c r="J66" s="3">
        <f t="shared" si="4"/>
        <v>7</v>
      </c>
      <c r="K66" s="3">
        <f t="shared" si="4"/>
        <v>44</v>
      </c>
      <c r="L66" s="3">
        <f t="shared" si="4"/>
        <v>17</v>
      </c>
    </row>
    <row r="67" spans="1:12" x14ac:dyDescent="0.2">
      <c r="C67" s="14"/>
      <c r="D67" s="17"/>
      <c r="E67" s="17"/>
      <c r="F67" s="17"/>
      <c r="G67" s="17"/>
      <c r="H67" s="17"/>
      <c r="I67" s="17"/>
      <c r="J67" s="17"/>
      <c r="K67" s="17"/>
      <c r="L67" s="17"/>
    </row>
    <row r="68" spans="1:12" x14ac:dyDescent="0.2">
      <c r="B68" s="1" t="s">
        <v>291</v>
      </c>
      <c r="C68" s="16">
        <v>2</v>
      </c>
      <c r="D68" s="17">
        <v>3</v>
      </c>
      <c r="E68" s="17">
        <v>15</v>
      </c>
      <c r="F68" s="17">
        <v>15</v>
      </c>
      <c r="G68" s="17">
        <v>9</v>
      </c>
      <c r="H68" s="19" t="s">
        <v>65</v>
      </c>
      <c r="I68" s="17">
        <v>14</v>
      </c>
      <c r="J68" s="17">
        <v>5</v>
      </c>
      <c r="K68" s="17">
        <v>2</v>
      </c>
      <c r="L68" s="17">
        <v>5</v>
      </c>
    </row>
    <row r="69" spans="1:12" x14ac:dyDescent="0.2">
      <c r="B69" s="1" t="s">
        <v>292</v>
      </c>
      <c r="C69" s="16">
        <v>7</v>
      </c>
      <c r="D69" s="17">
        <v>6</v>
      </c>
      <c r="E69" s="17">
        <v>14</v>
      </c>
      <c r="F69" s="17">
        <v>3</v>
      </c>
      <c r="G69" s="19" t="s">
        <v>65</v>
      </c>
      <c r="H69" s="17">
        <v>3</v>
      </c>
      <c r="I69" s="19" t="s">
        <v>65</v>
      </c>
      <c r="J69" s="17">
        <v>2</v>
      </c>
      <c r="K69" s="17">
        <v>42</v>
      </c>
      <c r="L69" s="17">
        <v>12</v>
      </c>
    </row>
    <row r="70" spans="1:12" ht="18" thickBot="1" x14ac:dyDescent="0.25">
      <c r="B70" s="5"/>
      <c r="C70" s="38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2">
      <c r="C71" s="2" t="s">
        <v>321</v>
      </c>
    </row>
    <row r="72" spans="1:12" x14ac:dyDescent="0.2">
      <c r="A72" s="1"/>
      <c r="C72" s="1" t="s">
        <v>72</v>
      </c>
    </row>
    <row r="73" spans="1:12" x14ac:dyDescent="0.2">
      <c r="A73" s="1"/>
      <c r="C73" s="1"/>
    </row>
  </sheetData>
  <phoneticPr fontId="2"/>
  <pageMargins left="0.37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19"/>
  <sheetViews>
    <sheetView showGridLines="0" zoomScale="75" zoomScaleNormal="100" workbookViewId="0">
      <selection activeCell="K28" sqref="K28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9.625" style="2" customWidth="1"/>
    <col min="4" max="8" width="13.375" style="2"/>
    <col min="9" max="9" width="12.125" style="2" customWidth="1"/>
    <col min="10" max="11" width="13.375" style="2"/>
    <col min="12" max="12" width="12.125" style="2" customWidth="1"/>
    <col min="13" max="256" width="13.375" style="2"/>
    <col min="257" max="257" width="13.375" style="2" customWidth="1"/>
    <col min="258" max="258" width="5.875" style="2" customWidth="1"/>
    <col min="259" max="259" width="9.625" style="2" customWidth="1"/>
    <col min="260" max="264" width="13.375" style="2"/>
    <col min="265" max="265" width="12.125" style="2" customWidth="1"/>
    <col min="266" max="267" width="13.375" style="2"/>
    <col min="268" max="268" width="12.125" style="2" customWidth="1"/>
    <col min="269" max="512" width="13.375" style="2"/>
    <col min="513" max="513" width="13.375" style="2" customWidth="1"/>
    <col min="514" max="514" width="5.875" style="2" customWidth="1"/>
    <col min="515" max="515" width="9.625" style="2" customWidth="1"/>
    <col min="516" max="520" width="13.375" style="2"/>
    <col min="521" max="521" width="12.125" style="2" customWidth="1"/>
    <col min="522" max="523" width="13.375" style="2"/>
    <col min="524" max="524" width="12.125" style="2" customWidth="1"/>
    <col min="525" max="768" width="13.375" style="2"/>
    <col min="769" max="769" width="13.375" style="2" customWidth="1"/>
    <col min="770" max="770" width="5.875" style="2" customWidth="1"/>
    <col min="771" max="771" width="9.625" style="2" customWidth="1"/>
    <col min="772" max="776" width="13.375" style="2"/>
    <col min="777" max="777" width="12.125" style="2" customWidth="1"/>
    <col min="778" max="779" width="13.375" style="2"/>
    <col min="780" max="780" width="12.125" style="2" customWidth="1"/>
    <col min="781" max="1024" width="13.375" style="2"/>
    <col min="1025" max="1025" width="13.375" style="2" customWidth="1"/>
    <col min="1026" max="1026" width="5.875" style="2" customWidth="1"/>
    <col min="1027" max="1027" width="9.625" style="2" customWidth="1"/>
    <col min="1028" max="1032" width="13.375" style="2"/>
    <col min="1033" max="1033" width="12.125" style="2" customWidth="1"/>
    <col min="1034" max="1035" width="13.375" style="2"/>
    <col min="1036" max="1036" width="12.125" style="2" customWidth="1"/>
    <col min="1037" max="1280" width="13.375" style="2"/>
    <col min="1281" max="1281" width="13.375" style="2" customWidth="1"/>
    <col min="1282" max="1282" width="5.875" style="2" customWidth="1"/>
    <col min="1283" max="1283" width="9.625" style="2" customWidth="1"/>
    <col min="1284" max="1288" width="13.375" style="2"/>
    <col min="1289" max="1289" width="12.125" style="2" customWidth="1"/>
    <col min="1290" max="1291" width="13.375" style="2"/>
    <col min="1292" max="1292" width="12.125" style="2" customWidth="1"/>
    <col min="1293" max="1536" width="13.375" style="2"/>
    <col min="1537" max="1537" width="13.375" style="2" customWidth="1"/>
    <col min="1538" max="1538" width="5.875" style="2" customWidth="1"/>
    <col min="1539" max="1539" width="9.625" style="2" customWidth="1"/>
    <col min="1540" max="1544" width="13.375" style="2"/>
    <col min="1545" max="1545" width="12.125" style="2" customWidth="1"/>
    <col min="1546" max="1547" width="13.375" style="2"/>
    <col min="1548" max="1548" width="12.125" style="2" customWidth="1"/>
    <col min="1549" max="1792" width="13.375" style="2"/>
    <col min="1793" max="1793" width="13.375" style="2" customWidth="1"/>
    <col min="1794" max="1794" width="5.875" style="2" customWidth="1"/>
    <col min="1795" max="1795" width="9.625" style="2" customWidth="1"/>
    <col min="1796" max="1800" width="13.375" style="2"/>
    <col min="1801" max="1801" width="12.125" style="2" customWidth="1"/>
    <col min="1802" max="1803" width="13.375" style="2"/>
    <col min="1804" max="1804" width="12.125" style="2" customWidth="1"/>
    <col min="1805" max="2048" width="13.375" style="2"/>
    <col min="2049" max="2049" width="13.375" style="2" customWidth="1"/>
    <col min="2050" max="2050" width="5.875" style="2" customWidth="1"/>
    <col min="2051" max="2051" width="9.625" style="2" customWidth="1"/>
    <col min="2052" max="2056" width="13.375" style="2"/>
    <col min="2057" max="2057" width="12.125" style="2" customWidth="1"/>
    <col min="2058" max="2059" width="13.375" style="2"/>
    <col min="2060" max="2060" width="12.125" style="2" customWidth="1"/>
    <col min="2061" max="2304" width="13.375" style="2"/>
    <col min="2305" max="2305" width="13.375" style="2" customWidth="1"/>
    <col min="2306" max="2306" width="5.875" style="2" customWidth="1"/>
    <col min="2307" max="2307" width="9.625" style="2" customWidth="1"/>
    <col min="2308" max="2312" width="13.375" style="2"/>
    <col min="2313" max="2313" width="12.125" style="2" customWidth="1"/>
    <col min="2314" max="2315" width="13.375" style="2"/>
    <col min="2316" max="2316" width="12.125" style="2" customWidth="1"/>
    <col min="2317" max="2560" width="13.375" style="2"/>
    <col min="2561" max="2561" width="13.375" style="2" customWidth="1"/>
    <col min="2562" max="2562" width="5.875" style="2" customWidth="1"/>
    <col min="2563" max="2563" width="9.625" style="2" customWidth="1"/>
    <col min="2564" max="2568" width="13.375" style="2"/>
    <col min="2569" max="2569" width="12.125" style="2" customWidth="1"/>
    <col min="2570" max="2571" width="13.375" style="2"/>
    <col min="2572" max="2572" width="12.125" style="2" customWidth="1"/>
    <col min="2573" max="2816" width="13.375" style="2"/>
    <col min="2817" max="2817" width="13.375" style="2" customWidth="1"/>
    <col min="2818" max="2818" width="5.875" style="2" customWidth="1"/>
    <col min="2819" max="2819" width="9.625" style="2" customWidth="1"/>
    <col min="2820" max="2824" width="13.375" style="2"/>
    <col min="2825" max="2825" width="12.125" style="2" customWidth="1"/>
    <col min="2826" max="2827" width="13.375" style="2"/>
    <col min="2828" max="2828" width="12.125" style="2" customWidth="1"/>
    <col min="2829" max="3072" width="13.375" style="2"/>
    <col min="3073" max="3073" width="13.375" style="2" customWidth="1"/>
    <col min="3074" max="3074" width="5.875" style="2" customWidth="1"/>
    <col min="3075" max="3075" width="9.625" style="2" customWidth="1"/>
    <col min="3076" max="3080" width="13.375" style="2"/>
    <col min="3081" max="3081" width="12.125" style="2" customWidth="1"/>
    <col min="3082" max="3083" width="13.375" style="2"/>
    <col min="3084" max="3084" width="12.125" style="2" customWidth="1"/>
    <col min="3085" max="3328" width="13.375" style="2"/>
    <col min="3329" max="3329" width="13.375" style="2" customWidth="1"/>
    <col min="3330" max="3330" width="5.875" style="2" customWidth="1"/>
    <col min="3331" max="3331" width="9.625" style="2" customWidth="1"/>
    <col min="3332" max="3336" width="13.375" style="2"/>
    <col min="3337" max="3337" width="12.125" style="2" customWidth="1"/>
    <col min="3338" max="3339" width="13.375" style="2"/>
    <col min="3340" max="3340" width="12.125" style="2" customWidth="1"/>
    <col min="3341" max="3584" width="13.375" style="2"/>
    <col min="3585" max="3585" width="13.375" style="2" customWidth="1"/>
    <col min="3586" max="3586" width="5.875" style="2" customWidth="1"/>
    <col min="3587" max="3587" width="9.625" style="2" customWidth="1"/>
    <col min="3588" max="3592" width="13.375" style="2"/>
    <col min="3593" max="3593" width="12.125" style="2" customWidth="1"/>
    <col min="3594" max="3595" width="13.375" style="2"/>
    <col min="3596" max="3596" width="12.125" style="2" customWidth="1"/>
    <col min="3597" max="3840" width="13.375" style="2"/>
    <col min="3841" max="3841" width="13.375" style="2" customWidth="1"/>
    <col min="3842" max="3842" width="5.875" style="2" customWidth="1"/>
    <col min="3843" max="3843" width="9.625" style="2" customWidth="1"/>
    <col min="3844" max="3848" width="13.375" style="2"/>
    <col min="3849" max="3849" width="12.125" style="2" customWidth="1"/>
    <col min="3850" max="3851" width="13.375" style="2"/>
    <col min="3852" max="3852" width="12.125" style="2" customWidth="1"/>
    <col min="3853" max="4096" width="13.375" style="2"/>
    <col min="4097" max="4097" width="13.375" style="2" customWidth="1"/>
    <col min="4098" max="4098" width="5.875" style="2" customWidth="1"/>
    <col min="4099" max="4099" width="9.625" style="2" customWidth="1"/>
    <col min="4100" max="4104" width="13.375" style="2"/>
    <col min="4105" max="4105" width="12.125" style="2" customWidth="1"/>
    <col min="4106" max="4107" width="13.375" style="2"/>
    <col min="4108" max="4108" width="12.125" style="2" customWidth="1"/>
    <col min="4109" max="4352" width="13.375" style="2"/>
    <col min="4353" max="4353" width="13.375" style="2" customWidth="1"/>
    <col min="4354" max="4354" width="5.875" style="2" customWidth="1"/>
    <col min="4355" max="4355" width="9.625" style="2" customWidth="1"/>
    <col min="4356" max="4360" width="13.375" style="2"/>
    <col min="4361" max="4361" width="12.125" style="2" customWidth="1"/>
    <col min="4362" max="4363" width="13.375" style="2"/>
    <col min="4364" max="4364" width="12.125" style="2" customWidth="1"/>
    <col min="4365" max="4608" width="13.375" style="2"/>
    <col min="4609" max="4609" width="13.375" style="2" customWidth="1"/>
    <col min="4610" max="4610" width="5.875" style="2" customWidth="1"/>
    <col min="4611" max="4611" width="9.625" style="2" customWidth="1"/>
    <col min="4612" max="4616" width="13.375" style="2"/>
    <col min="4617" max="4617" width="12.125" style="2" customWidth="1"/>
    <col min="4618" max="4619" width="13.375" style="2"/>
    <col min="4620" max="4620" width="12.125" style="2" customWidth="1"/>
    <col min="4621" max="4864" width="13.375" style="2"/>
    <col min="4865" max="4865" width="13.375" style="2" customWidth="1"/>
    <col min="4866" max="4866" width="5.875" style="2" customWidth="1"/>
    <col min="4867" max="4867" width="9.625" style="2" customWidth="1"/>
    <col min="4868" max="4872" width="13.375" style="2"/>
    <col min="4873" max="4873" width="12.125" style="2" customWidth="1"/>
    <col min="4874" max="4875" width="13.375" style="2"/>
    <col min="4876" max="4876" width="12.125" style="2" customWidth="1"/>
    <col min="4877" max="5120" width="13.375" style="2"/>
    <col min="5121" max="5121" width="13.375" style="2" customWidth="1"/>
    <col min="5122" max="5122" width="5.875" style="2" customWidth="1"/>
    <col min="5123" max="5123" width="9.625" style="2" customWidth="1"/>
    <col min="5124" max="5128" width="13.375" style="2"/>
    <col min="5129" max="5129" width="12.125" style="2" customWidth="1"/>
    <col min="5130" max="5131" width="13.375" style="2"/>
    <col min="5132" max="5132" width="12.125" style="2" customWidth="1"/>
    <col min="5133" max="5376" width="13.375" style="2"/>
    <col min="5377" max="5377" width="13.375" style="2" customWidth="1"/>
    <col min="5378" max="5378" width="5.875" style="2" customWidth="1"/>
    <col min="5379" max="5379" width="9.625" style="2" customWidth="1"/>
    <col min="5380" max="5384" width="13.375" style="2"/>
    <col min="5385" max="5385" width="12.125" style="2" customWidth="1"/>
    <col min="5386" max="5387" width="13.375" style="2"/>
    <col min="5388" max="5388" width="12.125" style="2" customWidth="1"/>
    <col min="5389" max="5632" width="13.375" style="2"/>
    <col min="5633" max="5633" width="13.375" style="2" customWidth="1"/>
    <col min="5634" max="5634" width="5.875" style="2" customWidth="1"/>
    <col min="5635" max="5635" width="9.625" style="2" customWidth="1"/>
    <col min="5636" max="5640" width="13.375" style="2"/>
    <col min="5641" max="5641" width="12.125" style="2" customWidth="1"/>
    <col min="5642" max="5643" width="13.375" style="2"/>
    <col min="5644" max="5644" width="12.125" style="2" customWidth="1"/>
    <col min="5645" max="5888" width="13.375" style="2"/>
    <col min="5889" max="5889" width="13.375" style="2" customWidth="1"/>
    <col min="5890" max="5890" width="5.875" style="2" customWidth="1"/>
    <col min="5891" max="5891" width="9.625" style="2" customWidth="1"/>
    <col min="5892" max="5896" width="13.375" style="2"/>
    <col min="5897" max="5897" width="12.125" style="2" customWidth="1"/>
    <col min="5898" max="5899" width="13.375" style="2"/>
    <col min="5900" max="5900" width="12.125" style="2" customWidth="1"/>
    <col min="5901" max="6144" width="13.375" style="2"/>
    <col min="6145" max="6145" width="13.375" style="2" customWidth="1"/>
    <col min="6146" max="6146" width="5.875" style="2" customWidth="1"/>
    <col min="6147" max="6147" width="9.625" style="2" customWidth="1"/>
    <col min="6148" max="6152" width="13.375" style="2"/>
    <col min="6153" max="6153" width="12.125" style="2" customWidth="1"/>
    <col min="6154" max="6155" width="13.375" style="2"/>
    <col min="6156" max="6156" width="12.125" style="2" customWidth="1"/>
    <col min="6157" max="6400" width="13.375" style="2"/>
    <col min="6401" max="6401" width="13.375" style="2" customWidth="1"/>
    <col min="6402" max="6402" width="5.875" style="2" customWidth="1"/>
    <col min="6403" max="6403" width="9.625" style="2" customWidth="1"/>
    <col min="6404" max="6408" width="13.375" style="2"/>
    <col min="6409" max="6409" width="12.125" style="2" customWidth="1"/>
    <col min="6410" max="6411" width="13.375" style="2"/>
    <col min="6412" max="6412" width="12.125" style="2" customWidth="1"/>
    <col min="6413" max="6656" width="13.375" style="2"/>
    <col min="6657" max="6657" width="13.375" style="2" customWidth="1"/>
    <col min="6658" max="6658" width="5.875" style="2" customWidth="1"/>
    <col min="6659" max="6659" width="9.625" style="2" customWidth="1"/>
    <col min="6660" max="6664" width="13.375" style="2"/>
    <col min="6665" max="6665" width="12.125" style="2" customWidth="1"/>
    <col min="6666" max="6667" width="13.375" style="2"/>
    <col min="6668" max="6668" width="12.125" style="2" customWidth="1"/>
    <col min="6669" max="6912" width="13.375" style="2"/>
    <col min="6913" max="6913" width="13.375" style="2" customWidth="1"/>
    <col min="6914" max="6914" width="5.875" style="2" customWidth="1"/>
    <col min="6915" max="6915" width="9.625" style="2" customWidth="1"/>
    <col min="6916" max="6920" width="13.375" style="2"/>
    <col min="6921" max="6921" width="12.125" style="2" customWidth="1"/>
    <col min="6922" max="6923" width="13.375" style="2"/>
    <col min="6924" max="6924" width="12.125" style="2" customWidth="1"/>
    <col min="6925" max="7168" width="13.375" style="2"/>
    <col min="7169" max="7169" width="13.375" style="2" customWidth="1"/>
    <col min="7170" max="7170" width="5.875" style="2" customWidth="1"/>
    <col min="7171" max="7171" width="9.625" style="2" customWidth="1"/>
    <col min="7172" max="7176" width="13.375" style="2"/>
    <col min="7177" max="7177" width="12.125" style="2" customWidth="1"/>
    <col min="7178" max="7179" width="13.375" style="2"/>
    <col min="7180" max="7180" width="12.125" style="2" customWidth="1"/>
    <col min="7181" max="7424" width="13.375" style="2"/>
    <col min="7425" max="7425" width="13.375" style="2" customWidth="1"/>
    <col min="7426" max="7426" width="5.875" style="2" customWidth="1"/>
    <col min="7427" max="7427" width="9.625" style="2" customWidth="1"/>
    <col min="7428" max="7432" width="13.375" style="2"/>
    <col min="7433" max="7433" width="12.125" style="2" customWidth="1"/>
    <col min="7434" max="7435" width="13.375" style="2"/>
    <col min="7436" max="7436" width="12.125" style="2" customWidth="1"/>
    <col min="7437" max="7680" width="13.375" style="2"/>
    <col min="7681" max="7681" width="13.375" style="2" customWidth="1"/>
    <col min="7682" max="7682" width="5.875" style="2" customWidth="1"/>
    <col min="7683" max="7683" width="9.625" style="2" customWidth="1"/>
    <col min="7684" max="7688" width="13.375" style="2"/>
    <col min="7689" max="7689" width="12.125" style="2" customWidth="1"/>
    <col min="7690" max="7691" width="13.375" style="2"/>
    <col min="7692" max="7692" width="12.125" style="2" customWidth="1"/>
    <col min="7693" max="7936" width="13.375" style="2"/>
    <col min="7937" max="7937" width="13.375" style="2" customWidth="1"/>
    <col min="7938" max="7938" width="5.875" style="2" customWidth="1"/>
    <col min="7939" max="7939" width="9.625" style="2" customWidth="1"/>
    <col min="7940" max="7944" width="13.375" style="2"/>
    <col min="7945" max="7945" width="12.125" style="2" customWidth="1"/>
    <col min="7946" max="7947" width="13.375" style="2"/>
    <col min="7948" max="7948" width="12.125" style="2" customWidth="1"/>
    <col min="7949" max="8192" width="13.375" style="2"/>
    <col min="8193" max="8193" width="13.375" style="2" customWidth="1"/>
    <col min="8194" max="8194" width="5.875" style="2" customWidth="1"/>
    <col min="8195" max="8195" width="9.625" style="2" customWidth="1"/>
    <col min="8196" max="8200" width="13.375" style="2"/>
    <col min="8201" max="8201" width="12.125" style="2" customWidth="1"/>
    <col min="8202" max="8203" width="13.375" style="2"/>
    <col min="8204" max="8204" width="12.125" style="2" customWidth="1"/>
    <col min="8205" max="8448" width="13.375" style="2"/>
    <col min="8449" max="8449" width="13.375" style="2" customWidth="1"/>
    <col min="8450" max="8450" width="5.875" style="2" customWidth="1"/>
    <col min="8451" max="8451" width="9.625" style="2" customWidth="1"/>
    <col min="8452" max="8456" width="13.375" style="2"/>
    <col min="8457" max="8457" width="12.125" style="2" customWidth="1"/>
    <col min="8458" max="8459" width="13.375" style="2"/>
    <col min="8460" max="8460" width="12.125" style="2" customWidth="1"/>
    <col min="8461" max="8704" width="13.375" style="2"/>
    <col min="8705" max="8705" width="13.375" style="2" customWidth="1"/>
    <col min="8706" max="8706" width="5.875" style="2" customWidth="1"/>
    <col min="8707" max="8707" width="9.625" style="2" customWidth="1"/>
    <col min="8708" max="8712" width="13.375" style="2"/>
    <col min="8713" max="8713" width="12.125" style="2" customWidth="1"/>
    <col min="8714" max="8715" width="13.375" style="2"/>
    <col min="8716" max="8716" width="12.125" style="2" customWidth="1"/>
    <col min="8717" max="8960" width="13.375" style="2"/>
    <col min="8961" max="8961" width="13.375" style="2" customWidth="1"/>
    <col min="8962" max="8962" width="5.875" style="2" customWidth="1"/>
    <col min="8963" max="8963" width="9.625" style="2" customWidth="1"/>
    <col min="8964" max="8968" width="13.375" style="2"/>
    <col min="8969" max="8969" width="12.125" style="2" customWidth="1"/>
    <col min="8970" max="8971" width="13.375" style="2"/>
    <col min="8972" max="8972" width="12.125" style="2" customWidth="1"/>
    <col min="8973" max="9216" width="13.375" style="2"/>
    <col min="9217" max="9217" width="13.375" style="2" customWidth="1"/>
    <col min="9218" max="9218" width="5.875" style="2" customWidth="1"/>
    <col min="9219" max="9219" width="9.625" style="2" customWidth="1"/>
    <col min="9220" max="9224" width="13.375" style="2"/>
    <col min="9225" max="9225" width="12.125" style="2" customWidth="1"/>
    <col min="9226" max="9227" width="13.375" style="2"/>
    <col min="9228" max="9228" width="12.125" style="2" customWidth="1"/>
    <col min="9229" max="9472" width="13.375" style="2"/>
    <col min="9473" max="9473" width="13.375" style="2" customWidth="1"/>
    <col min="9474" max="9474" width="5.875" style="2" customWidth="1"/>
    <col min="9475" max="9475" width="9.625" style="2" customWidth="1"/>
    <col min="9476" max="9480" width="13.375" style="2"/>
    <col min="9481" max="9481" width="12.125" style="2" customWidth="1"/>
    <col min="9482" max="9483" width="13.375" style="2"/>
    <col min="9484" max="9484" width="12.125" style="2" customWidth="1"/>
    <col min="9485" max="9728" width="13.375" style="2"/>
    <col min="9729" max="9729" width="13.375" style="2" customWidth="1"/>
    <col min="9730" max="9730" width="5.875" style="2" customWidth="1"/>
    <col min="9731" max="9731" width="9.625" style="2" customWidth="1"/>
    <col min="9732" max="9736" width="13.375" style="2"/>
    <col min="9737" max="9737" width="12.125" style="2" customWidth="1"/>
    <col min="9738" max="9739" width="13.375" style="2"/>
    <col min="9740" max="9740" width="12.125" style="2" customWidth="1"/>
    <col min="9741" max="9984" width="13.375" style="2"/>
    <col min="9985" max="9985" width="13.375" style="2" customWidth="1"/>
    <col min="9986" max="9986" width="5.875" style="2" customWidth="1"/>
    <col min="9987" max="9987" width="9.625" style="2" customWidth="1"/>
    <col min="9988" max="9992" width="13.375" style="2"/>
    <col min="9993" max="9993" width="12.125" style="2" customWidth="1"/>
    <col min="9994" max="9995" width="13.375" style="2"/>
    <col min="9996" max="9996" width="12.125" style="2" customWidth="1"/>
    <col min="9997" max="10240" width="13.375" style="2"/>
    <col min="10241" max="10241" width="13.375" style="2" customWidth="1"/>
    <col min="10242" max="10242" width="5.875" style="2" customWidth="1"/>
    <col min="10243" max="10243" width="9.625" style="2" customWidth="1"/>
    <col min="10244" max="10248" width="13.375" style="2"/>
    <col min="10249" max="10249" width="12.125" style="2" customWidth="1"/>
    <col min="10250" max="10251" width="13.375" style="2"/>
    <col min="10252" max="10252" width="12.125" style="2" customWidth="1"/>
    <col min="10253" max="10496" width="13.375" style="2"/>
    <col min="10497" max="10497" width="13.375" style="2" customWidth="1"/>
    <col min="10498" max="10498" width="5.875" style="2" customWidth="1"/>
    <col min="10499" max="10499" width="9.625" style="2" customWidth="1"/>
    <col min="10500" max="10504" width="13.375" style="2"/>
    <col min="10505" max="10505" width="12.125" style="2" customWidth="1"/>
    <col min="10506" max="10507" width="13.375" style="2"/>
    <col min="10508" max="10508" width="12.125" style="2" customWidth="1"/>
    <col min="10509" max="10752" width="13.375" style="2"/>
    <col min="10753" max="10753" width="13.375" style="2" customWidth="1"/>
    <col min="10754" max="10754" width="5.875" style="2" customWidth="1"/>
    <col min="10755" max="10755" width="9.625" style="2" customWidth="1"/>
    <col min="10756" max="10760" width="13.375" style="2"/>
    <col min="10761" max="10761" width="12.125" style="2" customWidth="1"/>
    <col min="10762" max="10763" width="13.375" style="2"/>
    <col min="10764" max="10764" width="12.125" style="2" customWidth="1"/>
    <col min="10765" max="11008" width="13.375" style="2"/>
    <col min="11009" max="11009" width="13.375" style="2" customWidth="1"/>
    <col min="11010" max="11010" width="5.875" style="2" customWidth="1"/>
    <col min="11011" max="11011" width="9.625" style="2" customWidth="1"/>
    <col min="11012" max="11016" width="13.375" style="2"/>
    <col min="11017" max="11017" width="12.125" style="2" customWidth="1"/>
    <col min="11018" max="11019" width="13.375" style="2"/>
    <col min="11020" max="11020" width="12.125" style="2" customWidth="1"/>
    <col min="11021" max="11264" width="13.375" style="2"/>
    <col min="11265" max="11265" width="13.375" style="2" customWidth="1"/>
    <col min="11266" max="11266" width="5.875" style="2" customWidth="1"/>
    <col min="11267" max="11267" width="9.625" style="2" customWidth="1"/>
    <col min="11268" max="11272" width="13.375" style="2"/>
    <col min="11273" max="11273" width="12.125" style="2" customWidth="1"/>
    <col min="11274" max="11275" width="13.375" style="2"/>
    <col min="11276" max="11276" width="12.125" style="2" customWidth="1"/>
    <col min="11277" max="11520" width="13.375" style="2"/>
    <col min="11521" max="11521" width="13.375" style="2" customWidth="1"/>
    <col min="11522" max="11522" width="5.875" style="2" customWidth="1"/>
    <col min="11523" max="11523" width="9.625" style="2" customWidth="1"/>
    <col min="11524" max="11528" width="13.375" style="2"/>
    <col min="11529" max="11529" width="12.125" style="2" customWidth="1"/>
    <col min="11530" max="11531" width="13.375" style="2"/>
    <col min="11532" max="11532" width="12.125" style="2" customWidth="1"/>
    <col min="11533" max="11776" width="13.375" style="2"/>
    <col min="11777" max="11777" width="13.375" style="2" customWidth="1"/>
    <col min="11778" max="11778" width="5.875" style="2" customWidth="1"/>
    <col min="11779" max="11779" width="9.625" style="2" customWidth="1"/>
    <col min="11780" max="11784" width="13.375" style="2"/>
    <col min="11785" max="11785" width="12.125" style="2" customWidth="1"/>
    <col min="11786" max="11787" width="13.375" style="2"/>
    <col min="11788" max="11788" width="12.125" style="2" customWidth="1"/>
    <col min="11789" max="12032" width="13.375" style="2"/>
    <col min="12033" max="12033" width="13.375" style="2" customWidth="1"/>
    <col min="12034" max="12034" width="5.875" style="2" customWidth="1"/>
    <col min="12035" max="12035" width="9.625" style="2" customWidth="1"/>
    <col min="12036" max="12040" width="13.375" style="2"/>
    <col min="12041" max="12041" width="12.125" style="2" customWidth="1"/>
    <col min="12042" max="12043" width="13.375" style="2"/>
    <col min="12044" max="12044" width="12.125" style="2" customWidth="1"/>
    <col min="12045" max="12288" width="13.375" style="2"/>
    <col min="12289" max="12289" width="13.375" style="2" customWidth="1"/>
    <col min="12290" max="12290" width="5.875" style="2" customWidth="1"/>
    <col min="12291" max="12291" width="9.625" style="2" customWidth="1"/>
    <col min="12292" max="12296" width="13.375" style="2"/>
    <col min="12297" max="12297" width="12.125" style="2" customWidth="1"/>
    <col min="12298" max="12299" width="13.375" style="2"/>
    <col min="12300" max="12300" width="12.125" style="2" customWidth="1"/>
    <col min="12301" max="12544" width="13.375" style="2"/>
    <col min="12545" max="12545" width="13.375" style="2" customWidth="1"/>
    <col min="12546" max="12546" width="5.875" style="2" customWidth="1"/>
    <col min="12547" max="12547" width="9.625" style="2" customWidth="1"/>
    <col min="12548" max="12552" width="13.375" style="2"/>
    <col min="12553" max="12553" width="12.125" style="2" customWidth="1"/>
    <col min="12554" max="12555" width="13.375" style="2"/>
    <col min="12556" max="12556" width="12.125" style="2" customWidth="1"/>
    <col min="12557" max="12800" width="13.375" style="2"/>
    <col min="12801" max="12801" width="13.375" style="2" customWidth="1"/>
    <col min="12802" max="12802" width="5.875" style="2" customWidth="1"/>
    <col min="12803" max="12803" width="9.625" style="2" customWidth="1"/>
    <col min="12804" max="12808" width="13.375" style="2"/>
    <col min="12809" max="12809" width="12.125" style="2" customWidth="1"/>
    <col min="12810" max="12811" width="13.375" style="2"/>
    <col min="12812" max="12812" width="12.125" style="2" customWidth="1"/>
    <col min="12813" max="13056" width="13.375" style="2"/>
    <col min="13057" max="13057" width="13.375" style="2" customWidth="1"/>
    <col min="13058" max="13058" width="5.875" style="2" customWidth="1"/>
    <col min="13059" max="13059" width="9.625" style="2" customWidth="1"/>
    <col min="13060" max="13064" width="13.375" style="2"/>
    <col min="13065" max="13065" width="12.125" style="2" customWidth="1"/>
    <col min="13066" max="13067" width="13.375" style="2"/>
    <col min="13068" max="13068" width="12.125" style="2" customWidth="1"/>
    <col min="13069" max="13312" width="13.375" style="2"/>
    <col min="13313" max="13313" width="13.375" style="2" customWidth="1"/>
    <col min="13314" max="13314" width="5.875" style="2" customWidth="1"/>
    <col min="13315" max="13315" width="9.625" style="2" customWidth="1"/>
    <col min="13316" max="13320" width="13.375" style="2"/>
    <col min="13321" max="13321" width="12.125" style="2" customWidth="1"/>
    <col min="13322" max="13323" width="13.375" style="2"/>
    <col min="13324" max="13324" width="12.125" style="2" customWidth="1"/>
    <col min="13325" max="13568" width="13.375" style="2"/>
    <col min="13569" max="13569" width="13.375" style="2" customWidth="1"/>
    <col min="13570" max="13570" width="5.875" style="2" customWidth="1"/>
    <col min="13571" max="13571" width="9.625" style="2" customWidth="1"/>
    <col min="13572" max="13576" width="13.375" style="2"/>
    <col min="13577" max="13577" width="12.125" style="2" customWidth="1"/>
    <col min="13578" max="13579" width="13.375" style="2"/>
    <col min="13580" max="13580" width="12.125" style="2" customWidth="1"/>
    <col min="13581" max="13824" width="13.375" style="2"/>
    <col min="13825" max="13825" width="13.375" style="2" customWidth="1"/>
    <col min="13826" max="13826" width="5.875" style="2" customWidth="1"/>
    <col min="13827" max="13827" width="9.625" style="2" customWidth="1"/>
    <col min="13828" max="13832" width="13.375" style="2"/>
    <col min="13833" max="13833" width="12.125" style="2" customWidth="1"/>
    <col min="13834" max="13835" width="13.375" style="2"/>
    <col min="13836" max="13836" width="12.125" style="2" customWidth="1"/>
    <col min="13837" max="14080" width="13.375" style="2"/>
    <col min="14081" max="14081" width="13.375" style="2" customWidth="1"/>
    <col min="14082" max="14082" width="5.875" style="2" customWidth="1"/>
    <col min="14083" max="14083" width="9.625" style="2" customWidth="1"/>
    <col min="14084" max="14088" width="13.375" style="2"/>
    <col min="14089" max="14089" width="12.125" style="2" customWidth="1"/>
    <col min="14090" max="14091" width="13.375" style="2"/>
    <col min="14092" max="14092" width="12.125" style="2" customWidth="1"/>
    <col min="14093" max="14336" width="13.375" style="2"/>
    <col min="14337" max="14337" width="13.375" style="2" customWidth="1"/>
    <col min="14338" max="14338" width="5.875" style="2" customWidth="1"/>
    <col min="14339" max="14339" width="9.625" style="2" customWidth="1"/>
    <col min="14340" max="14344" width="13.375" style="2"/>
    <col min="14345" max="14345" width="12.125" style="2" customWidth="1"/>
    <col min="14346" max="14347" width="13.375" style="2"/>
    <col min="14348" max="14348" width="12.125" style="2" customWidth="1"/>
    <col min="14349" max="14592" width="13.375" style="2"/>
    <col min="14593" max="14593" width="13.375" style="2" customWidth="1"/>
    <col min="14594" max="14594" width="5.875" style="2" customWidth="1"/>
    <col min="14595" max="14595" width="9.625" style="2" customWidth="1"/>
    <col min="14596" max="14600" width="13.375" style="2"/>
    <col min="14601" max="14601" width="12.125" style="2" customWidth="1"/>
    <col min="14602" max="14603" width="13.375" style="2"/>
    <col min="14604" max="14604" width="12.125" style="2" customWidth="1"/>
    <col min="14605" max="14848" width="13.375" style="2"/>
    <col min="14849" max="14849" width="13.375" style="2" customWidth="1"/>
    <col min="14850" max="14850" width="5.875" style="2" customWidth="1"/>
    <col min="14851" max="14851" width="9.625" style="2" customWidth="1"/>
    <col min="14852" max="14856" width="13.375" style="2"/>
    <col min="14857" max="14857" width="12.125" style="2" customWidth="1"/>
    <col min="14858" max="14859" width="13.375" style="2"/>
    <col min="14860" max="14860" width="12.125" style="2" customWidth="1"/>
    <col min="14861" max="15104" width="13.375" style="2"/>
    <col min="15105" max="15105" width="13.375" style="2" customWidth="1"/>
    <col min="15106" max="15106" width="5.875" style="2" customWidth="1"/>
    <col min="15107" max="15107" width="9.625" style="2" customWidth="1"/>
    <col min="15108" max="15112" width="13.375" style="2"/>
    <col min="15113" max="15113" width="12.125" style="2" customWidth="1"/>
    <col min="15114" max="15115" width="13.375" style="2"/>
    <col min="15116" max="15116" width="12.125" style="2" customWidth="1"/>
    <col min="15117" max="15360" width="13.375" style="2"/>
    <col min="15361" max="15361" width="13.375" style="2" customWidth="1"/>
    <col min="15362" max="15362" width="5.875" style="2" customWidth="1"/>
    <col min="15363" max="15363" width="9.625" style="2" customWidth="1"/>
    <col min="15364" max="15368" width="13.375" style="2"/>
    <col min="15369" max="15369" width="12.125" style="2" customWidth="1"/>
    <col min="15370" max="15371" width="13.375" style="2"/>
    <col min="15372" max="15372" width="12.125" style="2" customWidth="1"/>
    <col min="15373" max="15616" width="13.375" style="2"/>
    <col min="15617" max="15617" width="13.375" style="2" customWidth="1"/>
    <col min="15618" max="15618" width="5.875" style="2" customWidth="1"/>
    <col min="15619" max="15619" width="9.625" style="2" customWidth="1"/>
    <col min="15620" max="15624" width="13.375" style="2"/>
    <col min="15625" max="15625" width="12.125" style="2" customWidth="1"/>
    <col min="15626" max="15627" width="13.375" style="2"/>
    <col min="15628" max="15628" width="12.125" style="2" customWidth="1"/>
    <col min="15629" max="15872" width="13.375" style="2"/>
    <col min="15873" max="15873" width="13.375" style="2" customWidth="1"/>
    <col min="15874" max="15874" width="5.875" style="2" customWidth="1"/>
    <col min="15875" max="15875" width="9.625" style="2" customWidth="1"/>
    <col min="15876" max="15880" width="13.375" style="2"/>
    <col min="15881" max="15881" width="12.125" style="2" customWidth="1"/>
    <col min="15882" max="15883" width="13.375" style="2"/>
    <col min="15884" max="15884" width="12.125" style="2" customWidth="1"/>
    <col min="15885" max="16128" width="13.375" style="2"/>
    <col min="16129" max="16129" width="13.375" style="2" customWidth="1"/>
    <col min="16130" max="16130" width="5.875" style="2" customWidth="1"/>
    <col min="16131" max="16131" width="9.625" style="2" customWidth="1"/>
    <col min="16132" max="16136" width="13.375" style="2"/>
    <col min="16137" max="16137" width="12.125" style="2" customWidth="1"/>
    <col min="16138" max="16139" width="13.375" style="2"/>
    <col min="16140" max="16140" width="12.125" style="2" customWidth="1"/>
    <col min="16141" max="16384" width="13.375" style="2"/>
  </cols>
  <sheetData>
    <row r="1" spans="1:13" x14ac:dyDescent="0.2">
      <c r="A1" s="1"/>
    </row>
    <row r="6" spans="1:13" x14ac:dyDescent="0.2">
      <c r="E6" s="3"/>
      <c r="F6" s="4" t="s">
        <v>0</v>
      </c>
      <c r="H6" s="3"/>
      <c r="I6" s="3"/>
      <c r="J6" s="3"/>
      <c r="K6" s="3"/>
    </row>
    <row r="7" spans="1:13" x14ac:dyDescent="0.2">
      <c r="E7" s="4" t="s">
        <v>1</v>
      </c>
      <c r="F7" s="3"/>
      <c r="G7" s="3"/>
      <c r="H7" s="3"/>
      <c r="I7" s="3"/>
      <c r="J7" s="3"/>
      <c r="K7" s="3"/>
    </row>
    <row r="8" spans="1:13" ht="18" thickBot="1" x14ac:dyDescent="0.25">
      <c r="B8" s="5"/>
      <c r="C8" s="5"/>
      <c r="D8" s="5"/>
      <c r="E8" s="5"/>
      <c r="F8" s="6" t="s">
        <v>2</v>
      </c>
      <c r="G8" s="7"/>
      <c r="H8" s="7"/>
      <c r="I8" s="7"/>
      <c r="J8" s="7"/>
      <c r="K8" s="5"/>
      <c r="L8" s="8" t="s">
        <v>3</v>
      </c>
    </row>
    <row r="9" spans="1:13" x14ac:dyDescent="0.2">
      <c r="B9" s="3"/>
      <c r="C9" s="3"/>
      <c r="D9" s="3"/>
      <c r="E9" s="9" t="s">
        <v>4</v>
      </c>
      <c r="F9" s="9" t="s">
        <v>5</v>
      </c>
      <c r="G9" s="9" t="s">
        <v>6</v>
      </c>
      <c r="H9" s="9" t="s">
        <v>7</v>
      </c>
      <c r="I9" s="9" t="s">
        <v>8</v>
      </c>
      <c r="J9" s="10" t="s">
        <v>9</v>
      </c>
      <c r="K9" s="10" t="s">
        <v>10</v>
      </c>
      <c r="L9" s="10" t="s">
        <v>11</v>
      </c>
    </row>
    <row r="10" spans="1:13" x14ac:dyDescent="0.2">
      <c r="B10" s="11"/>
      <c r="C10" s="11"/>
      <c r="D10" s="11"/>
      <c r="E10" s="12" t="s">
        <v>12</v>
      </c>
      <c r="F10" s="13" t="s">
        <v>13</v>
      </c>
      <c r="G10" s="13" t="s">
        <v>14</v>
      </c>
      <c r="H10" s="13" t="s">
        <v>15</v>
      </c>
      <c r="I10" s="13" t="s">
        <v>16</v>
      </c>
      <c r="J10" s="13" t="s">
        <v>17</v>
      </c>
      <c r="K10" s="13" t="s">
        <v>18</v>
      </c>
      <c r="L10" s="13" t="s">
        <v>19</v>
      </c>
    </row>
    <row r="11" spans="1:13" x14ac:dyDescent="0.2">
      <c r="B11" s="3"/>
      <c r="C11" s="3"/>
      <c r="D11" s="3"/>
      <c r="E11" s="14"/>
      <c r="F11" s="3"/>
      <c r="G11" s="3"/>
    </row>
    <row r="12" spans="1:13" x14ac:dyDescent="0.2">
      <c r="B12" s="4" t="s">
        <v>20</v>
      </c>
      <c r="C12" s="3"/>
      <c r="D12" s="3"/>
      <c r="E12" s="14">
        <v>72442</v>
      </c>
      <c r="F12" s="3">
        <v>65621</v>
      </c>
      <c r="G12" s="3">
        <v>65475</v>
      </c>
      <c r="H12" s="3">
        <v>54540</v>
      </c>
      <c r="I12" s="3">
        <v>50344</v>
      </c>
      <c r="J12" s="3">
        <v>47967</v>
      </c>
      <c r="K12" s="3">
        <v>41705</v>
      </c>
      <c r="L12" s="3">
        <v>38803</v>
      </c>
    </row>
    <row r="13" spans="1:13" x14ac:dyDescent="0.2">
      <c r="E13" s="15"/>
    </row>
    <row r="14" spans="1:13" x14ac:dyDescent="0.2">
      <c r="C14" s="1" t="s">
        <v>21</v>
      </c>
      <c r="E14" s="16">
        <v>501</v>
      </c>
      <c r="F14" s="17">
        <v>612</v>
      </c>
      <c r="G14" s="17">
        <v>166</v>
      </c>
      <c r="H14" s="17">
        <v>214.4</v>
      </c>
      <c r="I14" s="17">
        <v>195</v>
      </c>
      <c r="J14" s="17">
        <v>139</v>
      </c>
      <c r="K14" s="17">
        <v>148</v>
      </c>
      <c r="L14" s="17">
        <v>133</v>
      </c>
      <c r="M14" s="17"/>
    </row>
    <row r="15" spans="1:13" x14ac:dyDescent="0.2">
      <c r="C15" s="1" t="s">
        <v>22</v>
      </c>
      <c r="E15" s="18" t="s">
        <v>23</v>
      </c>
      <c r="F15" s="19" t="s">
        <v>23</v>
      </c>
      <c r="G15" s="19" t="s">
        <v>23</v>
      </c>
      <c r="H15" s="19" t="s">
        <v>23</v>
      </c>
      <c r="I15" s="17">
        <v>260</v>
      </c>
      <c r="J15" s="17">
        <v>285</v>
      </c>
      <c r="K15" s="17">
        <v>84</v>
      </c>
      <c r="L15" s="17">
        <v>92</v>
      </c>
      <c r="M15" s="17"/>
    </row>
    <row r="16" spans="1:13" x14ac:dyDescent="0.2">
      <c r="C16" s="1" t="s">
        <v>24</v>
      </c>
      <c r="E16" s="16">
        <v>861</v>
      </c>
      <c r="F16" s="17">
        <v>991</v>
      </c>
      <c r="G16" s="17">
        <v>3414</v>
      </c>
      <c r="H16" s="17">
        <v>3451.4</v>
      </c>
      <c r="I16" s="17">
        <v>2460</v>
      </c>
      <c r="J16" s="17">
        <v>2739</v>
      </c>
      <c r="K16" s="17">
        <v>2773</v>
      </c>
      <c r="L16" s="17">
        <v>1371</v>
      </c>
      <c r="M16" s="17"/>
    </row>
    <row r="17" spans="3:13" x14ac:dyDescent="0.2">
      <c r="C17" s="1" t="s">
        <v>25</v>
      </c>
      <c r="E17" s="16">
        <v>8110</v>
      </c>
      <c r="F17" s="17">
        <v>9350</v>
      </c>
      <c r="G17" s="17">
        <v>4885</v>
      </c>
      <c r="H17" s="17">
        <v>3211</v>
      </c>
      <c r="I17" s="17">
        <v>2080</v>
      </c>
      <c r="J17" s="17">
        <v>1482</v>
      </c>
      <c r="K17" s="17">
        <v>1698</v>
      </c>
      <c r="L17" s="17">
        <v>1730</v>
      </c>
      <c r="M17" s="17"/>
    </row>
    <row r="18" spans="3:13" x14ac:dyDescent="0.2">
      <c r="C18" s="1" t="s">
        <v>26</v>
      </c>
      <c r="E18" s="16">
        <v>5699</v>
      </c>
      <c r="F18" s="17">
        <v>4498</v>
      </c>
      <c r="G18" s="17">
        <v>4970</v>
      </c>
      <c r="H18" s="17">
        <v>1913</v>
      </c>
      <c r="I18" s="17">
        <v>1675</v>
      </c>
      <c r="J18" s="17">
        <v>1495</v>
      </c>
      <c r="K18" s="17">
        <v>1547</v>
      </c>
      <c r="L18" s="17">
        <v>685</v>
      </c>
      <c r="M18" s="17"/>
    </row>
    <row r="19" spans="3:13" x14ac:dyDescent="0.2">
      <c r="C19" s="1" t="s">
        <v>27</v>
      </c>
      <c r="E19" s="16">
        <v>379</v>
      </c>
      <c r="F19" s="17">
        <v>71</v>
      </c>
      <c r="G19" s="17">
        <v>102</v>
      </c>
      <c r="H19" s="17">
        <v>61</v>
      </c>
      <c r="I19" s="17">
        <v>71</v>
      </c>
      <c r="J19" s="17">
        <v>32</v>
      </c>
      <c r="K19" s="17">
        <v>29</v>
      </c>
      <c r="L19" s="17">
        <v>20</v>
      </c>
      <c r="M19" s="17"/>
    </row>
    <row r="20" spans="3:13" x14ac:dyDescent="0.2">
      <c r="C20" s="1" t="s">
        <v>28</v>
      </c>
      <c r="E20" s="16">
        <v>215</v>
      </c>
      <c r="F20" s="17">
        <v>545</v>
      </c>
      <c r="G20" s="17">
        <v>211</v>
      </c>
      <c r="H20" s="17">
        <v>246</v>
      </c>
      <c r="I20" s="17">
        <v>243</v>
      </c>
      <c r="J20" s="17">
        <v>130</v>
      </c>
      <c r="K20" s="17">
        <v>135</v>
      </c>
      <c r="L20" s="17">
        <v>71</v>
      </c>
      <c r="M20" s="17"/>
    </row>
    <row r="21" spans="3:13" x14ac:dyDescent="0.2">
      <c r="C21" s="1" t="s">
        <v>29</v>
      </c>
      <c r="E21" s="16">
        <v>442</v>
      </c>
      <c r="F21" s="17">
        <v>349</v>
      </c>
      <c r="G21" s="17">
        <v>240</v>
      </c>
      <c r="H21" s="17">
        <v>184</v>
      </c>
      <c r="I21" s="17">
        <v>156</v>
      </c>
      <c r="J21" s="17">
        <v>139</v>
      </c>
      <c r="K21" s="17">
        <v>156</v>
      </c>
      <c r="L21" s="17">
        <v>138</v>
      </c>
      <c r="M21" s="17"/>
    </row>
    <row r="22" spans="3:13" x14ac:dyDescent="0.2">
      <c r="C22" s="1" t="s">
        <v>30</v>
      </c>
      <c r="E22" s="16">
        <v>1270</v>
      </c>
      <c r="F22" s="17">
        <v>660</v>
      </c>
      <c r="G22" s="17">
        <v>742</v>
      </c>
      <c r="H22" s="17">
        <v>357</v>
      </c>
      <c r="I22" s="17">
        <v>709</v>
      </c>
      <c r="J22" s="17">
        <v>266</v>
      </c>
      <c r="K22" s="17">
        <v>224</v>
      </c>
      <c r="L22" s="17">
        <v>117</v>
      </c>
      <c r="M22" s="17"/>
    </row>
    <row r="23" spans="3:13" x14ac:dyDescent="0.2">
      <c r="E23" s="15"/>
    </row>
    <row r="24" spans="3:13" x14ac:dyDescent="0.2">
      <c r="C24" s="1" t="s">
        <v>31</v>
      </c>
      <c r="E24" s="16">
        <v>20</v>
      </c>
      <c r="F24" s="17">
        <v>22</v>
      </c>
      <c r="G24" s="17">
        <v>7</v>
      </c>
      <c r="H24" s="17">
        <v>14</v>
      </c>
      <c r="I24" s="17">
        <v>8</v>
      </c>
      <c r="J24" s="17">
        <v>10</v>
      </c>
      <c r="K24" s="17">
        <v>11</v>
      </c>
      <c r="L24" s="17">
        <v>7</v>
      </c>
      <c r="M24" s="17"/>
    </row>
    <row r="25" spans="3:13" x14ac:dyDescent="0.2">
      <c r="C25" s="1" t="s">
        <v>32</v>
      </c>
      <c r="E25" s="16">
        <v>1399</v>
      </c>
      <c r="F25" s="17">
        <v>1483</v>
      </c>
      <c r="G25" s="17">
        <v>3347</v>
      </c>
      <c r="H25" s="17">
        <v>1581</v>
      </c>
      <c r="I25" s="17">
        <v>818</v>
      </c>
      <c r="J25" s="17">
        <v>3385</v>
      </c>
      <c r="K25" s="17">
        <v>1882</v>
      </c>
      <c r="L25" s="17">
        <v>2214</v>
      </c>
      <c r="M25" s="17"/>
    </row>
    <row r="26" spans="3:13" x14ac:dyDescent="0.2">
      <c r="C26" s="1" t="s">
        <v>33</v>
      </c>
      <c r="E26" s="16">
        <v>2124</v>
      </c>
      <c r="F26" s="17">
        <v>405</v>
      </c>
      <c r="G26" s="17">
        <v>629</v>
      </c>
      <c r="H26" s="17">
        <v>454</v>
      </c>
      <c r="I26" s="17">
        <v>724</v>
      </c>
      <c r="J26" s="17">
        <v>558</v>
      </c>
      <c r="K26" s="17">
        <v>838</v>
      </c>
      <c r="L26" s="17">
        <v>863</v>
      </c>
      <c r="M26" s="17"/>
    </row>
    <row r="27" spans="3:13" x14ac:dyDescent="0.2">
      <c r="C27" s="1" t="s">
        <v>34</v>
      </c>
      <c r="E27" s="16">
        <v>299</v>
      </c>
      <c r="F27" s="17">
        <v>905</v>
      </c>
      <c r="G27" s="17">
        <v>97</v>
      </c>
      <c r="H27" s="17">
        <v>120</v>
      </c>
      <c r="I27" s="17">
        <v>164</v>
      </c>
      <c r="J27" s="17">
        <v>309</v>
      </c>
      <c r="K27" s="17">
        <v>310</v>
      </c>
      <c r="L27" s="17">
        <v>262</v>
      </c>
      <c r="M27" s="17"/>
    </row>
    <row r="28" spans="3:13" x14ac:dyDescent="0.2">
      <c r="C28" s="2" t="s">
        <v>35</v>
      </c>
      <c r="E28" s="18" t="s">
        <v>23</v>
      </c>
      <c r="F28" s="19" t="s">
        <v>23</v>
      </c>
      <c r="G28" s="19" t="s">
        <v>23</v>
      </c>
      <c r="H28" s="19" t="s">
        <v>23</v>
      </c>
      <c r="I28" s="17">
        <v>45</v>
      </c>
      <c r="J28" s="17">
        <v>19</v>
      </c>
      <c r="K28" s="17">
        <v>59</v>
      </c>
      <c r="L28" s="17">
        <v>60</v>
      </c>
      <c r="M28" s="17"/>
    </row>
    <row r="29" spans="3:13" x14ac:dyDescent="0.2">
      <c r="C29" s="1" t="s">
        <v>36</v>
      </c>
      <c r="E29" s="16">
        <v>4791</v>
      </c>
      <c r="F29" s="17">
        <v>4422</v>
      </c>
      <c r="G29" s="17">
        <v>3714</v>
      </c>
      <c r="H29" s="17">
        <v>789</v>
      </c>
      <c r="I29" s="17">
        <v>1926</v>
      </c>
      <c r="J29" s="17">
        <v>1253</v>
      </c>
      <c r="K29" s="17">
        <v>2225</v>
      </c>
      <c r="L29" s="17">
        <v>1428</v>
      </c>
      <c r="M29" s="17"/>
    </row>
    <row r="30" spans="3:13" x14ac:dyDescent="0.2">
      <c r="C30" s="1" t="s">
        <v>37</v>
      </c>
      <c r="E30" s="16">
        <v>2213</v>
      </c>
      <c r="F30" s="17">
        <v>1808</v>
      </c>
      <c r="G30" s="17">
        <v>2196</v>
      </c>
      <c r="H30" s="17">
        <v>1036</v>
      </c>
      <c r="I30" s="17">
        <v>1096</v>
      </c>
      <c r="J30" s="17">
        <v>1062</v>
      </c>
      <c r="K30" s="17">
        <v>1286</v>
      </c>
      <c r="L30" s="17">
        <v>1091</v>
      </c>
      <c r="M30" s="17"/>
    </row>
    <row r="31" spans="3:13" x14ac:dyDescent="0.2">
      <c r="C31" s="1" t="s">
        <v>38</v>
      </c>
      <c r="E31" s="16">
        <v>390</v>
      </c>
      <c r="F31" s="17">
        <v>607</v>
      </c>
      <c r="G31" s="17">
        <v>685</v>
      </c>
      <c r="H31" s="17">
        <v>239</v>
      </c>
      <c r="I31" s="17">
        <v>264</v>
      </c>
      <c r="J31" s="17">
        <v>183</v>
      </c>
      <c r="K31" s="17">
        <v>245</v>
      </c>
      <c r="L31" s="17">
        <v>603</v>
      </c>
      <c r="M31" s="17"/>
    </row>
    <row r="32" spans="3:13" x14ac:dyDescent="0.2">
      <c r="C32" s="1" t="s">
        <v>39</v>
      </c>
      <c r="E32" s="16">
        <v>4420</v>
      </c>
      <c r="F32" s="17">
        <v>3975</v>
      </c>
      <c r="G32" s="17">
        <v>3857</v>
      </c>
      <c r="H32" s="17">
        <v>3189</v>
      </c>
      <c r="I32" s="17">
        <v>4427</v>
      </c>
      <c r="J32" s="17">
        <v>3602</v>
      </c>
      <c r="K32" s="17">
        <v>2707</v>
      </c>
      <c r="L32" s="17">
        <v>2979</v>
      </c>
      <c r="M32" s="17"/>
    </row>
    <row r="33" spans="3:13" x14ac:dyDescent="0.2">
      <c r="E33" s="15"/>
    </row>
    <row r="34" spans="3:13" x14ac:dyDescent="0.2">
      <c r="C34" s="1" t="s">
        <v>40</v>
      </c>
      <c r="E34" s="16">
        <v>1318</v>
      </c>
      <c r="F34" s="17">
        <v>4532</v>
      </c>
      <c r="G34" s="17">
        <v>4536</v>
      </c>
      <c r="H34" s="17">
        <v>5460</v>
      </c>
      <c r="I34" s="17">
        <v>7145</v>
      </c>
      <c r="J34" s="17">
        <v>7048</v>
      </c>
      <c r="K34" s="17">
        <v>5714</v>
      </c>
      <c r="L34" s="17">
        <v>5386</v>
      </c>
      <c r="M34" s="17"/>
    </row>
    <row r="35" spans="3:13" x14ac:dyDescent="0.2">
      <c r="C35" s="1" t="s">
        <v>41</v>
      </c>
      <c r="E35" s="16">
        <v>5320</v>
      </c>
      <c r="F35" s="17">
        <v>4213</v>
      </c>
      <c r="G35" s="17">
        <v>7481</v>
      </c>
      <c r="H35" s="17">
        <v>8182</v>
      </c>
      <c r="I35" s="17">
        <v>4205</v>
      </c>
      <c r="J35" s="17">
        <v>5272</v>
      </c>
      <c r="K35" s="17">
        <v>3449</v>
      </c>
      <c r="L35" s="17">
        <v>3192</v>
      </c>
      <c r="M35" s="17"/>
    </row>
    <row r="36" spans="3:13" x14ac:dyDescent="0.2">
      <c r="E36" s="15"/>
    </row>
    <row r="37" spans="3:13" x14ac:dyDescent="0.2">
      <c r="C37" s="1" t="s">
        <v>42</v>
      </c>
      <c r="E37" s="16">
        <v>10716</v>
      </c>
      <c r="F37" s="17">
        <v>9404</v>
      </c>
      <c r="G37" s="17">
        <v>9306</v>
      </c>
      <c r="H37" s="17">
        <v>10299</v>
      </c>
      <c r="I37" s="17">
        <v>5713</v>
      </c>
      <c r="J37" s="17">
        <v>6535</v>
      </c>
      <c r="K37" s="17">
        <v>5543</v>
      </c>
      <c r="L37" s="17">
        <v>5631</v>
      </c>
      <c r="M37" s="17"/>
    </row>
    <row r="38" spans="3:13" x14ac:dyDescent="0.2">
      <c r="C38" s="1" t="s">
        <v>43</v>
      </c>
      <c r="E38" s="16">
        <v>280</v>
      </c>
      <c r="F38" s="17">
        <v>288</v>
      </c>
      <c r="G38" s="17">
        <v>284</v>
      </c>
      <c r="H38" s="17">
        <v>265</v>
      </c>
      <c r="I38" s="17">
        <v>13</v>
      </c>
      <c r="J38" s="17">
        <v>5</v>
      </c>
      <c r="K38" s="17">
        <v>31</v>
      </c>
      <c r="L38" s="17">
        <v>427</v>
      </c>
      <c r="M38" s="17"/>
    </row>
    <row r="39" spans="3:13" x14ac:dyDescent="0.2">
      <c r="C39" s="1" t="s">
        <v>44</v>
      </c>
      <c r="E39" s="16">
        <v>592</v>
      </c>
      <c r="F39" s="17">
        <v>727</v>
      </c>
      <c r="G39" s="17">
        <v>353</v>
      </c>
      <c r="H39" s="17">
        <v>373</v>
      </c>
      <c r="I39" s="17">
        <v>286</v>
      </c>
      <c r="J39" s="17">
        <v>461</v>
      </c>
      <c r="K39" s="17">
        <v>496</v>
      </c>
      <c r="L39" s="17">
        <v>320</v>
      </c>
      <c r="M39" s="17"/>
    </row>
    <row r="40" spans="3:13" x14ac:dyDescent="0.2">
      <c r="E40" s="15"/>
      <c r="L40" s="17"/>
      <c r="M40" s="17"/>
    </row>
    <row r="41" spans="3:13" x14ac:dyDescent="0.2">
      <c r="C41" s="1" t="s">
        <v>45</v>
      </c>
      <c r="E41" s="16">
        <v>53</v>
      </c>
      <c r="F41" s="17">
        <v>49</v>
      </c>
      <c r="G41" s="17">
        <v>73</v>
      </c>
      <c r="H41" s="17">
        <v>51</v>
      </c>
      <c r="I41" s="17">
        <v>51</v>
      </c>
      <c r="J41" s="17">
        <v>51</v>
      </c>
      <c r="K41" s="17">
        <v>53</v>
      </c>
      <c r="L41" s="17">
        <v>50</v>
      </c>
      <c r="M41" s="17"/>
    </row>
    <row r="42" spans="3:13" x14ac:dyDescent="0.2">
      <c r="C42" s="1" t="s">
        <v>46</v>
      </c>
      <c r="E42" s="16">
        <v>175</v>
      </c>
      <c r="F42" s="17">
        <v>188</v>
      </c>
      <c r="G42" s="17">
        <v>77</v>
      </c>
      <c r="H42" s="17">
        <v>141</v>
      </c>
      <c r="I42" s="17">
        <v>131</v>
      </c>
      <c r="J42" s="17">
        <v>124</v>
      </c>
      <c r="K42" s="17">
        <v>110</v>
      </c>
      <c r="L42" s="17">
        <v>112</v>
      </c>
      <c r="M42" s="17"/>
    </row>
    <row r="43" spans="3:13" x14ac:dyDescent="0.2">
      <c r="C43" s="1" t="s">
        <v>47</v>
      </c>
      <c r="E43" s="16">
        <v>76</v>
      </c>
      <c r="F43" s="17">
        <v>48</v>
      </c>
      <c r="G43" s="17">
        <v>36</v>
      </c>
      <c r="H43" s="17">
        <v>26</v>
      </c>
      <c r="I43" s="17">
        <v>11</v>
      </c>
      <c r="J43" s="17">
        <v>15</v>
      </c>
      <c r="K43" s="17">
        <v>24</v>
      </c>
      <c r="L43" s="17">
        <v>19</v>
      </c>
      <c r="M43" s="17"/>
    </row>
    <row r="44" spans="3:13" x14ac:dyDescent="0.2">
      <c r="C44" s="1" t="s">
        <v>48</v>
      </c>
      <c r="E44" s="16">
        <v>49</v>
      </c>
      <c r="F44" s="17">
        <v>61</v>
      </c>
      <c r="G44" s="17">
        <v>171</v>
      </c>
      <c r="H44" s="17">
        <v>232</v>
      </c>
      <c r="I44" s="17">
        <v>256</v>
      </c>
      <c r="J44" s="17">
        <v>236</v>
      </c>
      <c r="K44" s="17">
        <v>328</v>
      </c>
      <c r="L44" s="17">
        <v>236</v>
      </c>
      <c r="M44" s="17"/>
    </row>
    <row r="45" spans="3:13" x14ac:dyDescent="0.2">
      <c r="C45" s="1" t="s">
        <v>49</v>
      </c>
      <c r="E45" s="16">
        <v>2229</v>
      </c>
      <c r="F45" s="17">
        <v>1028</v>
      </c>
      <c r="G45" s="17">
        <v>633</v>
      </c>
      <c r="H45" s="17">
        <v>573</v>
      </c>
      <c r="I45" s="17">
        <v>909</v>
      </c>
      <c r="J45" s="17">
        <v>477</v>
      </c>
      <c r="K45" s="17">
        <v>339</v>
      </c>
      <c r="L45" s="17">
        <v>308</v>
      </c>
      <c r="M45" s="17"/>
    </row>
    <row r="46" spans="3:13" x14ac:dyDescent="0.2">
      <c r="E46" s="16"/>
      <c r="F46" s="17"/>
      <c r="G46" s="17"/>
      <c r="H46" s="17"/>
      <c r="I46" s="17"/>
      <c r="J46" s="17"/>
      <c r="K46" s="17"/>
      <c r="L46" s="17"/>
      <c r="M46" s="17"/>
    </row>
    <row r="47" spans="3:13" x14ac:dyDescent="0.2">
      <c r="C47" s="1" t="s">
        <v>50</v>
      </c>
      <c r="E47" s="16">
        <v>4</v>
      </c>
      <c r="F47" s="17">
        <v>73</v>
      </c>
      <c r="G47" s="17">
        <v>4</v>
      </c>
      <c r="H47" s="17">
        <v>39</v>
      </c>
      <c r="I47" s="17">
        <v>28</v>
      </c>
      <c r="J47" s="17">
        <v>44</v>
      </c>
      <c r="K47" s="17">
        <v>58</v>
      </c>
      <c r="L47" s="17">
        <v>51</v>
      </c>
      <c r="M47" s="17"/>
    </row>
    <row r="48" spans="3:13" x14ac:dyDescent="0.2">
      <c r="C48" s="1" t="s">
        <v>51</v>
      </c>
      <c r="E48" s="16">
        <v>91</v>
      </c>
      <c r="F48" s="17">
        <v>37</v>
      </c>
      <c r="G48" s="17">
        <v>46</v>
      </c>
      <c r="H48" s="17">
        <v>23</v>
      </c>
      <c r="I48" s="17">
        <v>66</v>
      </c>
      <c r="J48" s="17">
        <v>135</v>
      </c>
      <c r="K48" s="17">
        <v>173</v>
      </c>
      <c r="L48" s="17">
        <v>108</v>
      </c>
      <c r="M48" s="17"/>
    </row>
    <row r="49" spans="3:13" x14ac:dyDescent="0.2">
      <c r="C49" s="1" t="s">
        <v>52</v>
      </c>
      <c r="E49" s="16">
        <v>5421</v>
      </c>
      <c r="F49" s="17">
        <v>5061</v>
      </c>
      <c r="G49" s="17">
        <v>6087</v>
      </c>
      <c r="H49" s="17">
        <v>5400</v>
      </c>
      <c r="I49" s="17">
        <v>7717</v>
      </c>
      <c r="J49" s="17">
        <v>4421</v>
      </c>
      <c r="K49" s="17">
        <v>2714</v>
      </c>
      <c r="L49" s="17">
        <v>3093</v>
      </c>
      <c r="M49" s="17"/>
    </row>
    <row r="50" spans="3:13" x14ac:dyDescent="0.2">
      <c r="C50" s="1" t="s">
        <v>53</v>
      </c>
      <c r="E50" s="16">
        <v>7</v>
      </c>
      <c r="F50" s="17">
        <v>11</v>
      </c>
      <c r="G50" s="17">
        <v>15</v>
      </c>
      <c r="H50" s="17">
        <v>13</v>
      </c>
      <c r="I50" s="17">
        <v>9</v>
      </c>
      <c r="J50" s="17">
        <v>6</v>
      </c>
      <c r="K50" s="17">
        <v>6</v>
      </c>
      <c r="L50" s="17">
        <v>5</v>
      </c>
      <c r="M50" s="17"/>
    </row>
    <row r="51" spans="3:13" x14ac:dyDescent="0.2">
      <c r="E51" s="15"/>
      <c r="G51" s="17"/>
      <c r="H51" s="17"/>
      <c r="I51" s="17"/>
      <c r="J51" s="17"/>
      <c r="K51" s="17"/>
      <c r="L51" s="17"/>
      <c r="M51" s="17"/>
    </row>
    <row r="52" spans="3:13" x14ac:dyDescent="0.2">
      <c r="C52" s="1" t="s">
        <v>54</v>
      </c>
      <c r="E52" s="16">
        <v>429</v>
      </c>
      <c r="F52" s="17">
        <v>377</v>
      </c>
      <c r="G52" s="17">
        <v>277</v>
      </c>
      <c r="H52" s="17">
        <v>261</v>
      </c>
      <c r="I52" s="17">
        <v>235</v>
      </c>
      <c r="J52" s="17">
        <v>243</v>
      </c>
      <c r="K52" s="17">
        <v>264</v>
      </c>
      <c r="L52" s="17">
        <v>299</v>
      </c>
      <c r="M52" s="17"/>
    </row>
    <row r="53" spans="3:13" x14ac:dyDescent="0.2">
      <c r="C53" s="1" t="s">
        <v>55</v>
      </c>
      <c r="E53" s="20">
        <v>5</v>
      </c>
      <c r="F53" s="21">
        <v>2</v>
      </c>
      <c r="G53" s="21">
        <v>26</v>
      </c>
      <c r="H53" s="21">
        <v>71</v>
      </c>
      <c r="I53" s="21">
        <v>36</v>
      </c>
      <c r="J53" s="21">
        <v>45</v>
      </c>
      <c r="K53" s="21">
        <v>44</v>
      </c>
      <c r="L53" s="21">
        <v>42</v>
      </c>
      <c r="M53" s="21"/>
    </row>
    <row r="54" spans="3:13" x14ac:dyDescent="0.2">
      <c r="C54" s="1" t="s">
        <v>56</v>
      </c>
      <c r="E54" s="16">
        <v>36</v>
      </c>
      <c r="F54" s="17">
        <v>77</v>
      </c>
      <c r="G54" s="17">
        <v>112</v>
      </c>
      <c r="H54" s="17">
        <v>67</v>
      </c>
      <c r="I54" s="17">
        <v>73</v>
      </c>
      <c r="J54" s="17">
        <v>57</v>
      </c>
      <c r="K54" s="17">
        <v>86</v>
      </c>
      <c r="L54" s="17">
        <v>53</v>
      </c>
      <c r="M54" s="17"/>
    </row>
    <row r="55" spans="3:13" x14ac:dyDescent="0.2">
      <c r="C55" s="1" t="s">
        <v>57</v>
      </c>
      <c r="E55" s="18" t="s">
        <v>58</v>
      </c>
      <c r="F55" s="19" t="s">
        <v>58</v>
      </c>
      <c r="G55" s="17">
        <v>548</v>
      </c>
      <c r="H55" s="17">
        <v>277</v>
      </c>
      <c r="I55" s="17">
        <v>309</v>
      </c>
      <c r="J55" s="17">
        <v>340</v>
      </c>
      <c r="K55" s="17">
        <v>355</v>
      </c>
      <c r="L55" s="17">
        <v>264</v>
      </c>
      <c r="M55" s="17"/>
    </row>
    <row r="56" spans="3:13" x14ac:dyDescent="0.2">
      <c r="E56" s="15"/>
    </row>
    <row r="57" spans="3:13" x14ac:dyDescent="0.2">
      <c r="C57" s="1" t="s">
        <v>59</v>
      </c>
      <c r="E57" s="16">
        <v>463</v>
      </c>
      <c r="F57" s="17">
        <v>283</v>
      </c>
      <c r="G57" s="17">
        <v>65</v>
      </c>
      <c r="H57" s="17">
        <v>121</v>
      </c>
      <c r="I57" s="17">
        <v>55</v>
      </c>
      <c r="J57" s="17">
        <v>78</v>
      </c>
      <c r="K57" s="17">
        <v>102</v>
      </c>
      <c r="L57" s="17">
        <v>133</v>
      </c>
      <c r="M57" s="17"/>
    </row>
    <row r="58" spans="3:13" x14ac:dyDescent="0.2">
      <c r="C58" s="1" t="s">
        <v>60</v>
      </c>
      <c r="E58" s="16">
        <v>263</v>
      </c>
      <c r="F58" s="17">
        <v>137</v>
      </c>
      <c r="G58" s="17">
        <v>209</v>
      </c>
      <c r="H58" s="17">
        <v>334</v>
      </c>
      <c r="I58" s="17">
        <v>74</v>
      </c>
      <c r="J58" s="17">
        <v>46</v>
      </c>
      <c r="K58" s="17">
        <v>60</v>
      </c>
      <c r="L58" s="17">
        <v>169</v>
      </c>
      <c r="M58" s="17"/>
    </row>
    <row r="59" spans="3:13" x14ac:dyDescent="0.2">
      <c r="C59" s="1" t="s">
        <v>61</v>
      </c>
      <c r="E59" s="16">
        <v>123</v>
      </c>
      <c r="F59" s="17">
        <v>123</v>
      </c>
      <c r="G59" s="17">
        <v>353</v>
      </c>
      <c r="H59" s="17">
        <v>224</v>
      </c>
      <c r="I59" s="17">
        <v>243</v>
      </c>
      <c r="J59" s="17">
        <v>190</v>
      </c>
      <c r="K59" s="17">
        <v>232</v>
      </c>
      <c r="L59" s="17">
        <v>55</v>
      </c>
      <c r="M59" s="17"/>
    </row>
    <row r="60" spans="3:13" x14ac:dyDescent="0.2">
      <c r="C60" s="1" t="s">
        <v>62</v>
      </c>
      <c r="E60" s="16">
        <v>101</v>
      </c>
      <c r="F60" s="17">
        <v>45</v>
      </c>
      <c r="G60" s="17">
        <v>26</v>
      </c>
      <c r="H60" s="17">
        <v>24</v>
      </c>
      <c r="I60" s="17">
        <v>13</v>
      </c>
      <c r="J60" s="17">
        <v>24</v>
      </c>
      <c r="K60" s="17">
        <v>8</v>
      </c>
      <c r="L60" s="17">
        <v>9</v>
      </c>
      <c r="M60" s="17"/>
    </row>
    <row r="61" spans="3:13" x14ac:dyDescent="0.2">
      <c r="E61" s="16"/>
      <c r="F61" s="17"/>
      <c r="G61" s="17"/>
      <c r="H61" s="17"/>
      <c r="I61" s="17"/>
      <c r="J61" s="17"/>
      <c r="K61" s="17"/>
      <c r="L61" s="17"/>
      <c r="M61" s="17"/>
    </row>
    <row r="62" spans="3:13" x14ac:dyDescent="0.2">
      <c r="C62" s="1" t="s">
        <v>63</v>
      </c>
      <c r="E62" s="16">
        <v>72</v>
      </c>
      <c r="F62" s="17">
        <v>57</v>
      </c>
      <c r="G62" s="17">
        <v>74</v>
      </c>
      <c r="H62" s="17">
        <v>68</v>
      </c>
      <c r="I62" s="17">
        <v>78</v>
      </c>
      <c r="J62" s="17">
        <v>70</v>
      </c>
      <c r="K62" s="17">
        <v>53</v>
      </c>
      <c r="L62" s="17">
        <v>49</v>
      </c>
      <c r="M62" s="17"/>
    </row>
    <row r="63" spans="3:13" x14ac:dyDescent="0.2">
      <c r="C63" s="1" t="s">
        <v>64</v>
      </c>
      <c r="E63" s="16">
        <v>15</v>
      </c>
      <c r="F63" s="17">
        <v>84</v>
      </c>
      <c r="G63" s="19" t="s">
        <v>65</v>
      </c>
      <c r="H63" s="17">
        <v>48</v>
      </c>
      <c r="I63" s="17">
        <v>360</v>
      </c>
      <c r="J63" s="17">
        <v>62</v>
      </c>
      <c r="K63" s="17">
        <v>185</v>
      </c>
      <c r="L63" s="17">
        <v>62</v>
      </c>
      <c r="M63" s="17"/>
    </row>
    <row r="64" spans="3:13" x14ac:dyDescent="0.2">
      <c r="C64" s="1" t="s">
        <v>66</v>
      </c>
      <c r="E64" s="16">
        <v>7820</v>
      </c>
      <c r="F64" s="17">
        <v>4676</v>
      </c>
      <c r="G64" s="17">
        <f>3277-548</f>
        <v>2729</v>
      </c>
      <c r="H64" s="17">
        <v>2383</v>
      </c>
      <c r="I64" s="17">
        <v>2584</v>
      </c>
      <c r="J64" s="17">
        <v>2470</v>
      </c>
      <c r="K64" s="17">
        <v>2140</v>
      </c>
      <c r="L64" s="22">
        <v>1999</v>
      </c>
      <c r="M64" s="17"/>
    </row>
    <row r="65" spans="1:13" x14ac:dyDescent="0.2">
      <c r="E65" s="15"/>
    </row>
    <row r="66" spans="1:13" x14ac:dyDescent="0.2">
      <c r="C66" s="1" t="s">
        <v>67</v>
      </c>
      <c r="E66" s="16">
        <v>155</v>
      </c>
      <c r="F66" s="17">
        <v>128</v>
      </c>
      <c r="G66" s="17">
        <v>183</v>
      </c>
      <c r="H66" s="17">
        <v>147</v>
      </c>
      <c r="I66" s="17">
        <v>147</v>
      </c>
      <c r="J66" s="17">
        <v>135</v>
      </c>
      <c r="K66" s="17">
        <v>136</v>
      </c>
      <c r="L66" s="17">
        <v>133</v>
      </c>
      <c r="M66" s="17"/>
    </row>
    <row r="67" spans="1:13" x14ac:dyDescent="0.2">
      <c r="C67" s="1" t="s">
        <v>68</v>
      </c>
      <c r="E67" s="16">
        <v>135</v>
      </c>
      <c r="F67" s="17">
        <v>31</v>
      </c>
      <c r="G67" s="17">
        <v>25</v>
      </c>
      <c r="H67" s="17">
        <v>12</v>
      </c>
      <c r="I67" s="17">
        <v>9</v>
      </c>
      <c r="J67" s="17">
        <v>14</v>
      </c>
      <c r="K67" s="17">
        <v>8</v>
      </c>
      <c r="L67" s="17">
        <v>9</v>
      </c>
      <c r="M67" s="17"/>
    </row>
    <row r="68" spans="1:13" x14ac:dyDescent="0.2">
      <c r="C68" s="1" t="s">
        <v>69</v>
      </c>
      <c r="E68" s="16">
        <v>240</v>
      </c>
      <c r="F68" s="17">
        <v>201</v>
      </c>
      <c r="G68" s="17">
        <v>123</v>
      </c>
      <c r="H68" s="17">
        <v>112</v>
      </c>
      <c r="I68" s="17">
        <v>79</v>
      </c>
      <c r="J68" s="17">
        <v>118</v>
      </c>
      <c r="K68" s="17">
        <v>107</v>
      </c>
      <c r="L68" s="17">
        <v>125</v>
      </c>
      <c r="M68" s="17"/>
    </row>
    <row r="69" spans="1:13" x14ac:dyDescent="0.2">
      <c r="C69" s="1" t="s">
        <v>70</v>
      </c>
      <c r="E69" s="16">
        <v>2</v>
      </c>
      <c r="F69" s="17">
        <v>27</v>
      </c>
      <c r="G69" s="17">
        <v>27</v>
      </c>
      <c r="H69" s="17">
        <v>26</v>
      </c>
      <c r="I69" s="17">
        <v>27</v>
      </c>
      <c r="J69" s="17">
        <v>16</v>
      </c>
      <c r="K69" s="17">
        <v>16</v>
      </c>
      <c r="L69" s="17">
        <v>15</v>
      </c>
      <c r="M69" s="17"/>
    </row>
    <row r="70" spans="1:13" x14ac:dyDescent="0.2">
      <c r="C70" s="1" t="s">
        <v>71</v>
      </c>
      <c r="E70" s="16">
        <v>55</v>
      </c>
      <c r="F70" s="17">
        <v>20</v>
      </c>
      <c r="G70" s="17">
        <v>15</v>
      </c>
      <c r="H70" s="17">
        <v>12</v>
      </c>
      <c r="I70" s="17">
        <v>11</v>
      </c>
      <c r="J70" s="17">
        <v>12</v>
      </c>
      <c r="K70" s="17">
        <v>13</v>
      </c>
      <c r="L70" s="17">
        <v>15</v>
      </c>
      <c r="M70" s="17"/>
    </row>
    <row r="71" spans="1:13" ht="18" thickBot="1" x14ac:dyDescent="0.25">
      <c r="B71" s="5"/>
      <c r="C71" s="5"/>
      <c r="D71" s="5"/>
      <c r="E71" s="23"/>
      <c r="F71" s="24"/>
      <c r="G71" s="24"/>
      <c r="H71" s="24"/>
      <c r="I71" s="5"/>
      <c r="J71" s="24"/>
      <c r="K71" s="24"/>
      <c r="L71" s="24"/>
      <c r="M71" s="17"/>
    </row>
    <row r="72" spans="1:13" x14ac:dyDescent="0.2">
      <c r="E72" s="1" t="s">
        <v>72</v>
      </c>
      <c r="M72" s="17"/>
    </row>
    <row r="73" spans="1:13" x14ac:dyDescent="0.2">
      <c r="A73" s="1"/>
      <c r="M73" s="17"/>
    </row>
    <row r="74" spans="1:13" x14ac:dyDescent="0.2">
      <c r="A74" s="1"/>
      <c r="M74" s="17"/>
    </row>
    <row r="75" spans="1:13" x14ac:dyDescent="0.2">
      <c r="M75" s="17"/>
    </row>
    <row r="76" spans="1:13" x14ac:dyDescent="0.2">
      <c r="M76" s="17"/>
    </row>
    <row r="77" spans="1:13" x14ac:dyDescent="0.2">
      <c r="M77" s="17"/>
    </row>
    <row r="79" spans="1:13" x14ac:dyDescent="0.2">
      <c r="F79" s="4" t="s">
        <v>0</v>
      </c>
      <c r="M79" s="17"/>
    </row>
    <row r="80" spans="1:13" x14ac:dyDescent="0.2">
      <c r="E80" s="4" t="s">
        <v>73</v>
      </c>
      <c r="M80" s="17"/>
    </row>
    <row r="81" spans="2:13" ht="18" thickBot="1" x14ac:dyDescent="0.25">
      <c r="B81" s="5"/>
      <c r="C81" s="5"/>
      <c r="D81" s="5"/>
      <c r="E81" s="5"/>
      <c r="F81" s="6" t="s">
        <v>2</v>
      </c>
      <c r="G81" s="5"/>
      <c r="H81" s="5"/>
      <c r="I81" s="5"/>
      <c r="J81" s="5"/>
      <c r="K81" s="5"/>
      <c r="L81" s="8" t="s">
        <v>3</v>
      </c>
      <c r="M81" s="17"/>
    </row>
    <row r="82" spans="2:13" x14ac:dyDescent="0.2">
      <c r="E82" s="9" t="s">
        <v>4</v>
      </c>
      <c r="F82" s="9" t="s">
        <v>5</v>
      </c>
      <c r="G82" s="9" t="s">
        <v>6</v>
      </c>
      <c r="H82" s="9" t="s">
        <v>7</v>
      </c>
      <c r="I82" s="9" t="s">
        <v>8</v>
      </c>
      <c r="J82" s="25" t="s">
        <v>9</v>
      </c>
      <c r="K82" s="25" t="s">
        <v>10</v>
      </c>
      <c r="L82" s="25" t="s">
        <v>11</v>
      </c>
      <c r="M82" s="17"/>
    </row>
    <row r="83" spans="2:13" x14ac:dyDescent="0.2">
      <c r="B83" s="26"/>
      <c r="C83" s="26"/>
      <c r="D83" s="26"/>
      <c r="E83" s="12" t="s">
        <v>12</v>
      </c>
      <c r="F83" s="13" t="s">
        <v>13</v>
      </c>
      <c r="G83" s="13" t="s">
        <v>14</v>
      </c>
      <c r="H83" s="13" t="s">
        <v>15</v>
      </c>
      <c r="I83" s="13" t="s">
        <v>16</v>
      </c>
      <c r="J83" s="13" t="s">
        <v>17</v>
      </c>
      <c r="K83" s="13" t="s">
        <v>18</v>
      </c>
      <c r="L83" s="13" t="s">
        <v>19</v>
      </c>
      <c r="M83" s="17"/>
    </row>
    <row r="84" spans="2:13" x14ac:dyDescent="0.2">
      <c r="E84" s="15"/>
      <c r="M84" s="17"/>
    </row>
    <row r="85" spans="2:13" x14ac:dyDescent="0.2">
      <c r="C85" s="1" t="s">
        <v>74</v>
      </c>
      <c r="E85" s="16">
        <v>277</v>
      </c>
      <c r="F85" s="17">
        <v>440</v>
      </c>
      <c r="G85" s="17">
        <v>245</v>
      </c>
      <c r="H85" s="17">
        <v>243</v>
      </c>
      <c r="I85" s="17">
        <v>313</v>
      </c>
      <c r="J85" s="17">
        <v>226</v>
      </c>
      <c r="K85" s="17">
        <v>334</v>
      </c>
      <c r="L85" s="17">
        <v>414</v>
      </c>
      <c r="M85" s="17"/>
    </row>
    <row r="86" spans="2:13" x14ac:dyDescent="0.2">
      <c r="C86" s="1" t="s">
        <v>75</v>
      </c>
      <c r="E86" s="16">
        <v>100</v>
      </c>
      <c r="F86" s="17">
        <v>77</v>
      </c>
      <c r="G86" s="17">
        <v>164</v>
      </c>
      <c r="H86" s="17">
        <v>234</v>
      </c>
      <c r="I86" s="17">
        <v>218</v>
      </c>
      <c r="J86" s="17">
        <v>245</v>
      </c>
      <c r="K86" s="17">
        <v>503</v>
      </c>
      <c r="L86" s="17">
        <v>595</v>
      </c>
      <c r="M86" s="17"/>
    </row>
    <row r="87" spans="2:13" x14ac:dyDescent="0.2">
      <c r="C87" s="1" t="s">
        <v>76</v>
      </c>
      <c r="E87" s="16">
        <v>431</v>
      </c>
      <c r="F87" s="17">
        <v>312</v>
      </c>
      <c r="G87" s="17">
        <v>419</v>
      </c>
      <c r="H87" s="17">
        <v>368</v>
      </c>
      <c r="I87" s="17">
        <v>323</v>
      </c>
      <c r="J87" s="17">
        <v>245</v>
      </c>
      <c r="K87" s="17">
        <v>271</v>
      </c>
      <c r="L87" s="17">
        <v>328</v>
      </c>
      <c r="M87" s="17"/>
    </row>
    <row r="88" spans="2:13" x14ac:dyDescent="0.2">
      <c r="E88" s="16"/>
      <c r="F88" s="17"/>
      <c r="G88" s="17"/>
      <c r="H88" s="17"/>
      <c r="I88" s="17"/>
      <c r="J88" s="17"/>
      <c r="K88" s="17"/>
      <c r="L88" s="17"/>
      <c r="M88" s="17"/>
    </row>
    <row r="89" spans="2:13" x14ac:dyDescent="0.2">
      <c r="C89" s="1" t="s">
        <v>77</v>
      </c>
      <c r="E89" s="16">
        <v>210</v>
      </c>
      <c r="F89" s="17">
        <v>164</v>
      </c>
      <c r="G89" s="17">
        <v>240</v>
      </c>
      <c r="H89" s="17">
        <v>251</v>
      </c>
      <c r="I89" s="17">
        <v>198</v>
      </c>
      <c r="J89" s="17">
        <v>149</v>
      </c>
      <c r="K89" s="17">
        <v>145</v>
      </c>
      <c r="L89" s="17">
        <v>126</v>
      </c>
      <c r="M89" s="17"/>
    </row>
    <row r="90" spans="2:13" x14ac:dyDescent="0.2">
      <c r="C90" s="1" t="s">
        <v>78</v>
      </c>
      <c r="E90" s="16">
        <v>43</v>
      </c>
      <c r="F90" s="17">
        <v>25</v>
      </c>
      <c r="G90" s="17">
        <v>8</v>
      </c>
      <c r="H90" s="17">
        <v>14</v>
      </c>
      <c r="I90" s="17">
        <v>10</v>
      </c>
      <c r="J90" s="17">
        <v>10</v>
      </c>
      <c r="K90" s="17">
        <v>11</v>
      </c>
      <c r="L90" s="17">
        <v>14</v>
      </c>
    </row>
    <row r="91" spans="2:13" x14ac:dyDescent="0.2">
      <c r="C91" s="1" t="s">
        <v>79</v>
      </c>
      <c r="E91" s="16">
        <v>60</v>
      </c>
      <c r="F91" s="17">
        <v>44</v>
      </c>
      <c r="G91" s="17">
        <v>26</v>
      </c>
      <c r="H91" s="17">
        <v>20</v>
      </c>
      <c r="I91" s="17">
        <v>31</v>
      </c>
      <c r="J91" s="17">
        <v>28</v>
      </c>
      <c r="K91" s="17">
        <v>32</v>
      </c>
      <c r="L91" s="17">
        <v>28</v>
      </c>
    </row>
    <row r="92" spans="2:13" x14ac:dyDescent="0.2">
      <c r="E92" s="15"/>
    </row>
    <row r="93" spans="2:13" x14ac:dyDescent="0.2">
      <c r="C93" s="1" t="s">
        <v>80</v>
      </c>
      <c r="E93" s="16">
        <v>43</v>
      </c>
      <c r="F93" s="17">
        <v>5</v>
      </c>
      <c r="G93" s="17">
        <v>17</v>
      </c>
      <c r="H93" s="17">
        <v>27</v>
      </c>
      <c r="I93" s="17">
        <v>56</v>
      </c>
      <c r="J93" s="17">
        <v>19</v>
      </c>
      <c r="K93" s="17">
        <v>20</v>
      </c>
      <c r="L93" s="17">
        <v>14</v>
      </c>
    </row>
    <row r="94" spans="2:13" x14ac:dyDescent="0.2">
      <c r="C94" s="1" t="s">
        <v>81</v>
      </c>
      <c r="E94" s="16">
        <v>215</v>
      </c>
      <c r="F94" s="17">
        <v>186</v>
      </c>
      <c r="G94" s="17">
        <v>211</v>
      </c>
      <c r="H94" s="17">
        <v>255</v>
      </c>
      <c r="I94" s="17">
        <v>344</v>
      </c>
      <c r="J94" s="17">
        <v>332</v>
      </c>
      <c r="K94" s="17">
        <v>329</v>
      </c>
      <c r="L94" s="17">
        <v>265</v>
      </c>
    </row>
    <row r="95" spans="2:13" x14ac:dyDescent="0.2">
      <c r="E95" s="16"/>
      <c r="F95" s="17"/>
      <c r="G95" s="17"/>
      <c r="H95" s="17"/>
      <c r="I95" s="17"/>
      <c r="J95" s="17"/>
      <c r="K95" s="17"/>
      <c r="L95" s="17"/>
    </row>
    <row r="96" spans="2:13" x14ac:dyDescent="0.2">
      <c r="C96" s="1" t="s">
        <v>82</v>
      </c>
      <c r="E96" s="16">
        <v>132</v>
      </c>
      <c r="F96" s="17">
        <v>118</v>
      </c>
      <c r="G96" s="17">
        <v>54</v>
      </c>
      <c r="H96" s="17">
        <v>46</v>
      </c>
      <c r="I96" s="17">
        <v>42</v>
      </c>
      <c r="J96" s="17">
        <v>31</v>
      </c>
      <c r="K96" s="17">
        <v>24</v>
      </c>
      <c r="L96" s="17">
        <v>22</v>
      </c>
    </row>
    <row r="97" spans="2:12" x14ac:dyDescent="0.2">
      <c r="C97" s="1" t="s">
        <v>83</v>
      </c>
      <c r="E97" s="16">
        <v>56</v>
      </c>
      <c r="F97" s="17">
        <v>178</v>
      </c>
      <c r="G97" s="17">
        <v>101</v>
      </c>
      <c r="H97" s="17">
        <v>126</v>
      </c>
      <c r="I97" s="17">
        <v>61</v>
      </c>
      <c r="J97" s="17">
        <v>110</v>
      </c>
      <c r="K97" s="17">
        <v>136</v>
      </c>
      <c r="L97" s="17">
        <v>46</v>
      </c>
    </row>
    <row r="98" spans="2:12" x14ac:dyDescent="0.2">
      <c r="C98" s="1" t="s">
        <v>84</v>
      </c>
      <c r="E98" s="16">
        <v>33</v>
      </c>
      <c r="F98" s="17">
        <v>50</v>
      </c>
      <c r="G98" s="17">
        <v>41</v>
      </c>
      <c r="H98" s="17">
        <v>0.01</v>
      </c>
      <c r="I98" s="17">
        <v>0</v>
      </c>
      <c r="J98" s="17">
        <v>0</v>
      </c>
      <c r="K98" s="17">
        <v>0</v>
      </c>
      <c r="L98" s="17">
        <v>0</v>
      </c>
    </row>
    <row r="99" spans="2:12" x14ac:dyDescent="0.2">
      <c r="C99" s="1" t="s">
        <v>85</v>
      </c>
      <c r="E99" s="16">
        <v>97</v>
      </c>
      <c r="F99" s="17">
        <v>111</v>
      </c>
      <c r="G99" s="17">
        <v>81</v>
      </c>
      <c r="H99" s="17">
        <v>67</v>
      </c>
      <c r="I99" s="17">
        <v>54</v>
      </c>
      <c r="J99" s="17">
        <v>45</v>
      </c>
      <c r="K99" s="17">
        <v>56</v>
      </c>
      <c r="L99" s="17">
        <v>46</v>
      </c>
    </row>
    <row r="100" spans="2:12" x14ac:dyDescent="0.2">
      <c r="E100" s="16"/>
      <c r="F100" s="17"/>
      <c r="G100" s="17"/>
      <c r="H100" s="17"/>
      <c r="I100" s="17"/>
      <c r="J100" s="17"/>
      <c r="K100" s="17"/>
      <c r="L100" s="17"/>
    </row>
    <row r="101" spans="2:12" x14ac:dyDescent="0.2">
      <c r="C101" s="1" t="s">
        <v>86</v>
      </c>
      <c r="E101" s="16">
        <v>61</v>
      </c>
      <c r="F101" s="17">
        <v>30</v>
      </c>
      <c r="G101" s="17">
        <v>111</v>
      </c>
      <c r="H101" s="17">
        <v>34</v>
      </c>
      <c r="I101" s="17">
        <v>38</v>
      </c>
      <c r="J101" s="17">
        <v>44</v>
      </c>
      <c r="K101" s="17">
        <v>43</v>
      </c>
      <c r="L101" s="17">
        <v>51</v>
      </c>
    </row>
    <row r="102" spans="2:12" x14ac:dyDescent="0.2">
      <c r="C102" s="1" t="s">
        <v>87</v>
      </c>
      <c r="E102" s="16">
        <v>702</v>
      </c>
      <c r="F102" s="17">
        <v>529</v>
      </c>
      <c r="G102" s="17">
        <v>177</v>
      </c>
      <c r="H102" s="17">
        <v>157</v>
      </c>
      <c r="I102" s="17">
        <v>94</v>
      </c>
      <c r="J102" s="17">
        <v>118</v>
      </c>
      <c r="K102" s="17">
        <v>100</v>
      </c>
      <c r="L102" s="17">
        <v>76</v>
      </c>
    </row>
    <row r="103" spans="2:12" x14ac:dyDescent="0.2">
      <c r="C103" s="1" t="s">
        <v>88</v>
      </c>
      <c r="E103" s="16">
        <v>604</v>
      </c>
      <c r="F103" s="17">
        <v>661</v>
      </c>
      <c r="G103" s="17">
        <v>424</v>
      </c>
      <c r="H103" s="17">
        <v>374</v>
      </c>
      <c r="I103" s="17">
        <v>370</v>
      </c>
      <c r="J103" s="17">
        <v>529</v>
      </c>
      <c r="K103" s="17">
        <v>496</v>
      </c>
      <c r="L103" s="17">
        <v>540</v>
      </c>
    </row>
    <row r="104" spans="2:12" x14ac:dyDescent="0.2">
      <c r="E104" s="16"/>
      <c r="F104" s="17"/>
      <c r="G104" s="17"/>
    </row>
    <row r="105" spans="2:12" x14ac:dyDescent="0.2">
      <c r="B105" s="4" t="s">
        <v>89</v>
      </c>
      <c r="C105" s="3"/>
      <c r="D105" s="3"/>
      <c r="E105" s="14">
        <f t="shared" ref="E105:L105" si="0">SUM(E107:E115)</f>
        <v>5312</v>
      </c>
      <c r="F105" s="3">
        <f t="shared" si="0"/>
        <v>7105.1</v>
      </c>
      <c r="G105" s="3">
        <f t="shared" si="0"/>
        <v>6588</v>
      </c>
      <c r="H105" s="3">
        <f>SUM(H107:H115)</f>
        <v>6020</v>
      </c>
      <c r="I105" s="3">
        <f>SUM(I107:I115)</f>
        <v>6325</v>
      </c>
      <c r="J105" s="3">
        <f>SUM(J107:J115)</f>
        <v>5735</v>
      </c>
      <c r="K105" s="3">
        <f>SUM(K107:K115)</f>
        <v>5480</v>
      </c>
      <c r="L105" s="3">
        <f t="shared" si="0"/>
        <v>4835</v>
      </c>
    </row>
    <row r="106" spans="2:12" x14ac:dyDescent="0.2">
      <c r="E106" s="15"/>
    </row>
    <row r="107" spans="2:12" x14ac:dyDescent="0.2">
      <c r="C107" s="1" t="s">
        <v>40</v>
      </c>
      <c r="E107" s="16">
        <v>11</v>
      </c>
      <c r="F107" s="17">
        <v>0.1</v>
      </c>
      <c r="G107" s="19" t="s">
        <v>65</v>
      </c>
      <c r="H107" s="19" t="s">
        <v>65</v>
      </c>
      <c r="I107" s="19" t="s">
        <v>65</v>
      </c>
      <c r="J107" s="19" t="s">
        <v>65</v>
      </c>
      <c r="K107" s="19" t="s">
        <v>65</v>
      </c>
      <c r="L107" s="19" t="s">
        <v>65</v>
      </c>
    </row>
    <row r="108" spans="2:12" x14ac:dyDescent="0.2">
      <c r="C108" s="1" t="s">
        <v>44</v>
      </c>
      <c r="E108" s="16">
        <v>3620</v>
      </c>
      <c r="F108" s="17">
        <v>3083</v>
      </c>
      <c r="G108" s="17">
        <v>1877</v>
      </c>
      <c r="H108" s="17">
        <v>1142</v>
      </c>
      <c r="I108" s="17">
        <v>1149</v>
      </c>
      <c r="J108" s="17">
        <v>870</v>
      </c>
      <c r="K108" s="17">
        <v>1113</v>
      </c>
      <c r="L108" s="17">
        <v>879</v>
      </c>
    </row>
    <row r="109" spans="2:12" x14ac:dyDescent="0.2">
      <c r="C109" s="1" t="s">
        <v>54</v>
      </c>
      <c r="E109" s="16">
        <v>1511</v>
      </c>
      <c r="F109" s="17">
        <v>3650</v>
      </c>
      <c r="G109" s="17">
        <v>4259</v>
      </c>
      <c r="H109" s="17">
        <v>4586</v>
      </c>
      <c r="I109" s="17">
        <v>4749</v>
      </c>
      <c r="J109" s="17">
        <v>4511</v>
      </c>
      <c r="K109" s="17">
        <v>3955</v>
      </c>
      <c r="L109" s="17">
        <v>3535</v>
      </c>
    </row>
    <row r="110" spans="2:12" x14ac:dyDescent="0.2">
      <c r="C110" s="1" t="s">
        <v>45</v>
      </c>
      <c r="E110" s="18" t="s">
        <v>58</v>
      </c>
      <c r="F110" s="19" t="s">
        <v>58</v>
      </c>
      <c r="G110" s="17">
        <v>41</v>
      </c>
      <c r="H110" s="17">
        <v>54</v>
      </c>
      <c r="I110" s="17">
        <v>38</v>
      </c>
      <c r="J110" s="17">
        <v>55</v>
      </c>
      <c r="K110" s="17">
        <v>46</v>
      </c>
      <c r="L110" s="17">
        <v>35</v>
      </c>
    </row>
    <row r="111" spans="2:12" x14ac:dyDescent="0.2">
      <c r="C111" s="1" t="s">
        <v>66</v>
      </c>
      <c r="E111" s="16">
        <v>128</v>
      </c>
      <c r="F111" s="17">
        <v>305</v>
      </c>
      <c r="G111" s="17">
        <v>316</v>
      </c>
      <c r="H111" s="17">
        <v>207</v>
      </c>
      <c r="I111" s="17">
        <v>371</v>
      </c>
      <c r="J111" s="17">
        <v>283</v>
      </c>
      <c r="K111" s="17">
        <v>349</v>
      </c>
      <c r="L111" s="17">
        <v>381</v>
      </c>
    </row>
    <row r="112" spans="2:12" x14ac:dyDescent="0.2">
      <c r="E112" s="16"/>
      <c r="F112" s="17"/>
    </row>
    <row r="113" spans="2:12" x14ac:dyDescent="0.2">
      <c r="C113" s="1" t="s">
        <v>68</v>
      </c>
      <c r="E113" s="16">
        <v>1</v>
      </c>
      <c r="F113" s="19" t="s">
        <v>65</v>
      </c>
      <c r="G113" s="19" t="s">
        <v>90</v>
      </c>
      <c r="H113" s="19" t="s">
        <v>90</v>
      </c>
      <c r="I113" s="19" t="s">
        <v>90</v>
      </c>
      <c r="J113" s="19" t="s">
        <v>90</v>
      </c>
      <c r="K113" s="19" t="s">
        <v>90</v>
      </c>
      <c r="L113" s="19" t="s">
        <v>90</v>
      </c>
    </row>
    <row r="114" spans="2:12" x14ac:dyDescent="0.2">
      <c r="C114" s="1" t="s">
        <v>91</v>
      </c>
      <c r="E114" s="16">
        <v>29</v>
      </c>
      <c r="F114" s="17">
        <v>9</v>
      </c>
      <c r="G114" s="17">
        <v>2</v>
      </c>
      <c r="H114" s="17">
        <v>8</v>
      </c>
      <c r="I114" s="17">
        <v>5</v>
      </c>
      <c r="J114" s="17">
        <v>2</v>
      </c>
      <c r="K114" s="17">
        <v>6</v>
      </c>
      <c r="L114" s="19" t="s">
        <v>90</v>
      </c>
    </row>
    <row r="115" spans="2:12" x14ac:dyDescent="0.2">
      <c r="C115" s="1" t="s">
        <v>85</v>
      </c>
      <c r="E115" s="16">
        <v>12</v>
      </c>
      <c r="F115" s="17">
        <v>58</v>
      </c>
      <c r="G115" s="17">
        <v>93</v>
      </c>
      <c r="H115" s="17">
        <v>23</v>
      </c>
      <c r="I115" s="17">
        <v>13</v>
      </c>
      <c r="J115" s="17">
        <v>14</v>
      </c>
      <c r="K115" s="17">
        <v>11</v>
      </c>
      <c r="L115" s="17">
        <v>5</v>
      </c>
    </row>
    <row r="116" spans="2:12" ht="18" thickBot="1" x14ac:dyDescent="0.25">
      <c r="B116" s="5"/>
      <c r="C116" s="5"/>
      <c r="D116" s="5"/>
      <c r="E116" s="27"/>
      <c r="F116" s="5"/>
      <c r="G116" s="7"/>
      <c r="H116" s="7"/>
      <c r="I116" s="7"/>
      <c r="J116" s="7"/>
      <c r="K116" s="7"/>
      <c r="L116" s="5"/>
    </row>
    <row r="117" spans="2:12" x14ac:dyDescent="0.2">
      <c r="E117" s="1" t="s">
        <v>72</v>
      </c>
      <c r="L117" s="3"/>
    </row>
    <row r="118" spans="2:12" x14ac:dyDescent="0.2">
      <c r="L118" s="3"/>
    </row>
    <row r="119" spans="2:12" x14ac:dyDescent="0.2">
      <c r="E119" s="3"/>
      <c r="L119" s="3"/>
    </row>
  </sheetData>
  <phoneticPr fontId="2"/>
  <pageMargins left="0.37" right="0.4" top="0.6" bottom="0.56000000000000005" header="0.51200000000000001" footer="0.51200000000000001"/>
  <pageSetup paperSize="12" scale="75" orientation="portrait" horizontalDpi="4294967292" r:id="rId1"/>
  <headerFooter alignWithMargins="0"/>
  <rowBreaks count="1" manualBreakCount="1">
    <brk id="73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1"/>
  <sheetViews>
    <sheetView showGridLines="0" zoomScale="75" zoomScaleNormal="100" workbookViewId="0">
      <selection activeCell="B2" sqref="B2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9.625" style="2" customWidth="1"/>
    <col min="4" max="8" width="13.375" style="2"/>
    <col min="9" max="9" width="12.125" style="2" customWidth="1"/>
    <col min="10" max="11" width="13.375" style="2"/>
    <col min="12" max="12" width="12.125" style="2" customWidth="1"/>
    <col min="13" max="256" width="13.375" style="2"/>
    <col min="257" max="257" width="13.375" style="2" customWidth="1"/>
    <col min="258" max="258" width="5.875" style="2" customWidth="1"/>
    <col min="259" max="259" width="9.625" style="2" customWidth="1"/>
    <col min="260" max="264" width="13.375" style="2"/>
    <col min="265" max="265" width="12.125" style="2" customWidth="1"/>
    <col min="266" max="267" width="13.375" style="2"/>
    <col min="268" max="268" width="12.125" style="2" customWidth="1"/>
    <col min="269" max="512" width="13.375" style="2"/>
    <col min="513" max="513" width="13.375" style="2" customWidth="1"/>
    <col min="514" max="514" width="5.875" style="2" customWidth="1"/>
    <col min="515" max="515" width="9.625" style="2" customWidth="1"/>
    <col min="516" max="520" width="13.375" style="2"/>
    <col min="521" max="521" width="12.125" style="2" customWidth="1"/>
    <col min="522" max="523" width="13.375" style="2"/>
    <col min="524" max="524" width="12.125" style="2" customWidth="1"/>
    <col min="525" max="768" width="13.375" style="2"/>
    <col min="769" max="769" width="13.375" style="2" customWidth="1"/>
    <col min="770" max="770" width="5.875" style="2" customWidth="1"/>
    <col min="771" max="771" width="9.625" style="2" customWidth="1"/>
    <col min="772" max="776" width="13.375" style="2"/>
    <col min="777" max="777" width="12.125" style="2" customWidth="1"/>
    <col min="778" max="779" width="13.375" style="2"/>
    <col min="780" max="780" width="12.125" style="2" customWidth="1"/>
    <col min="781" max="1024" width="13.375" style="2"/>
    <col min="1025" max="1025" width="13.375" style="2" customWidth="1"/>
    <col min="1026" max="1026" width="5.875" style="2" customWidth="1"/>
    <col min="1027" max="1027" width="9.625" style="2" customWidth="1"/>
    <col min="1028" max="1032" width="13.375" style="2"/>
    <col min="1033" max="1033" width="12.125" style="2" customWidth="1"/>
    <col min="1034" max="1035" width="13.375" style="2"/>
    <col min="1036" max="1036" width="12.125" style="2" customWidth="1"/>
    <col min="1037" max="1280" width="13.375" style="2"/>
    <col min="1281" max="1281" width="13.375" style="2" customWidth="1"/>
    <col min="1282" max="1282" width="5.875" style="2" customWidth="1"/>
    <col min="1283" max="1283" width="9.625" style="2" customWidth="1"/>
    <col min="1284" max="1288" width="13.375" style="2"/>
    <col min="1289" max="1289" width="12.125" style="2" customWidth="1"/>
    <col min="1290" max="1291" width="13.375" style="2"/>
    <col min="1292" max="1292" width="12.125" style="2" customWidth="1"/>
    <col min="1293" max="1536" width="13.375" style="2"/>
    <col min="1537" max="1537" width="13.375" style="2" customWidth="1"/>
    <col min="1538" max="1538" width="5.875" style="2" customWidth="1"/>
    <col min="1539" max="1539" width="9.625" style="2" customWidth="1"/>
    <col min="1540" max="1544" width="13.375" style="2"/>
    <col min="1545" max="1545" width="12.125" style="2" customWidth="1"/>
    <col min="1546" max="1547" width="13.375" style="2"/>
    <col min="1548" max="1548" width="12.125" style="2" customWidth="1"/>
    <col min="1549" max="1792" width="13.375" style="2"/>
    <col min="1793" max="1793" width="13.375" style="2" customWidth="1"/>
    <col min="1794" max="1794" width="5.875" style="2" customWidth="1"/>
    <col min="1795" max="1795" width="9.625" style="2" customWidth="1"/>
    <col min="1796" max="1800" width="13.375" style="2"/>
    <col min="1801" max="1801" width="12.125" style="2" customWidth="1"/>
    <col min="1802" max="1803" width="13.375" style="2"/>
    <col min="1804" max="1804" width="12.125" style="2" customWidth="1"/>
    <col min="1805" max="2048" width="13.375" style="2"/>
    <col min="2049" max="2049" width="13.375" style="2" customWidth="1"/>
    <col min="2050" max="2050" width="5.875" style="2" customWidth="1"/>
    <col min="2051" max="2051" width="9.625" style="2" customWidth="1"/>
    <col min="2052" max="2056" width="13.375" style="2"/>
    <col min="2057" max="2057" width="12.125" style="2" customWidth="1"/>
    <col min="2058" max="2059" width="13.375" style="2"/>
    <col min="2060" max="2060" width="12.125" style="2" customWidth="1"/>
    <col min="2061" max="2304" width="13.375" style="2"/>
    <col min="2305" max="2305" width="13.375" style="2" customWidth="1"/>
    <col min="2306" max="2306" width="5.875" style="2" customWidth="1"/>
    <col min="2307" max="2307" width="9.625" style="2" customWidth="1"/>
    <col min="2308" max="2312" width="13.375" style="2"/>
    <col min="2313" max="2313" width="12.125" style="2" customWidth="1"/>
    <col min="2314" max="2315" width="13.375" style="2"/>
    <col min="2316" max="2316" width="12.125" style="2" customWidth="1"/>
    <col min="2317" max="2560" width="13.375" style="2"/>
    <col min="2561" max="2561" width="13.375" style="2" customWidth="1"/>
    <col min="2562" max="2562" width="5.875" style="2" customWidth="1"/>
    <col min="2563" max="2563" width="9.625" style="2" customWidth="1"/>
    <col min="2564" max="2568" width="13.375" style="2"/>
    <col min="2569" max="2569" width="12.125" style="2" customWidth="1"/>
    <col min="2570" max="2571" width="13.375" style="2"/>
    <col min="2572" max="2572" width="12.125" style="2" customWidth="1"/>
    <col min="2573" max="2816" width="13.375" style="2"/>
    <col min="2817" max="2817" width="13.375" style="2" customWidth="1"/>
    <col min="2818" max="2818" width="5.875" style="2" customWidth="1"/>
    <col min="2819" max="2819" width="9.625" style="2" customWidth="1"/>
    <col min="2820" max="2824" width="13.375" style="2"/>
    <col min="2825" max="2825" width="12.125" style="2" customWidth="1"/>
    <col min="2826" max="2827" width="13.375" style="2"/>
    <col min="2828" max="2828" width="12.125" style="2" customWidth="1"/>
    <col min="2829" max="3072" width="13.375" style="2"/>
    <col min="3073" max="3073" width="13.375" style="2" customWidth="1"/>
    <col min="3074" max="3074" width="5.875" style="2" customWidth="1"/>
    <col min="3075" max="3075" width="9.625" style="2" customWidth="1"/>
    <col min="3076" max="3080" width="13.375" style="2"/>
    <col min="3081" max="3081" width="12.125" style="2" customWidth="1"/>
    <col min="3082" max="3083" width="13.375" style="2"/>
    <col min="3084" max="3084" width="12.125" style="2" customWidth="1"/>
    <col min="3085" max="3328" width="13.375" style="2"/>
    <col min="3329" max="3329" width="13.375" style="2" customWidth="1"/>
    <col min="3330" max="3330" width="5.875" style="2" customWidth="1"/>
    <col min="3331" max="3331" width="9.625" style="2" customWidth="1"/>
    <col min="3332" max="3336" width="13.375" style="2"/>
    <col min="3337" max="3337" width="12.125" style="2" customWidth="1"/>
    <col min="3338" max="3339" width="13.375" style="2"/>
    <col min="3340" max="3340" width="12.125" style="2" customWidth="1"/>
    <col min="3341" max="3584" width="13.375" style="2"/>
    <col min="3585" max="3585" width="13.375" style="2" customWidth="1"/>
    <col min="3586" max="3586" width="5.875" style="2" customWidth="1"/>
    <col min="3587" max="3587" width="9.625" style="2" customWidth="1"/>
    <col min="3588" max="3592" width="13.375" style="2"/>
    <col min="3593" max="3593" width="12.125" style="2" customWidth="1"/>
    <col min="3594" max="3595" width="13.375" style="2"/>
    <col min="3596" max="3596" width="12.125" style="2" customWidth="1"/>
    <col min="3597" max="3840" width="13.375" style="2"/>
    <col min="3841" max="3841" width="13.375" style="2" customWidth="1"/>
    <col min="3842" max="3842" width="5.875" style="2" customWidth="1"/>
    <col min="3843" max="3843" width="9.625" style="2" customWidth="1"/>
    <col min="3844" max="3848" width="13.375" style="2"/>
    <col min="3849" max="3849" width="12.125" style="2" customWidth="1"/>
    <col min="3850" max="3851" width="13.375" style="2"/>
    <col min="3852" max="3852" width="12.125" style="2" customWidth="1"/>
    <col min="3853" max="4096" width="13.375" style="2"/>
    <col min="4097" max="4097" width="13.375" style="2" customWidth="1"/>
    <col min="4098" max="4098" width="5.875" style="2" customWidth="1"/>
    <col min="4099" max="4099" width="9.625" style="2" customWidth="1"/>
    <col min="4100" max="4104" width="13.375" style="2"/>
    <col min="4105" max="4105" width="12.125" style="2" customWidth="1"/>
    <col min="4106" max="4107" width="13.375" style="2"/>
    <col min="4108" max="4108" width="12.125" style="2" customWidth="1"/>
    <col min="4109" max="4352" width="13.375" style="2"/>
    <col min="4353" max="4353" width="13.375" style="2" customWidth="1"/>
    <col min="4354" max="4354" width="5.875" style="2" customWidth="1"/>
    <col min="4355" max="4355" width="9.625" style="2" customWidth="1"/>
    <col min="4356" max="4360" width="13.375" style="2"/>
    <col min="4361" max="4361" width="12.125" style="2" customWidth="1"/>
    <col min="4362" max="4363" width="13.375" style="2"/>
    <col min="4364" max="4364" width="12.125" style="2" customWidth="1"/>
    <col min="4365" max="4608" width="13.375" style="2"/>
    <col min="4609" max="4609" width="13.375" style="2" customWidth="1"/>
    <col min="4610" max="4610" width="5.875" style="2" customWidth="1"/>
    <col min="4611" max="4611" width="9.625" style="2" customWidth="1"/>
    <col min="4612" max="4616" width="13.375" style="2"/>
    <col min="4617" max="4617" width="12.125" style="2" customWidth="1"/>
    <col min="4618" max="4619" width="13.375" style="2"/>
    <col min="4620" max="4620" width="12.125" style="2" customWidth="1"/>
    <col min="4621" max="4864" width="13.375" style="2"/>
    <col min="4865" max="4865" width="13.375" style="2" customWidth="1"/>
    <col min="4866" max="4866" width="5.875" style="2" customWidth="1"/>
    <col min="4867" max="4867" width="9.625" style="2" customWidth="1"/>
    <col min="4868" max="4872" width="13.375" style="2"/>
    <col min="4873" max="4873" width="12.125" style="2" customWidth="1"/>
    <col min="4874" max="4875" width="13.375" style="2"/>
    <col min="4876" max="4876" width="12.125" style="2" customWidth="1"/>
    <col min="4877" max="5120" width="13.375" style="2"/>
    <col min="5121" max="5121" width="13.375" style="2" customWidth="1"/>
    <col min="5122" max="5122" width="5.875" style="2" customWidth="1"/>
    <col min="5123" max="5123" width="9.625" style="2" customWidth="1"/>
    <col min="5124" max="5128" width="13.375" style="2"/>
    <col min="5129" max="5129" width="12.125" style="2" customWidth="1"/>
    <col min="5130" max="5131" width="13.375" style="2"/>
    <col min="5132" max="5132" width="12.125" style="2" customWidth="1"/>
    <col min="5133" max="5376" width="13.375" style="2"/>
    <col min="5377" max="5377" width="13.375" style="2" customWidth="1"/>
    <col min="5378" max="5378" width="5.875" style="2" customWidth="1"/>
    <col min="5379" max="5379" width="9.625" style="2" customWidth="1"/>
    <col min="5380" max="5384" width="13.375" style="2"/>
    <col min="5385" max="5385" width="12.125" style="2" customWidth="1"/>
    <col min="5386" max="5387" width="13.375" style="2"/>
    <col min="5388" max="5388" width="12.125" style="2" customWidth="1"/>
    <col min="5389" max="5632" width="13.375" style="2"/>
    <col min="5633" max="5633" width="13.375" style="2" customWidth="1"/>
    <col min="5634" max="5634" width="5.875" style="2" customWidth="1"/>
    <col min="5635" max="5635" width="9.625" style="2" customWidth="1"/>
    <col min="5636" max="5640" width="13.375" style="2"/>
    <col min="5641" max="5641" width="12.125" style="2" customWidth="1"/>
    <col min="5642" max="5643" width="13.375" style="2"/>
    <col min="5644" max="5644" width="12.125" style="2" customWidth="1"/>
    <col min="5645" max="5888" width="13.375" style="2"/>
    <col min="5889" max="5889" width="13.375" style="2" customWidth="1"/>
    <col min="5890" max="5890" width="5.875" style="2" customWidth="1"/>
    <col min="5891" max="5891" width="9.625" style="2" customWidth="1"/>
    <col min="5892" max="5896" width="13.375" style="2"/>
    <col min="5897" max="5897" width="12.125" style="2" customWidth="1"/>
    <col min="5898" max="5899" width="13.375" style="2"/>
    <col min="5900" max="5900" width="12.125" style="2" customWidth="1"/>
    <col min="5901" max="6144" width="13.375" style="2"/>
    <col min="6145" max="6145" width="13.375" style="2" customWidth="1"/>
    <col min="6146" max="6146" width="5.875" style="2" customWidth="1"/>
    <col min="6147" max="6147" width="9.625" style="2" customWidth="1"/>
    <col min="6148" max="6152" width="13.375" style="2"/>
    <col min="6153" max="6153" width="12.125" style="2" customWidth="1"/>
    <col min="6154" max="6155" width="13.375" style="2"/>
    <col min="6156" max="6156" width="12.125" style="2" customWidth="1"/>
    <col min="6157" max="6400" width="13.375" style="2"/>
    <col min="6401" max="6401" width="13.375" style="2" customWidth="1"/>
    <col min="6402" max="6402" width="5.875" style="2" customWidth="1"/>
    <col min="6403" max="6403" width="9.625" style="2" customWidth="1"/>
    <col min="6404" max="6408" width="13.375" style="2"/>
    <col min="6409" max="6409" width="12.125" style="2" customWidth="1"/>
    <col min="6410" max="6411" width="13.375" style="2"/>
    <col min="6412" max="6412" width="12.125" style="2" customWidth="1"/>
    <col min="6413" max="6656" width="13.375" style="2"/>
    <col min="6657" max="6657" width="13.375" style="2" customWidth="1"/>
    <col min="6658" max="6658" width="5.875" style="2" customWidth="1"/>
    <col min="6659" max="6659" width="9.625" style="2" customWidth="1"/>
    <col min="6660" max="6664" width="13.375" style="2"/>
    <col min="6665" max="6665" width="12.125" style="2" customWidth="1"/>
    <col min="6666" max="6667" width="13.375" style="2"/>
    <col min="6668" max="6668" width="12.125" style="2" customWidth="1"/>
    <col min="6669" max="6912" width="13.375" style="2"/>
    <col min="6913" max="6913" width="13.375" style="2" customWidth="1"/>
    <col min="6914" max="6914" width="5.875" style="2" customWidth="1"/>
    <col min="6915" max="6915" width="9.625" style="2" customWidth="1"/>
    <col min="6916" max="6920" width="13.375" style="2"/>
    <col min="6921" max="6921" width="12.125" style="2" customWidth="1"/>
    <col min="6922" max="6923" width="13.375" style="2"/>
    <col min="6924" max="6924" width="12.125" style="2" customWidth="1"/>
    <col min="6925" max="7168" width="13.375" style="2"/>
    <col min="7169" max="7169" width="13.375" style="2" customWidth="1"/>
    <col min="7170" max="7170" width="5.875" style="2" customWidth="1"/>
    <col min="7171" max="7171" width="9.625" style="2" customWidth="1"/>
    <col min="7172" max="7176" width="13.375" style="2"/>
    <col min="7177" max="7177" width="12.125" style="2" customWidth="1"/>
    <col min="7178" max="7179" width="13.375" style="2"/>
    <col min="7180" max="7180" width="12.125" style="2" customWidth="1"/>
    <col min="7181" max="7424" width="13.375" style="2"/>
    <col min="7425" max="7425" width="13.375" style="2" customWidth="1"/>
    <col min="7426" max="7426" width="5.875" style="2" customWidth="1"/>
    <col min="7427" max="7427" width="9.625" style="2" customWidth="1"/>
    <col min="7428" max="7432" width="13.375" style="2"/>
    <col min="7433" max="7433" width="12.125" style="2" customWidth="1"/>
    <col min="7434" max="7435" width="13.375" style="2"/>
    <col min="7436" max="7436" width="12.125" style="2" customWidth="1"/>
    <col min="7437" max="7680" width="13.375" style="2"/>
    <col min="7681" max="7681" width="13.375" style="2" customWidth="1"/>
    <col min="7682" max="7682" width="5.875" style="2" customWidth="1"/>
    <col min="7683" max="7683" width="9.625" style="2" customWidth="1"/>
    <col min="7684" max="7688" width="13.375" style="2"/>
    <col min="7689" max="7689" width="12.125" style="2" customWidth="1"/>
    <col min="7690" max="7691" width="13.375" style="2"/>
    <col min="7692" max="7692" width="12.125" style="2" customWidth="1"/>
    <col min="7693" max="7936" width="13.375" style="2"/>
    <col min="7937" max="7937" width="13.375" style="2" customWidth="1"/>
    <col min="7938" max="7938" width="5.875" style="2" customWidth="1"/>
    <col min="7939" max="7939" width="9.625" style="2" customWidth="1"/>
    <col min="7940" max="7944" width="13.375" style="2"/>
    <col min="7945" max="7945" width="12.125" style="2" customWidth="1"/>
    <col min="7946" max="7947" width="13.375" style="2"/>
    <col min="7948" max="7948" width="12.125" style="2" customWidth="1"/>
    <col min="7949" max="8192" width="13.375" style="2"/>
    <col min="8193" max="8193" width="13.375" style="2" customWidth="1"/>
    <col min="8194" max="8194" width="5.875" style="2" customWidth="1"/>
    <col min="8195" max="8195" width="9.625" style="2" customWidth="1"/>
    <col min="8196" max="8200" width="13.375" style="2"/>
    <col min="8201" max="8201" width="12.125" style="2" customWidth="1"/>
    <col min="8202" max="8203" width="13.375" style="2"/>
    <col min="8204" max="8204" width="12.125" style="2" customWidth="1"/>
    <col min="8205" max="8448" width="13.375" style="2"/>
    <col min="8449" max="8449" width="13.375" style="2" customWidth="1"/>
    <col min="8450" max="8450" width="5.875" style="2" customWidth="1"/>
    <col min="8451" max="8451" width="9.625" style="2" customWidth="1"/>
    <col min="8452" max="8456" width="13.375" style="2"/>
    <col min="8457" max="8457" width="12.125" style="2" customWidth="1"/>
    <col min="8458" max="8459" width="13.375" style="2"/>
    <col min="8460" max="8460" width="12.125" style="2" customWidth="1"/>
    <col min="8461" max="8704" width="13.375" style="2"/>
    <col min="8705" max="8705" width="13.375" style="2" customWidth="1"/>
    <col min="8706" max="8706" width="5.875" style="2" customWidth="1"/>
    <col min="8707" max="8707" width="9.625" style="2" customWidth="1"/>
    <col min="8708" max="8712" width="13.375" style="2"/>
    <col min="8713" max="8713" width="12.125" style="2" customWidth="1"/>
    <col min="8714" max="8715" width="13.375" style="2"/>
    <col min="8716" max="8716" width="12.125" style="2" customWidth="1"/>
    <col min="8717" max="8960" width="13.375" style="2"/>
    <col min="8961" max="8961" width="13.375" style="2" customWidth="1"/>
    <col min="8962" max="8962" width="5.875" style="2" customWidth="1"/>
    <col min="8963" max="8963" width="9.625" style="2" customWidth="1"/>
    <col min="8964" max="8968" width="13.375" style="2"/>
    <col min="8969" max="8969" width="12.125" style="2" customWidth="1"/>
    <col min="8970" max="8971" width="13.375" style="2"/>
    <col min="8972" max="8972" width="12.125" style="2" customWidth="1"/>
    <col min="8973" max="9216" width="13.375" style="2"/>
    <col min="9217" max="9217" width="13.375" style="2" customWidth="1"/>
    <col min="9218" max="9218" width="5.875" style="2" customWidth="1"/>
    <col min="9219" max="9219" width="9.625" style="2" customWidth="1"/>
    <col min="9220" max="9224" width="13.375" style="2"/>
    <col min="9225" max="9225" width="12.125" style="2" customWidth="1"/>
    <col min="9226" max="9227" width="13.375" style="2"/>
    <col min="9228" max="9228" width="12.125" style="2" customWidth="1"/>
    <col min="9229" max="9472" width="13.375" style="2"/>
    <col min="9473" max="9473" width="13.375" style="2" customWidth="1"/>
    <col min="9474" max="9474" width="5.875" style="2" customWidth="1"/>
    <col min="9475" max="9475" width="9.625" style="2" customWidth="1"/>
    <col min="9476" max="9480" width="13.375" style="2"/>
    <col min="9481" max="9481" width="12.125" style="2" customWidth="1"/>
    <col min="9482" max="9483" width="13.375" style="2"/>
    <col min="9484" max="9484" width="12.125" style="2" customWidth="1"/>
    <col min="9485" max="9728" width="13.375" style="2"/>
    <col min="9729" max="9729" width="13.375" style="2" customWidth="1"/>
    <col min="9730" max="9730" width="5.875" style="2" customWidth="1"/>
    <col min="9731" max="9731" width="9.625" style="2" customWidth="1"/>
    <col min="9732" max="9736" width="13.375" style="2"/>
    <col min="9737" max="9737" width="12.125" style="2" customWidth="1"/>
    <col min="9738" max="9739" width="13.375" style="2"/>
    <col min="9740" max="9740" width="12.125" style="2" customWidth="1"/>
    <col min="9741" max="9984" width="13.375" style="2"/>
    <col min="9985" max="9985" width="13.375" style="2" customWidth="1"/>
    <col min="9986" max="9986" width="5.875" style="2" customWidth="1"/>
    <col min="9987" max="9987" width="9.625" style="2" customWidth="1"/>
    <col min="9988" max="9992" width="13.375" style="2"/>
    <col min="9993" max="9993" width="12.125" style="2" customWidth="1"/>
    <col min="9994" max="9995" width="13.375" style="2"/>
    <col min="9996" max="9996" width="12.125" style="2" customWidth="1"/>
    <col min="9997" max="10240" width="13.375" style="2"/>
    <col min="10241" max="10241" width="13.375" style="2" customWidth="1"/>
    <col min="10242" max="10242" width="5.875" style="2" customWidth="1"/>
    <col min="10243" max="10243" width="9.625" style="2" customWidth="1"/>
    <col min="10244" max="10248" width="13.375" style="2"/>
    <col min="10249" max="10249" width="12.125" style="2" customWidth="1"/>
    <col min="10250" max="10251" width="13.375" style="2"/>
    <col min="10252" max="10252" width="12.125" style="2" customWidth="1"/>
    <col min="10253" max="10496" width="13.375" style="2"/>
    <col min="10497" max="10497" width="13.375" style="2" customWidth="1"/>
    <col min="10498" max="10498" width="5.875" style="2" customWidth="1"/>
    <col min="10499" max="10499" width="9.625" style="2" customWidth="1"/>
    <col min="10500" max="10504" width="13.375" style="2"/>
    <col min="10505" max="10505" width="12.125" style="2" customWidth="1"/>
    <col min="10506" max="10507" width="13.375" style="2"/>
    <col min="10508" max="10508" width="12.125" style="2" customWidth="1"/>
    <col min="10509" max="10752" width="13.375" style="2"/>
    <col min="10753" max="10753" width="13.375" style="2" customWidth="1"/>
    <col min="10754" max="10754" width="5.875" style="2" customWidth="1"/>
    <col min="10755" max="10755" width="9.625" style="2" customWidth="1"/>
    <col min="10756" max="10760" width="13.375" style="2"/>
    <col min="10761" max="10761" width="12.125" style="2" customWidth="1"/>
    <col min="10762" max="10763" width="13.375" style="2"/>
    <col min="10764" max="10764" width="12.125" style="2" customWidth="1"/>
    <col min="10765" max="11008" width="13.375" style="2"/>
    <col min="11009" max="11009" width="13.375" style="2" customWidth="1"/>
    <col min="11010" max="11010" width="5.875" style="2" customWidth="1"/>
    <col min="11011" max="11011" width="9.625" style="2" customWidth="1"/>
    <col min="11012" max="11016" width="13.375" style="2"/>
    <col min="11017" max="11017" width="12.125" style="2" customWidth="1"/>
    <col min="11018" max="11019" width="13.375" style="2"/>
    <col min="11020" max="11020" width="12.125" style="2" customWidth="1"/>
    <col min="11021" max="11264" width="13.375" style="2"/>
    <col min="11265" max="11265" width="13.375" style="2" customWidth="1"/>
    <col min="11266" max="11266" width="5.875" style="2" customWidth="1"/>
    <col min="11267" max="11267" width="9.625" style="2" customWidth="1"/>
    <col min="11268" max="11272" width="13.375" style="2"/>
    <col min="11273" max="11273" width="12.125" style="2" customWidth="1"/>
    <col min="11274" max="11275" width="13.375" style="2"/>
    <col min="11276" max="11276" width="12.125" style="2" customWidth="1"/>
    <col min="11277" max="11520" width="13.375" style="2"/>
    <col min="11521" max="11521" width="13.375" style="2" customWidth="1"/>
    <col min="11522" max="11522" width="5.875" style="2" customWidth="1"/>
    <col min="11523" max="11523" width="9.625" style="2" customWidth="1"/>
    <col min="11524" max="11528" width="13.375" style="2"/>
    <col min="11529" max="11529" width="12.125" style="2" customWidth="1"/>
    <col min="11530" max="11531" width="13.375" style="2"/>
    <col min="11532" max="11532" width="12.125" style="2" customWidth="1"/>
    <col min="11533" max="11776" width="13.375" style="2"/>
    <col min="11777" max="11777" width="13.375" style="2" customWidth="1"/>
    <col min="11778" max="11778" width="5.875" style="2" customWidth="1"/>
    <col min="11779" max="11779" width="9.625" style="2" customWidth="1"/>
    <col min="11780" max="11784" width="13.375" style="2"/>
    <col min="11785" max="11785" width="12.125" style="2" customWidth="1"/>
    <col min="11786" max="11787" width="13.375" style="2"/>
    <col min="11788" max="11788" width="12.125" style="2" customWidth="1"/>
    <col min="11789" max="12032" width="13.375" style="2"/>
    <col min="12033" max="12033" width="13.375" style="2" customWidth="1"/>
    <col min="12034" max="12034" width="5.875" style="2" customWidth="1"/>
    <col min="12035" max="12035" width="9.625" style="2" customWidth="1"/>
    <col min="12036" max="12040" width="13.375" style="2"/>
    <col min="12041" max="12041" width="12.125" style="2" customWidth="1"/>
    <col min="12042" max="12043" width="13.375" style="2"/>
    <col min="12044" max="12044" width="12.125" style="2" customWidth="1"/>
    <col min="12045" max="12288" width="13.375" style="2"/>
    <col min="12289" max="12289" width="13.375" style="2" customWidth="1"/>
    <col min="12290" max="12290" width="5.875" style="2" customWidth="1"/>
    <col min="12291" max="12291" width="9.625" style="2" customWidth="1"/>
    <col min="12292" max="12296" width="13.375" style="2"/>
    <col min="12297" max="12297" width="12.125" style="2" customWidth="1"/>
    <col min="12298" max="12299" width="13.375" style="2"/>
    <col min="12300" max="12300" width="12.125" style="2" customWidth="1"/>
    <col min="12301" max="12544" width="13.375" style="2"/>
    <col min="12545" max="12545" width="13.375" style="2" customWidth="1"/>
    <col min="12546" max="12546" width="5.875" style="2" customWidth="1"/>
    <col min="12547" max="12547" width="9.625" style="2" customWidth="1"/>
    <col min="12548" max="12552" width="13.375" style="2"/>
    <col min="12553" max="12553" width="12.125" style="2" customWidth="1"/>
    <col min="12554" max="12555" width="13.375" style="2"/>
    <col min="12556" max="12556" width="12.125" style="2" customWidth="1"/>
    <col min="12557" max="12800" width="13.375" style="2"/>
    <col min="12801" max="12801" width="13.375" style="2" customWidth="1"/>
    <col min="12802" max="12802" width="5.875" style="2" customWidth="1"/>
    <col min="12803" max="12803" width="9.625" style="2" customWidth="1"/>
    <col min="12804" max="12808" width="13.375" style="2"/>
    <col min="12809" max="12809" width="12.125" style="2" customWidth="1"/>
    <col min="12810" max="12811" width="13.375" style="2"/>
    <col min="12812" max="12812" width="12.125" style="2" customWidth="1"/>
    <col min="12813" max="13056" width="13.375" style="2"/>
    <col min="13057" max="13057" width="13.375" style="2" customWidth="1"/>
    <col min="13058" max="13058" width="5.875" style="2" customWidth="1"/>
    <col min="13059" max="13059" width="9.625" style="2" customWidth="1"/>
    <col min="13060" max="13064" width="13.375" style="2"/>
    <col min="13065" max="13065" width="12.125" style="2" customWidth="1"/>
    <col min="13066" max="13067" width="13.375" style="2"/>
    <col min="13068" max="13068" width="12.125" style="2" customWidth="1"/>
    <col min="13069" max="13312" width="13.375" style="2"/>
    <col min="13313" max="13313" width="13.375" style="2" customWidth="1"/>
    <col min="13314" max="13314" width="5.875" style="2" customWidth="1"/>
    <col min="13315" max="13315" width="9.625" style="2" customWidth="1"/>
    <col min="13316" max="13320" width="13.375" style="2"/>
    <col min="13321" max="13321" width="12.125" style="2" customWidth="1"/>
    <col min="13322" max="13323" width="13.375" style="2"/>
    <col min="13324" max="13324" width="12.125" style="2" customWidth="1"/>
    <col min="13325" max="13568" width="13.375" style="2"/>
    <col min="13569" max="13569" width="13.375" style="2" customWidth="1"/>
    <col min="13570" max="13570" width="5.875" style="2" customWidth="1"/>
    <col min="13571" max="13571" width="9.625" style="2" customWidth="1"/>
    <col min="13572" max="13576" width="13.375" style="2"/>
    <col min="13577" max="13577" width="12.125" style="2" customWidth="1"/>
    <col min="13578" max="13579" width="13.375" style="2"/>
    <col min="13580" max="13580" width="12.125" style="2" customWidth="1"/>
    <col min="13581" max="13824" width="13.375" style="2"/>
    <col min="13825" max="13825" width="13.375" style="2" customWidth="1"/>
    <col min="13826" max="13826" width="5.875" style="2" customWidth="1"/>
    <col min="13827" max="13827" width="9.625" style="2" customWidth="1"/>
    <col min="13828" max="13832" width="13.375" style="2"/>
    <col min="13833" max="13833" width="12.125" style="2" customWidth="1"/>
    <col min="13834" max="13835" width="13.375" style="2"/>
    <col min="13836" max="13836" width="12.125" style="2" customWidth="1"/>
    <col min="13837" max="14080" width="13.375" style="2"/>
    <col min="14081" max="14081" width="13.375" style="2" customWidth="1"/>
    <col min="14082" max="14082" width="5.875" style="2" customWidth="1"/>
    <col min="14083" max="14083" width="9.625" style="2" customWidth="1"/>
    <col min="14084" max="14088" width="13.375" style="2"/>
    <col min="14089" max="14089" width="12.125" style="2" customWidth="1"/>
    <col min="14090" max="14091" width="13.375" style="2"/>
    <col min="14092" max="14092" width="12.125" style="2" customWidth="1"/>
    <col min="14093" max="14336" width="13.375" style="2"/>
    <col min="14337" max="14337" width="13.375" style="2" customWidth="1"/>
    <col min="14338" max="14338" width="5.875" style="2" customWidth="1"/>
    <col min="14339" max="14339" width="9.625" style="2" customWidth="1"/>
    <col min="14340" max="14344" width="13.375" style="2"/>
    <col min="14345" max="14345" width="12.125" style="2" customWidth="1"/>
    <col min="14346" max="14347" width="13.375" style="2"/>
    <col min="14348" max="14348" width="12.125" style="2" customWidth="1"/>
    <col min="14349" max="14592" width="13.375" style="2"/>
    <col min="14593" max="14593" width="13.375" style="2" customWidth="1"/>
    <col min="14594" max="14594" width="5.875" style="2" customWidth="1"/>
    <col min="14595" max="14595" width="9.625" style="2" customWidth="1"/>
    <col min="14596" max="14600" width="13.375" style="2"/>
    <col min="14601" max="14601" width="12.125" style="2" customWidth="1"/>
    <col min="14602" max="14603" width="13.375" style="2"/>
    <col min="14604" max="14604" width="12.125" style="2" customWidth="1"/>
    <col min="14605" max="14848" width="13.375" style="2"/>
    <col min="14849" max="14849" width="13.375" style="2" customWidth="1"/>
    <col min="14850" max="14850" width="5.875" style="2" customWidth="1"/>
    <col min="14851" max="14851" width="9.625" style="2" customWidth="1"/>
    <col min="14852" max="14856" width="13.375" style="2"/>
    <col min="14857" max="14857" width="12.125" style="2" customWidth="1"/>
    <col min="14858" max="14859" width="13.375" style="2"/>
    <col min="14860" max="14860" width="12.125" style="2" customWidth="1"/>
    <col min="14861" max="15104" width="13.375" style="2"/>
    <col min="15105" max="15105" width="13.375" style="2" customWidth="1"/>
    <col min="15106" max="15106" width="5.875" style="2" customWidth="1"/>
    <col min="15107" max="15107" width="9.625" style="2" customWidth="1"/>
    <col min="15108" max="15112" width="13.375" style="2"/>
    <col min="15113" max="15113" width="12.125" style="2" customWidth="1"/>
    <col min="15114" max="15115" width="13.375" style="2"/>
    <col min="15116" max="15116" width="12.125" style="2" customWidth="1"/>
    <col min="15117" max="15360" width="13.375" style="2"/>
    <col min="15361" max="15361" width="13.375" style="2" customWidth="1"/>
    <col min="15362" max="15362" width="5.875" style="2" customWidth="1"/>
    <col min="15363" max="15363" width="9.625" style="2" customWidth="1"/>
    <col min="15364" max="15368" width="13.375" style="2"/>
    <col min="15369" max="15369" width="12.125" style="2" customWidth="1"/>
    <col min="15370" max="15371" width="13.375" style="2"/>
    <col min="15372" max="15372" width="12.125" style="2" customWidth="1"/>
    <col min="15373" max="15616" width="13.375" style="2"/>
    <col min="15617" max="15617" width="13.375" style="2" customWidth="1"/>
    <col min="15618" max="15618" width="5.875" style="2" customWidth="1"/>
    <col min="15619" max="15619" width="9.625" style="2" customWidth="1"/>
    <col min="15620" max="15624" width="13.375" style="2"/>
    <col min="15625" max="15625" width="12.125" style="2" customWidth="1"/>
    <col min="15626" max="15627" width="13.375" style="2"/>
    <col min="15628" max="15628" width="12.125" style="2" customWidth="1"/>
    <col min="15629" max="15872" width="13.375" style="2"/>
    <col min="15873" max="15873" width="13.375" style="2" customWidth="1"/>
    <col min="15874" max="15874" width="5.875" style="2" customWidth="1"/>
    <col min="15875" max="15875" width="9.625" style="2" customWidth="1"/>
    <col min="15876" max="15880" width="13.375" style="2"/>
    <col min="15881" max="15881" width="12.125" style="2" customWidth="1"/>
    <col min="15882" max="15883" width="13.375" style="2"/>
    <col min="15884" max="15884" width="12.125" style="2" customWidth="1"/>
    <col min="15885" max="16128" width="13.375" style="2"/>
    <col min="16129" max="16129" width="13.375" style="2" customWidth="1"/>
    <col min="16130" max="16130" width="5.875" style="2" customWidth="1"/>
    <col min="16131" max="16131" width="9.625" style="2" customWidth="1"/>
    <col min="16132" max="16136" width="13.375" style="2"/>
    <col min="16137" max="16137" width="12.125" style="2" customWidth="1"/>
    <col min="16138" max="16139" width="13.375" style="2"/>
    <col min="16140" max="16140" width="12.125" style="2" customWidth="1"/>
    <col min="16141" max="16384" width="13.375" style="2"/>
  </cols>
  <sheetData>
    <row r="1" spans="1:13" x14ac:dyDescent="0.2">
      <c r="A1" s="1"/>
    </row>
    <row r="6" spans="1:13" x14ac:dyDescent="0.2">
      <c r="D6" s="28"/>
      <c r="E6" s="29" t="s">
        <v>92</v>
      </c>
      <c r="F6" s="28"/>
      <c r="G6" s="28"/>
      <c r="H6" s="28"/>
      <c r="I6" s="28"/>
      <c r="J6" s="28"/>
      <c r="K6" s="28"/>
      <c r="L6" s="30"/>
    </row>
    <row r="7" spans="1:13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8" t="s">
        <v>3</v>
      </c>
      <c r="M7" s="28"/>
    </row>
    <row r="8" spans="1:13" x14ac:dyDescent="0.2">
      <c r="E8" s="15"/>
      <c r="F8" s="26"/>
      <c r="G8" s="26"/>
      <c r="H8" s="26"/>
      <c r="I8" s="26"/>
      <c r="J8" s="26"/>
      <c r="K8" s="26"/>
      <c r="L8" s="26"/>
      <c r="M8" s="28"/>
    </row>
    <row r="9" spans="1:13" x14ac:dyDescent="0.2">
      <c r="E9" s="31" t="s">
        <v>93</v>
      </c>
      <c r="F9" s="15"/>
      <c r="G9" s="15"/>
      <c r="H9" s="15"/>
      <c r="I9" s="9" t="s">
        <v>94</v>
      </c>
      <c r="J9" s="15"/>
      <c r="K9" s="9" t="s">
        <v>95</v>
      </c>
      <c r="L9" s="15"/>
      <c r="M9" s="28"/>
    </row>
    <row r="10" spans="1:13" x14ac:dyDescent="0.2">
      <c r="B10" s="26"/>
      <c r="C10" s="26"/>
      <c r="D10" s="26"/>
      <c r="E10" s="32" t="s">
        <v>96</v>
      </c>
      <c r="F10" s="32" t="s">
        <v>97</v>
      </c>
      <c r="G10" s="32" t="s">
        <v>98</v>
      </c>
      <c r="H10" s="32" t="s">
        <v>99</v>
      </c>
      <c r="I10" s="32" t="s">
        <v>100</v>
      </c>
      <c r="J10" s="32" t="s">
        <v>101</v>
      </c>
      <c r="K10" s="13" t="s">
        <v>102</v>
      </c>
      <c r="L10" s="32" t="s">
        <v>103</v>
      </c>
      <c r="M10" s="28"/>
    </row>
    <row r="11" spans="1:13" x14ac:dyDescent="0.2">
      <c r="E11" s="15"/>
      <c r="M11" s="28"/>
    </row>
    <row r="12" spans="1:13" x14ac:dyDescent="0.2">
      <c r="C12" s="1" t="s">
        <v>104</v>
      </c>
      <c r="E12" s="33">
        <f>SUM(F12:L12)</f>
        <v>739.32</v>
      </c>
      <c r="F12" s="17">
        <v>685.7</v>
      </c>
      <c r="G12" s="17">
        <v>3.52</v>
      </c>
      <c r="H12" s="17">
        <v>3.8</v>
      </c>
      <c r="I12" s="17">
        <v>27.2</v>
      </c>
      <c r="J12" s="17">
        <v>0.1</v>
      </c>
      <c r="K12" s="17">
        <v>4.2</v>
      </c>
      <c r="L12" s="17">
        <v>14.8</v>
      </c>
      <c r="M12" s="28"/>
    </row>
    <row r="13" spans="1:13" x14ac:dyDescent="0.2">
      <c r="C13" s="1" t="s">
        <v>105</v>
      </c>
      <c r="E13" s="33">
        <f>SUM(F13:L13)</f>
        <v>849.18999999999994</v>
      </c>
      <c r="F13" s="17">
        <v>787</v>
      </c>
      <c r="G13" s="17">
        <v>3.02</v>
      </c>
      <c r="H13" s="17">
        <v>4.03</v>
      </c>
      <c r="I13" s="17">
        <v>39.1</v>
      </c>
      <c r="J13" s="17">
        <v>0.01</v>
      </c>
      <c r="K13" s="17">
        <v>4.0199999999999996</v>
      </c>
      <c r="L13" s="17">
        <v>12.01</v>
      </c>
      <c r="M13" s="28"/>
    </row>
    <row r="14" spans="1:13" x14ac:dyDescent="0.2">
      <c r="A14" s="3"/>
      <c r="C14" s="1" t="s">
        <v>106</v>
      </c>
      <c r="E14" s="33">
        <f>SUM(F14:L14)</f>
        <v>819.45</v>
      </c>
      <c r="F14" s="17">
        <v>728.8</v>
      </c>
      <c r="G14" s="17">
        <v>3.11</v>
      </c>
      <c r="H14" s="17">
        <v>4.21</v>
      </c>
      <c r="I14" s="17">
        <v>64.099999999999994</v>
      </c>
      <c r="J14" s="17">
        <v>0.01</v>
      </c>
      <c r="K14" s="17">
        <v>4.21</v>
      </c>
      <c r="L14" s="17">
        <v>15.01</v>
      </c>
      <c r="M14" s="28"/>
    </row>
    <row r="15" spans="1:13" x14ac:dyDescent="0.2">
      <c r="C15" s="1" t="s">
        <v>107</v>
      </c>
      <c r="E15" s="33">
        <f>SUM(F15:L15)</f>
        <v>760.1099999999999</v>
      </c>
      <c r="F15" s="17">
        <v>673</v>
      </c>
      <c r="G15" s="17">
        <v>3.02</v>
      </c>
      <c r="H15" s="17">
        <v>4.03</v>
      </c>
      <c r="I15" s="17">
        <v>61.01</v>
      </c>
      <c r="J15" s="17">
        <v>0.01</v>
      </c>
      <c r="K15" s="17">
        <v>4.03</v>
      </c>
      <c r="L15" s="17">
        <v>15.01</v>
      </c>
      <c r="M15" s="28"/>
    </row>
    <row r="16" spans="1:13" x14ac:dyDescent="0.2">
      <c r="C16" s="1"/>
      <c r="E16" s="33"/>
      <c r="F16" s="17"/>
      <c r="G16" s="17"/>
      <c r="H16" s="17"/>
      <c r="I16" s="17"/>
      <c r="J16" s="17"/>
      <c r="K16" s="17"/>
      <c r="L16" s="17"/>
      <c r="M16" s="28"/>
    </row>
    <row r="17" spans="1:13" x14ac:dyDescent="0.2">
      <c r="C17" s="1" t="s">
        <v>108</v>
      </c>
      <c r="D17" s="34"/>
      <c r="E17" s="33">
        <f>SUM(F17:L17)</f>
        <v>712.01</v>
      </c>
      <c r="F17" s="17">
        <v>636</v>
      </c>
      <c r="G17" s="17">
        <v>2</v>
      </c>
      <c r="H17" s="17">
        <v>3</v>
      </c>
      <c r="I17" s="17">
        <v>53</v>
      </c>
      <c r="J17" s="17">
        <v>0.01</v>
      </c>
      <c r="K17" s="17">
        <v>4</v>
      </c>
      <c r="L17" s="17">
        <v>14</v>
      </c>
      <c r="M17" s="28"/>
    </row>
    <row r="18" spans="1:13" x14ac:dyDescent="0.2">
      <c r="C18" s="1" t="s">
        <v>109</v>
      </c>
      <c r="D18" s="34"/>
      <c r="E18" s="33">
        <f>SUM(F18:L18)+2</f>
        <v>733</v>
      </c>
      <c r="F18" s="34">
        <v>648</v>
      </c>
      <c r="G18" s="34">
        <v>3</v>
      </c>
      <c r="H18" s="34">
        <v>3</v>
      </c>
      <c r="I18" s="34">
        <v>53</v>
      </c>
      <c r="J18" s="34">
        <f>SUM(J22:J28)</f>
        <v>0</v>
      </c>
      <c r="K18" s="34">
        <v>4</v>
      </c>
      <c r="L18" s="34">
        <v>20</v>
      </c>
      <c r="M18" s="28"/>
    </row>
    <row r="19" spans="1:13" x14ac:dyDescent="0.2">
      <c r="C19" s="1" t="s">
        <v>110</v>
      </c>
      <c r="D19" s="35"/>
      <c r="E19" s="34">
        <f>SUM(F19:L19)</f>
        <v>676</v>
      </c>
      <c r="F19" s="17">
        <v>602</v>
      </c>
      <c r="G19" s="17">
        <v>3</v>
      </c>
      <c r="H19" s="17">
        <v>3</v>
      </c>
      <c r="I19" s="17">
        <v>39</v>
      </c>
      <c r="J19" s="17">
        <v>0</v>
      </c>
      <c r="K19" s="17">
        <v>4</v>
      </c>
      <c r="L19" s="17">
        <v>25</v>
      </c>
      <c r="M19" s="28"/>
    </row>
    <row r="20" spans="1:13" s="36" customFormat="1" x14ac:dyDescent="0.2">
      <c r="C20" s="4" t="s">
        <v>111</v>
      </c>
      <c r="D20" s="30"/>
      <c r="E20" s="14">
        <f>SUM(E22:E28)</f>
        <v>657</v>
      </c>
      <c r="F20" s="3">
        <f>SUM(F22:F28)</f>
        <v>612</v>
      </c>
      <c r="G20" s="3">
        <f t="shared" ref="G20:L20" si="0">SUM(G22:G28)</f>
        <v>2</v>
      </c>
      <c r="H20" s="3">
        <v>3</v>
      </c>
      <c r="I20" s="3">
        <v>35</v>
      </c>
      <c r="J20" s="3">
        <f t="shared" si="0"/>
        <v>0</v>
      </c>
      <c r="K20" s="3">
        <f t="shared" si="0"/>
        <v>4</v>
      </c>
      <c r="L20" s="3">
        <f t="shared" si="0"/>
        <v>0</v>
      </c>
      <c r="M20" s="37"/>
    </row>
    <row r="21" spans="1:13" x14ac:dyDescent="0.2">
      <c r="E21" s="14"/>
      <c r="F21" s="17"/>
      <c r="G21" s="17"/>
      <c r="H21" s="17"/>
      <c r="I21" s="17"/>
      <c r="J21" s="17"/>
      <c r="K21" s="17"/>
      <c r="L21" s="17"/>
      <c r="M21" s="28"/>
    </row>
    <row r="22" spans="1:13" x14ac:dyDescent="0.2">
      <c r="D22" s="1" t="s">
        <v>112</v>
      </c>
      <c r="E22" s="33">
        <v>131</v>
      </c>
      <c r="F22" s="17">
        <v>116</v>
      </c>
      <c r="G22" s="17">
        <v>1</v>
      </c>
      <c r="H22" s="17">
        <v>0</v>
      </c>
      <c r="I22" s="17">
        <v>13</v>
      </c>
      <c r="J22" s="19" t="s">
        <v>65</v>
      </c>
      <c r="K22" s="17">
        <v>0</v>
      </c>
      <c r="L22" s="19" t="s">
        <v>65</v>
      </c>
      <c r="M22" s="28"/>
    </row>
    <row r="23" spans="1:13" x14ac:dyDescent="0.2">
      <c r="D23" s="1" t="s">
        <v>113</v>
      </c>
      <c r="E23" s="33">
        <f>SUM(F23:L23)</f>
        <v>225</v>
      </c>
      <c r="F23" s="17">
        <v>217</v>
      </c>
      <c r="G23" s="17">
        <v>0</v>
      </c>
      <c r="H23" s="17">
        <v>1</v>
      </c>
      <c r="I23" s="17">
        <v>5</v>
      </c>
      <c r="J23" s="19" t="s">
        <v>65</v>
      </c>
      <c r="K23" s="17">
        <v>2</v>
      </c>
      <c r="L23" s="19" t="s">
        <v>65</v>
      </c>
      <c r="M23" s="28"/>
    </row>
    <row r="24" spans="1:13" x14ac:dyDescent="0.2">
      <c r="D24" s="1" t="s">
        <v>114</v>
      </c>
      <c r="E24" s="33">
        <f>SUM(F24:L24)</f>
        <v>204</v>
      </c>
      <c r="F24" s="17">
        <v>190</v>
      </c>
      <c r="G24" s="17">
        <v>1</v>
      </c>
      <c r="H24" s="17">
        <v>1</v>
      </c>
      <c r="I24" s="17">
        <v>11</v>
      </c>
      <c r="J24" s="17">
        <v>0</v>
      </c>
      <c r="K24" s="17">
        <v>1</v>
      </c>
      <c r="L24" s="19" t="s">
        <v>65</v>
      </c>
      <c r="M24" s="28"/>
    </row>
    <row r="25" spans="1:13" x14ac:dyDescent="0.2">
      <c r="E25" s="15"/>
      <c r="J25" s="17"/>
      <c r="K25" s="17"/>
      <c r="L25" s="17"/>
      <c r="M25" s="28"/>
    </row>
    <row r="26" spans="1:13" x14ac:dyDescent="0.2">
      <c r="D26" s="1" t="s">
        <v>115</v>
      </c>
      <c r="E26" s="33">
        <f>SUM(F26:L26)</f>
        <v>58</v>
      </c>
      <c r="F26" s="17">
        <v>53</v>
      </c>
      <c r="G26" s="19" t="s">
        <v>65</v>
      </c>
      <c r="H26" s="17">
        <v>1</v>
      </c>
      <c r="I26" s="17">
        <v>3</v>
      </c>
      <c r="J26" s="19" t="s">
        <v>65</v>
      </c>
      <c r="K26" s="17">
        <v>1</v>
      </c>
      <c r="L26" s="19">
        <v>0</v>
      </c>
      <c r="M26" s="28"/>
    </row>
    <row r="27" spans="1:13" x14ac:dyDescent="0.2">
      <c r="D27" s="1" t="s">
        <v>116</v>
      </c>
      <c r="E27" s="33">
        <v>24</v>
      </c>
      <c r="F27" s="17">
        <v>22</v>
      </c>
      <c r="G27" s="19" t="s">
        <v>65</v>
      </c>
      <c r="H27" s="17">
        <v>0</v>
      </c>
      <c r="I27" s="17">
        <v>1</v>
      </c>
      <c r="J27" s="19" t="s">
        <v>65</v>
      </c>
      <c r="K27" s="19" t="s">
        <v>65</v>
      </c>
      <c r="L27" s="19" t="s">
        <v>65</v>
      </c>
      <c r="M27" s="28"/>
    </row>
    <row r="28" spans="1:13" x14ac:dyDescent="0.2">
      <c r="D28" s="1" t="s">
        <v>117</v>
      </c>
      <c r="E28" s="33">
        <f>SUM(F28:L28)</f>
        <v>15</v>
      </c>
      <c r="F28" s="17">
        <v>14</v>
      </c>
      <c r="G28" s="19">
        <v>0</v>
      </c>
      <c r="H28" s="17">
        <v>1</v>
      </c>
      <c r="I28" s="17">
        <v>0</v>
      </c>
      <c r="J28" s="19" t="s">
        <v>65</v>
      </c>
      <c r="K28" s="19" t="s">
        <v>65</v>
      </c>
      <c r="L28" s="19" t="s">
        <v>65</v>
      </c>
      <c r="M28" s="28"/>
    </row>
    <row r="29" spans="1:13" ht="18" thickBot="1" x14ac:dyDescent="0.25">
      <c r="B29" s="5"/>
      <c r="C29" s="5"/>
      <c r="D29" s="5"/>
      <c r="E29" s="38"/>
      <c r="F29" s="5"/>
      <c r="G29" s="5"/>
      <c r="H29" s="5"/>
      <c r="I29" s="5"/>
      <c r="J29" s="39"/>
      <c r="K29" s="5"/>
      <c r="L29" s="39"/>
      <c r="M29" s="28"/>
    </row>
    <row r="30" spans="1:13" x14ac:dyDescent="0.2">
      <c r="E30" s="1" t="s">
        <v>72</v>
      </c>
      <c r="M30" s="28"/>
    </row>
    <row r="31" spans="1:13" x14ac:dyDescent="0.2">
      <c r="A31" s="1"/>
      <c r="G31" s="17"/>
      <c r="H31" s="17"/>
      <c r="I31" s="17"/>
      <c r="J31" s="17"/>
    </row>
  </sheetData>
  <phoneticPr fontId="2"/>
  <pageMargins left="0.37" right="0.4" top="0.6" bottom="0.56000000000000005" header="0.51200000000000001" footer="0.51200000000000001"/>
  <pageSetup paperSize="12" scale="75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/>
  <dimension ref="A1:J32"/>
  <sheetViews>
    <sheetView showGridLines="0" topLeftCell="A16" zoomScale="75" zoomScaleNormal="100" workbookViewId="0">
      <selection activeCell="A34" sqref="A34:IV82"/>
    </sheetView>
  </sheetViews>
  <sheetFormatPr defaultColWidth="12.12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 customWidth="1"/>
    <col min="5" max="10" width="15.875" style="2" customWidth="1"/>
    <col min="11" max="256" width="12.12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 customWidth="1"/>
    <col min="261" max="266" width="15.875" style="2" customWidth="1"/>
    <col min="267" max="512" width="12.12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 customWidth="1"/>
    <col min="517" max="522" width="15.875" style="2" customWidth="1"/>
    <col min="523" max="768" width="12.12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 customWidth="1"/>
    <col min="773" max="778" width="15.875" style="2" customWidth="1"/>
    <col min="779" max="1024" width="12.12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 customWidth="1"/>
    <col min="1029" max="1034" width="15.875" style="2" customWidth="1"/>
    <col min="1035" max="1280" width="12.12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 customWidth="1"/>
    <col min="1285" max="1290" width="15.875" style="2" customWidth="1"/>
    <col min="1291" max="1536" width="12.12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 customWidth="1"/>
    <col min="1541" max="1546" width="15.875" style="2" customWidth="1"/>
    <col min="1547" max="1792" width="12.12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 customWidth="1"/>
    <col min="1797" max="1802" width="15.875" style="2" customWidth="1"/>
    <col min="1803" max="2048" width="12.12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 customWidth="1"/>
    <col min="2053" max="2058" width="15.875" style="2" customWidth="1"/>
    <col min="2059" max="2304" width="12.12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 customWidth="1"/>
    <col min="2309" max="2314" width="15.875" style="2" customWidth="1"/>
    <col min="2315" max="2560" width="12.12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 customWidth="1"/>
    <col min="2565" max="2570" width="15.875" style="2" customWidth="1"/>
    <col min="2571" max="2816" width="12.12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 customWidth="1"/>
    <col min="2821" max="2826" width="15.875" style="2" customWidth="1"/>
    <col min="2827" max="3072" width="12.12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 customWidth="1"/>
    <col min="3077" max="3082" width="15.875" style="2" customWidth="1"/>
    <col min="3083" max="3328" width="12.12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 customWidth="1"/>
    <col min="3333" max="3338" width="15.875" style="2" customWidth="1"/>
    <col min="3339" max="3584" width="12.12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 customWidth="1"/>
    <col min="3589" max="3594" width="15.875" style="2" customWidth="1"/>
    <col min="3595" max="3840" width="12.12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 customWidth="1"/>
    <col min="3845" max="3850" width="15.875" style="2" customWidth="1"/>
    <col min="3851" max="4096" width="12.12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 customWidth="1"/>
    <col min="4101" max="4106" width="15.875" style="2" customWidth="1"/>
    <col min="4107" max="4352" width="12.12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 customWidth="1"/>
    <col min="4357" max="4362" width="15.875" style="2" customWidth="1"/>
    <col min="4363" max="4608" width="12.12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 customWidth="1"/>
    <col min="4613" max="4618" width="15.875" style="2" customWidth="1"/>
    <col min="4619" max="4864" width="12.12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 customWidth="1"/>
    <col min="4869" max="4874" width="15.875" style="2" customWidth="1"/>
    <col min="4875" max="5120" width="12.12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 customWidth="1"/>
    <col min="5125" max="5130" width="15.875" style="2" customWidth="1"/>
    <col min="5131" max="5376" width="12.12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 customWidth="1"/>
    <col min="5381" max="5386" width="15.875" style="2" customWidth="1"/>
    <col min="5387" max="5632" width="12.12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 customWidth="1"/>
    <col min="5637" max="5642" width="15.875" style="2" customWidth="1"/>
    <col min="5643" max="5888" width="12.12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 customWidth="1"/>
    <col min="5893" max="5898" width="15.875" style="2" customWidth="1"/>
    <col min="5899" max="6144" width="12.12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 customWidth="1"/>
    <col min="6149" max="6154" width="15.875" style="2" customWidth="1"/>
    <col min="6155" max="6400" width="12.12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 customWidth="1"/>
    <col min="6405" max="6410" width="15.875" style="2" customWidth="1"/>
    <col min="6411" max="6656" width="12.12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 customWidth="1"/>
    <col min="6661" max="6666" width="15.875" style="2" customWidth="1"/>
    <col min="6667" max="6912" width="12.12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 customWidth="1"/>
    <col min="6917" max="6922" width="15.875" style="2" customWidth="1"/>
    <col min="6923" max="7168" width="12.12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 customWidth="1"/>
    <col min="7173" max="7178" width="15.875" style="2" customWidth="1"/>
    <col min="7179" max="7424" width="12.12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 customWidth="1"/>
    <col min="7429" max="7434" width="15.875" style="2" customWidth="1"/>
    <col min="7435" max="7680" width="12.12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 customWidth="1"/>
    <col min="7685" max="7690" width="15.875" style="2" customWidth="1"/>
    <col min="7691" max="7936" width="12.12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 customWidth="1"/>
    <col min="7941" max="7946" width="15.875" style="2" customWidth="1"/>
    <col min="7947" max="8192" width="12.12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 customWidth="1"/>
    <col min="8197" max="8202" width="15.875" style="2" customWidth="1"/>
    <col min="8203" max="8448" width="12.12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 customWidth="1"/>
    <col min="8453" max="8458" width="15.875" style="2" customWidth="1"/>
    <col min="8459" max="8704" width="12.12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 customWidth="1"/>
    <col min="8709" max="8714" width="15.875" style="2" customWidth="1"/>
    <col min="8715" max="8960" width="12.12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 customWidth="1"/>
    <col min="8965" max="8970" width="15.875" style="2" customWidth="1"/>
    <col min="8971" max="9216" width="12.12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 customWidth="1"/>
    <col min="9221" max="9226" width="15.875" style="2" customWidth="1"/>
    <col min="9227" max="9472" width="12.12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 customWidth="1"/>
    <col min="9477" max="9482" width="15.875" style="2" customWidth="1"/>
    <col min="9483" max="9728" width="12.12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 customWidth="1"/>
    <col min="9733" max="9738" width="15.875" style="2" customWidth="1"/>
    <col min="9739" max="9984" width="12.12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 customWidth="1"/>
    <col min="9989" max="9994" width="15.875" style="2" customWidth="1"/>
    <col min="9995" max="10240" width="12.12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 customWidth="1"/>
    <col min="10245" max="10250" width="15.875" style="2" customWidth="1"/>
    <col min="10251" max="10496" width="12.12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 customWidth="1"/>
    <col min="10501" max="10506" width="15.875" style="2" customWidth="1"/>
    <col min="10507" max="10752" width="12.12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 customWidth="1"/>
    <col min="10757" max="10762" width="15.875" style="2" customWidth="1"/>
    <col min="10763" max="11008" width="12.12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 customWidth="1"/>
    <col min="11013" max="11018" width="15.875" style="2" customWidth="1"/>
    <col min="11019" max="11264" width="12.12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 customWidth="1"/>
    <col min="11269" max="11274" width="15.875" style="2" customWidth="1"/>
    <col min="11275" max="11520" width="12.12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 customWidth="1"/>
    <col min="11525" max="11530" width="15.875" style="2" customWidth="1"/>
    <col min="11531" max="11776" width="12.12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 customWidth="1"/>
    <col min="11781" max="11786" width="15.875" style="2" customWidth="1"/>
    <col min="11787" max="12032" width="12.12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 customWidth="1"/>
    <col min="12037" max="12042" width="15.875" style="2" customWidth="1"/>
    <col min="12043" max="12288" width="12.12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 customWidth="1"/>
    <col min="12293" max="12298" width="15.875" style="2" customWidth="1"/>
    <col min="12299" max="12544" width="12.12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 customWidth="1"/>
    <col min="12549" max="12554" width="15.875" style="2" customWidth="1"/>
    <col min="12555" max="12800" width="12.12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 customWidth="1"/>
    <col min="12805" max="12810" width="15.875" style="2" customWidth="1"/>
    <col min="12811" max="13056" width="12.12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 customWidth="1"/>
    <col min="13061" max="13066" width="15.875" style="2" customWidth="1"/>
    <col min="13067" max="13312" width="12.12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 customWidth="1"/>
    <col min="13317" max="13322" width="15.875" style="2" customWidth="1"/>
    <col min="13323" max="13568" width="12.12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 customWidth="1"/>
    <col min="13573" max="13578" width="15.875" style="2" customWidth="1"/>
    <col min="13579" max="13824" width="12.12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 customWidth="1"/>
    <col min="13829" max="13834" width="15.875" style="2" customWidth="1"/>
    <col min="13835" max="14080" width="12.12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 customWidth="1"/>
    <col min="14085" max="14090" width="15.875" style="2" customWidth="1"/>
    <col min="14091" max="14336" width="12.12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 customWidth="1"/>
    <col min="14341" max="14346" width="15.875" style="2" customWidth="1"/>
    <col min="14347" max="14592" width="12.12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 customWidth="1"/>
    <col min="14597" max="14602" width="15.875" style="2" customWidth="1"/>
    <col min="14603" max="14848" width="12.12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 customWidth="1"/>
    <col min="14853" max="14858" width="15.875" style="2" customWidth="1"/>
    <col min="14859" max="15104" width="12.12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 customWidth="1"/>
    <col min="15109" max="15114" width="15.875" style="2" customWidth="1"/>
    <col min="15115" max="15360" width="12.12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 customWidth="1"/>
    <col min="15365" max="15370" width="15.875" style="2" customWidth="1"/>
    <col min="15371" max="15616" width="12.12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 customWidth="1"/>
    <col min="15621" max="15626" width="15.875" style="2" customWidth="1"/>
    <col min="15627" max="15872" width="12.12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 customWidth="1"/>
    <col min="15877" max="15882" width="15.875" style="2" customWidth="1"/>
    <col min="15883" max="16128" width="12.12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 customWidth="1"/>
    <col min="16133" max="16138" width="15.875" style="2" customWidth="1"/>
    <col min="16139" max="16384" width="12.125" style="2"/>
  </cols>
  <sheetData>
    <row r="1" spans="1:10" x14ac:dyDescent="0.2">
      <c r="A1" s="1"/>
    </row>
    <row r="6" spans="1:10" x14ac:dyDescent="0.2">
      <c r="F6" s="4" t="s">
        <v>118</v>
      </c>
    </row>
    <row r="8" spans="1:10" x14ac:dyDescent="0.2">
      <c r="D8" s="4" t="s">
        <v>119</v>
      </c>
      <c r="E8" s="3"/>
      <c r="J8" s="3"/>
    </row>
    <row r="9" spans="1:10" ht="18" thickBot="1" x14ac:dyDescent="0.25">
      <c r="B9" s="5"/>
      <c r="C9" s="7"/>
      <c r="D9" s="5"/>
      <c r="E9" s="7"/>
      <c r="F9" s="7"/>
      <c r="G9" s="7"/>
      <c r="H9" s="7"/>
      <c r="I9" s="7"/>
      <c r="J9" s="6" t="s">
        <v>120</v>
      </c>
    </row>
    <row r="10" spans="1:10" x14ac:dyDescent="0.2">
      <c r="C10" s="3"/>
      <c r="D10" s="15"/>
      <c r="E10" s="11"/>
      <c r="F10" s="11"/>
      <c r="G10" s="11"/>
      <c r="H10" s="11"/>
      <c r="I10" s="11"/>
      <c r="J10" s="26"/>
    </row>
    <row r="11" spans="1:10" x14ac:dyDescent="0.2">
      <c r="C11" s="3"/>
      <c r="D11" s="9" t="s">
        <v>121</v>
      </c>
      <c r="E11" s="14"/>
      <c r="F11" s="14"/>
      <c r="G11" s="14"/>
      <c r="H11" s="14"/>
      <c r="I11" s="14"/>
      <c r="J11" s="15"/>
    </row>
    <row r="12" spans="1:10" x14ac:dyDescent="0.2">
      <c r="B12" s="26"/>
      <c r="C12" s="11"/>
      <c r="D12" s="13" t="s">
        <v>122</v>
      </c>
      <c r="E12" s="32" t="s">
        <v>97</v>
      </c>
      <c r="F12" s="32" t="s">
        <v>123</v>
      </c>
      <c r="G12" s="32" t="s">
        <v>124</v>
      </c>
      <c r="H12" s="32" t="s">
        <v>99</v>
      </c>
      <c r="I12" s="32" t="s">
        <v>125</v>
      </c>
      <c r="J12" s="32" t="s">
        <v>126</v>
      </c>
    </row>
    <row r="13" spans="1:10" x14ac:dyDescent="0.2">
      <c r="C13" s="3"/>
      <c r="D13" s="15"/>
    </row>
    <row r="14" spans="1:10" x14ac:dyDescent="0.2">
      <c r="C14" s="1" t="s">
        <v>127</v>
      </c>
      <c r="D14" s="33">
        <v>1570</v>
      </c>
      <c r="E14" s="17">
        <v>1253</v>
      </c>
      <c r="F14" s="19" t="s">
        <v>58</v>
      </c>
      <c r="G14" s="17">
        <v>44</v>
      </c>
      <c r="H14" s="17">
        <v>101</v>
      </c>
      <c r="I14" s="17">
        <v>0.1</v>
      </c>
      <c r="J14" s="17">
        <f>80+92</f>
        <v>172</v>
      </c>
    </row>
    <row r="15" spans="1:10" x14ac:dyDescent="0.2">
      <c r="C15" s="1" t="s">
        <v>128</v>
      </c>
      <c r="D15" s="33">
        <v>2124</v>
      </c>
      <c r="E15" s="17">
        <v>1703</v>
      </c>
      <c r="F15" s="19" t="s">
        <v>58</v>
      </c>
      <c r="G15" s="17">
        <v>174</v>
      </c>
      <c r="H15" s="17">
        <v>191</v>
      </c>
      <c r="I15" s="17">
        <v>4</v>
      </c>
      <c r="J15" s="17">
        <v>52</v>
      </c>
    </row>
    <row r="16" spans="1:10" x14ac:dyDescent="0.2">
      <c r="C16" s="1" t="s">
        <v>129</v>
      </c>
      <c r="D16" s="33">
        <v>2691</v>
      </c>
      <c r="E16" s="17">
        <v>2416</v>
      </c>
      <c r="F16" s="17">
        <v>25</v>
      </c>
      <c r="G16" s="17">
        <v>27</v>
      </c>
      <c r="H16" s="17">
        <v>152</v>
      </c>
      <c r="I16" s="17">
        <v>10</v>
      </c>
      <c r="J16" s="17">
        <f>56+5</f>
        <v>61</v>
      </c>
    </row>
    <row r="17" spans="2:10" x14ac:dyDescent="0.2">
      <c r="C17" s="1" t="s">
        <v>130</v>
      </c>
      <c r="D17" s="33">
        <v>3095</v>
      </c>
      <c r="E17" s="17">
        <v>2869</v>
      </c>
      <c r="F17" s="17">
        <v>5</v>
      </c>
      <c r="G17" s="17">
        <v>82</v>
      </c>
      <c r="H17" s="17">
        <v>83</v>
      </c>
      <c r="I17" s="17">
        <v>21</v>
      </c>
      <c r="J17" s="17">
        <v>35</v>
      </c>
    </row>
    <row r="18" spans="2:10" x14ac:dyDescent="0.2">
      <c r="D18" s="15"/>
      <c r="E18" s="17"/>
      <c r="F18" s="17"/>
      <c r="G18" s="17"/>
      <c r="H18" s="17"/>
      <c r="I18" s="17"/>
      <c r="J18" s="17"/>
    </row>
    <row r="19" spans="2:10" x14ac:dyDescent="0.2">
      <c r="C19" s="1" t="s">
        <v>131</v>
      </c>
      <c r="D19" s="33">
        <v>3144</v>
      </c>
      <c r="E19" s="17">
        <v>2969.5</v>
      </c>
      <c r="F19" s="17">
        <v>1.5</v>
      </c>
      <c r="G19" s="17">
        <v>63</v>
      </c>
      <c r="H19" s="17">
        <v>85</v>
      </c>
      <c r="I19" s="17">
        <v>16</v>
      </c>
      <c r="J19" s="17">
        <v>9</v>
      </c>
    </row>
    <row r="20" spans="2:10" x14ac:dyDescent="0.2">
      <c r="C20" s="1" t="s">
        <v>132</v>
      </c>
      <c r="D20" s="33">
        <v>3185</v>
      </c>
      <c r="E20" s="17">
        <v>3019</v>
      </c>
      <c r="F20" s="17">
        <v>3</v>
      </c>
      <c r="G20" s="17">
        <v>54</v>
      </c>
      <c r="H20" s="17">
        <v>73</v>
      </c>
      <c r="I20" s="17">
        <v>16</v>
      </c>
      <c r="J20" s="17">
        <v>20</v>
      </c>
    </row>
    <row r="21" spans="2:10" x14ac:dyDescent="0.2">
      <c r="C21" s="1" t="s">
        <v>133</v>
      </c>
      <c r="D21" s="33">
        <v>2698</v>
      </c>
      <c r="E21" s="17">
        <v>2543</v>
      </c>
      <c r="F21" s="19" t="s">
        <v>134</v>
      </c>
      <c r="G21" s="17">
        <v>45</v>
      </c>
      <c r="H21" s="17">
        <v>72</v>
      </c>
      <c r="I21" s="17">
        <v>16</v>
      </c>
      <c r="J21" s="17">
        <v>22</v>
      </c>
    </row>
    <row r="22" spans="2:10" x14ac:dyDescent="0.2">
      <c r="C22" s="1" t="s">
        <v>135</v>
      </c>
      <c r="D22" s="33">
        <v>2047</v>
      </c>
      <c r="E22" s="17">
        <v>1955</v>
      </c>
      <c r="F22" s="19" t="s">
        <v>134</v>
      </c>
      <c r="G22" s="17">
        <v>30</v>
      </c>
      <c r="H22" s="17">
        <v>25</v>
      </c>
      <c r="I22" s="17">
        <v>15</v>
      </c>
      <c r="J22" s="17">
        <v>22</v>
      </c>
    </row>
    <row r="23" spans="2:10" x14ac:dyDescent="0.2">
      <c r="C23" s="1"/>
      <c r="D23" s="33"/>
      <c r="E23" s="17"/>
      <c r="F23" s="19"/>
      <c r="G23" s="17"/>
      <c r="H23" s="17"/>
      <c r="I23" s="17"/>
      <c r="J23" s="17"/>
    </row>
    <row r="24" spans="2:10" x14ac:dyDescent="0.2">
      <c r="C24" s="1" t="s">
        <v>136</v>
      </c>
      <c r="D24" s="33">
        <v>1750</v>
      </c>
      <c r="E24" s="17">
        <v>1680.5</v>
      </c>
      <c r="F24" s="19" t="s">
        <v>134</v>
      </c>
      <c r="G24" s="17">
        <v>18.5</v>
      </c>
      <c r="H24" s="17">
        <v>31</v>
      </c>
      <c r="I24" s="17">
        <v>12</v>
      </c>
      <c r="J24" s="17">
        <v>8</v>
      </c>
    </row>
    <row r="25" spans="2:10" x14ac:dyDescent="0.2">
      <c r="C25" s="1" t="s">
        <v>137</v>
      </c>
      <c r="D25" s="33">
        <v>1851</v>
      </c>
      <c r="E25" s="17">
        <v>1815</v>
      </c>
      <c r="F25" s="19" t="s">
        <v>134</v>
      </c>
      <c r="G25" s="17">
        <v>19</v>
      </c>
      <c r="H25" s="17">
        <v>13</v>
      </c>
      <c r="I25" s="19" t="s">
        <v>134</v>
      </c>
      <c r="J25" s="19" t="s">
        <v>134</v>
      </c>
    </row>
    <row r="26" spans="2:10" x14ac:dyDescent="0.2">
      <c r="C26" s="1" t="s">
        <v>138</v>
      </c>
      <c r="D26" s="33">
        <v>1886</v>
      </c>
      <c r="E26" s="17">
        <v>1832</v>
      </c>
      <c r="F26" s="19" t="s">
        <v>134</v>
      </c>
      <c r="G26" s="17">
        <v>20</v>
      </c>
      <c r="H26" s="17">
        <v>12</v>
      </c>
      <c r="I26" s="19" t="s">
        <v>134</v>
      </c>
      <c r="J26" s="19" t="s">
        <v>134</v>
      </c>
    </row>
    <row r="27" spans="2:10" x14ac:dyDescent="0.2">
      <c r="C27" s="1" t="s">
        <v>139</v>
      </c>
      <c r="D27" s="33">
        <v>1801</v>
      </c>
      <c r="E27" s="34">
        <v>1738</v>
      </c>
      <c r="F27" s="19" t="s">
        <v>134</v>
      </c>
      <c r="G27" s="34">
        <v>28</v>
      </c>
      <c r="H27" s="34">
        <v>15</v>
      </c>
      <c r="I27" s="19" t="s">
        <v>65</v>
      </c>
      <c r="J27" s="19" t="s">
        <v>134</v>
      </c>
    </row>
    <row r="28" spans="2:10" x14ac:dyDescent="0.2">
      <c r="C28" s="1"/>
      <c r="D28" s="33"/>
      <c r="E28" s="34"/>
      <c r="F28" s="19"/>
      <c r="G28" s="34"/>
      <c r="H28" s="34"/>
      <c r="I28" s="19"/>
      <c r="J28" s="19"/>
    </row>
    <row r="29" spans="2:10" x14ac:dyDescent="0.2">
      <c r="C29" s="1" t="s">
        <v>140</v>
      </c>
      <c r="D29" s="33">
        <v>1750</v>
      </c>
      <c r="E29" s="17">
        <v>1711</v>
      </c>
      <c r="F29" s="19" t="s">
        <v>58</v>
      </c>
      <c r="G29" s="17">
        <v>24</v>
      </c>
      <c r="H29" s="17">
        <v>15</v>
      </c>
      <c r="I29" s="19" t="s">
        <v>58</v>
      </c>
      <c r="J29" s="19" t="s">
        <v>58</v>
      </c>
    </row>
    <row r="30" spans="2:10" s="36" customFormat="1" x14ac:dyDescent="0.2">
      <c r="C30" s="4" t="s">
        <v>141</v>
      </c>
      <c r="D30" s="14">
        <v>1221</v>
      </c>
      <c r="E30" s="40">
        <v>1194</v>
      </c>
      <c r="F30" s="41" t="s">
        <v>58</v>
      </c>
      <c r="G30" s="41" t="s">
        <v>134</v>
      </c>
      <c r="H30" s="41" t="s">
        <v>134</v>
      </c>
      <c r="I30" s="41" t="s">
        <v>58</v>
      </c>
      <c r="J30" s="41" t="s">
        <v>58</v>
      </c>
    </row>
    <row r="31" spans="2:10" ht="18" thickBot="1" x14ac:dyDescent="0.25">
      <c r="B31" s="5"/>
      <c r="C31" s="5"/>
      <c r="D31" s="38"/>
      <c r="E31" s="5"/>
      <c r="F31" s="5"/>
      <c r="G31" s="5"/>
      <c r="H31" s="5"/>
      <c r="I31" s="5"/>
      <c r="J31" s="5"/>
    </row>
    <row r="32" spans="2:10" x14ac:dyDescent="0.2">
      <c r="D32" s="1" t="s">
        <v>72</v>
      </c>
    </row>
  </sheetData>
  <phoneticPr fontId="2"/>
  <pageMargins left="0.34" right="0.31" top="0.55000000000000004" bottom="0.53" header="0.51200000000000001" footer="0.51200000000000001"/>
  <pageSetup paperSize="12" scale="75" orientation="portrait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2"/>
  <sheetViews>
    <sheetView showGridLines="0" zoomScale="75" zoomScaleNormal="100" workbookViewId="0">
      <selection activeCell="C4" sqref="C4"/>
    </sheetView>
  </sheetViews>
  <sheetFormatPr defaultColWidth="12.12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 customWidth="1"/>
    <col min="5" max="10" width="15.875" style="2" customWidth="1"/>
    <col min="11" max="256" width="12.12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 customWidth="1"/>
    <col min="261" max="266" width="15.875" style="2" customWidth="1"/>
    <col min="267" max="512" width="12.12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 customWidth="1"/>
    <col min="517" max="522" width="15.875" style="2" customWidth="1"/>
    <col min="523" max="768" width="12.12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 customWidth="1"/>
    <col min="773" max="778" width="15.875" style="2" customWidth="1"/>
    <col min="779" max="1024" width="12.12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 customWidth="1"/>
    <col min="1029" max="1034" width="15.875" style="2" customWidth="1"/>
    <col min="1035" max="1280" width="12.12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 customWidth="1"/>
    <col min="1285" max="1290" width="15.875" style="2" customWidth="1"/>
    <col min="1291" max="1536" width="12.12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 customWidth="1"/>
    <col min="1541" max="1546" width="15.875" style="2" customWidth="1"/>
    <col min="1547" max="1792" width="12.12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 customWidth="1"/>
    <col min="1797" max="1802" width="15.875" style="2" customWidth="1"/>
    <col min="1803" max="2048" width="12.12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 customWidth="1"/>
    <col min="2053" max="2058" width="15.875" style="2" customWidth="1"/>
    <col min="2059" max="2304" width="12.12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 customWidth="1"/>
    <col min="2309" max="2314" width="15.875" style="2" customWidth="1"/>
    <col min="2315" max="2560" width="12.12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 customWidth="1"/>
    <col min="2565" max="2570" width="15.875" style="2" customWidth="1"/>
    <col min="2571" max="2816" width="12.12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 customWidth="1"/>
    <col min="2821" max="2826" width="15.875" style="2" customWidth="1"/>
    <col min="2827" max="3072" width="12.12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 customWidth="1"/>
    <col min="3077" max="3082" width="15.875" style="2" customWidth="1"/>
    <col min="3083" max="3328" width="12.12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 customWidth="1"/>
    <col min="3333" max="3338" width="15.875" style="2" customWidth="1"/>
    <col min="3339" max="3584" width="12.12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 customWidth="1"/>
    <col min="3589" max="3594" width="15.875" style="2" customWidth="1"/>
    <col min="3595" max="3840" width="12.12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 customWidth="1"/>
    <col min="3845" max="3850" width="15.875" style="2" customWidth="1"/>
    <col min="3851" max="4096" width="12.12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 customWidth="1"/>
    <col min="4101" max="4106" width="15.875" style="2" customWidth="1"/>
    <col min="4107" max="4352" width="12.12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 customWidth="1"/>
    <col min="4357" max="4362" width="15.875" style="2" customWidth="1"/>
    <col min="4363" max="4608" width="12.12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 customWidth="1"/>
    <col min="4613" max="4618" width="15.875" style="2" customWidth="1"/>
    <col min="4619" max="4864" width="12.12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 customWidth="1"/>
    <col min="4869" max="4874" width="15.875" style="2" customWidth="1"/>
    <col min="4875" max="5120" width="12.12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 customWidth="1"/>
    <col min="5125" max="5130" width="15.875" style="2" customWidth="1"/>
    <col min="5131" max="5376" width="12.12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 customWidth="1"/>
    <col min="5381" max="5386" width="15.875" style="2" customWidth="1"/>
    <col min="5387" max="5632" width="12.12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 customWidth="1"/>
    <col min="5637" max="5642" width="15.875" style="2" customWidth="1"/>
    <col min="5643" max="5888" width="12.12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 customWidth="1"/>
    <col min="5893" max="5898" width="15.875" style="2" customWidth="1"/>
    <col min="5899" max="6144" width="12.12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 customWidth="1"/>
    <col min="6149" max="6154" width="15.875" style="2" customWidth="1"/>
    <col min="6155" max="6400" width="12.12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 customWidth="1"/>
    <col min="6405" max="6410" width="15.875" style="2" customWidth="1"/>
    <col min="6411" max="6656" width="12.12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 customWidth="1"/>
    <col min="6661" max="6666" width="15.875" style="2" customWidth="1"/>
    <col min="6667" max="6912" width="12.12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 customWidth="1"/>
    <col min="6917" max="6922" width="15.875" style="2" customWidth="1"/>
    <col min="6923" max="7168" width="12.12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 customWidth="1"/>
    <col min="7173" max="7178" width="15.875" style="2" customWidth="1"/>
    <col min="7179" max="7424" width="12.12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 customWidth="1"/>
    <col min="7429" max="7434" width="15.875" style="2" customWidth="1"/>
    <col min="7435" max="7680" width="12.12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 customWidth="1"/>
    <col min="7685" max="7690" width="15.875" style="2" customWidth="1"/>
    <col min="7691" max="7936" width="12.12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 customWidth="1"/>
    <col min="7941" max="7946" width="15.875" style="2" customWidth="1"/>
    <col min="7947" max="8192" width="12.12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 customWidth="1"/>
    <col min="8197" max="8202" width="15.875" style="2" customWidth="1"/>
    <col min="8203" max="8448" width="12.12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 customWidth="1"/>
    <col min="8453" max="8458" width="15.875" style="2" customWidth="1"/>
    <col min="8459" max="8704" width="12.12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 customWidth="1"/>
    <col min="8709" max="8714" width="15.875" style="2" customWidth="1"/>
    <col min="8715" max="8960" width="12.12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 customWidth="1"/>
    <col min="8965" max="8970" width="15.875" style="2" customWidth="1"/>
    <col min="8971" max="9216" width="12.12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 customWidth="1"/>
    <col min="9221" max="9226" width="15.875" style="2" customWidth="1"/>
    <col min="9227" max="9472" width="12.12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 customWidth="1"/>
    <col min="9477" max="9482" width="15.875" style="2" customWidth="1"/>
    <col min="9483" max="9728" width="12.12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 customWidth="1"/>
    <col min="9733" max="9738" width="15.875" style="2" customWidth="1"/>
    <col min="9739" max="9984" width="12.12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 customWidth="1"/>
    <col min="9989" max="9994" width="15.875" style="2" customWidth="1"/>
    <col min="9995" max="10240" width="12.12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 customWidth="1"/>
    <col min="10245" max="10250" width="15.875" style="2" customWidth="1"/>
    <col min="10251" max="10496" width="12.12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 customWidth="1"/>
    <col min="10501" max="10506" width="15.875" style="2" customWidth="1"/>
    <col min="10507" max="10752" width="12.12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 customWidth="1"/>
    <col min="10757" max="10762" width="15.875" style="2" customWidth="1"/>
    <col min="10763" max="11008" width="12.12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 customWidth="1"/>
    <col min="11013" max="11018" width="15.875" style="2" customWidth="1"/>
    <col min="11019" max="11264" width="12.12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 customWidth="1"/>
    <col min="11269" max="11274" width="15.875" style="2" customWidth="1"/>
    <col min="11275" max="11520" width="12.12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 customWidth="1"/>
    <col min="11525" max="11530" width="15.875" style="2" customWidth="1"/>
    <col min="11531" max="11776" width="12.12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 customWidth="1"/>
    <col min="11781" max="11786" width="15.875" style="2" customWidth="1"/>
    <col min="11787" max="12032" width="12.12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 customWidth="1"/>
    <col min="12037" max="12042" width="15.875" style="2" customWidth="1"/>
    <col min="12043" max="12288" width="12.12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 customWidth="1"/>
    <col min="12293" max="12298" width="15.875" style="2" customWidth="1"/>
    <col min="12299" max="12544" width="12.12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 customWidth="1"/>
    <col min="12549" max="12554" width="15.875" style="2" customWidth="1"/>
    <col min="12555" max="12800" width="12.12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 customWidth="1"/>
    <col min="12805" max="12810" width="15.875" style="2" customWidth="1"/>
    <col min="12811" max="13056" width="12.12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 customWidth="1"/>
    <col min="13061" max="13066" width="15.875" style="2" customWidth="1"/>
    <col min="13067" max="13312" width="12.12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 customWidth="1"/>
    <col min="13317" max="13322" width="15.875" style="2" customWidth="1"/>
    <col min="13323" max="13568" width="12.12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 customWidth="1"/>
    <col min="13573" max="13578" width="15.875" style="2" customWidth="1"/>
    <col min="13579" max="13824" width="12.12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 customWidth="1"/>
    <col min="13829" max="13834" width="15.875" style="2" customWidth="1"/>
    <col min="13835" max="14080" width="12.12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 customWidth="1"/>
    <col min="14085" max="14090" width="15.875" style="2" customWidth="1"/>
    <col min="14091" max="14336" width="12.12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 customWidth="1"/>
    <col min="14341" max="14346" width="15.875" style="2" customWidth="1"/>
    <col min="14347" max="14592" width="12.12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 customWidth="1"/>
    <col min="14597" max="14602" width="15.875" style="2" customWidth="1"/>
    <col min="14603" max="14848" width="12.12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 customWidth="1"/>
    <col min="14853" max="14858" width="15.875" style="2" customWidth="1"/>
    <col min="14859" max="15104" width="12.12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 customWidth="1"/>
    <col min="15109" max="15114" width="15.875" style="2" customWidth="1"/>
    <col min="15115" max="15360" width="12.12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 customWidth="1"/>
    <col min="15365" max="15370" width="15.875" style="2" customWidth="1"/>
    <col min="15371" max="15616" width="12.12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 customWidth="1"/>
    <col min="15621" max="15626" width="15.875" style="2" customWidth="1"/>
    <col min="15627" max="15872" width="12.12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 customWidth="1"/>
    <col min="15877" max="15882" width="15.875" style="2" customWidth="1"/>
    <col min="15883" max="16128" width="12.12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 customWidth="1"/>
    <col min="16133" max="16138" width="15.875" style="2" customWidth="1"/>
    <col min="16139" max="16384" width="12.125" style="2"/>
  </cols>
  <sheetData>
    <row r="1" spans="1:12" x14ac:dyDescent="0.2">
      <c r="A1" s="1"/>
    </row>
    <row r="6" spans="1:12" x14ac:dyDescent="0.2">
      <c r="E6" s="4" t="s">
        <v>142</v>
      </c>
    </row>
    <row r="7" spans="1:12" ht="18" thickBot="1" x14ac:dyDescent="0.25">
      <c r="B7" s="5"/>
      <c r="C7" s="5"/>
      <c r="D7" s="5"/>
      <c r="E7" s="5"/>
      <c r="F7" s="5"/>
      <c r="G7" s="5"/>
      <c r="H7" s="6"/>
      <c r="I7" s="6" t="s">
        <v>120</v>
      </c>
      <c r="J7" s="28"/>
    </row>
    <row r="8" spans="1:12" x14ac:dyDescent="0.2">
      <c r="E8" s="42" t="s">
        <v>143</v>
      </c>
      <c r="F8" s="42" t="s">
        <v>144</v>
      </c>
      <c r="G8" s="43">
        <v>2000</v>
      </c>
      <c r="H8" s="43" t="s">
        <v>145</v>
      </c>
      <c r="I8" s="44" t="s">
        <v>146</v>
      </c>
    </row>
    <row r="9" spans="1:12" x14ac:dyDescent="0.2">
      <c r="B9" s="26"/>
      <c r="C9" s="26"/>
      <c r="D9" s="26"/>
      <c r="E9" s="32" t="s">
        <v>147</v>
      </c>
      <c r="F9" s="32" t="s">
        <v>148</v>
      </c>
      <c r="G9" s="32" t="s">
        <v>149</v>
      </c>
      <c r="H9" s="32" t="s">
        <v>150</v>
      </c>
      <c r="I9" s="32" t="s">
        <v>151</v>
      </c>
      <c r="J9" s="28"/>
    </row>
    <row r="10" spans="1:12" x14ac:dyDescent="0.2">
      <c r="E10" s="15"/>
      <c r="F10" s="28"/>
      <c r="G10" s="28"/>
      <c r="H10" s="28"/>
      <c r="I10" s="28"/>
    </row>
    <row r="11" spans="1:12" x14ac:dyDescent="0.2">
      <c r="C11" s="4" t="s">
        <v>152</v>
      </c>
      <c r="E11" s="14">
        <f>SUM(E13:E39)</f>
        <v>54540</v>
      </c>
      <c r="F11" s="30">
        <f>SUM(F13:F39)</f>
        <v>50344</v>
      </c>
      <c r="G11" s="30">
        <f>SUM(G13:G39)+3</f>
        <v>47969</v>
      </c>
      <c r="H11" s="30">
        <f>SUM(H13:H39)</f>
        <v>41705</v>
      </c>
      <c r="I11" s="30">
        <f>SUM(I13:I39)</f>
        <v>38803</v>
      </c>
      <c r="J11" s="3"/>
      <c r="K11" s="3"/>
      <c r="L11" s="3"/>
    </row>
    <row r="12" spans="1:12" x14ac:dyDescent="0.2">
      <c r="E12" s="15"/>
      <c r="F12" s="28"/>
      <c r="G12" s="28"/>
      <c r="H12" s="28"/>
      <c r="I12" s="28"/>
    </row>
    <row r="13" spans="1:12" x14ac:dyDescent="0.2">
      <c r="C13" s="1" t="s">
        <v>153</v>
      </c>
      <c r="E13" s="16">
        <v>1796</v>
      </c>
      <c r="F13" s="45">
        <v>1933</v>
      </c>
      <c r="G13" s="45">
        <v>1607</v>
      </c>
      <c r="H13" s="45">
        <v>1524</v>
      </c>
      <c r="I13" s="45">
        <v>1398</v>
      </c>
      <c r="J13" s="17"/>
      <c r="K13" s="17"/>
      <c r="L13" s="17"/>
    </row>
    <row r="14" spans="1:12" x14ac:dyDescent="0.2">
      <c r="C14" s="1" t="s">
        <v>154</v>
      </c>
      <c r="E14" s="16">
        <v>143</v>
      </c>
      <c r="F14" s="45">
        <v>185</v>
      </c>
      <c r="G14" s="45">
        <v>146</v>
      </c>
      <c r="H14" s="45">
        <v>102</v>
      </c>
      <c r="I14" s="45">
        <v>118</v>
      </c>
      <c r="J14" s="17"/>
      <c r="K14" s="17"/>
      <c r="L14" s="17"/>
    </row>
    <row r="15" spans="1:12" x14ac:dyDescent="0.2">
      <c r="C15" s="1" t="s">
        <v>155</v>
      </c>
      <c r="E15" s="16">
        <v>6623</v>
      </c>
      <c r="F15" s="45">
        <v>9901</v>
      </c>
      <c r="G15" s="45">
        <v>7017</v>
      </c>
      <c r="H15" s="45">
        <v>5409</v>
      </c>
      <c r="I15" s="45">
        <v>5446</v>
      </c>
      <c r="J15" s="17"/>
      <c r="K15" s="17"/>
      <c r="L15" s="17"/>
    </row>
    <row r="16" spans="1:12" x14ac:dyDescent="0.2">
      <c r="E16" s="16"/>
      <c r="F16" s="45"/>
      <c r="G16" s="45"/>
      <c r="H16" s="45"/>
      <c r="I16" s="45"/>
      <c r="J16" s="17"/>
      <c r="K16" s="17"/>
      <c r="L16" s="17"/>
    </row>
    <row r="17" spans="3:12" x14ac:dyDescent="0.2">
      <c r="C17" s="1" t="s">
        <v>156</v>
      </c>
      <c r="E17" s="16">
        <v>2543</v>
      </c>
      <c r="F17" s="45">
        <v>2650</v>
      </c>
      <c r="G17" s="45">
        <v>2467</v>
      </c>
      <c r="H17" s="45">
        <v>1789</v>
      </c>
      <c r="I17" s="45">
        <v>2202</v>
      </c>
      <c r="J17" s="17"/>
      <c r="K17" s="17"/>
      <c r="L17" s="17"/>
    </row>
    <row r="18" spans="3:12" x14ac:dyDescent="0.2">
      <c r="C18" s="1" t="s">
        <v>157</v>
      </c>
      <c r="E18" s="16">
        <v>8661</v>
      </c>
      <c r="F18" s="45">
        <v>6893</v>
      </c>
      <c r="G18" s="45">
        <v>6719</v>
      </c>
      <c r="H18" s="45">
        <v>5579</v>
      </c>
      <c r="I18" s="45">
        <v>5834</v>
      </c>
      <c r="J18" s="17"/>
      <c r="K18" s="17"/>
      <c r="L18" s="17"/>
    </row>
    <row r="19" spans="3:12" x14ac:dyDescent="0.2">
      <c r="C19" s="1" t="s">
        <v>158</v>
      </c>
      <c r="E19" s="16">
        <v>765</v>
      </c>
      <c r="F19" s="45">
        <v>556</v>
      </c>
      <c r="G19" s="45">
        <v>980</v>
      </c>
      <c r="H19" s="45">
        <v>757</v>
      </c>
      <c r="I19" s="45">
        <v>443</v>
      </c>
      <c r="J19" s="17"/>
      <c r="K19" s="17"/>
      <c r="L19" s="17"/>
    </row>
    <row r="20" spans="3:12" x14ac:dyDescent="0.2">
      <c r="E20" s="16"/>
      <c r="F20" s="45"/>
      <c r="G20" s="45"/>
      <c r="H20" s="45"/>
      <c r="I20" s="45"/>
      <c r="J20" s="17"/>
      <c r="K20" s="17"/>
      <c r="L20" s="17"/>
    </row>
    <row r="21" spans="3:12" x14ac:dyDescent="0.2">
      <c r="C21" s="1" t="s">
        <v>159</v>
      </c>
      <c r="E21" s="16">
        <v>554</v>
      </c>
      <c r="F21" s="45">
        <v>592</v>
      </c>
      <c r="G21" s="45">
        <v>603</v>
      </c>
      <c r="H21" s="45">
        <v>490</v>
      </c>
      <c r="I21" s="45">
        <v>507</v>
      </c>
      <c r="J21" s="17"/>
      <c r="K21" s="17"/>
      <c r="L21" s="17"/>
    </row>
    <row r="22" spans="3:12" x14ac:dyDescent="0.2">
      <c r="C22" s="1" t="s">
        <v>160</v>
      </c>
      <c r="E22" s="16">
        <v>1228</v>
      </c>
      <c r="F22" s="45">
        <v>1799</v>
      </c>
      <c r="G22" s="45">
        <v>1334</v>
      </c>
      <c r="H22" s="45">
        <v>1083</v>
      </c>
      <c r="I22" s="45">
        <v>1318</v>
      </c>
      <c r="J22" s="17"/>
      <c r="K22" s="17"/>
      <c r="L22" s="17"/>
    </row>
    <row r="23" spans="3:12" x14ac:dyDescent="0.2">
      <c r="C23" s="1" t="s">
        <v>161</v>
      </c>
      <c r="E23" s="16">
        <v>353</v>
      </c>
      <c r="F23" s="45">
        <v>450</v>
      </c>
      <c r="G23" s="45">
        <v>298</v>
      </c>
      <c r="H23" s="45">
        <v>272</v>
      </c>
      <c r="I23" s="45">
        <v>335</v>
      </c>
      <c r="J23" s="17"/>
      <c r="K23" s="17"/>
      <c r="L23" s="17"/>
    </row>
    <row r="24" spans="3:12" x14ac:dyDescent="0.2">
      <c r="E24" s="16"/>
      <c r="F24" s="45"/>
      <c r="G24" s="45"/>
      <c r="H24" s="45"/>
      <c r="I24" s="45"/>
      <c r="J24" s="17"/>
      <c r="K24" s="17"/>
      <c r="L24" s="17"/>
    </row>
    <row r="25" spans="3:12" x14ac:dyDescent="0.2">
      <c r="C25" s="1" t="s">
        <v>162</v>
      </c>
      <c r="E25" s="16">
        <v>406</v>
      </c>
      <c r="F25" s="45">
        <v>294</v>
      </c>
      <c r="G25" s="45">
        <v>343</v>
      </c>
      <c r="H25" s="45">
        <v>294</v>
      </c>
      <c r="I25" s="45">
        <v>322</v>
      </c>
      <c r="J25" s="17"/>
      <c r="K25" s="17"/>
      <c r="L25" s="17"/>
    </row>
    <row r="26" spans="3:12" x14ac:dyDescent="0.2">
      <c r="C26" s="1" t="s">
        <v>163</v>
      </c>
      <c r="E26" s="16">
        <v>7470</v>
      </c>
      <c r="F26" s="45">
        <v>7271</v>
      </c>
      <c r="G26" s="45">
        <v>6290</v>
      </c>
      <c r="H26" s="45">
        <v>4953</v>
      </c>
      <c r="I26" s="45">
        <v>4279</v>
      </c>
      <c r="J26" s="17"/>
      <c r="K26" s="17"/>
      <c r="L26" s="17"/>
    </row>
    <row r="27" spans="3:12" x14ac:dyDescent="0.2">
      <c r="C27" s="1" t="s">
        <v>164</v>
      </c>
      <c r="E27" s="16">
        <v>1214</v>
      </c>
      <c r="F27" s="45">
        <v>1045</v>
      </c>
      <c r="G27" s="45">
        <v>1191</v>
      </c>
      <c r="H27" s="45">
        <v>1053</v>
      </c>
      <c r="I27" s="45">
        <v>973</v>
      </c>
      <c r="J27" s="17"/>
      <c r="K27" s="17"/>
      <c r="L27" s="17"/>
    </row>
    <row r="28" spans="3:12" x14ac:dyDescent="0.2">
      <c r="E28" s="16"/>
      <c r="F28" s="45"/>
      <c r="G28" s="45"/>
      <c r="H28" s="45"/>
      <c r="I28" s="45"/>
      <c r="J28" s="17"/>
      <c r="K28" s="17"/>
      <c r="L28" s="17"/>
    </row>
    <row r="29" spans="3:12" x14ac:dyDescent="0.2">
      <c r="C29" s="1" t="s">
        <v>165</v>
      </c>
      <c r="E29" s="16">
        <v>4594</v>
      </c>
      <c r="F29" s="45">
        <v>2767</v>
      </c>
      <c r="G29" s="45">
        <v>3248</v>
      </c>
      <c r="H29" s="45">
        <v>2609</v>
      </c>
      <c r="I29" s="45">
        <v>2561</v>
      </c>
      <c r="J29" s="17"/>
      <c r="K29" s="17"/>
      <c r="L29" s="17"/>
    </row>
    <row r="30" spans="3:12" x14ac:dyDescent="0.2">
      <c r="C30" s="1" t="s">
        <v>166</v>
      </c>
      <c r="E30" s="16">
        <v>415</v>
      </c>
      <c r="F30" s="45">
        <v>385</v>
      </c>
      <c r="G30" s="45">
        <v>428</v>
      </c>
      <c r="H30" s="45">
        <v>425</v>
      </c>
      <c r="I30" s="45">
        <v>330</v>
      </c>
      <c r="J30" s="17"/>
      <c r="K30" s="17"/>
      <c r="L30" s="17"/>
    </row>
    <row r="31" spans="3:12" x14ac:dyDescent="0.2">
      <c r="C31" s="1" t="s">
        <v>167</v>
      </c>
      <c r="E31" s="16">
        <v>263</v>
      </c>
      <c r="F31" s="45">
        <v>171</v>
      </c>
      <c r="G31" s="45">
        <v>300</v>
      </c>
      <c r="H31" s="45">
        <v>255</v>
      </c>
      <c r="I31" s="45">
        <v>299</v>
      </c>
      <c r="J31" s="17"/>
      <c r="K31" s="17"/>
      <c r="L31" s="17"/>
    </row>
    <row r="32" spans="3:12" x14ac:dyDescent="0.2">
      <c r="E32" s="16"/>
      <c r="F32" s="45"/>
      <c r="G32" s="45"/>
      <c r="H32" s="45"/>
      <c r="I32" s="45"/>
      <c r="J32" s="17"/>
      <c r="K32" s="17"/>
      <c r="L32" s="17"/>
    </row>
    <row r="33" spans="1:12" x14ac:dyDescent="0.2">
      <c r="C33" s="1" t="s">
        <v>168</v>
      </c>
      <c r="E33" s="16">
        <v>209</v>
      </c>
      <c r="F33" s="45">
        <v>119</v>
      </c>
      <c r="G33" s="45">
        <v>240</v>
      </c>
      <c r="H33" s="45">
        <v>185</v>
      </c>
      <c r="I33" s="45">
        <v>224</v>
      </c>
      <c r="J33" s="17"/>
      <c r="K33" s="17"/>
      <c r="L33" s="17"/>
    </row>
    <row r="34" spans="1:12" x14ac:dyDescent="0.2">
      <c r="C34" s="1" t="s">
        <v>169</v>
      </c>
      <c r="E34" s="16">
        <v>676</v>
      </c>
      <c r="F34" s="45">
        <v>588</v>
      </c>
      <c r="G34" s="45">
        <v>964</v>
      </c>
      <c r="H34" s="45">
        <v>790</v>
      </c>
      <c r="I34" s="45">
        <v>1055</v>
      </c>
      <c r="J34" s="17"/>
      <c r="K34" s="17"/>
      <c r="L34" s="17"/>
    </row>
    <row r="35" spans="1:12" x14ac:dyDescent="0.2">
      <c r="C35" s="1" t="s">
        <v>170</v>
      </c>
      <c r="E35" s="16">
        <v>4610</v>
      </c>
      <c r="F35" s="45">
        <v>2841</v>
      </c>
      <c r="G35" s="45">
        <v>4363</v>
      </c>
      <c r="H35" s="45">
        <v>3869</v>
      </c>
      <c r="I35" s="45">
        <v>4030</v>
      </c>
      <c r="J35" s="17"/>
      <c r="K35" s="17"/>
      <c r="L35" s="17"/>
    </row>
    <row r="36" spans="1:12" x14ac:dyDescent="0.2">
      <c r="E36" s="16"/>
      <c r="F36" s="45"/>
      <c r="G36" s="45"/>
      <c r="H36" s="45"/>
      <c r="I36" s="45"/>
      <c r="J36" s="17"/>
      <c r="K36" s="17"/>
      <c r="L36" s="17"/>
    </row>
    <row r="37" spans="1:12" x14ac:dyDescent="0.2">
      <c r="C37" s="1" t="s">
        <v>171</v>
      </c>
      <c r="E37" s="16">
        <v>7436</v>
      </c>
      <c r="F37" s="45">
        <v>6682</v>
      </c>
      <c r="G37" s="45">
        <v>5772</v>
      </c>
      <c r="H37" s="45">
        <v>6005</v>
      </c>
      <c r="I37" s="45">
        <v>3947</v>
      </c>
      <c r="J37" s="17"/>
      <c r="K37" s="17"/>
      <c r="L37" s="17"/>
    </row>
    <row r="38" spans="1:12" x14ac:dyDescent="0.2">
      <c r="C38" s="1" t="s">
        <v>172</v>
      </c>
      <c r="E38" s="16">
        <v>3438</v>
      </c>
      <c r="F38" s="45">
        <v>2493</v>
      </c>
      <c r="G38" s="45">
        <v>2765</v>
      </c>
      <c r="H38" s="45">
        <v>3242</v>
      </c>
      <c r="I38" s="45">
        <v>2327</v>
      </c>
      <c r="J38" s="17"/>
      <c r="K38" s="17"/>
      <c r="L38" s="17"/>
    </row>
    <row r="39" spans="1:12" x14ac:dyDescent="0.2">
      <c r="C39" s="1" t="s">
        <v>173</v>
      </c>
      <c r="E39" s="16">
        <v>1143</v>
      </c>
      <c r="F39" s="45">
        <v>729</v>
      </c>
      <c r="G39" s="45">
        <v>891</v>
      </c>
      <c r="H39" s="45">
        <v>1020</v>
      </c>
      <c r="I39" s="45">
        <v>855</v>
      </c>
      <c r="J39" s="17"/>
      <c r="K39" s="17"/>
      <c r="L39" s="17"/>
    </row>
    <row r="40" spans="1:12" ht="18" thickBot="1" x14ac:dyDescent="0.25">
      <c r="B40" s="5"/>
      <c r="C40" s="7"/>
      <c r="D40" s="5"/>
      <c r="E40" s="27"/>
      <c r="F40" s="7"/>
      <c r="G40" s="5"/>
      <c r="H40" s="7"/>
      <c r="I40" s="7"/>
      <c r="J40" s="30"/>
      <c r="K40" s="3"/>
    </row>
    <row r="41" spans="1:12" x14ac:dyDescent="0.2">
      <c r="D41" s="1"/>
      <c r="E41" s="1" t="s">
        <v>174</v>
      </c>
      <c r="F41" s="3"/>
      <c r="G41" s="3"/>
      <c r="H41" s="3"/>
      <c r="I41" s="3"/>
      <c r="J41" s="3"/>
    </row>
    <row r="42" spans="1:12" x14ac:dyDescent="0.2">
      <c r="A42" s="1"/>
    </row>
  </sheetData>
  <phoneticPr fontId="2"/>
  <pageMargins left="0.34" right="0.31" top="0.55000000000000004" bottom="0.53" header="0.51200000000000001" footer="0.51200000000000001"/>
  <pageSetup paperSize="12" scale="75" orientation="portrait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4"/>
  <sheetViews>
    <sheetView showGridLines="0" zoomScale="75" zoomScaleNormal="100" workbookViewId="0">
      <selection sqref="A1:K53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5.625" style="2" customWidth="1"/>
    <col min="5" max="6" width="14.625" style="2" customWidth="1"/>
    <col min="7" max="256" width="13.375" style="2"/>
    <col min="257" max="257" width="13.375" style="2" customWidth="1"/>
    <col min="258" max="258" width="5.875" style="2" customWidth="1"/>
    <col min="259" max="259" width="17.125" style="2" customWidth="1"/>
    <col min="260" max="260" width="15.625" style="2" customWidth="1"/>
    <col min="261" max="262" width="14.625" style="2" customWidth="1"/>
    <col min="263" max="512" width="13.375" style="2"/>
    <col min="513" max="513" width="13.375" style="2" customWidth="1"/>
    <col min="514" max="514" width="5.875" style="2" customWidth="1"/>
    <col min="515" max="515" width="17.125" style="2" customWidth="1"/>
    <col min="516" max="516" width="15.625" style="2" customWidth="1"/>
    <col min="517" max="518" width="14.625" style="2" customWidth="1"/>
    <col min="519" max="768" width="13.375" style="2"/>
    <col min="769" max="769" width="13.375" style="2" customWidth="1"/>
    <col min="770" max="770" width="5.875" style="2" customWidth="1"/>
    <col min="771" max="771" width="17.125" style="2" customWidth="1"/>
    <col min="772" max="772" width="15.625" style="2" customWidth="1"/>
    <col min="773" max="774" width="14.625" style="2" customWidth="1"/>
    <col min="775" max="1024" width="13.375" style="2"/>
    <col min="1025" max="1025" width="13.375" style="2" customWidth="1"/>
    <col min="1026" max="1026" width="5.875" style="2" customWidth="1"/>
    <col min="1027" max="1027" width="17.125" style="2" customWidth="1"/>
    <col min="1028" max="1028" width="15.625" style="2" customWidth="1"/>
    <col min="1029" max="1030" width="14.625" style="2" customWidth="1"/>
    <col min="1031" max="1280" width="13.375" style="2"/>
    <col min="1281" max="1281" width="13.375" style="2" customWidth="1"/>
    <col min="1282" max="1282" width="5.875" style="2" customWidth="1"/>
    <col min="1283" max="1283" width="17.125" style="2" customWidth="1"/>
    <col min="1284" max="1284" width="15.625" style="2" customWidth="1"/>
    <col min="1285" max="1286" width="14.625" style="2" customWidth="1"/>
    <col min="1287" max="1536" width="13.375" style="2"/>
    <col min="1537" max="1537" width="13.375" style="2" customWidth="1"/>
    <col min="1538" max="1538" width="5.875" style="2" customWidth="1"/>
    <col min="1539" max="1539" width="17.125" style="2" customWidth="1"/>
    <col min="1540" max="1540" width="15.625" style="2" customWidth="1"/>
    <col min="1541" max="1542" width="14.625" style="2" customWidth="1"/>
    <col min="1543" max="1792" width="13.375" style="2"/>
    <col min="1793" max="1793" width="13.375" style="2" customWidth="1"/>
    <col min="1794" max="1794" width="5.875" style="2" customWidth="1"/>
    <col min="1795" max="1795" width="17.125" style="2" customWidth="1"/>
    <col min="1796" max="1796" width="15.625" style="2" customWidth="1"/>
    <col min="1797" max="1798" width="14.625" style="2" customWidth="1"/>
    <col min="1799" max="2048" width="13.375" style="2"/>
    <col min="2049" max="2049" width="13.375" style="2" customWidth="1"/>
    <col min="2050" max="2050" width="5.875" style="2" customWidth="1"/>
    <col min="2051" max="2051" width="17.125" style="2" customWidth="1"/>
    <col min="2052" max="2052" width="15.625" style="2" customWidth="1"/>
    <col min="2053" max="2054" width="14.625" style="2" customWidth="1"/>
    <col min="2055" max="2304" width="13.375" style="2"/>
    <col min="2305" max="2305" width="13.375" style="2" customWidth="1"/>
    <col min="2306" max="2306" width="5.875" style="2" customWidth="1"/>
    <col min="2307" max="2307" width="17.125" style="2" customWidth="1"/>
    <col min="2308" max="2308" width="15.625" style="2" customWidth="1"/>
    <col min="2309" max="2310" width="14.625" style="2" customWidth="1"/>
    <col min="2311" max="2560" width="13.375" style="2"/>
    <col min="2561" max="2561" width="13.375" style="2" customWidth="1"/>
    <col min="2562" max="2562" width="5.875" style="2" customWidth="1"/>
    <col min="2563" max="2563" width="17.125" style="2" customWidth="1"/>
    <col min="2564" max="2564" width="15.625" style="2" customWidth="1"/>
    <col min="2565" max="2566" width="14.625" style="2" customWidth="1"/>
    <col min="2567" max="2816" width="13.375" style="2"/>
    <col min="2817" max="2817" width="13.375" style="2" customWidth="1"/>
    <col min="2818" max="2818" width="5.875" style="2" customWidth="1"/>
    <col min="2819" max="2819" width="17.125" style="2" customWidth="1"/>
    <col min="2820" max="2820" width="15.625" style="2" customWidth="1"/>
    <col min="2821" max="2822" width="14.625" style="2" customWidth="1"/>
    <col min="2823" max="3072" width="13.375" style="2"/>
    <col min="3073" max="3073" width="13.375" style="2" customWidth="1"/>
    <col min="3074" max="3074" width="5.875" style="2" customWidth="1"/>
    <col min="3075" max="3075" width="17.125" style="2" customWidth="1"/>
    <col min="3076" max="3076" width="15.625" style="2" customWidth="1"/>
    <col min="3077" max="3078" width="14.625" style="2" customWidth="1"/>
    <col min="3079" max="3328" width="13.375" style="2"/>
    <col min="3329" max="3329" width="13.375" style="2" customWidth="1"/>
    <col min="3330" max="3330" width="5.875" style="2" customWidth="1"/>
    <col min="3331" max="3331" width="17.125" style="2" customWidth="1"/>
    <col min="3332" max="3332" width="15.625" style="2" customWidth="1"/>
    <col min="3333" max="3334" width="14.625" style="2" customWidth="1"/>
    <col min="3335" max="3584" width="13.375" style="2"/>
    <col min="3585" max="3585" width="13.375" style="2" customWidth="1"/>
    <col min="3586" max="3586" width="5.875" style="2" customWidth="1"/>
    <col min="3587" max="3587" width="17.125" style="2" customWidth="1"/>
    <col min="3588" max="3588" width="15.625" style="2" customWidth="1"/>
    <col min="3589" max="3590" width="14.625" style="2" customWidth="1"/>
    <col min="3591" max="3840" width="13.375" style="2"/>
    <col min="3841" max="3841" width="13.375" style="2" customWidth="1"/>
    <col min="3842" max="3842" width="5.875" style="2" customWidth="1"/>
    <col min="3843" max="3843" width="17.125" style="2" customWidth="1"/>
    <col min="3844" max="3844" width="15.625" style="2" customWidth="1"/>
    <col min="3845" max="3846" width="14.625" style="2" customWidth="1"/>
    <col min="3847" max="4096" width="13.375" style="2"/>
    <col min="4097" max="4097" width="13.375" style="2" customWidth="1"/>
    <col min="4098" max="4098" width="5.875" style="2" customWidth="1"/>
    <col min="4099" max="4099" width="17.125" style="2" customWidth="1"/>
    <col min="4100" max="4100" width="15.625" style="2" customWidth="1"/>
    <col min="4101" max="4102" width="14.625" style="2" customWidth="1"/>
    <col min="4103" max="4352" width="13.375" style="2"/>
    <col min="4353" max="4353" width="13.375" style="2" customWidth="1"/>
    <col min="4354" max="4354" width="5.875" style="2" customWidth="1"/>
    <col min="4355" max="4355" width="17.125" style="2" customWidth="1"/>
    <col min="4356" max="4356" width="15.625" style="2" customWidth="1"/>
    <col min="4357" max="4358" width="14.625" style="2" customWidth="1"/>
    <col min="4359" max="4608" width="13.375" style="2"/>
    <col min="4609" max="4609" width="13.375" style="2" customWidth="1"/>
    <col min="4610" max="4610" width="5.875" style="2" customWidth="1"/>
    <col min="4611" max="4611" width="17.125" style="2" customWidth="1"/>
    <col min="4612" max="4612" width="15.625" style="2" customWidth="1"/>
    <col min="4613" max="4614" width="14.625" style="2" customWidth="1"/>
    <col min="4615" max="4864" width="13.375" style="2"/>
    <col min="4865" max="4865" width="13.375" style="2" customWidth="1"/>
    <col min="4866" max="4866" width="5.875" style="2" customWidth="1"/>
    <col min="4867" max="4867" width="17.125" style="2" customWidth="1"/>
    <col min="4868" max="4868" width="15.625" style="2" customWidth="1"/>
    <col min="4869" max="4870" width="14.625" style="2" customWidth="1"/>
    <col min="4871" max="5120" width="13.375" style="2"/>
    <col min="5121" max="5121" width="13.375" style="2" customWidth="1"/>
    <col min="5122" max="5122" width="5.875" style="2" customWidth="1"/>
    <col min="5123" max="5123" width="17.125" style="2" customWidth="1"/>
    <col min="5124" max="5124" width="15.625" style="2" customWidth="1"/>
    <col min="5125" max="5126" width="14.625" style="2" customWidth="1"/>
    <col min="5127" max="5376" width="13.375" style="2"/>
    <col min="5377" max="5377" width="13.375" style="2" customWidth="1"/>
    <col min="5378" max="5378" width="5.875" style="2" customWidth="1"/>
    <col min="5379" max="5379" width="17.125" style="2" customWidth="1"/>
    <col min="5380" max="5380" width="15.625" style="2" customWidth="1"/>
    <col min="5381" max="5382" width="14.625" style="2" customWidth="1"/>
    <col min="5383" max="5632" width="13.375" style="2"/>
    <col min="5633" max="5633" width="13.375" style="2" customWidth="1"/>
    <col min="5634" max="5634" width="5.875" style="2" customWidth="1"/>
    <col min="5635" max="5635" width="17.125" style="2" customWidth="1"/>
    <col min="5636" max="5636" width="15.625" style="2" customWidth="1"/>
    <col min="5637" max="5638" width="14.625" style="2" customWidth="1"/>
    <col min="5639" max="5888" width="13.375" style="2"/>
    <col min="5889" max="5889" width="13.375" style="2" customWidth="1"/>
    <col min="5890" max="5890" width="5.875" style="2" customWidth="1"/>
    <col min="5891" max="5891" width="17.125" style="2" customWidth="1"/>
    <col min="5892" max="5892" width="15.625" style="2" customWidth="1"/>
    <col min="5893" max="5894" width="14.625" style="2" customWidth="1"/>
    <col min="5895" max="6144" width="13.375" style="2"/>
    <col min="6145" max="6145" width="13.375" style="2" customWidth="1"/>
    <col min="6146" max="6146" width="5.875" style="2" customWidth="1"/>
    <col min="6147" max="6147" width="17.125" style="2" customWidth="1"/>
    <col min="6148" max="6148" width="15.625" style="2" customWidth="1"/>
    <col min="6149" max="6150" width="14.625" style="2" customWidth="1"/>
    <col min="6151" max="6400" width="13.375" style="2"/>
    <col min="6401" max="6401" width="13.375" style="2" customWidth="1"/>
    <col min="6402" max="6402" width="5.875" style="2" customWidth="1"/>
    <col min="6403" max="6403" width="17.125" style="2" customWidth="1"/>
    <col min="6404" max="6404" width="15.625" style="2" customWidth="1"/>
    <col min="6405" max="6406" width="14.625" style="2" customWidth="1"/>
    <col min="6407" max="6656" width="13.375" style="2"/>
    <col min="6657" max="6657" width="13.375" style="2" customWidth="1"/>
    <col min="6658" max="6658" width="5.875" style="2" customWidth="1"/>
    <col min="6659" max="6659" width="17.125" style="2" customWidth="1"/>
    <col min="6660" max="6660" width="15.625" style="2" customWidth="1"/>
    <col min="6661" max="6662" width="14.625" style="2" customWidth="1"/>
    <col min="6663" max="6912" width="13.375" style="2"/>
    <col min="6913" max="6913" width="13.375" style="2" customWidth="1"/>
    <col min="6914" max="6914" width="5.875" style="2" customWidth="1"/>
    <col min="6915" max="6915" width="17.125" style="2" customWidth="1"/>
    <col min="6916" max="6916" width="15.625" style="2" customWidth="1"/>
    <col min="6917" max="6918" width="14.625" style="2" customWidth="1"/>
    <col min="6919" max="7168" width="13.375" style="2"/>
    <col min="7169" max="7169" width="13.375" style="2" customWidth="1"/>
    <col min="7170" max="7170" width="5.875" style="2" customWidth="1"/>
    <col min="7171" max="7171" width="17.125" style="2" customWidth="1"/>
    <col min="7172" max="7172" width="15.625" style="2" customWidth="1"/>
    <col min="7173" max="7174" width="14.625" style="2" customWidth="1"/>
    <col min="7175" max="7424" width="13.375" style="2"/>
    <col min="7425" max="7425" width="13.375" style="2" customWidth="1"/>
    <col min="7426" max="7426" width="5.875" style="2" customWidth="1"/>
    <col min="7427" max="7427" width="17.125" style="2" customWidth="1"/>
    <col min="7428" max="7428" width="15.625" style="2" customWidth="1"/>
    <col min="7429" max="7430" width="14.625" style="2" customWidth="1"/>
    <col min="7431" max="7680" width="13.375" style="2"/>
    <col min="7681" max="7681" width="13.375" style="2" customWidth="1"/>
    <col min="7682" max="7682" width="5.875" style="2" customWidth="1"/>
    <col min="7683" max="7683" width="17.125" style="2" customWidth="1"/>
    <col min="7684" max="7684" width="15.625" style="2" customWidth="1"/>
    <col min="7685" max="7686" width="14.625" style="2" customWidth="1"/>
    <col min="7687" max="7936" width="13.375" style="2"/>
    <col min="7937" max="7937" width="13.375" style="2" customWidth="1"/>
    <col min="7938" max="7938" width="5.875" style="2" customWidth="1"/>
    <col min="7939" max="7939" width="17.125" style="2" customWidth="1"/>
    <col min="7940" max="7940" width="15.625" style="2" customWidth="1"/>
    <col min="7941" max="7942" width="14.625" style="2" customWidth="1"/>
    <col min="7943" max="8192" width="13.375" style="2"/>
    <col min="8193" max="8193" width="13.375" style="2" customWidth="1"/>
    <col min="8194" max="8194" width="5.875" style="2" customWidth="1"/>
    <col min="8195" max="8195" width="17.125" style="2" customWidth="1"/>
    <col min="8196" max="8196" width="15.625" style="2" customWidth="1"/>
    <col min="8197" max="8198" width="14.625" style="2" customWidth="1"/>
    <col min="8199" max="8448" width="13.375" style="2"/>
    <col min="8449" max="8449" width="13.375" style="2" customWidth="1"/>
    <col min="8450" max="8450" width="5.875" style="2" customWidth="1"/>
    <col min="8451" max="8451" width="17.125" style="2" customWidth="1"/>
    <col min="8452" max="8452" width="15.625" style="2" customWidth="1"/>
    <col min="8453" max="8454" width="14.625" style="2" customWidth="1"/>
    <col min="8455" max="8704" width="13.375" style="2"/>
    <col min="8705" max="8705" width="13.375" style="2" customWidth="1"/>
    <col min="8706" max="8706" width="5.875" style="2" customWidth="1"/>
    <col min="8707" max="8707" width="17.125" style="2" customWidth="1"/>
    <col min="8708" max="8708" width="15.625" style="2" customWidth="1"/>
    <col min="8709" max="8710" width="14.625" style="2" customWidth="1"/>
    <col min="8711" max="8960" width="13.375" style="2"/>
    <col min="8961" max="8961" width="13.375" style="2" customWidth="1"/>
    <col min="8962" max="8962" width="5.875" style="2" customWidth="1"/>
    <col min="8963" max="8963" width="17.125" style="2" customWidth="1"/>
    <col min="8964" max="8964" width="15.625" style="2" customWidth="1"/>
    <col min="8965" max="8966" width="14.625" style="2" customWidth="1"/>
    <col min="8967" max="9216" width="13.375" style="2"/>
    <col min="9217" max="9217" width="13.375" style="2" customWidth="1"/>
    <col min="9218" max="9218" width="5.875" style="2" customWidth="1"/>
    <col min="9219" max="9219" width="17.125" style="2" customWidth="1"/>
    <col min="9220" max="9220" width="15.625" style="2" customWidth="1"/>
    <col min="9221" max="9222" width="14.625" style="2" customWidth="1"/>
    <col min="9223" max="9472" width="13.375" style="2"/>
    <col min="9473" max="9473" width="13.375" style="2" customWidth="1"/>
    <col min="9474" max="9474" width="5.875" style="2" customWidth="1"/>
    <col min="9475" max="9475" width="17.125" style="2" customWidth="1"/>
    <col min="9476" max="9476" width="15.625" style="2" customWidth="1"/>
    <col min="9477" max="9478" width="14.625" style="2" customWidth="1"/>
    <col min="9479" max="9728" width="13.375" style="2"/>
    <col min="9729" max="9729" width="13.375" style="2" customWidth="1"/>
    <col min="9730" max="9730" width="5.875" style="2" customWidth="1"/>
    <col min="9731" max="9731" width="17.125" style="2" customWidth="1"/>
    <col min="9732" max="9732" width="15.625" style="2" customWidth="1"/>
    <col min="9733" max="9734" width="14.625" style="2" customWidth="1"/>
    <col min="9735" max="9984" width="13.375" style="2"/>
    <col min="9985" max="9985" width="13.375" style="2" customWidth="1"/>
    <col min="9986" max="9986" width="5.875" style="2" customWidth="1"/>
    <col min="9987" max="9987" width="17.125" style="2" customWidth="1"/>
    <col min="9988" max="9988" width="15.625" style="2" customWidth="1"/>
    <col min="9989" max="9990" width="14.625" style="2" customWidth="1"/>
    <col min="9991" max="10240" width="13.37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5.625" style="2" customWidth="1"/>
    <col min="10245" max="10246" width="14.625" style="2" customWidth="1"/>
    <col min="10247" max="10496" width="13.37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5.625" style="2" customWidth="1"/>
    <col min="10501" max="10502" width="14.625" style="2" customWidth="1"/>
    <col min="10503" max="10752" width="13.37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5.625" style="2" customWidth="1"/>
    <col min="10757" max="10758" width="14.625" style="2" customWidth="1"/>
    <col min="10759" max="11008" width="13.37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5.625" style="2" customWidth="1"/>
    <col min="11013" max="11014" width="14.625" style="2" customWidth="1"/>
    <col min="11015" max="11264" width="13.37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5.625" style="2" customWidth="1"/>
    <col min="11269" max="11270" width="14.625" style="2" customWidth="1"/>
    <col min="11271" max="11520" width="13.37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5.625" style="2" customWidth="1"/>
    <col min="11525" max="11526" width="14.625" style="2" customWidth="1"/>
    <col min="11527" max="11776" width="13.37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5.625" style="2" customWidth="1"/>
    <col min="11781" max="11782" width="14.625" style="2" customWidth="1"/>
    <col min="11783" max="12032" width="13.37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5.625" style="2" customWidth="1"/>
    <col min="12037" max="12038" width="14.625" style="2" customWidth="1"/>
    <col min="12039" max="12288" width="13.37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5.625" style="2" customWidth="1"/>
    <col min="12293" max="12294" width="14.625" style="2" customWidth="1"/>
    <col min="12295" max="12544" width="13.37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5.625" style="2" customWidth="1"/>
    <col min="12549" max="12550" width="14.625" style="2" customWidth="1"/>
    <col min="12551" max="12800" width="13.37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5.625" style="2" customWidth="1"/>
    <col min="12805" max="12806" width="14.625" style="2" customWidth="1"/>
    <col min="12807" max="13056" width="13.37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5.625" style="2" customWidth="1"/>
    <col min="13061" max="13062" width="14.625" style="2" customWidth="1"/>
    <col min="13063" max="13312" width="13.37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5.625" style="2" customWidth="1"/>
    <col min="13317" max="13318" width="14.625" style="2" customWidth="1"/>
    <col min="13319" max="13568" width="13.37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5.625" style="2" customWidth="1"/>
    <col min="13573" max="13574" width="14.625" style="2" customWidth="1"/>
    <col min="13575" max="13824" width="13.37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5.625" style="2" customWidth="1"/>
    <col min="13829" max="13830" width="14.625" style="2" customWidth="1"/>
    <col min="13831" max="14080" width="13.37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5.625" style="2" customWidth="1"/>
    <col min="14085" max="14086" width="14.625" style="2" customWidth="1"/>
    <col min="14087" max="14336" width="13.37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5.625" style="2" customWidth="1"/>
    <col min="14341" max="14342" width="14.625" style="2" customWidth="1"/>
    <col min="14343" max="14592" width="13.37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5.625" style="2" customWidth="1"/>
    <col min="14597" max="14598" width="14.625" style="2" customWidth="1"/>
    <col min="14599" max="14848" width="13.37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5.625" style="2" customWidth="1"/>
    <col min="14853" max="14854" width="14.625" style="2" customWidth="1"/>
    <col min="14855" max="15104" width="13.37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5.625" style="2" customWidth="1"/>
    <col min="15109" max="15110" width="14.625" style="2" customWidth="1"/>
    <col min="15111" max="15360" width="13.37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5.625" style="2" customWidth="1"/>
    <col min="15365" max="15366" width="14.625" style="2" customWidth="1"/>
    <col min="15367" max="15616" width="13.37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5.625" style="2" customWidth="1"/>
    <col min="15621" max="15622" width="14.625" style="2" customWidth="1"/>
    <col min="15623" max="15872" width="13.37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5.625" style="2" customWidth="1"/>
    <col min="15877" max="15878" width="14.625" style="2" customWidth="1"/>
    <col min="15879" max="16128" width="13.37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5.625" style="2" customWidth="1"/>
    <col min="16133" max="16134" width="14.625" style="2" customWidth="1"/>
    <col min="16135" max="16384" width="13.375" style="2"/>
  </cols>
  <sheetData>
    <row r="1" spans="1:11" x14ac:dyDescent="0.2">
      <c r="A1" s="1"/>
    </row>
    <row r="6" spans="1:11" x14ac:dyDescent="0.2">
      <c r="E6" s="4" t="s">
        <v>175</v>
      </c>
    </row>
    <row r="8" spans="1:11" x14ac:dyDescent="0.2">
      <c r="D8" s="1" t="s">
        <v>176</v>
      </c>
    </row>
    <row r="9" spans="1:11" x14ac:dyDescent="0.2">
      <c r="D9" s="1" t="s">
        <v>177</v>
      </c>
    </row>
    <row r="10" spans="1:11" x14ac:dyDescent="0.2">
      <c r="D10" s="1" t="s">
        <v>178</v>
      </c>
    </row>
    <row r="11" spans="1:11" ht="18" thickBot="1" x14ac:dyDescent="0.25">
      <c r="B11" s="5"/>
      <c r="C11" s="5"/>
      <c r="D11" s="5"/>
      <c r="E11" s="5"/>
      <c r="F11" s="5"/>
      <c r="G11" s="5"/>
      <c r="H11" s="5"/>
      <c r="I11" s="5"/>
      <c r="J11" s="6" t="s">
        <v>179</v>
      </c>
      <c r="K11" s="5"/>
    </row>
    <row r="12" spans="1:11" x14ac:dyDescent="0.2">
      <c r="E12" s="42" t="s">
        <v>180</v>
      </c>
      <c r="F12" s="46" t="s">
        <v>181</v>
      </c>
      <c r="G12" s="46" t="s">
        <v>182</v>
      </c>
      <c r="H12" s="47" t="s">
        <v>183</v>
      </c>
      <c r="I12" s="47" t="s">
        <v>184</v>
      </c>
      <c r="J12" s="26"/>
      <c r="K12" s="26"/>
    </row>
    <row r="13" spans="1:11" x14ac:dyDescent="0.2">
      <c r="B13" s="26"/>
      <c r="C13" s="26"/>
      <c r="D13" s="26"/>
      <c r="E13" s="13" t="s">
        <v>15</v>
      </c>
      <c r="F13" s="13" t="s">
        <v>185</v>
      </c>
      <c r="G13" s="13" t="s">
        <v>186</v>
      </c>
      <c r="H13" s="13" t="s">
        <v>187</v>
      </c>
      <c r="I13" s="13" t="s">
        <v>188</v>
      </c>
      <c r="J13" s="48" t="s">
        <v>189</v>
      </c>
      <c r="K13" s="48" t="s">
        <v>190</v>
      </c>
    </row>
    <row r="14" spans="1:11" x14ac:dyDescent="0.2">
      <c r="E14" s="15"/>
      <c r="F14" s="28"/>
      <c r="G14" s="28"/>
    </row>
    <row r="15" spans="1:11" x14ac:dyDescent="0.2">
      <c r="B15" s="4" t="s">
        <v>191</v>
      </c>
      <c r="D15" s="3"/>
      <c r="E15" s="14">
        <v>36007</v>
      </c>
      <c r="F15" s="30">
        <v>33836</v>
      </c>
      <c r="G15" s="30">
        <v>33518</v>
      </c>
      <c r="H15" s="3">
        <v>28049</v>
      </c>
      <c r="I15" s="3">
        <v>28561</v>
      </c>
      <c r="J15" s="3">
        <f>J17+J50</f>
        <v>9765</v>
      </c>
      <c r="K15" s="3">
        <f>K17+K50</f>
        <v>14158</v>
      </c>
    </row>
    <row r="16" spans="1:11" x14ac:dyDescent="0.2">
      <c r="E16" s="15"/>
      <c r="F16" s="28"/>
      <c r="G16" s="28"/>
    </row>
    <row r="17" spans="2:11" x14ac:dyDescent="0.2">
      <c r="B17" s="4" t="s">
        <v>192</v>
      </c>
      <c r="C17" s="3"/>
      <c r="D17" s="3"/>
      <c r="E17" s="14">
        <v>27915</v>
      </c>
      <c r="F17" s="30">
        <v>25711</v>
      </c>
      <c r="G17" s="30">
        <v>26249</v>
      </c>
      <c r="H17" s="3">
        <v>22164</v>
      </c>
      <c r="I17" s="3">
        <v>23923</v>
      </c>
      <c r="J17" s="3">
        <v>8864</v>
      </c>
      <c r="K17" s="3">
        <v>10421</v>
      </c>
    </row>
    <row r="18" spans="2:11" x14ac:dyDescent="0.2">
      <c r="E18" s="16"/>
      <c r="F18" s="28"/>
      <c r="G18" s="28"/>
      <c r="J18" s="3"/>
      <c r="K18" s="3"/>
    </row>
    <row r="19" spans="2:11" x14ac:dyDescent="0.2">
      <c r="C19" s="1" t="s">
        <v>193</v>
      </c>
      <c r="E19" s="16">
        <v>4366</v>
      </c>
      <c r="F19" s="45">
        <v>5582</v>
      </c>
      <c r="G19" s="49">
        <v>4738</v>
      </c>
      <c r="H19" s="34">
        <v>4586</v>
      </c>
      <c r="I19" s="50">
        <v>3693</v>
      </c>
      <c r="J19" s="17">
        <v>3693</v>
      </c>
      <c r="K19" s="51" t="s">
        <v>194</v>
      </c>
    </row>
    <row r="20" spans="2:11" x14ac:dyDescent="0.2">
      <c r="C20" s="1" t="s">
        <v>195</v>
      </c>
      <c r="E20" s="16">
        <v>248</v>
      </c>
      <c r="F20" s="45">
        <v>194</v>
      </c>
      <c r="G20" s="49">
        <v>217</v>
      </c>
      <c r="H20" s="34">
        <v>282</v>
      </c>
      <c r="I20" s="50">
        <v>179</v>
      </c>
      <c r="J20" s="17">
        <v>170</v>
      </c>
      <c r="K20" s="17">
        <v>9</v>
      </c>
    </row>
    <row r="21" spans="2:11" x14ac:dyDescent="0.2">
      <c r="E21" s="16"/>
      <c r="F21" s="45"/>
      <c r="G21" s="28"/>
      <c r="J21" s="17"/>
      <c r="K21" s="17"/>
    </row>
    <row r="22" spans="2:11" x14ac:dyDescent="0.2">
      <c r="C22" s="1" t="s">
        <v>196</v>
      </c>
      <c r="E22" s="18">
        <v>817</v>
      </c>
      <c r="F22" s="45">
        <v>494</v>
      </c>
      <c r="G22" s="49">
        <v>1274</v>
      </c>
      <c r="H22" s="34">
        <v>735</v>
      </c>
      <c r="I22" s="50">
        <v>604</v>
      </c>
      <c r="J22" s="51" t="s">
        <v>194</v>
      </c>
      <c r="K22" s="17">
        <v>604</v>
      </c>
    </row>
    <row r="23" spans="2:11" x14ac:dyDescent="0.2">
      <c r="C23" s="1" t="s">
        <v>197</v>
      </c>
      <c r="E23" s="18" t="s">
        <v>198</v>
      </c>
      <c r="F23" s="52" t="s">
        <v>198</v>
      </c>
      <c r="G23" s="52" t="s">
        <v>198</v>
      </c>
      <c r="H23" s="52" t="s">
        <v>198</v>
      </c>
      <c r="I23" s="52" t="s">
        <v>198</v>
      </c>
      <c r="J23" s="52" t="s">
        <v>198</v>
      </c>
      <c r="K23" s="19">
        <v>1550</v>
      </c>
    </row>
    <row r="24" spans="2:11" x14ac:dyDescent="0.2">
      <c r="C24" s="1"/>
      <c r="E24" s="18"/>
      <c r="F24" s="52"/>
      <c r="G24" s="52"/>
      <c r="H24" s="52"/>
      <c r="I24" s="52"/>
      <c r="J24" s="52"/>
      <c r="K24" s="19"/>
    </row>
    <row r="25" spans="2:11" x14ac:dyDescent="0.2">
      <c r="C25" s="1" t="s">
        <v>199</v>
      </c>
      <c r="E25" s="16">
        <v>13</v>
      </c>
      <c r="F25" s="45">
        <v>15</v>
      </c>
      <c r="G25" s="49">
        <v>31</v>
      </c>
      <c r="H25" s="34">
        <v>44</v>
      </c>
      <c r="I25" s="50">
        <v>44</v>
      </c>
      <c r="J25" s="17">
        <v>29</v>
      </c>
      <c r="K25" s="17">
        <v>15</v>
      </c>
    </row>
    <row r="26" spans="2:11" x14ac:dyDescent="0.2">
      <c r="C26" s="1" t="s">
        <v>200</v>
      </c>
      <c r="E26" s="16">
        <v>11</v>
      </c>
      <c r="F26" s="45">
        <v>1</v>
      </c>
      <c r="G26" s="49">
        <v>0</v>
      </c>
      <c r="H26" s="34">
        <v>1</v>
      </c>
      <c r="I26" s="50">
        <v>15</v>
      </c>
      <c r="J26" s="51" t="s">
        <v>194</v>
      </c>
      <c r="K26" s="17">
        <v>15</v>
      </c>
    </row>
    <row r="27" spans="2:11" x14ac:dyDescent="0.2">
      <c r="C27" s="1" t="s">
        <v>201</v>
      </c>
      <c r="E27" s="18" t="s">
        <v>198</v>
      </c>
      <c r="F27" s="52" t="s">
        <v>198</v>
      </c>
      <c r="G27" s="52" t="s">
        <v>198</v>
      </c>
      <c r="H27" s="52" t="s">
        <v>198</v>
      </c>
      <c r="I27" s="50">
        <v>277</v>
      </c>
      <c r="J27" s="17">
        <v>12</v>
      </c>
      <c r="K27" s="17">
        <v>265</v>
      </c>
    </row>
    <row r="28" spans="2:11" x14ac:dyDescent="0.2">
      <c r="C28" s="1"/>
      <c r="E28" s="16"/>
      <c r="F28" s="45"/>
      <c r="G28" s="49"/>
      <c r="H28" s="34"/>
      <c r="I28" s="34"/>
      <c r="J28" s="17"/>
      <c r="K28" s="17"/>
    </row>
    <row r="29" spans="2:11" x14ac:dyDescent="0.2">
      <c r="C29" s="1" t="s">
        <v>202</v>
      </c>
      <c r="E29" s="16">
        <v>1089</v>
      </c>
      <c r="F29" s="45">
        <v>870</v>
      </c>
      <c r="G29" s="49">
        <v>924</v>
      </c>
      <c r="H29" s="34">
        <v>925</v>
      </c>
      <c r="I29" s="52" t="s">
        <v>198</v>
      </c>
      <c r="J29" s="19" t="s">
        <v>198</v>
      </c>
      <c r="K29" s="17">
        <v>548</v>
      </c>
    </row>
    <row r="30" spans="2:11" x14ac:dyDescent="0.2">
      <c r="C30" s="1" t="s">
        <v>203</v>
      </c>
      <c r="E30" s="16">
        <v>369</v>
      </c>
      <c r="F30" s="45">
        <v>339</v>
      </c>
      <c r="G30" s="49">
        <v>361</v>
      </c>
      <c r="H30" s="34">
        <v>308</v>
      </c>
      <c r="I30" s="50">
        <v>265</v>
      </c>
      <c r="J30" s="17">
        <v>127</v>
      </c>
      <c r="K30" s="17">
        <v>138</v>
      </c>
    </row>
    <row r="31" spans="2:11" x14ac:dyDescent="0.2">
      <c r="C31" s="1" t="s">
        <v>204</v>
      </c>
      <c r="E31" s="16">
        <v>18</v>
      </c>
      <c r="F31" s="45">
        <v>2</v>
      </c>
      <c r="G31" s="49">
        <v>11</v>
      </c>
      <c r="H31" s="34">
        <v>1</v>
      </c>
      <c r="I31" s="52" t="s">
        <v>198</v>
      </c>
      <c r="J31" s="51" t="s">
        <v>194</v>
      </c>
      <c r="K31" s="52" t="s">
        <v>198</v>
      </c>
    </row>
    <row r="32" spans="2:11" x14ac:dyDescent="0.2">
      <c r="C32" s="1"/>
      <c r="E32" s="16"/>
      <c r="F32" s="45"/>
      <c r="G32" s="49"/>
      <c r="H32" s="34"/>
      <c r="I32" s="34"/>
      <c r="J32" s="17"/>
      <c r="K32" s="17"/>
    </row>
    <row r="33" spans="3:11" x14ac:dyDescent="0.2">
      <c r="C33" s="1" t="s">
        <v>205</v>
      </c>
      <c r="E33" s="16">
        <v>4620</v>
      </c>
      <c r="F33" s="45">
        <v>3523</v>
      </c>
      <c r="G33" s="49">
        <v>3001</v>
      </c>
      <c r="H33" s="34">
        <v>2312</v>
      </c>
      <c r="I33" s="50">
        <v>1454</v>
      </c>
      <c r="J33" s="51" t="s">
        <v>194</v>
      </c>
      <c r="K33" s="17">
        <v>1454</v>
      </c>
    </row>
    <row r="34" spans="3:11" x14ac:dyDescent="0.2">
      <c r="C34" s="1" t="s">
        <v>206</v>
      </c>
      <c r="E34" s="16">
        <v>1165</v>
      </c>
      <c r="F34" s="45">
        <v>1251</v>
      </c>
      <c r="G34" s="49">
        <v>1169</v>
      </c>
      <c r="H34" s="34">
        <v>1206</v>
      </c>
      <c r="I34" s="52" t="s">
        <v>198</v>
      </c>
      <c r="J34" s="52" t="s">
        <v>198</v>
      </c>
      <c r="K34" s="17">
        <v>1106</v>
      </c>
    </row>
    <row r="35" spans="3:11" x14ac:dyDescent="0.2">
      <c r="C35" s="1" t="s">
        <v>207</v>
      </c>
      <c r="E35" s="18" t="s">
        <v>198</v>
      </c>
      <c r="F35" s="52" t="s">
        <v>198</v>
      </c>
      <c r="G35" s="52" t="s">
        <v>198</v>
      </c>
      <c r="H35" s="52" t="s">
        <v>198</v>
      </c>
      <c r="I35" s="34">
        <v>131</v>
      </c>
      <c r="J35" s="52" t="s">
        <v>198</v>
      </c>
      <c r="K35" s="52" t="s">
        <v>198</v>
      </c>
    </row>
    <row r="36" spans="3:11" x14ac:dyDescent="0.2">
      <c r="C36" s="1" t="s">
        <v>208</v>
      </c>
      <c r="E36" s="16">
        <v>310</v>
      </c>
      <c r="F36" s="45">
        <v>275</v>
      </c>
      <c r="G36" s="49">
        <v>230</v>
      </c>
      <c r="H36" s="34">
        <v>418</v>
      </c>
      <c r="I36" s="50">
        <v>299</v>
      </c>
      <c r="J36" s="17">
        <v>71</v>
      </c>
      <c r="K36" s="17">
        <v>228</v>
      </c>
    </row>
    <row r="37" spans="3:11" x14ac:dyDescent="0.2">
      <c r="C37" s="1"/>
      <c r="E37" s="16"/>
      <c r="F37" s="45"/>
      <c r="G37" s="49"/>
      <c r="H37" s="34"/>
      <c r="I37" s="34"/>
      <c r="J37" s="17"/>
      <c r="K37" s="17"/>
    </row>
    <row r="38" spans="3:11" x14ac:dyDescent="0.2">
      <c r="C38" s="1" t="s">
        <v>209</v>
      </c>
      <c r="E38" s="18" t="s">
        <v>198</v>
      </c>
      <c r="F38" s="52" t="s">
        <v>198</v>
      </c>
      <c r="G38" s="52" t="s">
        <v>198</v>
      </c>
      <c r="H38" s="52" t="s">
        <v>198</v>
      </c>
      <c r="I38" s="52" t="s">
        <v>198</v>
      </c>
      <c r="J38" s="51" t="s">
        <v>194</v>
      </c>
      <c r="K38" s="52" t="s">
        <v>198</v>
      </c>
    </row>
    <row r="39" spans="3:11" x14ac:dyDescent="0.2">
      <c r="C39" s="1" t="s">
        <v>210</v>
      </c>
      <c r="E39" s="18" t="s">
        <v>198</v>
      </c>
      <c r="F39" s="45">
        <v>7</v>
      </c>
      <c r="G39" s="28">
        <v>8</v>
      </c>
      <c r="H39" s="52" t="s">
        <v>198</v>
      </c>
      <c r="I39" s="2">
        <v>6</v>
      </c>
      <c r="J39" s="51" t="s">
        <v>194</v>
      </c>
      <c r="K39" s="17">
        <v>6</v>
      </c>
    </row>
    <row r="40" spans="3:11" x14ac:dyDescent="0.2">
      <c r="C40" s="1"/>
      <c r="E40" s="18"/>
      <c r="F40" s="45"/>
      <c r="G40" s="28"/>
      <c r="H40" s="52"/>
      <c r="J40" s="51"/>
      <c r="K40" s="17"/>
    </row>
    <row r="41" spans="3:11" x14ac:dyDescent="0.2">
      <c r="C41" s="1" t="s">
        <v>211</v>
      </c>
      <c r="E41" s="16">
        <v>106</v>
      </c>
      <c r="F41" s="45">
        <v>111</v>
      </c>
      <c r="G41" s="49">
        <v>66</v>
      </c>
      <c r="H41" s="34">
        <v>85</v>
      </c>
      <c r="I41" s="50">
        <v>83</v>
      </c>
      <c r="J41" s="51" t="s">
        <v>194</v>
      </c>
      <c r="K41" s="17">
        <v>83</v>
      </c>
    </row>
    <row r="42" spans="3:11" x14ac:dyDescent="0.2">
      <c r="C42" s="1" t="s">
        <v>212</v>
      </c>
      <c r="E42" s="16">
        <v>1457</v>
      </c>
      <c r="F42" s="45">
        <v>920</v>
      </c>
      <c r="G42" s="49">
        <v>2200</v>
      </c>
      <c r="H42" s="49">
        <v>1390</v>
      </c>
      <c r="I42" s="50">
        <v>1659</v>
      </c>
      <c r="J42" s="17">
        <v>33</v>
      </c>
      <c r="K42" s="17">
        <v>1627</v>
      </c>
    </row>
    <row r="43" spans="3:11" x14ac:dyDescent="0.2">
      <c r="C43" s="1" t="s">
        <v>213</v>
      </c>
      <c r="E43" s="16">
        <v>2720</v>
      </c>
      <c r="F43" s="45">
        <v>2064</v>
      </c>
      <c r="G43" s="49">
        <v>1752</v>
      </c>
      <c r="H43" s="49">
        <v>1494</v>
      </c>
      <c r="I43" s="50">
        <v>1389</v>
      </c>
      <c r="J43" s="45">
        <v>864</v>
      </c>
      <c r="K43" s="17">
        <v>525</v>
      </c>
    </row>
    <row r="44" spans="3:11" x14ac:dyDescent="0.2">
      <c r="E44" s="16"/>
      <c r="F44" s="45"/>
      <c r="G44" s="28"/>
      <c r="J44" s="17"/>
      <c r="K44" s="17"/>
    </row>
    <row r="45" spans="3:11" x14ac:dyDescent="0.2">
      <c r="C45" s="1" t="s">
        <v>214</v>
      </c>
      <c r="E45" s="16">
        <v>634</v>
      </c>
      <c r="F45" s="45">
        <v>498</v>
      </c>
      <c r="G45" s="49">
        <v>411</v>
      </c>
      <c r="H45" s="34">
        <v>442</v>
      </c>
      <c r="I45" s="50">
        <v>294</v>
      </c>
      <c r="J45" s="17">
        <v>103</v>
      </c>
      <c r="K45" s="17">
        <v>192</v>
      </c>
    </row>
    <row r="46" spans="3:11" x14ac:dyDescent="0.2">
      <c r="C46" s="1" t="s">
        <v>215</v>
      </c>
      <c r="E46" s="16">
        <v>238</v>
      </c>
      <c r="F46" s="45">
        <v>180</v>
      </c>
      <c r="G46" s="49">
        <v>301</v>
      </c>
      <c r="H46" s="49">
        <v>275</v>
      </c>
      <c r="I46" s="50">
        <v>439</v>
      </c>
      <c r="J46" s="17">
        <v>48</v>
      </c>
      <c r="K46" s="17">
        <v>391</v>
      </c>
    </row>
    <row r="47" spans="3:11" x14ac:dyDescent="0.2">
      <c r="C47" s="1" t="s">
        <v>216</v>
      </c>
      <c r="E47" s="16">
        <v>1087</v>
      </c>
      <c r="F47" s="45">
        <v>866</v>
      </c>
      <c r="G47" s="49">
        <v>573</v>
      </c>
      <c r="H47" s="49">
        <v>531</v>
      </c>
      <c r="I47" s="50">
        <v>382</v>
      </c>
      <c r="J47" s="45">
        <v>94</v>
      </c>
      <c r="K47" s="17">
        <v>289</v>
      </c>
    </row>
    <row r="48" spans="3:11" x14ac:dyDescent="0.2">
      <c r="C48" s="1"/>
      <c r="E48" s="16"/>
      <c r="F48" s="45"/>
      <c r="G48" s="49"/>
      <c r="H48" s="49"/>
      <c r="I48" s="50"/>
      <c r="J48" s="45"/>
      <c r="K48" s="17"/>
    </row>
    <row r="49" spans="1:11" x14ac:dyDescent="0.2">
      <c r="E49" s="16"/>
      <c r="F49" s="28"/>
      <c r="G49" s="28"/>
    </row>
    <row r="50" spans="1:11" x14ac:dyDescent="0.2">
      <c r="B50" s="4" t="s">
        <v>217</v>
      </c>
      <c r="C50" s="3"/>
      <c r="D50" s="3"/>
      <c r="E50" s="14">
        <v>8092</v>
      </c>
      <c r="F50" s="30">
        <v>8126</v>
      </c>
      <c r="G50" s="30">
        <v>7269</v>
      </c>
      <c r="H50" s="3">
        <v>5885</v>
      </c>
      <c r="I50" s="3">
        <v>4638</v>
      </c>
      <c r="J50" s="3">
        <v>901</v>
      </c>
      <c r="K50" s="3">
        <v>3737</v>
      </c>
    </row>
    <row r="51" spans="1:11" x14ac:dyDescent="0.2">
      <c r="C51" s="1" t="s">
        <v>218</v>
      </c>
      <c r="E51" s="16">
        <v>1003</v>
      </c>
      <c r="F51" s="45">
        <v>1264</v>
      </c>
      <c r="G51" s="49">
        <v>967</v>
      </c>
      <c r="H51" s="34">
        <v>677</v>
      </c>
      <c r="I51" s="50">
        <v>553</v>
      </c>
      <c r="J51" s="17">
        <v>269</v>
      </c>
      <c r="K51" s="17">
        <v>284</v>
      </c>
    </row>
    <row r="52" spans="1:11" ht="18" thickBot="1" x14ac:dyDescent="0.25">
      <c r="B52" s="5"/>
      <c r="C52" s="5"/>
      <c r="D52" s="5"/>
      <c r="E52" s="23"/>
      <c r="F52" s="24"/>
      <c r="G52" s="24"/>
      <c r="H52" s="24"/>
      <c r="I52" s="24"/>
      <c r="J52" s="24"/>
      <c r="K52" s="24"/>
    </row>
    <row r="53" spans="1:11" x14ac:dyDescent="0.2">
      <c r="E53" s="1" t="s">
        <v>72</v>
      </c>
    </row>
    <row r="54" spans="1:11" x14ac:dyDescent="0.2">
      <c r="A54" s="1"/>
    </row>
  </sheetData>
  <phoneticPr fontId="2"/>
  <pageMargins left="0.78740157480314965" right="0.78740157480314965" top="0.82677165354330717" bottom="0.98425196850393704" header="0.51181102362204722" footer="0.51181102362204722"/>
  <pageSetup paperSize="12" scale="7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16"/>
  <sheetViews>
    <sheetView showGridLines="0" tabSelected="1" zoomScale="75" zoomScaleNormal="100" workbookViewId="0">
      <selection activeCell="L14" sqref="L14"/>
    </sheetView>
  </sheetViews>
  <sheetFormatPr defaultColWidth="13.375" defaultRowHeight="17.25" x14ac:dyDescent="0.2"/>
  <cols>
    <col min="1" max="1" width="13.375" style="2" customWidth="1"/>
    <col min="2" max="2" width="2.125" style="2" customWidth="1"/>
    <col min="3" max="3" width="5.875" style="2" customWidth="1"/>
    <col min="4" max="4" width="24.625" style="2" customWidth="1"/>
    <col min="5" max="5" width="13.375" style="2"/>
    <col min="6" max="10" width="12.125" style="2" customWidth="1"/>
    <col min="11" max="11" width="13.375" style="2"/>
    <col min="12" max="12" width="13.875" style="2" bestFit="1" customWidth="1"/>
    <col min="13" max="256" width="13.375" style="2"/>
    <col min="257" max="257" width="13.375" style="2" customWidth="1"/>
    <col min="258" max="258" width="2.125" style="2" customWidth="1"/>
    <col min="259" max="259" width="5.875" style="2" customWidth="1"/>
    <col min="260" max="260" width="24.625" style="2" customWidth="1"/>
    <col min="261" max="261" width="13.375" style="2"/>
    <col min="262" max="266" width="12.125" style="2" customWidth="1"/>
    <col min="267" max="267" width="13.375" style="2"/>
    <col min="268" max="268" width="13.875" style="2" bestFit="1" customWidth="1"/>
    <col min="269" max="512" width="13.375" style="2"/>
    <col min="513" max="513" width="13.375" style="2" customWidth="1"/>
    <col min="514" max="514" width="2.125" style="2" customWidth="1"/>
    <col min="515" max="515" width="5.875" style="2" customWidth="1"/>
    <col min="516" max="516" width="24.625" style="2" customWidth="1"/>
    <col min="517" max="517" width="13.375" style="2"/>
    <col min="518" max="522" width="12.125" style="2" customWidth="1"/>
    <col min="523" max="523" width="13.375" style="2"/>
    <col min="524" max="524" width="13.875" style="2" bestFit="1" customWidth="1"/>
    <col min="525" max="768" width="13.375" style="2"/>
    <col min="769" max="769" width="13.375" style="2" customWidth="1"/>
    <col min="770" max="770" width="2.125" style="2" customWidth="1"/>
    <col min="771" max="771" width="5.875" style="2" customWidth="1"/>
    <col min="772" max="772" width="24.625" style="2" customWidth="1"/>
    <col min="773" max="773" width="13.375" style="2"/>
    <col min="774" max="778" width="12.125" style="2" customWidth="1"/>
    <col min="779" max="779" width="13.375" style="2"/>
    <col min="780" max="780" width="13.875" style="2" bestFit="1" customWidth="1"/>
    <col min="781" max="1024" width="13.375" style="2"/>
    <col min="1025" max="1025" width="13.375" style="2" customWidth="1"/>
    <col min="1026" max="1026" width="2.125" style="2" customWidth="1"/>
    <col min="1027" max="1027" width="5.875" style="2" customWidth="1"/>
    <col min="1028" max="1028" width="24.625" style="2" customWidth="1"/>
    <col min="1029" max="1029" width="13.375" style="2"/>
    <col min="1030" max="1034" width="12.125" style="2" customWidth="1"/>
    <col min="1035" max="1035" width="13.375" style="2"/>
    <col min="1036" max="1036" width="13.875" style="2" bestFit="1" customWidth="1"/>
    <col min="1037" max="1280" width="13.375" style="2"/>
    <col min="1281" max="1281" width="13.375" style="2" customWidth="1"/>
    <col min="1282" max="1282" width="2.125" style="2" customWidth="1"/>
    <col min="1283" max="1283" width="5.875" style="2" customWidth="1"/>
    <col min="1284" max="1284" width="24.625" style="2" customWidth="1"/>
    <col min="1285" max="1285" width="13.375" style="2"/>
    <col min="1286" max="1290" width="12.125" style="2" customWidth="1"/>
    <col min="1291" max="1291" width="13.375" style="2"/>
    <col min="1292" max="1292" width="13.875" style="2" bestFit="1" customWidth="1"/>
    <col min="1293" max="1536" width="13.375" style="2"/>
    <col min="1537" max="1537" width="13.375" style="2" customWidth="1"/>
    <col min="1538" max="1538" width="2.125" style="2" customWidth="1"/>
    <col min="1539" max="1539" width="5.875" style="2" customWidth="1"/>
    <col min="1540" max="1540" width="24.625" style="2" customWidth="1"/>
    <col min="1541" max="1541" width="13.375" style="2"/>
    <col min="1542" max="1546" width="12.125" style="2" customWidth="1"/>
    <col min="1547" max="1547" width="13.375" style="2"/>
    <col min="1548" max="1548" width="13.875" style="2" bestFit="1" customWidth="1"/>
    <col min="1549" max="1792" width="13.375" style="2"/>
    <col min="1793" max="1793" width="13.375" style="2" customWidth="1"/>
    <col min="1794" max="1794" width="2.125" style="2" customWidth="1"/>
    <col min="1795" max="1795" width="5.875" style="2" customWidth="1"/>
    <col min="1796" max="1796" width="24.625" style="2" customWidth="1"/>
    <col min="1797" max="1797" width="13.375" style="2"/>
    <col min="1798" max="1802" width="12.125" style="2" customWidth="1"/>
    <col min="1803" max="1803" width="13.375" style="2"/>
    <col min="1804" max="1804" width="13.875" style="2" bestFit="1" customWidth="1"/>
    <col min="1805" max="2048" width="13.375" style="2"/>
    <col min="2049" max="2049" width="13.375" style="2" customWidth="1"/>
    <col min="2050" max="2050" width="2.125" style="2" customWidth="1"/>
    <col min="2051" max="2051" width="5.875" style="2" customWidth="1"/>
    <col min="2052" max="2052" width="24.625" style="2" customWidth="1"/>
    <col min="2053" max="2053" width="13.375" style="2"/>
    <col min="2054" max="2058" width="12.125" style="2" customWidth="1"/>
    <col min="2059" max="2059" width="13.375" style="2"/>
    <col min="2060" max="2060" width="13.875" style="2" bestFit="1" customWidth="1"/>
    <col min="2061" max="2304" width="13.375" style="2"/>
    <col min="2305" max="2305" width="13.375" style="2" customWidth="1"/>
    <col min="2306" max="2306" width="2.125" style="2" customWidth="1"/>
    <col min="2307" max="2307" width="5.875" style="2" customWidth="1"/>
    <col min="2308" max="2308" width="24.625" style="2" customWidth="1"/>
    <col min="2309" max="2309" width="13.375" style="2"/>
    <col min="2310" max="2314" width="12.125" style="2" customWidth="1"/>
    <col min="2315" max="2315" width="13.375" style="2"/>
    <col min="2316" max="2316" width="13.875" style="2" bestFit="1" customWidth="1"/>
    <col min="2317" max="2560" width="13.375" style="2"/>
    <col min="2561" max="2561" width="13.375" style="2" customWidth="1"/>
    <col min="2562" max="2562" width="2.125" style="2" customWidth="1"/>
    <col min="2563" max="2563" width="5.875" style="2" customWidth="1"/>
    <col min="2564" max="2564" width="24.625" style="2" customWidth="1"/>
    <col min="2565" max="2565" width="13.375" style="2"/>
    <col min="2566" max="2570" width="12.125" style="2" customWidth="1"/>
    <col min="2571" max="2571" width="13.375" style="2"/>
    <col min="2572" max="2572" width="13.875" style="2" bestFit="1" customWidth="1"/>
    <col min="2573" max="2816" width="13.375" style="2"/>
    <col min="2817" max="2817" width="13.375" style="2" customWidth="1"/>
    <col min="2818" max="2818" width="2.125" style="2" customWidth="1"/>
    <col min="2819" max="2819" width="5.875" style="2" customWidth="1"/>
    <col min="2820" max="2820" width="24.625" style="2" customWidth="1"/>
    <col min="2821" max="2821" width="13.375" style="2"/>
    <col min="2822" max="2826" width="12.125" style="2" customWidth="1"/>
    <col min="2827" max="2827" width="13.375" style="2"/>
    <col min="2828" max="2828" width="13.875" style="2" bestFit="1" customWidth="1"/>
    <col min="2829" max="3072" width="13.375" style="2"/>
    <col min="3073" max="3073" width="13.375" style="2" customWidth="1"/>
    <col min="3074" max="3074" width="2.125" style="2" customWidth="1"/>
    <col min="3075" max="3075" width="5.875" style="2" customWidth="1"/>
    <col min="3076" max="3076" width="24.625" style="2" customWidth="1"/>
    <col min="3077" max="3077" width="13.375" style="2"/>
    <col min="3078" max="3082" width="12.125" style="2" customWidth="1"/>
    <col min="3083" max="3083" width="13.375" style="2"/>
    <col min="3084" max="3084" width="13.875" style="2" bestFit="1" customWidth="1"/>
    <col min="3085" max="3328" width="13.375" style="2"/>
    <col min="3329" max="3329" width="13.375" style="2" customWidth="1"/>
    <col min="3330" max="3330" width="2.125" style="2" customWidth="1"/>
    <col min="3331" max="3331" width="5.875" style="2" customWidth="1"/>
    <col min="3332" max="3332" width="24.625" style="2" customWidth="1"/>
    <col min="3333" max="3333" width="13.375" style="2"/>
    <col min="3334" max="3338" width="12.125" style="2" customWidth="1"/>
    <col min="3339" max="3339" width="13.375" style="2"/>
    <col min="3340" max="3340" width="13.875" style="2" bestFit="1" customWidth="1"/>
    <col min="3341" max="3584" width="13.375" style="2"/>
    <col min="3585" max="3585" width="13.375" style="2" customWidth="1"/>
    <col min="3586" max="3586" width="2.125" style="2" customWidth="1"/>
    <col min="3587" max="3587" width="5.875" style="2" customWidth="1"/>
    <col min="3588" max="3588" width="24.625" style="2" customWidth="1"/>
    <col min="3589" max="3589" width="13.375" style="2"/>
    <col min="3590" max="3594" width="12.125" style="2" customWidth="1"/>
    <col min="3595" max="3595" width="13.375" style="2"/>
    <col min="3596" max="3596" width="13.875" style="2" bestFit="1" customWidth="1"/>
    <col min="3597" max="3840" width="13.375" style="2"/>
    <col min="3841" max="3841" width="13.375" style="2" customWidth="1"/>
    <col min="3842" max="3842" width="2.125" style="2" customWidth="1"/>
    <col min="3843" max="3843" width="5.875" style="2" customWidth="1"/>
    <col min="3844" max="3844" width="24.625" style="2" customWidth="1"/>
    <col min="3845" max="3845" width="13.375" style="2"/>
    <col min="3846" max="3850" width="12.125" style="2" customWidth="1"/>
    <col min="3851" max="3851" width="13.375" style="2"/>
    <col min="3852" max="3852" width="13.875" style="2" bestFit="1" customWidth="1"/>
    <col min="3853" max="4096" width="13.375" style="2"/>
    <col min="4097" max="4097" width="13.375" style="2" customWidth="1"/>
    <col min="4098" max="4098" width="2.125" style="2" customWidth="1"/>
    <col min="4099" max="4099" width="5.875" style="2" customWidth="1"/>
    <col min="4100" max="4100" width="24.625" style="2" customWidth="1"/>
    <col min="4101" max="4101" width="13.375" style="2"/>
    <col min="4102" max="4106" width="12.125" style="2" customWidth="1"/>
    <col min="4107" max="4107" width="13.375" style="2"/>
    <col min="4108" max="4108" width="13.875" style="2" bestFit="1" customWidth="1"/>
    <col min="4109" max="4352" width="13.375" style="2"/>
    <col min="4353" max="4353" width="13.375" style="2" customWidth="1"/>
    <col min="4354" max="4354" width="2.125" style="2" customWidth="1"/>
    <col min="4355" max="4355" width="5.875" style="2" customWidth="1"/>
    <col min="4356" max="4356" width="24.625" style="2" customWidth="1"/>
    <col min="4357" max="4357" width="13.375" style="2"/>
    <col min="4358" max="4362" width="12.125" style="2" customWidth="1"/>
    <col min="4363" max="4363" width="13.375" style="2"/>
    <col min="4364" max="4364" width="13.875" style="2" bestFit="1" customWidth="1"/>
    <col min="4365" max="4608" width="13.375" style="2"/>
    <col min="4609" max="4609" width="13.375" style="2" customWidth="1"/>
    <col min="4610" max="4610" width="2.125" style="2" customWidth="1"/>
    <col min="4611" max="4611" width="5.875" style="2" customWidth="1"/>
    <col min="4612" max="4612" width="24.625" style="2" customWidth="1"/>
    <col min="4613" max="4613" width="13.375" style="2"/>
    <col min="4614" max="4618" width="12.125" style="2" customWidth="1"/>
    <col min="4619" max="4619" width="13.375" style="2"/>
    <col min="4620" max="4620" width="13.875" style="2" bestFit="1" customWidth="1"/>
    <col min="4621" max="4864" width="13.375" style="2"/>
    <col min="4865" max="4865" width="13.375" style="2" customWidth="1"/>
    <col min="4866" max="4866" width="2.125" style="2" customWidth="1"/>
    <col min="4867" max="4867" width="5.875" style="2" customWidth="1"/>
    <col min="4868" max="4868" width="24.625" style="2" customWidth="1"/>
    <col min="4869" max="4869" width="13.375" style="2"/>
    <col min="4870" max="4874" width="12.125" style="2" customWidth="1"/>
    <col min="4875" max="4875" width="13.375" style="2"/>
    <col min="4876" max="4876" width="13.875" style="2" bestFit="1" customWidth="1"/>
    <col min="4877" max="5120" width="13.375" style="2"/>
    <col min="5121" max="5121" width="13.375" style="2" customWidth="1"/>
    <col min="5122" max="5122" width="2.125" style="2" customWidth="1"/>
    <col min="5123" max="5123" width="5.875" style="2" customWidth="1"/>
    <col min="5124" max="5124" width="24.625" style="2" customWidth="1"/>
    <col min="5125" max="5125" width="13.375" style="2"/>
    <col min="5126" max="5130" width="12.125" style="2" customWidth="1"/>
    <col min="5131" max="5131" width="13.375" style="2"/>
    <col min="5132" max="5132" width="13.875" style="2" bestFit="1" customWidth="1"/>
    <col min="5133" max="5376" width="13.375" style="2"/>
    <col min="5377" max="5377" width="13.375" style="2" customWidth="1"/>
    <col min="5378" max="5378" width="2.125" style="2" customWidth="1"/>
    <col min="5379" max="5379" width="5.875" style="2" customWidth="1"/>
    <col min="5380" max="5380" width="24.625" style="2" customWidth="1"/>
    <col min="5381" max="5381" width="13.375" style="2"/>
    <col min="5382" max="5386" width="12.125" style="2" customWidth="1"/>
    <col min="5387" max="5387" width="13.375" style="2"/>
    <col min="5388" max="5388" width="13.875" style="2" bestFit="1" customWidth="1"/>
    <col min="5389" max="5632" width="13.375" style="2"/>
    <col min="5633" max="5633" width="13.375" style="2" customWidth="1"/>
    <col min="5634" max="5634" width="2.125" style="2" customWidth="1"/>
    <col min="5635" max="5635" width="5.875" style="2" customWidth="1"/>
    <col min="5636" max="5636" width="24.625" style="2" customWidth="1"/>
    <col min="5637" max="5637" width="13.375" style="2"/>
    <col min="5638" max="5642" width="12.125" style="2" customWidth="1"/>
    <col min="5643" max="5643" width="13.375" style="2"/>
    <col min="5644" max="5644" width="13.875" style="2" bestFit="1" customWidth="1"/>
    <col min="5645" max="5888" width="13.375" style="2"/>
    <col min="5889" max="5889" width="13.375" style="2" customWidth="1"/>
    <col min="5890" max="5890" width="2.125" style="2" customWidth="1"/>
    <col min="5891" max="5891" width="5.875" style="2" customWidth="1"/>
    <col min="5892" max="5892" width="24.625" style="2" customWidth="1"/>
    <col min="5893" max="5893" width="13.375" style="2"/>
    <col min="5894" max="5898" width="12.125" style="2" customWidth="1"/>
    <col min="5899" max="5899" width="13.375" style="2"/>
    <col min="5900" max="5900" width="13.875" style="2" bestFit="1" customWidth="1"/>
    <col min="5901" max="6144" width="13.375" style="2"/>
    <col min="6145" max="6145" width="13.375" style="2" customWidth="1"/>
    <col min="6146" max="6146" width="2.125" style="2" customWidth="1"/>
    <col min="6147" max="6147" width="5.875" style="2" customWidth="1"/>
    <col min="6148" max="6148" width="24.625" style="2" customWidth="1"/>
    <col min="6149" max="6149" width="13.375" style="2"/>
    <col min="6150" max="6154" width="12.125" style="2" customWidth="1"/>
    <col min="6155" max="6155" width="13.375" style="2"/>
    <col min="6156" max="6156" width="13.875" style="2" bestFit="1" customWidth="1"/>
    <col min="6157" max="6400" width="13.375" style="2"/>
    <col min="6401" max="6401" width="13.375" style="2" customWidth="1"/>
    <col min="6402" max="6402" width="2.125" style="2" customWidth="1"/>
    <col min="6403" max="6403" width="5.875" style="2" customWidth="1"/>
    <col min="6404" max="6404" width="24.625" style="2" customWidth="1"/>
    <col min="6405" max="6405" width="13.375" style="2"/>
    <col min="6406" max="6410" width="12.125" style="2" customWidth="1"/>
    <col min="6411" max="6411" width="13.375" style="2"/>
    <col min="6412" max="6412" width="13.875" style="2" bestFit="1" customWidth="1"/>
    <col min="6413" max="6656" width="13.375" style="2"/>
    <col min="6657" max="6657" width="13.375" style="2" customWidth="1"/>
    <col min="6658" max="6658" width="2.125" style="2" customWidth="1"/>
    <col min="6659" max="6659" width="5.875" style="2" customWidth="1"/>
    <col min="6660" max="6660" width="24.625" style="2" customWidth="1"/>
    <col min="6661" max="6661" width="13.375" style="2"/>
    <col min="6662" max="6666" width="12.125" style="2" customWidth="1"/>
    <col min="6667" max="6667" width="13.375" style="2"/>
    <col min="6668" max="6668" width="13.875" style="2" bestFit="1" customWidth="1"/>
    <col min="6669" max="6912" width="13.375" style="2"/>
    <col min="6913" max="6913" width="13.375" style="2" customWidth="1"/>
    <col min="6914" max="6914" width="2.125" style="2" customWidth="1"/>
    <col min="6915" max="6915" width="5.875" style="2" customWidth="1"/>
    <col min="6916" max="6916" width="24.625" style="2" customWidth="1"/>
    <col min="6917" max="6917" width="13.375" style="2"/>
    <col min="6918" max="6922" width="12.125" style="2" customWidth="1"/>
    <col min="6923" max="6923" width="13.375" style="2"/>
    <col min="6924" max="6924" width="13.875" style="2" bestFit="1" customWidth="1"/>
    <col min="6925" max="7168" width="13.375" style="2"/>
    <col min="7169" max="7169" width="13.375" style="2" customWidth="1"/>
    <col min="7170" max="7170" width="2.125" style="2" customWidth="1"/>
    <col min="7171" max="7171" width="5.875" style="2" customWidth="1"/>
    <col min="7172" max="7172" width="24.625" style="2" customWidth="1"/>
    <col min="7173" max="7173" width="13.375" style="2"/>
    <col min="7174" max="7178" width="12.125" style="2" customWidth="1"/>
    <col min="7179" max="7179" width="13.375" style="2"/>
    <col min="7180" max="7180" width="13.875" style="2" bestFit="1" customWidth="1"/>
    <col min="7181" max="7424" width="13.375" style="2"/>
    <col min="7425" max="7425" width="13.375" style="2" customWidth="1"/>
    <col min="7426" max="7426" width="2.125" style="2" customWidth="1"/>
    <col min="7427" max="7427" width="5.875" style="2" customWidth="1"/>
    <col min="7428" max="7428" width="24.625" style="2" customWidth="1"/>
    <col min="7429" max="7429" width="13.375" style="2"/>
    <col min="7430" max="7434" width="12.125" style="2" customWidth="1"/>
    <col min="7435" max="7435" width="13.375" style="2"/>
    <col min="7436" max="7436" width="13.875" style="2" bestFit="1" customWidth="1"/>
    <col min="7437" max="7680" width="13.375" style="2"/>
    <col min="7681" max="7681" width="13.375" style="2" customWidth="1"/>
    <col min="7682" max="7682" width="2.125" style="2" customWidth="1"/>
    <col min="7683" max="7683" width="5.875" style="2" customWidth="1"/>
    <col min="7684" max="7684" width="24.625" style="2" customWidth="1"/>
    <col min="7685" max="7685" width="13.375" style="2"/>
    <col min="7686" max="7690" width="12.125" style="2" customWidth="1"/>
    <col min="7691" max="7691" width="13.375" style="2"/>
    <col min="7692" max="7692" width="13.875" style="2" bestFit="1" customWidth="1"/>
    <col min="7693" max="7936" width="13.375" style="2"/>
    <col min="7937" max="7937" width="13.375" style="2" customWidth="1"/>
    <col min="7938" max="7938" width="2.125" style="2" customWidth="1"/>
    <col min="7939" max="7939" width="5.875" style="2" customWidth="1"/>
    <col min="7940" max="7940" width="24.625" style="2" customWidth="1"/>
    <col min="7941" max="7941" width="13.375" style="2"/>
    <col min="7942" max="7946" width="12.125" style="2" customWidth="1"/>
    <col min="7947" max="7947" width="13.375" style="2"/>
    <col min="7948" max="7948" width="13.875" style="2" bestFit="1" customWidth="1"/>
    <col min="7949" max="8192" width="13.375" style="2"/>
    <col min="8193" max="8193" width="13.375" style="2" customWidth="1"/>
    <col min="8194" max="8194" width="2.125" style="2" customWidth="1"/>
    <col min="8195" max="8195" width="5.875" style="2" customWidth="1"/>
    <col min="8196" max="8196" width="24.625" style="2" customWidth="1"/>
    <col min="8197" max="8197" width="13.375" style="2"/>
    <col min="8198" max="8202" width="12.125" style="2" customWidth="1"/>
    <col min="8203" max="8203" width="13.375" style="2"/>
    <col min="8204" max="8204" width="13.875" style="2" bestFit="1" customWidth="1"/>
    <col min="8205" max="8448" width="13.375" style="2"/>
    <col min="8449" max="8449" width="13.375" style="2" customWidth="1"/>
    <col min="8450" max="8450" width="2.125" style="2" customWidth="1"/>
    <col min="8451" max="8451" width="5.875" style="2" customWidth="1"/>
    <col min="8452" max="8452" width="24.625" style="2" customWidth="1"/>
    <col min="8453" max="8453" width="13.375" style="2"/>
    <col min="8454" max="8458" width="12.125" style="2" customWidth="1"/>
    <col min="8459" max="8459" width="13.375" style="2"/>
    <col min="8460" max="8460" width="13.875" style="2" bestFit="1" customWidth="1"/>
    <col min="8461" max="8704" width="13.375" style="2"/>
    <col min="8705" max="8705" width="13.375" style="2" customWidth="1"/>
    <col min="8706" max="8706" width="2.125" style="2" customWidth="1"/>
    <col min="8707" max="8707" width="5.875" style="2" customWidth="1"/>
    <col min="8708" max="8708" width="24.625" style="2" customWidth="1"/>
    <col min="8709" max="8709" width="13.375" style="2"/>
    <col min="8710" max="8714" width="12.125" style="2" customWidth="1"/>
    <col min="8715" max="8715" width="13.375" style="2"/>
    <col min="8716" max="8716" width="13.875" style="2" bestFit="1" customWidth="1"/>
    <col min="8717" max="8960" width="13.375" style="2"/>
    <col min="8961" max="8961" width="13.375" style="2" customWidth="1"/>
    <col min="8962" max="8962" width="2.125" style="2" customWidth="1"/>
    <col min="8963" max="8963" width="5.875" style="2" customWidth="1"/>
    <col min="8964" max="8964" width="24.625" style="2" customWidth="1"/>
    <col min="8965" max="8965" width="13.375" style="2"/>
    <col min="8966" max="8970" width="12.125" style="2" customWidth="1"/>
    <col min="8971" max="8971" width="13.375" style="2"/>
    <col min="8972" max="8972" width="13.875" style="2" bestFit="1" customWidth="1"/>
    <col min="8973" max="9216" width="13.375" style="2"/>
    <col min="9217" max="9217" width="13.375" style="2" customWidth="1"/>
    <col min="9218" max="9218" width="2.125" style="2" customWidth="1"/>
    <col min="9219" max="9219" width="5.875" style="2" customWidth="1"/>
    <col min="9220" max="9220" width="24.625" style="2" customWidth="1"/>
    <col min="9221" max="9221" width="13.375" style="2"/>
    <col min="9222" max="9226" width="12.125" style="2" customWidth="1"/>
    <col min="9227" max="9227" width="13.375" style="2"/>
    <col min="9228" max="9228" width="13.875" style="2" bestFit="1" customWidth="1"/>
    <col min="9229" max="9472" width="13.375" style="2"/>
    <col min="9473" max="9473" width="13.375" style="2" customWidth="1"/>
    <col min="9474" max="9474" width="2.125" style="2" customWidth="1"/>
    <col min="9475" max="9475" width="5.875" style="2" customWidth="1"/>
    <col min="9476" max="9476" width="24.625" style="2" customWidth="1"/>
    <col min="9477" max="9477" width="13.375" style="2"/>
    <col min="9478" max="9482" width="12.125" style="2" customWidth="1"/>
    <col min="9483" max="9483" width="13.375" style="2"/>
    <col min="9484" max="9484" width="13.875" style="2" bestFit="1" customWidth="1"/>
    <col min="9485" max="9728" width="13.375" style="2"/>
    <col min="9729" max="9729" width="13.375" style="2" customWidth="1"/>
    <col min="9730" max="9730" width="2.125" style="2" customWidth="1"/>
    <col min="9731" max="9731" width="5.875" style="2" customWidth="1"/>
    <col min="9732" max="9732" width="24.625" style="2" customWidth="1"/>
    <col min="9733" max="9733" width="13.375" style="2"/>
    <col min="9734" max="9738" width="12.125" style="2" customWidth="1"/>
    <col min="9739" max="9739" width="13.375" style="2"/>
    <col min="9740" max="9740" width="13.875" style="2" bestFit="1" customWidth="1"/>
    <col min="9741" max="9984" width="13.375" style="2"/>
    <col min="9985" max="9985" width="13.375" style="2" customWidth="1"/>
    <col min="9986" max="9986" width="2.125" style="2" customWidth="1"/>
    <col min="9987" max="9987" width="5.875" style="2" customWidth="1"/>
    <col min="9988" max="9988" width="24.625" style="2" customWidth="1"/>
    <col min="9989" max="9989" width="13.375" style="2"/>
    <col min="9990" max="9994" width="12.125" style="2" customWidth="1"/>
    <col min="9995" max="9995" width="13.375" style="2"/>
    <col min="9996" max="9996" width="13.875" style="2" bestFit="1" customWidth="1"/>
    <col min="9997" max="10240" width="13.375" style="2"/>
    <col min="10241" max="10241" width="13.375" style="2" customWidth="1"/>
    <col min="10242" max="10242" width="2.125" style="2" customWidth="1"/>
    <col min="10243" max="10243" width="5.875" style="2" customWidth="1"/>
    <col min="10244" max="10244" width="24.625" style="2" customWidth="1"/>
    <col min="10245" max="10245" width="13.375" style="2"/>
    <col min="10246" max="10250" width="12.125" style="2" customWidth="1"/>
    <col min="10251" max="10251" width="13.375" style="2"/>
    <col min="10252" max="10252" width="13.875" style="2" bestFit="1" customWidth="1"/>
    <col min="10253" max="10496" width="13.375" style="2"/>
    <col min="10497" max="10497" width="13.375" style="2" customWidth="1"/>
    <col min="10498" max="10498" width="2.125" style="2" customWidth="1"/>
    <col min="10499" max="10499" width="5.875" style="2" customWidth="1"/>
    <col min="10500" max="10500" width="24.625" style="2" customWidth="1"/>
    <col min="10501" max="10501" width="13.375" style="2"/>
    <col min="10502" max="10506" width="12.125" style="2" customWidth="1"/>
    <col min="10507" max="10507" width="13.375" style="2"/>
    <col min="10508" max="10508" width="13.875" style="2" bestFit="1" customWidth="1"/>
    <col min="10509" max="10752" width="13.375" style="2"/>
    <col min="10753" max="10753" width="13.375" style="2" customWidth="1"/>
    <col min="10754" max="10754" width="2.125" style="2" customWidth="1"/>
    <col min="10755" max="10755" width="5.875" style="2" customWidth="1"/>
    <col min="10756" max="10756" width="24.625" style="2" customWidth="1"/>
    <col min="10757" max="10757" width="13.375" style="2"/>
    <col min="10758" max="10762" width="12.125" style="2" customWidth="1"/>
    <col min="10763" max="10763" width="13.375" style="2"/>
    <col min="10764" max="10764" width="13.875" style="2" bestFit="1" customWidth="1"/>
    <col min="10765" max="11008" width="13.375" style="2"/>
    <col min="11009" max="11009" width="13.375" style="2" customWidth="1"/>
    <col min="11010" max="11010" width="2.125" style="2" customWidth="1"/>
    <col min="11011" max="11011" width="5.875" style="2" customWidth="1"/>
    <col min="11012" max="11012" width="24.625" style="2" customWidth="1"/>
    <col min="11013" max="11013" width="13.375" style="2"/>
    <col min="11014" max="11018" width="12.125" style="2" customWidth="1"/>
    <col min="11019" max="11019" width="13.375" style="2"/>
    <col min="11020" max="11020" width="13.875" style="2" bestFit="1" customWidth="1"/>
    <col min="11021" max="11264" width="13.375" style="2"/>
    <col min="11265" max="11265" width="13.375" style="2" customWidth="1"/>
    <col min="11266" max="11266" width="2.125" style="2" customWidth="1"/>
    <col min="11267" max="11267" width="5.875" style="2" customWidth="1"/>
    <col min="11268" max="11268" width="24.625" style="2" customWidth="1"/>
    <col min="11269" max="11269" width="13.375" style="2"/>
    <col min="11270" max="11274" width="12.125" style="2" customWidth="1"/>
    <col min="11275" max="11275" width="13.375" style="2"/>
    <col min="11276" max="11276" width="13.875" style="2" bestFit="1" customWidth="1"/>
    <col min="11277" max="11520" width="13.375" style="2"/>
    <col min="11521" max="11521" width="13.375" style="2" customWidth="1"/>
    <col min="11522" max="11522" width="2.125" style="2" customWidth="1"/>
    <col min="11523" max="11523" width="5.875" style="2" customWidth="1"/>
    <col min="11524" max="11524" width="24.625" style="2" customWidth="1"/>
    <col min="11525" max="11525" width="13.375" style="2"/>
    <col min="11526" max="11530" width="12.125" style="2" customWidth="1"/>
    <col min="11531" max="11531" width="13.375" style="2"/>
    <col min="11532" max="11532" width="13.875" style="2" bestFit="1" customWidth="1"/>
    <col min="11533" max="11776" width="13.375" style="2"/>
    <col min="11777" max="11777" width="13.375" style="2" customWidth="1"/>
    <col min="11778" max="11778" width="2.125" style="2" customWidth="1"/>
    <col min="11779" max="11779" width="5.875" style="2" customWidth="1"/>
    <col min="11780" max="11780" width="24.625" style="2" customWidth="1"/>
    <col min="11781" max="11781" width="13.375" style="2"/>
    <col min="11782" max="11786" width="12.125" style="2" customWidth="1"/>
    <col min="11787" max="11787" width="13.375" style="2"/>
    <col min="11788" max="11788" width="13.875" style="2" bestFit="1" customWidth="1"/>
    <col min="11789" max="12032" width="13.375" style="2"/>
    <col min="12033" max="12033" width="13.375" style="2" customWidth="1"/>
    <col min="12034" max="12034" width="2.125" style="2" customWidth="1"/>
    <col min="12035" max="12035" width="5.875" style="2" customWidth="1"/>
    <col min="12036" max="12036" width="24.625" style="2" customWidth="1"/>
    <col min="12037" max="12037" width="13.375" style="2"/>
    <col min="12038" max="12042" width="12.125" style="2" customWidth="1"/>
    <col min="12043" max="12043" width="13.375" style="2"/>
    <col min="12044" max="12044" width="13.875" style="2" bestFit="1" customWidth="1"/>
    <col min="12045" max="12288" width="13.375" style="2"/>
    <col min="12289" max="12289" width="13.375" style="2" customWidth="1"/>
    <col min="12290" max="12290" width="2.125" style="2" customWidth="1"/>
    <col min="12291" max="12291" width="5.875" style="2" customWidth="1"/>
    <col min="12292" max="12292" width="24.625" style="2" customWidth="1"/>
    <col min="12293" max="12293" width="13.375" style="2"/>
    <col min="12294" max="12298" width="12.125" style="2" customWidth="1"/>
    <col min="12299" max="12299" width="13.375" style="2"/>
    <col min="12300" max="12300" width="13.875" style="2" bestFit="1" customWidth="1"/>
    <col min="12301" max="12544" width="13.375" style="2"/>
    <col min="12545" max="12545" width="13.375" style="2" customWidth="1"/>
    <col min="12546" max="12546" width="2.125" style="2" customWidth="1"/>
    <col min="12547" max="12547" width="5.875" style="2" customWidth="1"/>
    <col min="12548" max="12548" width="24.625" style="2" customWidth="1"/>
    <col min="12549" max="12549" width="13.375" style="2"/>
    <col min="12550" max="12554" width="12.125" style="2" customWidth="1"/>
    <col min="12555" max="12555" width="13.375" style="2"/>
    <col min="12556" max="12556" width="13.875" style="2" bestFit="1" customWidth="1"/>
    <col min="12557" max="12800" width="13.375" style="2"/>
    <col min="12801" max="12801" width="13.375" style="2" customWidth="1"/>
    <col min="12802" max="12802" width="2.125" style="2" customWidth="1"/>
    <col min="12803" max="12803" width="5.875" style="2" customWidth="1"/>
    <col min="12804" max="12804" width="24.625" style="2" customWidth="1"/>
    <col min="12805" max="12805" width="13.375" style="2"/>
    <col min="12806" max="12810" width="12.125" style="2" customWidth="1"/>
    <col min="12811" max="12811" width="13.375" style="2"/>
    <col min="12812" max="12812" width="13.875" style="2" bestFit="1" customWidth="1"/>
    <col min="12813" max="13056" width="13.375" style="2"/>
    <col min="13057" max="13057" width="13.375" style="2" customWidth="1"/>
    <col min="13058" max="13058" width="2.125" style="2" customWidth="1"/>
    <col min="13059" max="13059" width="5.875" style="2" customWidth="1"/>
    <col min="13060" max="13060" width="24.625" style="2" customWidth="1"/>
    <col min="13061" max="13061" width="13.375" style="2"/>
    <col min="13062" max="13066" width="12.125" style="2" customWidth="1"/>
    <col min="13067" max="13067" width="13.375" style="2"/>
    <col min="13068" max="13068" width="13.875" style="2" bestFit="1" customWidth="1"/>
    <col min="13069" max="13312" width="13.375" style="2"/>
    <col min="13313" max="13313" width="13.375" style="2" customWidth="1"/>
    <col min="13314" max="13314" width="2.125" style="2" customWidth="1"/>
    <col min="13315" max="13315" width="5.875" style="2" customWidth="1"/>
    <col min="13316" max="13316" width="24.625" style="2" customWidth="1"/>
    <col min="13317" max="13317" width="13.375" style="2"/>
    <col min="13318" max="13322" width="12.125" style="2" customWidth="1"/>
    <col min="13323" max="13323" width="13.375" style="2"/>
    <col min="13324" max="13324" width="13.875" style="2" bestFit="1" customWidth="1"/>
    <col min="13325" max="13568" width="13.375" style="2"/>
    <col min="13569" max="13569" width="13.375" style="2" customWidth="1"/>
    <col min="13570" max="13570" width="2.125" style="2" customWidth="1"/>
    <col min="13571" max="13571" width="5.875" style="2" customWidth="1"/>
    <col min="13572" max="13572" width="24.625" style="2" customWidth="1"/>
    <col min="13573" max="13573" width="13.375" style="2"/>
    <col min="13574" max="13578" width="12.125" style="2" customWidth="1"/>
    <col min="13579" max="13579" width="13.375" style="2"/>
    <col min="13580" max="13580" width="13.875" style="2" bestFit="1" customWidth="1"/>
    <col min="13581" max="13824" width="13.375" style="2"/>
    <col min="13825" max="13825" width="13.375" style="2" customWidth="1"/>
    <col min="13826" max="13826" width="2.125" style="2" customWidth="1"/>
    <col min="13827" max="13827" width="5.875" style="2" customWidth="1"/>
    <col min="13828" max="13828" width="24.625" style="2" customWidth="1"/>
    <col min="13829" max="13829" width="13.375" style="2"/>
    <col min="13830" max="13834" width="12.125" style="2" customWidth="1"/>
    <col min="13835" max="13835" width="13.375" style="2"/>
    <col min="13836" max="13836" width="13.875" style="2" bestFit="1" customWidth="1"/>
    <col min="13837" max="14080" width="13.375" style="2"/>
    <col min="14081" max="14081" width="13.375" style="2" customWidth="1"/>
    <col min="14082" max="14082" width="2.125" style="2" customWidth="1"/>
    <col min="14083" max="14083" width="5.875" style="2" customWidth="1"/>
    <col min="14084" max="14084" width="24.625" style="2" customWidth="1"/>
    <col min="14085" max="14085" width="13.375" style="2"/>
    <col min="14086" max="14090" width="12.125" style="2" customWidth="1"/>
    <col min="14091" max="14091" width="13.375" style="2"/>
    <col min="14092" max="14092" width="13.875" style="2" bestFit="1" customWidth="1"/>
    <col min="14093" max="14336" width="13.375" style="2"/>
    <col min="14337" max="14337" width="13.375" style="2" customWidth="1"/>
    <col min="14338" max="14338" width="2.125" style="2" customWidth="1"/>
    <col min="14339" max="14339" width="5.875" style="2" customWidth="1"/>
    <col min="14340" max="14340" width="24.625" style="2" customWidth="1"/>
    <col min="14341" max="14341" width="13.375" style="2"/>
    <col min="14342" max="14346" width="12.125" style="2" customWidth="1"/>
    <col min="14347" max="14347" width="13.375" style="2"/>
    <col min="14348" max="14348" width="13.875" style="2" bestFit="1" customWidth="1"/>
    <col min="14349" max="14592" width="13.375" style="2"/>
    <col min="14593" max="14593" width="13.375" style="2" customWidth="1"/>
    <col min="14594" max="14594" width="2.125" style="2" customWidth="1"/>
    <col min="14595" max="14595" width="5.875" style="2" customWidth="1"/>
    <col min="14596" max="14596" width="24.625" style="2" customWidth="1"/>
    <col min="14597" max="14597" width="13.375" style="2"/>
    <col min="14598" max="14602" width="12.125" style="2" customWidth="1"/>
    <col min="14603" max="14603" width="13.375" style="2"/>
    <col min="14604" max="14604" width="13.875" style="2" bestFit="1" customWidth="1"/>
    <col min="14605" max="14848" width="13.375" style="2"/>
    <col min="14849" max="14849" width="13.375" style="2" customWidth="1"/>
    <col min="14850" max="14850" width="2.125" style="2" customWidth="1"/>
    <col min="14851" max="14851" width="5.875" style="2" customWidth="1"/>
    <col min="14852" max="14852" width="24.625" style="2" customWidth="1"/>
    <col min="14853" max="14853" width="13.375" style="2"/>
    <col min="14854" max="14858" width="12.125" style="2" customWidth="1"/>
    <col min="14859" max="14859" width="13.375" style="2"/>
    <col min="14860" max="14860" width="13.875" style="2" bestFit="1" customWidth="1"/>
    <col min="14861" max="15104" width="13.375" style="2"/>
    <col min="15105" max="15105" width="13.375" style="2" customWidth="1"/>
    <col min="15106" max="15106" width="2.125" style="2" customWidth="1"/>
    <col min="15107" max="15107" width="5.875" style="2" customWidth="1"/>
    <col min="15108" max="15108" width="24.625" style="2" customWidth="1"/>
    <col min="15109" max="15109" width="13.375" style="2"/>
    <col min="15110" max="15114" width="12.125" style="2" customWidth="1"/>
    <col min="15115" max="15115" width="13.375" style="2"/>
    <col min="15116" max="15116" width="13.875" style="2" bestFit="1" customWidth="1"/>
    <col min="15117" max="15360" width="13.375" style="2"/>
    <col min="15361" max="15361" width="13.375" style="2" customWidth="1"/>
    <col min="15362" max="15362" width="2.125" style="2" customWidth="1"/>
    <col min="15363" max="15363" width="5.875" style="2" customWidth="1"/>
    <col min="15364" max="15364" width="24.625" style="2" customWidth="1"/>
    <col min="15365" max="15365" width="13.375" style="2"/>
    <col min="15366" max="15370" width="12.125" style="2" customWidth="1"/>
    <col min="15371" max="15371" width="13.375" style="2"/>
    <col min="15372" max="15372" width="13.875" style="2" bestFit="1" customWidth="1"/>
    <col min="15373" max="15616" width="13.375" style="2"/>
    <col min="15617" max="15617" width="13.375" style="2" customWidth="1"/>
    <col min="15618" max="15618" width="2.125" style="2" customWidth="1"/>
    <col min="15619" max="15619" width="5.875" style="2" customWidth="1"/>
    <col min="15620" max="15620" width="24.625" style="2" customWidth="1"/>
    <col min="15621" max="15621" width="13.375" style="2"/>
    <col min="15622" max="15626" width="12.125" style="2" customWidth="1"/>
    <col min="15627" max="15627" width="13.375" style="2"/>
    <col min="15628" max="15628" width="13.875" style="2" bestFit="1" customWidth="1"/>
    <col min="15629" max="15872" width="13.375" style="2"/>
    <col min="15873" max="15873" width="13.375" style="2" customWidth="1"/>
    <col min="15874" max="15874" width="2.125" style="2" customWidth="1"/>
    <col min="15875" max="15875" width="5.875" style="2" customWidth="1"/>
    <col min="15876" max="15876" width="24.625" style="2" customWidth="1"/>
    <col min="15877" max="15877" width="13.375" style="2"/>
    <col min="15878" max="15882" width="12.125" style="2" customWidth="1"/>
    <col min="15883" max="15883" width="13.375" style="2"/>
    <col min="15884" max="15884" width="13.875" style="2" bestFit="1" customWidth="1"/>
    <col min="15885" max="16128" width="13.375" style="2"/>
    <col min="16129" max="16129" width="13.375" style="2" customWidth="1"/>
    <col min="16130" max="16130" width="2.125" style="2" customWidth="1"/>
    <col min="16131" max="16131" width="5.875" style="2" customWidth="1"/>
    <col min="16132" max="16132" width="24.625" style="2" customWidth="1"/>
    <col min="16133" max="16133" width="13.375" style="2"/>
    <col min="16134" max="16138" width="12.125" style="2" customWidth="1"/>
    <col min="16139" max="16139" width="13.375" style="2"/>
    <col min="16140" max="16140" width="13.875" style="2" bestFit="1" customWidth="1"/>
    <col min="16141" max="16384" width="13.375" style="2"/>
  </cols>
  <sheetData>
    <row r="1" spans="1:12" x14ac:dyDescent="0.2">
      <c r="A1" s="1"/>
    </row>
    <row r="4" spans="1:12" x14ac:dyDescent="0.2">
      <c r="G4" s="28"/>
    </row>
    <row r="6" spans="1:12" x14ac:dyDescent="0.2">
      <c r="F6" s="4" t="s">
        <v>219</v>
      </c>
    </row>
    <row r="7" spans="1:12" x14ac:dyDescent="0.2">
      <c r="D7" s="1" t="s">
        <v>220</v>
      </c>
    </row>
    <row r="8" spans="1:12" ht="18" thickBo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8" t="s">
        <v>221</v>
      </c>
    </row>
    <row r="9" spans="1:12" x14ac:dyDescent="0.2">
      <c r="E9" s="53" t="s">
        <v>222</v>
      </c>
      <c r="F9" s="31" t="s">
        <v>223</v>
      </c>
      <c r="G9" s="31" t="s">
        <v>224</v>
      </c>
      <c r="H9" s="31" t="s">
        <v>180</v>
      </c>
      <c r="I9" s="31" t="s">
        <v>225</v>
      </c>
      <c r="J9" s="47" t="s">
        <v>226</v>
      </c>
      <c r="K9" s="47" t="s">
        <v>145</v>
      </c>
      <c r="L9" s="47" t="s">
        <v>146</v>
      </c>
    </row>
    <row r="10" spans="1:12" x14ac:dyDescent="0.2">
      <c r="B10" s="26"/>
      <c r="C10" s="26"/>
      <c r="D10" s="26"/>
      <c r="E10" s="12" t="s">
        <v>12</v>
      </c>
      <c r="F10" s="13" t="s">
        <v>13</v>
      </c>
      <c r="G10" s="13" t="s">
        <v>14</v>
      </c>
      <c r="H10" s="13" t="s">
        <v>15</v>
      </c>
      <c r="I10" s="13" t="s">
        <v>16</v>
      </c>
      <c r="J10" s="13" t="s">
        <v>17</v>
      </c>
      <c r="K10" s="13" t="s">
        <v>18</v>
      </c>
      <c r="L10" s="13" t="s">
        <v>19</v>
      </c>
    </row>
    <row r="11" spans="1:12" x14ac:dyDescent="0.2">
      <c r="E11" s="15"/>
    </row>
    <row r="12" spans="1:12" x14ac:dyDescent="0.2">
      <c r="D12" s="4" t="s">
        <v>227</v>
      </c>
      <c r="E12" s="14">
        <f t="shared" ref="E12:L12" si="0">E14+E91+E22+E26+E32+E42+E49+E56+E64+E84+E86</f>
        <v>40430</v>
      </c>
      <c r="F12" s="3">
        <f t="shared" si="0"/>
        <v>44566</v>
      </c>
      <c r="G12" s="3">
        <f t="shared" si="0"/>
        <v>34358</v>
      </c>
      <c r="H12" s="3">
        <f>H14+H91+H22+H26+H32+H42+H49+H56+H64+H84+H86</f>
        <v>27484</v>
      </c>
      <c r="I12" s="3">
        <f>I14+I91+I22+I26+I32+I42+I49+I56+I64+I84+I86</f>
        <v>24732</v>
      </c>
      <c r="J12" s="3">
        <f>J14+J91+J22+J26+J32+J42+J49+J56+J64+J84+J86</f>
        <v>25924</v>
      </c>
      <c r="K12" s="3">
        <f>K14+K91+K22+K26+K32+K42+K49+K56+K64+K84+K86</f>
        <v>25745</v>
      </c>
      <c r="L12" s="3">
        <f t="shared" si="0"/>
        <v>23289</v>
      </c>
    </row>
    <row r="13" spans="1:12" x14ac:dyDescent="0.2">
      <c r="E13" s="15"/>
    </row>
    <row r="14" spans="1:12" x14ac:dyDescent="0.2">
      <c r="C14" s="1" t="s">
        <v>228</v>
      </c>
      <c r="E14" s="33">
        <f t="shared" ref="E14:L14" si="1">SUM(E15:E20)</f>
        <v>5504</v>
      </c>
      <c r="F14" s="34">
        <f t="shared" si="1"/>
        <v>7127</v>
      </c>
      <c r="G14" s="34">
        <f t="shared" si="1"/>
        <v>4784</v>
      </c>
      <c r="H14" s="34">
        <f>SUM(H15:H20)</f>
        <v>5006</v>
      </c>
      <c r="I14" s="34">
        <f>SUM(I15:I20)</f>
        <v>5824</v>
      </c>
      <c r="J14" s="34">
        <f>SUM(J15:J20)</f>
        <v>7115</v>
      </c>
      <c r="K14" s="34">
        <f>SUM(K15:K20)</f>
        <v>6946</v>
      </c>
      <c r="L14" s="34">
        <f t="shared" si="1"/>
        <v>6567</v>
      </c>
    </row>
    <row r="15" spans="1:12" x14ac:dyDescent="0.2">
      <c r="D15" s="1" t="s">
        <v>229</v>
      </c>
      <c r="E15" s="16">
        <v>133</v>
      </c>
      <c r="F15" s="17">
        <v>338</v>
      </c>
      <c r="G15" s="17">
        <v>144</v>
      </c>
      <c r="H15" s="17">
        <v>125</v>
      </c>
      <c r="I15" s="17">
        <v>507</v>
      </c>
      <c r="J15" s="17">
        <v>697</v>
      </c>
      <c r="K15" s="17">
        <v>700</v>
      </c>
      <c r="L15" s="17">
        <v>650</v>
      </c>
    </row>
    <row r="16" spans="1:12" x14ac:dyDescent="0.2">
      <c r="D16" s="1" t="s">
        <v>230</v>
      </c>
      <c r="E16" s="16">
        <v>3228</v>
      </c>
      <c r="F16" s="17">
        <v>3121</v>
      </c>
      <c r="G16" s="17">
        <v>2050</v>
      </c>
      <c r="H16" s="17">
        <v>2114</v>
      </c>
      <c r="I16" s="17">
        <v>2192</v>
      </c>
      <c r="J16" s="17">
        <v>1900</v>
      </c>
      <c r="K16" s="17">
        <v>1904</v>
      </c>
      <c r="L16" s="17">
        <v>1855</v>
      </c>
    </row>
    <row r="17" spans="3:12" x14ac:dyDescent="0.2">
      <c r="E17" s="15"/>
    </row>
    <row r="18" spans="3:12" x14ac:dyDescent="0.2">
      <c r="D18" s="1" t="s">
        <v>231</v>
      </c>
      <c r="E18" s="16">
        <v>176</v>
      </c>
      <c r="F18" s="17">
        <v>661</v>
      </c>
      <c r="G18" s="17">
        <v>332</v>
      </c>
      <c r="H18" s="17">
        <v>346</v>
      </c>
      <c r="I18" s="17">
        <v>987</v>
      </c>
      <c r="J18" s="17">
        <v>2525</v>
      </c>
      <c r="K18" s="17">
        <v>2380</v>
      </c>
      <c r="L18" s="17">
        <v>2049</v>
      </c>
    </row>
    <row r="19" spans="3:12" x14ac:dyDescent="0.2">
      <c r="D19" s="1" t="s">
        <v>232</v>
      </c>
      <c r="E19" s="16">
        <v>1177</v>
      </c>
      <c r="F19" s="17">
        <v>2838</v>
      </c>
      <c r="G19" s="17">
        <v>2078</v>
      </c>
      <c r="H19" s="17">
        <v>2250</v>
      </c>
      <c r="I19" s="17">
        <v>1971</v>
      </c>
      <c r="J19" s="17">
        <v>1840</v>
      </c>
      <c r="K19" s="17">
        <v>1837</v>
      </c>
      <c r="L19" s="17">
        <v>1890</v>
      </c>
    </row>
    <row r="20" spans="3:12" x14ac:dyDescent="0.2">
      <c r="D20" s="1" t="s">
        <v>233</v>
      </c>
      <c r="E20" s="16">
        <f>187+603</f>
        <v>790</v>
      </c>
      <c r="F20" s="17">
        <v>169</v>
      </c>
      <c r="G20" s="17">
        <v>180</v>
      </c>
      <c r="H20" s="17">
        <v>171</v>
      </c>
      <c r="I20" s="17">
        <v>167</v>
      </c>
      <c r="J20" s="17">
        <v>153</v>
      </c>
      <c r="K20" s="17">
        <v>125</v>
      </c>
      <c r="L20" s="17">
        <v>123</v>
      </c>
    </row>
    <row r="21" spans="3:12" x14ac:dyDescent="0.2">
      <c r="E21" s="16"/>
      <c r="F21" s="17"/>
    </row>
    <row r="22" spans="3:12" x14ac:dyDescent="0.2">
      <c r="C22" s="1" t="s">
        <v>234</v>
      </c>
      <c r="E22" s="18" t="s">
        <v>65</v>
      </c>
      <c r="F22" s="34">
        <f t="shared" ref="F22:L22" si="2">F23+F24</f>
        <v>1718</v>
      </c>
      <c r="G22" s="34">
        <f t="shared" si="2"/>
        <v>734</v>
      </c>
      <c r="H22" s="34">
        <f>H23+H24</f>
        <v>847</v>
      </c>
      <c r="I22" s="34">
        <f>I23+I24</f>
        <v>969</v>
      </c>
      <c r="J22" s="34">
        <f>J23+J24</f>
        <v>947</v>
      </c>
      <c r="K22" s="34">
        <f>K23+K24</f>
        <v>989</v>
      </c>
      <c r="L22" s="34">
        <f t="shared" si="2"/>
        <v>992</v>
      </c>
    </row>
    <row r="23" spans="3:12" x14ac:dyDescent="0.2">
      <c r="D23" s="1" t="s">
        <v>235</v>
      </c>
      <c r="E23" s="18" t="s">
        <v>65</v>
      </c>
      <c r="F23" s="17">
        <v>1716</v>
      </c>
      <c r="G23" s="17">
        <v>711</v>
      </c>
      <c r="H23" s="17">
        <v>831</v>
      </c>
      <c r="I23" s="17">
        <v>959</v>
      </c>
      <c r="J23" s="17">
        <v>935</v>
      </c>
      <c r="K23" s="17">
        <v>974</v>
      </c>
      <c r="L23" s="17">
        <v>974</v>
      </c>
    </row>
    <row r="24" spans="3:12" x14ac:dyDescent="0.2">
      <c r="D24" s="1" t="s">
        <v>233</v>
      </c>
      <c r="E24" s="18" t="s">
        <v>65</v>
      </c>
      <c r="F24" s="17">
        <v>2</v>
      </c>
      <c r="G24" s="17">
        <v>23</v>
      </c>
      <c r="H24" s="17">
        <v>16</v>
      </c>
      <c r="I24" s="17">
        <v>10</v>
      </c>
      <c r="J24" s="17">
        <v>12</v>
      </c>
      <c r="K24" s="17">
        <v>15</v>
      </c>
      <c r="L24" s="17">
        <v>18</v>
      </c>
    </row>
    <row r="25" spans="3:12" x14ac:dyDescent="0.2">
      <c r="E25" s="16"/>
      <c r="F25" s="17"/>
    </row>
    <row r="26" spans="3:12" x14ac:dyDescent="0.2">
      <c r="C26" s="1" t="s">
        <v>236</v>
      </c>
      <c r="E26" s="33">
        <f t="shared" ref="E26:L26" si="3">SUM(E27:E30)</f>
        <v>162</v>
      </c>
      <c r="F26" s="34">
        <f t="shared" si="3"/>
        <v>60</v>
      </c>
      <c r="G26" s="34">
        <f t="shared" si="3"/>
        <v>36</v>
      </c>
      <c r="H26" s="34">
        <f>SUM(H27:H30)</f>
        <v>43</v>
      </c>
      <c r="I26" s="34">
        <f>SUM(I27:I30)</f>
        <v>38</v>
      </c>
      <c r="J26" s="34">
        <f>SUM(J27:J30)</f>
        <v>38</v>
      </c>
      <c r="K26" s="34">
        <f>SUM(K27:K30)</f>
        <v>25</v>
      </c>
      <c r="L26" s="34">
        <f t="shared" si="3"/>
        <v>21</v>
      </c>
    </row>
    <row r="27" spans="3:12" x14ac:dyDescent="0.2">
      <c r="D27" s="1" t="s">
        <v>74</v>
      </c>
      <c r="E27" s="16">
        <v>64</v>
      </c>
      <c r="F27" s="17">
        <v>19</v>
      </c>
      <c r="G27" s="17">
        <v>27</v>
      </c>
      <c r="H27" s="17">
        <v>35</v>
      </c>
      <c r="I27" s="17">
        <v>30</v>
      </c>
      <c r="J27" s="17">
        <v>33</v>
      </c>
      <c r="K27" s="17">
        <v>21</v>
      </c>
      <c r="L27" s="17">
        <v>17</v>
      </c>
    </row>
    <row r="28" spans="3:12" x14ac:dyDescent="0.2">
      <c r="E28" s="15"/>
    </row>
    <row r="29" spans="3:12" x14ac:dyDescent="0.2">
      <c r="D29" s="1" t="s">
        <v>237</v>
      </c>
      <c r="E29" s="16">
        <v>1</v>
      </c>
      <c r="F29" s="17">
        <v>1</v>
      </c>
      <c r="G29" s="17">
        <v>2</v>
      </c>
      <c r="H29" s="17">
        <v>2</v>
      </c>
      <c r="I29" s="17">
        <v>2</v>
      </c>
      <c r="J29" s="17">
        <v>2</v>
      </c>
      <c r="K29" s="17">
        <v>2</v>
      </c>
      <c r="L29" s="17">
        <v>2</v>
      </c>
    </row>
    <row r="30" spans="3:12" x14ac:dyDescent="0.2">
      <c r="D30" s="1" t="s">
        <v>233</v>
      </c>
      <c r="E30" s="16">
        <v>97</v>
      </c>
      <c r="F30" s="17">
        <v>40</v>
      </c>
      <c r="G30" s="17">
        <v>7</v>
      </c>
      <c r="H30" s="17">
        <v>6</v>
      </c>
      <c r="I30" s="17">
        <v>6</v>
      </c>
      <c r="J30" s="17">
        <v>3</v>
      </c>
      <c r="K30" s="17">
        <v>2</v>
      </c>
      <c r="L30" s="17">
        <v>2</v>
      </c>
    </row>
    <row r="31" spans="3:12" x14ac:dyDescent="0.2">
      <c r="E31" s="16"/>
      <c r="F31" s="17"/>
    </row>
    <row r="32" spans="3:12" x14ac:dyDescent="0.2">
      <c r="C32" s="1" t="s">
        <v>238</v>
      </c>
      <c r="E32" s="33">
        <f t="shared" ref="E32:L32" si="4">SUM(E33:E40)</f>
        <v>3832</v>
      </c>
      <c r="F32" s="34">
        <f t="shared" si="4"/>
        <v>3648</v>
      </c>
      <c r="G32" s="34">
        <f t="shared" si="4"/>
        <v>3583</v>
      </c>
      <c r="H32" s="34">
        <f>SUM(H33:H40)</f>
        <v>3358</v>
      </c>
      <c r="I32" s="34">
        <f>SUM(I33:I40)</f>
        <v>3289</v>
      </c>
      <c r="J32" s="34">
        <f>SUM(J33:J40)</f>
        <v>3110</v>
      </c>
      <c r="K32" s="34">
        <f>SUM(K33:K40)</f>
        <v>3625</v>
      </c>
      <c r="L32" s="34">
        <f t="shared" si="4"/>
        <v>3477</v>
      </c>
    </row>
    <row r="33" spans="3:12" x14ac:dyDescent="0.2">
      <c r="D33" s="1" t="s">
        <v>237</v>
      </c>
      <c r="E33" s="16">
        <v>927</v>
      </c>
      <c r="F33" s="17">
        <v>781</v>
      </c>
      <c r="G33" s="17">
        <v>643</v>
      </c>
      <c r="H33" s="17">
        <v>595</v>
      </c>
      <c r="I33" s="17">
        <v>604</v>
      </c>
      <c r="J33" s="17">
        <v>528</v>
      </c>
      <c r="K33" s="17">
        <v>568</v>
      </c>
      <c r="L33" s="17">
        <v>583</v>
      </c>
    </row>
    <row r="34" spans="3:12" x14ac:dyDescent="0.2">
      <c r="D34" s="1" t="s">
        <v>239</v>
      </c>
      <c r="E34" s="16">
        <v>804</v>
      </c>
      <c r="F34" s="17">
        <v>755</v>
      </c>
      <c r="G34" s="17">
        <v>838</v>
      </c>
      <c r="H34" s="17">
        <v>1053</v>
      </c>
      <c r="I34" s="17">
        <v>1076</v>
      </c>
      <c r="J34" s="17">
        <v>1132</v>
      </c>
      <c r="K34" s="17">
        <v>1075</v>
      </c>
      <c r="L34" s="17">
        <v>1027</v>
      </c>
    </row>
    <row r="35" spans="3:12" x14ac:dyDescent="0.2">
      <c r="E35" s="15"/>
    </row>
    <row r="36" spans="3:12" x14ac:dyDescent="0.2">
      <c r="D36" s="1" t="s">
        <v>43</v>
      </c>
      <c r="E36" s="16">
        <v>1713</v>
      </c>
      <c r="F36" s="17">
        <v>1538</v>
      </c>
      <c r="G36" s="17">
        <v>1459</v>
      </c>
      <c r="H36" s="17">
        <v>1118</v>
      </c>
      <c r="I36" s="17">
        <v>1069</v>
      </c>
      <c r="J36" s="17">
        <v>995</v>
      </c>
      <c r="K36" s="17">
        <v>1121</v>
      </c>
      <c r="L36" s="17">
        <v>1095</v>
      </c>
    </row>
    <row r="37" spans="3:12" x14ac:dyDescent="0.2">
      <c r="D37" s="1" t="s">
        <v>42</v>
      </c>
      <c r="E37" s="16">
        <v>55</v>
      </c>
      <c r="F37" s="17">
        <v>123</v>
      </c>
      <c r="G37" s="17">
        <v>84</v>
      </c>
      <c r="H37" s="17">
        <v>203</v>
      </c>
      <c r="I37" s="17">
        <v>158</v>
      </c>
      <c r="J37" s="17">
        <v>150</v>
      </c>
      <c r="K37" s="17">
        <v>213</v>
      </c>
      <c r="L37" s="17">
        <v>183</v>
      </c>
    </row>
    <row r="38" spans="3:12" x14ac:dyDescent="0.2">
      <c r="E38" s="15"/>
    </row>
    <row r="39" spans="3:12" x14ac:dyDescent="0.2">
      <c r="D39" s="1" t="s">
        <v>46</v>
      </c>
      <c r="E39" s="16">
        <v>5</v>
      </c>
      <c r="F39" s="19" t="s">
        <v>65</v>
      </c>
      <c r="G39" s="19" t="s">
        <v>65</v>
      </c>
      <c r="H39" s="19" t="s">
        <v>65</v>
      </c>
      <c r="I39" s="19" t="s">
        <v>65</v>
      </c>
      <c r="J39" s="19" t="s">
        <v>65</v>
      </c>
      <c r="K39" s="19" t="s">
        <v>65</v>
      </c>
      <c r="L39" s="19" t="s">
        <v>65</v>
      </c>
    </row>
    <row r="40" spans="3:12" x14ac:dyDescent="0.2">
      <c r="D40" s="1" t="s">
        <v>233</v>
      </c>
      <c r="E40" s="16">
        <v>328</v>
      </c>
      <c r="F40" s="17">
        <v>451</v>
      </c>
      <c r="G40" s="17">
        <v>559</v>
      </c>
      <c r="H40" s="17">
        <v>389</v>
      </c>
      <c r="I40" s="17">
        <v>382</v>
      </c>
      <c r="J40" s="17">
        <v>305</v>
      </c>
      <c r="K40" s="17">
        <v>648</v>
      </c>
      <c r="L40" s="17">
        <v>589</v>
      </c>
    </row>
    <row r="41" spans="3:12" x14ac:dyDescent="0.2">
      <c r="E41" s="15"/>
    </row>
    <row r="42" spans="3:12" x14ac:dyDescent="0.2">
      <c r="C42" s="1" t="s">
        <v>240</v>
      </c>
      <c r="E42" s="33">
        <f t="shared" ref="E42:L42" si="5">SUM(E43:E47)</f>
        <v>4765</v>
      </c>
      <c r="F42" s="34">
        <f t="shared" si="5"/>
        <v>5862</v>
      </c>
      <c r="G42" s="34">
        <f t="shared" si="5"/>
        <v>7092</v>
      </c>
      <c r="H42" s="34">
        <f>SUM(H43:H47)</f>
        <v>4023</v>
      </c>
      <c r="I42" s="34">
        <f>SUM(I43:I47)</f>
        <v>5352</v>
      </c>
      <c r="J42" s="34">
        <f>SUM(J43:J47)</f>
        <v>3871</v>
      </c>
      <c r="K42" s="34">
        <f>SUM(K43:K47)</f>
        <v>3793</v>
      </c>
      <c r="L42" s="34">
        <f t="shared" si="5"/>
        <v>3837</v>
      </c>
    </row>
    <row r="43" spans="3:12" x14ac:dyDescent="0.2">
      <c r="D43" s="1" t="s">
        <v>237</v>
      </c>
      <c r="E43" s="16">
        <v>51</v>
      </c>
      <c r="F43" s="17">
        <v>106</v>
      </c>
      <c r="G43" s="17">
        <v>159</v>
      </c>
      <c r="H43" s="17">
        <v>708</v>
      </c>
      <c r="I43" s="17">
        <v>520</v>
      </c>
      <c r="J43" s="17">
        <v>89</v>
      </c>
      <c r="K43" s="17">
        <v>43</v>
      </c>
      <c r="L43" s="17">
        <v>39</v>
      </c>
    </row>
    <row r="44" spans="3:12" x14ac:dyDescent="0.2">
      <c r="D44" s="1" t="s">
        <v>39</v>
      </c>
      <c r="E44" s="16">
        <v>4695</v>
      </c>
      <c r="F44" s="17">
        <v>5386</v>
      </c>
      <c r="G44" s="17">
        <v>5938</v>
      </c>
      <c r="H44" s="17">
        <v>3023</v>
      </c>
      <c r="I44" s="17">
        <v>4433</v>
      </c>
      <c r="J44" s="17">
        <v>3535</v>
      </c>
      <c r="K44" s="17">
        <v>3449</v>
      </c>
      <c r="L44" s="17">
        <v>3343</v>
      </c>
    </row>
    <row r="45" spans="3:12" x14ac:dyDescent="0.2">
      <c r="E45" s="15"/>
    </row>
    <row r="46" spans="3:12" x14ac:dyDescent="0.2">
      <c r="D46" s="1" t="s">
        <v>64</v>
      </c>
      <c r="E46" s="16">
        <v>3</v>
      </c>
      <c r="F46" s="17">
        <v>155</v>
      </c>
      <c r="G46" s="17">
        <v>676</v>
      </c>
      <c r="H46" s="17">
        <v>218</v>
      </c>
      <c r="I46" s="17">
        <v>370</v>
      </c>
      <c r="J46" s="17">
        <v>202</v>
      </c>
      <c r="K46" s="17">
        <v>267</v>
      </c>
      <c r="L46" s="17">
        <v>267</v>
      </c>
    </row>
    <row r="47" spans="3:12" x14ac:dyDescent="0.2">
      <c r="D47" s="1" t="s">
        <v>233</v>
      </c>
      <c r="E47" s="16">
        <v>16</v>
      </c>
      <c r="F47" s="17">
        <v>215</v>
      </c>
      <c r="G47" s="17">
        <v>319</v>
      </c>
      <c r="H47" s="17">
        <v>74</v>
      </c>
      <c r="I47" s="17">
        <v>29</v>
      </c>
      <c r="J47" s="17">
        <v>45</v>
      </c>
      <c r="K47" s="17">
        <v>34</v>
      </c>
      <c r="L47" s="17">
        <v>188</v>
      </c>
    </row>
    <row r="48" spans="3:12" x14ac:dyDescent="0.2">
      <c r="E48" s="15"/>
    </row>
    <row r="49" spans="3:12" x14ac:dyDescent="0.2">
      <c r="C49" s="1" t="s">
        <v>241</v>
      </c>
      <c r="E49" s="33">
        <f t="shared" ref="E49:L49" si="6">SUM(E50:E54)</f>
        <v>530</v>
      </c>
      <c r="F49" s="34">
        <f t="shared" si="6"/>
        <v>251</v>
      </c>
      <c r="G49" s="34">
        <f t="shared" si="6"/>
        <v>711</v>
      </c>
      <c r="H49" s="34">
        <f>SUM(H50:H54)</f>
        <v>653</v>
      </c>
      <c r="I49" s="34">
        <f>SUM(I50:I54)</f>
        <v>627</v>
      </c>
      <c r="J49" s="34">
        <f>SUM(J50:J54)</f>
        <v>789</v>
      </c>
      <c r="K49" s="34">
        <f>SUM(K50:K54)</f>
        <v>768</v>
      </c>
      <c r="L49" s="34">
        <f t="shared" si="6"/>
        <v>789</v>
      </c>
    </row>
    <row r="50" spans="3:12" x14ac:dyDescent="0.2">
      <c r="D50" s="1" t="s">
        <v>237</v>
      </c>
      <c r="E50" s="16">
        <v>70</v>
      </c>
      <c r="F50" s="19" t="s">
        <v>65</v>
      </c>
      <c r="G50" s="19" t="s">
        <v>65</v>
      </c>
      <c r="H50" s="17">
        <v>1</v>
      </c>
      <c r="I50" s="17">
        <v>1</v>
      </c>
      <c r="J50" s="17">
        <v>1</v>
      </c>
      <c r="K50" s="17">
        <v>1</v>
      </c>
      <c r="L50" s="17">
        <v>1</v>
      </c>
    </row>
    <row r="51" spans="3:12" x14ac:dyDescent="0.2">
      <c r="D51" s="1" t="s">
        <v>42</v>
      </c>
      <c r="E51" s="16">
        <v>91</v>
      </c>
      <c r="F51" s="17">
        <v>13</v>
      </c>
      <c r="G51" s="17">
        <v>162</v>
      </c>
      <c r="H51" s="17">
        <v>200</v>
      </c>
      <c r="I51" s="17">
        <v>200</v>
      </c>
      <c r="J51" s="17">
        <v>200</v>
      </c>
      <c r="K51" s="17">
        <v>200</v>
      </c>
      <c r="L51" s="17">
        <v>222</v>
      </c>
    </row>
    <row r="52" spans="3:12" x14ac:dyDescent="0.2">
      <c r="E52" s="15"/>
    </row>
    <row r="53" spans="3:12" x14ac:dyDescent="0.2">
      <c r="D53" s="1" t="s">
        <v>43</v>
      </c>
      <c r="E53" s="16">
        <v>240</v>
      </c>
      <c r="F53" s="17">
        <v>36</v>
      </c>
      <c r="G53" s="17">
        <v>3</v>
      </c>
      <c r="H53" s="17">
        <v>4</v>
      </c>
      <c r="I53" s="17">
        <v>0</v>
      </c>
      <c r="J53" s="17">
        <v>0</v>
      </c>
      <c r="K53" s="17">
        <v>1</v>
      </c>
      <c r="L53" s="17">
        <v>1</v>
      </c>
    </row>
    <row r="54" spans="3:12" x14ac:dyDescent="0.2">
      <c r="D54" s="1" t="s">
        <v>233</v>
      </c>
      <c r="E54" s="16">
        <v>129</v>
      </c>
      <c r="F54" s="17">
        <v>202</v>
      </c>
      <c r="G54" s="17">
        <v>546</v>
      </c>
      <c r="H54" s="17">
        <v>448</v>
      </c>
      <c r="I54" s="17">
        <v>426</v>
      </c>
      <c r="J54" s="17">
        <v>588</v>
      </c>
      <c r="K54" s="17">
        <v>566</v>
      </c>
      <c r="L54" s="17">
        <v>565</v>
      </c>
    </row>
    <row r="55" spans="3:12" x14ac:dyDescent="0.2">
      <c r="E55" s="16"/>
      <c r="F55" s="17"/>
    </row>
    <row r="56" spans="3:12" x14ac:dyDescent="0.2">
      <c r="C56" s="1" t="s">
        <v>242</v>
      </c>
      <c r="E56" s="33">
        <f t="shared" ref="E56:L56" si="7">SUM(E57:E62)</f>
        <v>3570</v>
      </c>
      <c r="F56" s="34">
        <f t="shared" si="7"/>
        <v>2136</v>
      </c>
      <c r="G56" s="34">
        <f t="shared" si="7"/>
        <v>3209</v>
      </c>
      <c r="H56" s="34">
        <f>SUM(H57:H62)</f>
        <v>2396</v>
      </c>
      <c r="I56" s="34">
        <f>SUM(I57:I62)</f>
        <v>2344</v>
      </c>
      <c r="J56" s="34">
        <f>SUM(J57:J62)</f>
        <v>4061</v>
      </c>
      <c r="K56" s="34">
        <f>SUM(K57:K62)</f>
        <v>4940</v>
      </c>
      <c r="L56" s="34">
        <f t="shared" si="7"/>
        <v>2640</v>
      </c>
    </row>
    <row r="57" spans="3:12" x14ac:dyDescent="0.2">
      <c r="D57" s="1" t="s">
        <v>243</v>
      </c>
      <c r="E57" s="16">
        <v>3</v>
      </c>
      <c r="F57" s="17">
        <v>6</v>
      </c>
      <c r="G57" s="17">
        <v>622</v>
      </c>
      <c r="H57" s="17">
        <v>433</v>
      </c>
      <c r="I57" s="17">
        <v>735</v>
      </c>
      <c r="J57" s="17">
        <v>934</v>
      </c>
      <c r="K57" s="17">
        <v>1254</v>
      </c>
      <c r="L57" s="17">
        <v>71</v>
      </c>
    </row>
    <row r="58" spans="3:12" x14ac:dyDescent="0.2">
      <c r="D58" s="1" t="s">
        <v>244</v>
      </c>
      <c r="E58" s="16">
        <v>282</v>
      </c>
      <c r="F58" s="17">
        <v>258</v>
      </c>
      <c r="G58" s="17">
        <v>38</v>
      </c>
      <c r="H58" s="17">
        <v>92</v>
      </c>
      <c r="I58" s="17">
        <v>79</v>
      </c>
      <c r="J58" s="17">
        <v>285</v>
      </c>
      <c r="K58" s="17">
        <v>386</v>
      </c>
      <c r="L58" s="17">
        <v>88</v>
      </c>
    </row>
    <row r="59" spans="3:12" x14ac:dyDescent="0.2">
      <c r="E59" s="15"/>
    </row>
    <row r="60" spans="3:12" x14ac:dyDescent="0.2">
      <c r="D60" s="1" t="s">
        <v>245</v>
      </c>
      <c r="E60" s="16">
        <v>1065</v>
      </c>
      <c r="F60" s="17">
        <v>96</v>
      </c>
      <c r="G60" s="17">
        <v>1021</v>
      </c>
      <c r="H60" s="17">
        <v>546</v>
      </c>
      <c r="I60" s="17">
        <v>278</v>
      </c>
      <c r="J60" s="17">
        <v>1084</v>
      </c>
      <c r="K60" s="17">
        <v>913</v>
      </c>
      <c r="L60" s="17">
        <v>103</v>
      </c>
    </row>
    <row r="61" spans="3:12" x14ac:dyDescent="0.2">
      <c r="D61" s="1" t="s">
        <v>246</v>
      </c>
      <c r="E61" s="16">
        <f>433+1621</f>
        <v>2054</v>
      </c>
      <c r="F61" s="17">
        <v>1519</v>
      </c>
      <c r="G61" s="17">
        <v>1070</v>
      </c>
      <c r="H61" s="17">
        <v>1120</v>
      </c>
      <c r="I61" s="17">
        <v>1064</v>
      </c>
      <c r="J61" s="17">
        <v>1560</v>
      </c>
      <c r="K61" s="17">
        <v>2191</v>
      </c>
      <c r="L61" s="17">
        <v>2199</v>
      </c>
    </row>
    <row r="62" spans="3:12" x14ac:dyDescent="0.2">
      <c r="D62" s="1" t="s">
        <v>247</v>
      </c>
      <c r="E62" s="16">
        <v>166</v>
      </c>
      <c r="F62" s="17">
        <v>257</v>
      </c>
      <c r="G62" s="17">
        <v>458</v>
      </c>
      <c r="H62" s="17">
        <v>205</v>
      </c>
      <c r="I62" s="17">
        <v>188</v>
      </c>
      <c r="J62" s="17">
        <v>198</v>
      </c>
      <c r="K62" s="17">
        <v>196</v>
      </c>
      <c r="L62" s="17">
        <v>179</v>
      </c>
    </row>
    <row r="63" spans="3:12" x14ac:dyDescent="0.2">
      <c r="E63" s="15"/>
    </row>
    <row r="64" spans="3:12" x14ac:dyDescent="0.2">
      <c r="C64" s="1" t="s">
        <v>248</v>
      </c>
      <c r="E64" s="33">
        <f t="shared" ref="E64:L64" si="8">SUM(E65:E68)</f>
        <v>1432</v>
      </c>
      <c r="F64" s="34">
        <f t="shared" si="8"/>
        <v>904</v>
      </c>
      <c r="G64" s="34">
        <f t="shared" si="8"/>
        <v>641</v>
      </c>
      <c r="H64" s="34">
        <f>SUM(H65:H68)</f>
        <v>754</v>
      </c>
      <c r="I64" s="34">
        <f>SUM(I65:I68)</f>
        <v>869</v>
      </c>
      <c r="J64" s="34">
        <f>SUM(J65:J68)</f>
        <v>930</v>
      </c>
      <c r="K64" s="34">
        <f>SUM(K65:K68)</f>
        <v>969</v>
      </c>
      <c r="L64" s="34">
        <f t="shared" si="8"/>
        <v>976</v>
      </c>
    </row>
    <row r="65" spans="1:12" x14ac:dyDescent="0.2">
      <c r="D65" s="1" t="s">
        <v>249</v>
      </c>
      <c r="E65" s="16">
        <v>14</v>
      </c>
      <c r="F65" s="17">
        <v>27</v>
      </c>
      <c r="G65" s="17">
        <v>33</v>
      </c>
      <c r="H65" s="17">
        <v>97</v>
      </c>
      <c r="I65" s="17">
        <v>91</v>
      </c>
      <c r="J65" s="17">
        <v>110</v>
      </c>
      <c r="K65" s="17">
        <v>114</v>
      </c>
      <c r="L65" s="17">
        <v>108</v>
      </c>
    </row>
    <row r="66" spans="1:12" x14ac:dyDescent="0.2">
      <c r="D66" s="1" t="s">
        <v>250</v>
      </c>
      <c r="E66" s="16">
        <v>1251</v>
      </c>
      <c r="F66" s="17">
        <v>674</v>
      </c>
      <c r="G66" s="17">
        <v>370</v>
      </c>
      <c r="H66" s="17">
        <v>431</v>
      </c>
      <c r="I66" s="17">
        <v>566</v>
      </c>
      <c r="J66" s="17">
        <v>578</v>
      </c>
      <c r="K66" s="17">
        <v>616</v>
      </c>
      <c r="L66" s="17">
        <v>632</v>
      </c>
    </row>
    <row r="67" spans="1:12" x14ac:dyDescent="0.2">
      <c r="E67" s="15"/>
    </row>
    <row r="68" spans="1:12" x14ac:dyDescent="0.2">
      <c r="D68" s="1" t="s">
        <v>251</v>
      </c>
      <c r="E68" s="16">
        <v>167</v>
      </c>
      <c r="F68" s="17">
        <v>203</v>
      </c>
      <c r="G68" s="17">
        <v>238</v>
      </c>
      <c r="H68" s="17">
        <v>226</v>
      </c>
      <c r="I68" s="17">
        <v>212</v>
      </c>
      <c r="J68" s="17">
        <v>242</v>
      </c>
      <c r="K68" s="17">
        <v>239</v>
      </c>
      <c r="L68" s="17">
        <v>236</v>
      </c>
    </row>
    <row r="69" spans="1:12" x14ac:dyDescent="0.2">
      <c r="D69" s="1" t="s">
        <v>252</v>
      </c>
      <c r="E69" s="16">
        <v>17544</v>
      </c>
      <c r="F69" s="17">
        <v>17900</v>
      </c>
      <c r="G69" s="17">
        <v>22190</v>
      </c>
      <c r="H69" s="17">
        <v>22400</v>
      </c>
      <c r="I69" s="17">
        <v>21100</v>
      </c>
      <c r="J69" s="17">
        <v>22452</v>
      </c>
      <c r="K69" s="17">
        <v>21129</v>
      </c>
      <c r="L69" s="17">
        <v>21238</v>
      </c>
    </row>
    <row r="70" spans="1:12" ht="18" thickBot="1" x14ac:dyDescent="0.25">
      <c r="B70" s="5"/>
      <c r="C70" s="5"/>
      <c r="D70" s="5"/>
      <c r="E70" s="38"/>
      <c r="F70" s="5"/>
      <c r="G70" s="5"/>
      <c r="H70" s="5"/>
      <c r="I70" s="5"/>
      <c r="J70" s="5"/>
      <c r="K70" s="5"/>
      <c r="L70" s="5"/>
    </row>
    <row r="71" spans="1:12" x14ac:dyDescent="0.2">
      <c r="E71" s="1" t="s">
        <v>253</v>
      </c>
    </row>
    <row r="72" spans="1:12" x14ac:dyDescent="0.2">
      <c r="E72" s="1" t="s">
        <v>72</v>
      </c>
    </row>
    <row r="73" spans="1:12" x14ac:dyDescent="0.2">
      <c r="A73" s="1"/>
    </row>
    <row r="74" spans="1:12" x14ac:dyDescent="0.2">
      <c r="A74" s="1"/>
    </row>
    <row r="79" spans="1:12" x14ac:dyDescent="0.2">
      <c r="F79" s="4" t="s">
        <v>254</v>
      </c>
    </row>
    <row r="80" spans="1:12" ht="18" thickBot="1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8" t="s">
        <v>221</v>
      </c>
    </row>
    <row r="81" spans="2:12" x14ac:dyDescent="0.2">
      <c r="E81" s="31" t="s">
        <v>222</v>
      </c>
      <c r="F81" s="31" t="s">
        <v>223</v>
      </c>
      <c r="G81" s="31" t="s">
        <v>224</v>
      </c>
      <c r="H81" s="31" t="s">
        <v>180</v>
      </c>
      <c r="I81" s="31" t="s">
        <v>225</v>
      </c>
      <c r="J81" s="47" t="s">
        <v>226</v>
      </c>
      <c r="K81" s="47" t="s">
        <v>145</v>
      </c>
      <c r="L81" s="47" t="s">
        <v>146</v>
      </c>
    </row>
    <row r="82" spans="2:12" x14ac:dyDescent="0.2">
      <c r="B82" s="26"/>
      <c r="C82" s="26"/>
      <c r="D82" s="26"/>
      <c r="E82" s="12" t="s">
        <v>12</v>
      </c>
      <c r="F82" s="13" t="s">
        <v>13</v>
      </c>
      <c r="G82" s="13" t="s">
        <v>14</v>
      </c>
      <c r="H82" s="13" t="s">
        <v>15</v>
      </c>
      <c r="I82" s="13" t="s">
        <v>16</v>
      </c>
      <c r="J82" s="13" t="s">
        <v>17</v>
      </c>
      <c r="K82" s="13" t="s">
        <v>18</v>
      </c>
      <c r="L82" s="13" t="s">
        <v>19</v>
      </c>
    </row>
    <row r="83" spans="2:12" x14ac:dyDescent="0.2">
      <c r="E83" s="16"/>
      <c r="F83" s="17"/>
      <c r="G83" s="17"/>
      <c r="H83" s="17"/>
      <c r="I83" s="17"/>
      <c r="J83" s="17"/>
      <c r="K83" s="17"/>
      <c r="L83" s="17"/>
    </row>
    <row r="84" spans="2:12" x14ac:dyDescent="0.2">
      <c r="C84" s="1" t="s">
        <v>255</v>
      </c>
      <c r="E84" s="16">
        <v>70</v>
      </c>
      <c r="F84" s="17">
        <v>20</v>
      </c>
      <c r="G84" s="19" t="s">
        <v>65</v>
      </c>
      <c r="H84" s="19" t="s">
        <v>65</v>
      </c>
      <c r="I84" s="17">
        <v>12</v>
      </c>
      <c r="J84" s="19" t="s">
        <v>65</v>
      </c>
      <c r="K84" s="19" t="s">
        <v>65</v>
      </c>
      <c r="L84" s="19" t="s">
        <v>65</v>
      </c>
    </row>
    <row r="85" spans="2:12" x14ac:dyDescent="0.2">
      <c r="E85" s="16"/>
      <c r="F85" s="17"/>
    </row>
    <row r="86" spans="2:12" x14ac:dyDescent="0.2">
      <c r="C86" s="1" t="s">
        <v>256</v>
      </c>
      <c r="E86" s="33">
        <f t="shared" ref="E86:J86" si="9">SUM(E87:E89)</f>
        <v>536</v>
      </c>
      <c r="F86" s="34">
        <f t="shared" si="9"/>
        <v>783</v>
      </c>
      <c r="G86" s="34">
        <f t="shared" si="9"/>
        <v>1310</v>
      </c>
      <c r="H86" s="34">
        <f t="shared" si="9"/>
        <v>128</v>
      </c>
      <c r="I86" s="34">
        <f t="shared" si="9"/>
        <v>121</v>
      </c>
      <c r="J86" s="34">
        <f t="shared" si="9"/>
        <v>57</v>
      </c>
      <c r="K86" s="19" t="s">
        <v>65</v>
      </c>
      <c r="L86" s="19" t="s">
        <v>65</v>
      </c>
    </row>
    <row r="87" spans="2:12" x14ac:dyDescent="0.2">
      <c r="D87" s="1" t="s">
        <v>257</v>
      </c>
      <c r="E87" s="16">
        <v>398</v>
      </c>
      <c r="F87" s="17">
        <v>648</v>
      </c>
      <c r="G87" s="17">
        <v>108</v>
      </c>
      <c r="H87" s="17">
        <v>27</v>
      </c>
      <c r="I87" s="17">
        <v>42</v>
      </c>
      <c r="J87" s="17">
        <v>57</v>
      </c>
      <c r="K87" s="19" t="s">
        <v>65</v>
      </c>
      <c r="L87" s="19" t="s">
        <v>65</v>
      </c>
    </row>
    <row r="88" spans="2:12" x14ac:dyDescent="0.2">
      <c r="D88" s="1" t="s">
        <v>258</v>
      </c>
      <c r="E88" s="16">
        <v>40</v>
      </c>
      <c r="F88" s="19" t="s">
        <v>65</v>
      </c>
      <c r="G88" s="17">
        <v>1105</v>
      </c>
      <c r="H88" s="17">
        <v>1</v>
      </c>
      <c r="I88" s="19" t="s">
        <v>65</v>
      </c>
      <c r="J88" s="19" t="s">
        <v>65</v>
      </c>
      <c r="K88" s="19" t="s">
        <v>65</v>
      </c>
      <c r="L88" s="19" t="s">
        <v>65</v>
      </c>
    </row>
    <row r="89" spans="2:12" x14ac:dyDescent="0.2">
      <c r="D89" s="1" t="s">
        <v>233</v>
      </c>
      <c r="E89" s="16">
        <v>98</v>
      </c>
      <c r="F89" s="17">
        <v>135</v>
      </c>
      <c r="G89" s="17">
        <v>97</v>
      </c>
      <c r="H89" s="17">
        <v>100</v>
      </c>
      <c r="I89" s="17">
        <v>79</v>
      </c>
      <c r="J89" s="19" t="s">
        <v>65</v>
      </c>
      <c r="K89" s="19" t="s">
        <v>65</v>
      </c>
      <c r="L89" s="19" t="s">
        <v>65</v>
      </c>
    </row>
    <row r="90" spans="2:12" x14ac:dyDescent="0.2">
      <c r="E90" s="15"/>
    </row>
    <row r="91" spans="2:12" x14ac:dyDescent="0.2">
      <c r="C91" s="1" t="s">
        <v>259</v>
      </c>
      <c r="E91" s="33">
        <f t="shared" ref="E91:L91" si="10">SUM(E92:E113)</f>
        <v>20029</v>
      </c>
      <c r="F91" s="34">
        <f t="shared" si="10"/>
        <v>22057</v>
      </c>
      <c r="G91" s="34">
        <f t="shared" si="10"/>
        <v>12258</v>
      </c>
      <c r="H91" s="34">
        <f>SUM(H92:H113)</f>
        <v>10276</v>
      </c>
      <c r="I91" s="34">
        <f>SUM(I92:I113)</f>
        <v>5287</v>
      </c>
      <c r="J91" s="34">
        <f>SUM(J92:J113)</f>
        <v>5006</v>
      </c>
      <c r="K91" s="34">
        <f>SUM(K92:K113)</f>
        <v>3690</v>
      </c>
      <c r="L91" s="34">
        <f t="shared" si="10"/>
        <v>3990</v>
      </c>
    </row>
    <row r="92" spans="2:12" x14ac:dyDescent="0.2">
      <c r="D92" s="1" t="s">
        <v>24</v>
      </c>
      <c r="E92" s="16">
        <v>739</v>
      </c>
      <c r="F92" s="17">
        <v>769</v>
      </c>
      <c r="G92" s="17">
        <v>1670</v>
      </c>
      <c r="H92" s="17">
        <v>2183</v>
      </c>
      <c r="I92" s="17">
        <v>1005</v>
      </c>
      <c r="J92" s="17">
        <v>780</v>
      </c>
      <c r="K92" s="17">
        <v>488</v>
      </c>
      <c r="L92" s="17">
        <v>667</v>
      </c>
    </row>
    <row r="93" spans="2:12" x14ac:dyDescent="0.2">
      <c r="D93" s="1" t="s">
        <v>27</v>
      </c>
      <c r="E93" s="16">
        <v>4429</v>
      </c>
      <c r="F93" s="17">
        <v>2812</v>
      </c>
      <c r="G93" s="17">
        <v>979</v>
      </c>
      <c r="H93" s="17">
        <v>334</v>
      </c>
      <c r="I93" s="17">
        <v>244</v>
      </c>
      <c r="J93" s="17">
        <v>191</v>
      </c>
      <c r="K93" s="17">
        <v>144</v>
      </c>
      <c r="L93" s="17">
        <v>337</v>
      </c>
    </row>
    <row r="94" spans="2:12" x14ac:dyDescent="0.2">
      <c r="E94" s="15"/>
    </row>
    <row r="95" spans="2:12" x14ac:dyDescent="0.2">
      <c r="D95" s="1" t="s">
        <v>260</v>
      </c>
      <c r="E95" s="16">
        <v>883</v>
      </c>
      <c r="F95" s="17">
        <v>187</v>
      </c>
      <c r="G95" s="17">
        <v>135</v>
      </c>
      <c r="H95" s="17">
        <v>42</v>
      </c>
      <c r="I95" s="17">
        <v>1</v>
      </c>
      <c r="J95" s="17">
        <v>1</v>
      </c>
      <c r="K95" s="19" t="s">
        <v>65</v>
      </c>
      <c r="L95" s="19" t="s">
        <v>65</v>
      </c>
    </row>
    <row r="96" spans="2:12" x14ac:dyDescent="0.2">
      <c r="D96" s="1" t="s">
        <v>32</v>
      </c>
      <c r="E96" s="16">
        <v>244</v>
      </c>
      <c r="F96" s="17">
        <v>609</v>
      </c>
      <c r="G96" s="17">
        <v>183</v>
      </c>
      <c r="H96" s="17">
        <v>413</v>
      </c>
      <c r="I96" s="17">
        <v>742</v>
      </c>
      <c r="J96" s="17">
        <v>548</v>
      </c>
      <c r="K96" s="17">
        <v>460</v>
      </c>
      <c r="L96" s="17">
        <v>455</v>
      </c>
    </row>
    <row r="97" spans="4:12" x14ac:dyDescent="0.2">
      <c r="D97" s="1" t="s">
        <v>36</v>
      </c>
      <c r="E97" s="16">
        <v>4362</v>
      </c>
      <c r="F97" s="17">
        <v>5007</v>
      </c>
      <c r="G97" s="17">
        <v>2512</v>
      </c>
      <c r="H97" s="17">
        <v>215</v>
      </c>
      <c r="I97" s="17">
        <v>41</v>
      </c>
      <c r="J97" s="17">
        <v>32</v>
      </c>
      <c r="K97" s="17">
        <v>85</v>
      </c>
      <c r="L97" s="17">
        <v>24</v>
      </c>
    </row>
    <row r="98" spans="4:12" x14ac:dyDescent="0.2">
      <c r="E98" s="15"/>
    </row>
    <row r="99" spans="4:12" x14ac:dyDescent="0.2">
      <c r="D99" s="1" t="s">
        <v>261</v>
      </c>
      <c r="E99" s="16">
        <v>515</v>
      </c>
      <c r="F99" s="17">
        <v>4660</v>
      </c>
      <c r="G99" s="17">
        <v>1577</v>
      </c>
      <c r="H99" s="17">
        <v>1974</v>
      </c>
      <c r="I99" s="17">
        <v>20</v>
      </c>
      <c r="J99" s="17">
        <v>39</v>
      </c>
      <c r="K99" s="17">
        <v>56</v>
      </c>
      <c r="L99" s="17">
        <v>44</v>
      </c>
    </row>
    <row r="100" spans="4:12" x14ac:dyDescent="0.2">
      <c r="D100" s="1" t="s">
        <v>239</v>
      </c>
      <c r="E100" s="16">
        <f>48+109</f>
        <v>157</v>
      </c>
      <c r="F100" s="17">
        <v>546</v>
      </c>
      <c r="G100" s="17">
        <v>436</v>
      </c>
      <c r="H100" s="17">
        <v>693</v>
      </c>
      <c r="I100" s="17">
        <v>63</v>
      </c>
      <c r="J100" s="17">
        <v>150</v>
      </c>
      <c r="K100" s="17">
        <v>326</v>
      </c>
      <c r="L100" s="17">
        <v>310</v>
      </c>
    </row>
    <row r="101" spans="4:12" x14ac:dyDescent="0.2">
      <c r="D101" s="1" t="s">
        <v>42</v>
      </c>
      <c r="E101" s="16">
        <v>4144</v>
      </c>
      <c r="F101" s="17">
        <v>698</v>
      </c>
      <c r="G101" s="17">
        <v>707</v>
      </c>
      <c r="H101" s="17">
        <v>1354</v>
      </c>
      <c r="I101" s="17">
        <v>801</v>
      </c>
      <c r="J101" s="17">
        <v>1167</v>
      </c>
      <c r="K101" s="17">
        <v>538</v>
      </c>
      <c r="L101" s="17">
        <v>639</v>
      </c>
    </row>
    <row r="102" spans="4:12" x14ac:dyDescent="0.2">
      <c r="E102" s="15"/>
    </row>
    <row r="103" spans="4:12" x14ac:dyDescent="0.2">
      <c r="D103" s="1" t="s">
        <v>43</v>
      </c>
      <c r="E103" s="16">
        <v>1094</v>
      </c>
      <c r="F103" s="17">
        <v>762</v>
      </c>
      <c r="G103" s="17">
        <v>280</v>
      </c>
      <c r="H103" s="17">
        <v>151</v>
      </c>
      <c r="I103" s="17">
        <v>36</v>
      </c>
      <c r="J103" s="17">
        <v>45</v>
      </c>
      <c r="K103" s="17">
        <v>157</v>
      </c>
      <c r="L103" s="17">
        <v>67</v>
      </c>
    </row>
    <row r="104" spans="4:12" x14ac:dyDescent="0.2">
      <c r="D104" s="1" t="s">
        <v>66</v>
      </c>
      <c r="E104" s="16">
        <v>2124</v>
      </c>
      <c r="F104" s="17">
        <v>5496</v>
      </c>
      <c r="G104" s="17">
        <v>3025</v>
      </c>
      <c r="H104" s="17">
        <v>2473</v>
      </c>
      <c r="I104" s="17">
        <v>1939</v>
      </c>
      <c r="J104" s="17">
        <v>1662</v>
      </c>
      <c r="K104" s="17">
        <v>1073</v>
      </c>
      <c r="L104" s="17">
        <v>1060</v>
      </c>
    </row>
    <row r="105" spans="4:12" x14ac:dyDescent="0.2">
      <c r="D105" s="1" t="s">
        <v>262</v>
      </c>
      <c r="E105" s="18" t="s">
        <v>65</v>
      </c>
      <c r="F105" s="17">
        <v>23</v>
      </c>
      <c r="G105" s="17">
        <v>12</v>
      </c>
      <c r="H105" s="17">
        <v>50</v>
      </c>
      <c r="I105" s="17">
        <v>50</v>
      </c>
      <c r="J105" s="17">
        <v>50</v>
      </c>
      <c r="K105" s="17">
        <v>51</v>
      </c>
      <c r="L105" s="17">
        <v>51</v>
      </c>
    </row>
    <row r="106" spans="4:12" x14ac:dyDescent="0.2">
      <c r="E106" s="15"/>
    </row>
    <row r="107" spans="4:12" x14ac:dyDescent="0.2">
      <c r="D107" s="1" t="s">
        <v>74</v>
      </c>
      <c r="E107" s="16">
        <v>19</v>
      </c>
      <c r="F107" s="17">
        <v>7</v>
      </c>
      <c r="G107" s="17">
        <v>8</v>
      </c>
      <c r="H107" s="17">
        <v>78</v>
      </c>
      <c r="I107" s="17">
        <v>68</v>
      </c>
      <c r="J107" s="17">
        <v>70</v>
      </c>
      <c r="K107" s="17">
        <v>34</v>
      </c>
      <c r="L107" s="17">
        <v>32</v>
      </c>
    </row>
    <row r="108" spans="4:12" x14ac:dyDescent="0.2">
      <c r="D108" s="1" t="s">
        <v>76</v>
      </c>
      <c r="E108" s="18" t="s">
        <v>65</v>
      </c>
      <c r="F108" s="17">
        <v>46</v>
      </c>
      <c r="G108" s="17">
        <v>238</v>
      </c>
      <c r="H108" s="17">
        <v>31</v>
      </c>
      <c r="I108" s="17">
        <v>31</v>
      </c>
      <c r="J108" s="17">
        <v>31</v>
      </c>
      <c r="K108" s="17">
        <v>241</v>
      </c>
      <c r="L108" s="17">
        <v>241</v>
      </c>
    </row>
    <row r="109" spans="4:12" x14ac:dyDescent="0.2">
      <c r="D109" s="1" t="s">
        <v>263</v>
      </c>
      <c r="E109" s="16">
        <v>74</v>
      </c>
      <c r="F109" s="17">
        <v>353</v>
      </c>
      <c r="G109" s="17">
        <v>409</v>
      </c>
      <c r="H109" s="17">
        <v>240</v>
      </c>
      <c r="I109" s="17">
        <v>240</v>
      </c>
      <c r="J109" s="17">
        <v>240</v>
      </c>
      <c r="K109" s="17">
        <v>0</v>
      </c>
      <c r="L109" s="17">
        <v>23</v>
      </c>
    </row>
    <row r="110" spans="4:12" x14ac:dyDescent="0.2">
      <c r="E110" s="15"/>
    </row>
    <row r="111" spans="4:12" x14ac:dyDescent="0.2">
      <c r="D111" s="1" t="s">
        <v>81</v>
      </c>
      <c r="E111" s="16">
        <v>1109</v>
      </c>
      <c r="F111" s="17">
        <v>25</v>
      </c>
      <c r="G111" s="17">
        <v>4</v>
      </c>
      <c r="H111" s="17">
        <v>3</v>
      </c>
      <c r="I111" s="17">
        <v>3</v>
      </c>
      <c r="J111" s="17">
        <v>0</v>
      </c>
      <c r="K111" s="19" t="s">
        <v>65</v>
      </c>
      <c r="L111" s="19" t="s">
        <v>65</v>
      </c>
    </row>
    <row r="112" spans="4:12" x14ac:dyDescent="0.2">
      <c r="D112" s="1" t="s">
        <v>264</v>
      </c>
      <c r="E112" s="16">
        <v>136</v>
      </c>
      <c r="F112" s="17">
        <v>57</v>
      </c>
      <c r="G112" s="17">
        <v>55</v>
      </c>
      <c r="H112" s="17">
        <v>42</v>
      </c>
      <c r="I112" s="17">
        <v>3</v>
      </c>
      <c r="J112" s="19" t="s">
        <v>65</v>
      </c>
      <c r="K112" s="19">
        <v>37</v>
      </c>
      <c r="L112" s="19">
        <v>40</v>
      </c>
    </row>
    <row r="113" spans="1:12" x14ac:dyDescent="0.2">
      <c r="D113" s="1" t="s">
        <v>265</v>
      </c>
      <c r="E113" s="18" t="s">
        <v>65</v>
      </c>
      <c r="F113" s="19" t="s">
        <v>65</v>
      </c>
      <c r="G113" s="17">
        <v>28</v>
      </c>
      <c r="H113" s="19" t="s">
        <v>65</v>
      </c>
      <c r="I113" s="19" t="s">
        <v>65</v>
      </c>
      <c r="J113" s="19" t="s">
        <v>65</v>
      </c>
      <c r="K113" s="19" t="s">
        <v>65</v>
      </c>
      <c r="L113" s="19" t="s">
        <v>65</v>
      </c>
    </row>
    <row r="114" spans="1:12" ht="18" thickBot="1" x14ac:dyDescent="0.25">
      <c r="B114" s="5"/>
      <c r="C114" s="5"/>
      <c r="D114" s="5"/>
      <c r="E114" s="38"/>
      <c r="F114" s="5"/>
      <c r="G114" s="5"/>
      <c r="H114" s="5"/>
      <c r="I114" s="5"/>
      <c r="J114" s="5"/>
      <c r="K114" s="5"/>
      <c r="L114" s="5"/>
    </row>
    <row r="115" spans="1:12" x14ac:dyDescent="0.2">
      <c r="E115" s="1" t="s">
        <v>72</v>
      </c>
    </row>
    <row r="116" spans="1:12" x14ac:dyDescent="0.2">
      <c r="A116" s="1"/>
    </row>
  </sheetData>
  <phoneticPr fontId="2"/>
  <pageMargins left="0.46" right="0.4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J30" sqref="J30"/>
    </sheetView>
  </sheetViews>
  <sheetFormatPr defaultColWidth="10.875" defaultRowHeight="17.25" x14ac:dyDescent="0.2"/>
  <cols>
    <col min="1" max="1" width="13.375" style="2" customWidth="1"/>
    <col min="2" max="2" width="14.625" style="2" customWidth="1"/>
    <col min="3" max="3" width="12.125" style="2" customWidth="1"/>
    <col min="4" max="4" width="10.875" style="2"/>
    <col min="5" max="5" width="12.125" style="2" customWidth="1"/>
    <col min="6" max="256" width="10.875" style="2"/>
    <col min="257" max="257" width="13.375" style="2" customWidth="1"/>
    <col min="258" max="258" width="14.625" style="2" customWidth="1"/>
    <col min="259" max="259" width="12.125" style="2" customWidth="1"/>
    <col min="260" max="260" width="10.875" style="2"/>
    <col min="261" max="261" width="12.125" style="2" customWidth="1"/>
    <col min="262" max="512" width="10.875" style="2"/>
    <col min="513" max="513" width="13.375" style="2" customWidth="1"/>
    <col min="514" max="514" width="14.625" style="2" customWidth="1"/>
    <col min="515" max="515" width="12.125" style="2" customWidth="1"/>
    <col min="516" max="516" width="10.875" style="2"/>
    <col min="517" max="517" width="12.125" style="2" customWidth="1"/>
    <col min="518" max="768" width="10.875" style="2"/>
    <col min="769" max="769" width="13.375" style="2" customWidth="1"/>
    <col min="770" max="770" width="14.625" style="2" customWidth="1"/>
    <col min="771" max="771" width="12.125" style="2" customWidth="1"/>
    <col min="772" max="772" width="10.875" style="2"/>
    <col min="773" max="773" width="12.125" style="2" customWidth="1"/>
    <col min="774" max="1024" width="10.875" style="2"/>
    <col min="1025" max="1025" width="13.375" style="2" customWidth="1"/>
    <col min="1026" max="1026" width="14.625" style="2" customWidth="1"/>
    <col min="1027" max="1027" width="12.125" style="2" customWidth="1"/>
    <col min="1028" max="1028" width="10.875" style="2"/>
    <col min="1029" max="1029" width="12.125" style="2" customWidth="1"/>
    <col min="1030" max="1280" width="10.875" style="2"/>
    <col min="1281" max="1281" width="13.375" style="2" customWidth="1"/>
    <col min="1282" max="1282" width="14.625" style="2" customWidth="1"/>
    <col min="1283" max="1283" width="12.125" style="2" customWidth="1"/>
    <col min="1284" max="1284" width="10.875" style="2"/>
    <col min="1285" max="1285" width="12.125" style="2" customWidth="1"/>
    <col min="1286" max="1536" width="10.875" style="2"/>
    <col min="1537" max="1537" width="13.375" style="2" customWidth="1"/>
    <col min="1538" max="1538" width="14.625" style="2" customWidth="1"/>
    <col min="1539" max="1539" width="12.125" style="2" customWidth="1"/>
    <col min="1540" max="1540" width="10.875" style="2"/>
    <col min="1541" max="1541" width="12.125" style="2" customWidth="1"/>
    <col min="1542" max="1792" width="10.875" style="2"/>
    <col min="1793" max="1793" width="13.375" style="2" customWidth="1"/>
    <col min="1794" max="1794" width="14.625" style="2" customWidth="1"/>
    <col min="1795" max="1795" width="12.125" style="2" customWidth="1"/>
    <col min="1796" max="1796" width="10.875" style="2"/>
    <col min="1797" max="1797" width="12.125" style="2" customWidth="1"/>
    <col min="1798" max="2048" width="10.875" style="2"/>
    <col min="2049" max="2049" width="13.375" style="2" customWidth="1"/>
    <col min="2050" max="2050" width="14.625" style="2" customWidth="1"/>
    <col min="2051" max="2051" width="12.125" style="2" customWidth="1"/>
    <col min="2052" max="2052" width="10.875" style="2"/>
    <col min="2053" max="2053" width="12.125" style="2" customWidth="1"/>
    <col min="2054" max="2304" width="10.875" style="2"/>
    <col min="2305" max="2305" width="13.375" style="2" customWidth="1"/>
    <col min="2306" max="2306" width="14.625" style="2" customWidth="1"/>
    <col min="2307" max="2307" width="12.125" style="2" customWidth="1"/>
    <col min="2308" max="2308" width="10.875" style="2"/>
    <col min="2309" max="2309" width="12.125" style="2" customWidth="1"/>
    <col min="2310" max="2560" width="10.875" style="2"/>
    <col min="2561" max="2561" width="13.375" style="2" customWidth="1"/>
    <col min="2562" max="2562" width="14.625" style="2" customWidth="1"/>
    <col min="2563" max="2563" width="12.125" style="2" customWidth="1"/>
    <col min="2564" max="2564" width="10.875" style="2"/>
    <col min="2565" max="2565" width="12.125" style="2" customWidth="1"/>
    <col min="2566" max="2816" width="10.875" style="2"/>
    <col min="2817" max="2817" width="13.375" style="2" customWidth="1"/>
    <col min="2818" max="2818" width="14.625" style="2" customWidth="1"/>
    <col min="2819" max="2819" width="12.125" style="2" customWidth="1"/>
    <col min="2820" max="2820" width="10.875" style="2"/>
    <col min="2821" max="2821" width="12.125" style="2" customWidth="1"/>
    <col min="2822" max="3072" width="10.875" style="2"/>
    <col min="3073" max="3073" width="13.375" style="2" customWidth="1"/>
    <col min="3074" max="3074" width="14.625" style="2" customWidth="1"/>
    <col min="3075" max="3075" width="12.125" style="2" customWidth="1"/>
    <col min="3076" max="3076" width="10.875" style="2"/>
    <col min="3077" max="3077" width="12.125" style="2" customWidth="1"/>
    <col min="3078" max="3328" width="10.875" style="2"/>
    <col min="3329" max="3329" width="13.375" style="2" customWidth="1"/>
    <col min="3330" max="3330" width="14.625" style="2" customWidth="1"/>
    <col min="3331" max="3331" width="12.125" style="2" customWidth="1"/>
    <col min="3332" max="3332" width="10.875" style="2"/>
    <col min="3333" max="3333" width="12.125" style="2" customWidth="1"/>
    <col min="3334" max="3584" width="10.875" style="2"/>
    <col min="3585" max="3585" width="13.375" style="2" customWidth="1"/>
    <col min="3586" max="3586" width="14.625" style="2" customWidth="1"/>
    <col min="3587" max="3587" width="12.125" style="2" customWidth="1"/>
    <col min="3588" max="3588" width="10.875" style="2"/>
    <col min="3589" max="3589" width="12.125" style="2" customWidth="1"/>
    <col min="3590" max="3840" width="10.875" style="2"/>
    <col min="3841" max="3841" width="13.375" style="2" customWidth="1"/>
    <col min="3842" max="3842" width="14.625" style="2" customWidth="1"/>
    <col min="3843" max="3843" width="12.125" style="2" customWidth="1"/>
    <col min="3844" max="3844" width="10.875" style="2"/>
    <col min="3845" max="3845" width="12.125" style="2" customWidth="1"/>
    <col min="3846" max="4096" width="10.875" style="2"/>
    <col min="4097" max="4097" width="13.375" style="2" customWidth="1"/>
    <col min="4098" max="4098" width="14.625" style="2" customWidth="1"/>
    <col min="4099" max="4099" width="12.125" style="2" customWidth="1"/>
    <col min="4100" max="4100" width="10.875" style="2"/>
    <col min="4101" max="4101" width="12.125" style="2" customWidth="1"/>
    <col min="4102" max="4352" width="10.875" style="2"/>
    <col min="4353" max="4353" width="13.375" style="2" customWidth="1"/>
    <col min="4354" max="4354" width="14.625" style="2" customWidth="1"/>
    <col min="4355" max="4355" width="12.125" style="2" customWidth="1"/>
    <col min="4356" max="4356" width="10.875" style="2"/>
    <col min="4357" max="4357" width="12.125" style="2" customWidth="1"/>
    <col min="4358" max="4608" width="10.875" style="2"/>
    <col min="4609" max="4609" width="13.375" style="2" customWidth="1"/>
    <col min="4610" max="4610" width="14.625" style="2" customWidth="1"/>
    <col min="4611" max="4611" width="12.125" style="2" customWidth="1"/>
    <col min="4612" max="4612" width="10.875" style="2"/>
    <col min="4613" max="4613" width="12.125" style="2" customWidth="1"/>
    <col min="4614" max="4864" width="10.875" style="2"/>
    <col min="4865" max="4865" width="13.375" style="2" customWidth="1"/>
    <col min="4866" max="4866" width="14.625" style="2" customWidth="1"/>
    <col min="4867" max="4867" width="12.125" style="2" customWidth="1"/>
    <col min="4868" max="4868" width="10.875" style="2"/>
    <col min="4869" max="4869" width="12.125" style="2" customWidth="1"/>
    <col min="4870" max="5120" width="10.875" style="2"/>
    <col min="5121" max="5121" width="13.375" style="2" customWidth="1"/>
    <col min="5122" max="5122" width="14.625" style="2" customWidth="1"/>
    <col min="5123" max="5123" width="12.125" style="2" customWidth="1"/>
    <col min="5124" max="5124" width="10.875" style="2"/>
    <col min="5125" max="5125" width="12.125" style="2" customWidth="1"/>
    <col min="5126" max="5376" width="10.875" style="2"/>
    <col min="5377" max="5377" width="13.375" style="2" customWidth="1"/>
    <col min="5378" max="5378" width="14.625" style="2" customWidth="1"/>
    <col min="5379" max="5379" width="12.125" style="2" customWidth="1"/>
    <col min="5380" max="5380" width="10.875" style="2"/>
    <col min="5381" max="5381" width="12.125" style="2" customWidth="1"/>
    <col min="5382" max="5632" width="10.875" style="2"/>
    <col min="5633" max="5633" width="13.375" style="2" customWidth="1"/>
    <col min="5634" max="5634" width="14.625" style="2" customWidth="1"/>
    <col min="5635" max="5635" width="12.125" style="2" customWidth="1"/>
    <col min="5636" max="5636" width="10.875" style="2"/>
    <col min="5637" max="5637" width="12.125" style="2" customWidth="1"/>
    <col min="5638" max="5888" width="10.875" style="2"/>
    <col min="5889" max="5889" width="13.375" style="2" customWidth="1"/>
    <col min="5890" max="5890" width="14.625" style="2" customWidth="1"/>
    <col min="5891" max="5891" width="12.125" style="2" customWidth="1"/>
    <col min="5892" max="5892" width="10.875" style="2"/>
    <col min="5893" max="5893" width="12.125" style="2" customWidth="1"/>
    <col min="5894" max="6144" width="10.875" style="2"/>
    <col min="6145" max="6145" width="13.375" style="2" customWidth="1"/>
    <col min="6146" max="6146" width="14.625" style="2" customWidth="1"/>
    <col min="6147" max="6147" width="12.125" style="2" customWidth="1"/>
    <col min="6148" max="6148" width="10.875" style="2"/>
    <col min="6149" max="6149" width="12.125" style="2" customWidth="1"/>
    <col min="6150" max="6400" width="10.875" style="2"/>
    <col min="6401" max="6401" width="13.375" style="2" customWidth="1"/>
    <col min="6402" max="6402" width="14.625" style="2" customWidth="1"/>
    <col min="6403" max="6403" width="12.125" style="2" customWidth="1"/>
    <col min="6404" max="6404" width="10.875" style="2"/>
    <col min="6405" max="6405" width="12.125" style="2" customWidth="1"/>
    <col min="6406" max="6656" width="10.875" style="2"/>
    <col min="6657" max="6657" width="13.375" style="2" customWidth="1"/>
    <col min="6658" max="6658" width="14.625" style="2" customWidth="1"/>
    <col min="6659" max="6659" width="12.125" style="2" customWidth="1"/>
    <col min="6660" max="6660" width="10.875" style="2"/>
    <col min="6661" max="6661" width="12.125" style="2" customWidth="1"/>
    <col min="6662" max="6912" width="10.875" style="2"/>
    <col min="6913" max="6913" width="13.375" style="2" customWidth="1"/>
    <col min="6914" max="6914" width="14.625" style="2" customWidth="1"/>
    <col min="6915" max="6915" width="12.125" style="2" customWidth="1"/>
    <col min="6916" max="6916" width="10.875" style="2"/>
    <col min="6917" max="6917" width="12.125" style="2" customWidth="1"/>
    <col min="6918" max="7168" width="10.875" style="2"/>
    <col min="7169" max="7169" width="13.375" style="2" customWidth="1"/>
    <col min="7170" max="7170" width="14.625" style="2" customWidth="1"/>
    <col min="7171" max="7171" width="12.125" style="2" customWidth="1"/>
    <col min="7172" max="7172" width="10.875" style="2"/>
    <col min="7173" max="7173" width="12.125" style="2" customWidth="1"/>
    <col min="7174" max="7424" width="10.875" style="2"/>
    <col min="7425" max="7425" width="13.375" style="2" customWidth="1"/>
    <col min="7426" max="7426" width="14.625" style="2" customWidth="1"/>
    <col min="7427" max="7427" width="12.125" style="2" customWidth="1"/>
    <col min="7428" max="7428" width="10.875" style="2"/>
    <col min="7429" max="7429" width="12.125" style="2" customWidth="1"/>
    <col min="7430" max="7680" width="10.875" style="2"/>
    <col min="7681" max="7681" width="13.375" style="2" customWidth="1"/>
    <col min="7682" max="7682" width="14.625" style="2" customWidth="1"/>
    <col min="7683" max="7683" width="12.125" style="2" customWidth="1"/>
    <col min="7684" max="7684" width="10.875" style="2"/>
    <col min="7685" max="7685" width="12.125" style="2" customWidth="1"/>
    <col min="7686" max="7936" width="10.875" style="2"/>
    <col min="7937" max="7937" width="13.375" style="2" customWidth="1"/>
    <col min="7938" max="7938" width="14.625" style="2" customWidth="1"/>
    <col min="7939" max="7939" width="12.125" style="2" customWidth="1"/>
    <col min="7940" max="7940" width="10.875" style="2"/>
    <col min="7941" max="7941" width="12.125" style="2" customWidth="1"/>
    <col min="7942" max="8192" width="10.875" style="2"/>
    <col min="8193" max="8193" width="13.375" style="2" customWidth="1"/>
    <col min="8194" max="8194" width="14.625" style="2" customWidth="1"/>
    <col min="8195" max="8195" width="12.125" style="2" customWidth="1"/>
    <col min="8196" max="8196" width="10.875" style="2"/>
    <col min="8197" max="8197" width="12.125" style="2" customWidth="1"/>
    <col min="8198" max="8448" width="10.875" style="2"/>
    <col min="8449" max="8449" width="13.375" style="2" customWidth="1"/>
    <col min="8450" max="8450" width="14.625" style="2" customWidth="1"/>
    <col min="8451" max="8451" width="12.125" style="2" customWidth="1"/>
    <col min="8452" max="8452" width="10.875" style="2"/>
    <col min="8453" max="8453" width="12.125" style="2" customWidth="1"/>
    <col min="8454" max="8704" width="10.875" style="2"/>
    <col min="8705" max="8705" width="13.375" style="2" customWidth="1"/>
    <col min="8706" max="8706" width="14.625" style="2" customWidth="1"/>
    <col min="8707" max="8707" width="12.125" style="2" customWidth="1"/>
    <col min="8708" max="8708" width="10.875" style="2"/>
    <col min="8709" max="8709" width="12.125" style="2" customWidth="1"/>
    <col min="8710" max="8960" width="10.875" style="2"/>
    <col min="8961" max="8961" width="13.375" style="2" customWidth="1"/>
    <col min="8962" max="8962" width="14.625" style="2" customWidth="1"/>
    <col min="8963" max="8963" width="12.125" style="2" customWidth="1"/>
    <col min="8964" max="8964" width="10.875" style="2"/>
    <col min="8965" max="8965" width="12.125" style="2" customWidth="1"/>
    <col min="8966" max="9216" width="10.875" style="2"/>
    <col min="9217" max="9217" width="13.375" style="2" customWidth="1"/>
    <col min="9218" max="9218" width="14.625" style="2" customWidth="1"/>
    <col min="9219" max="9219" width="12.125" style="2" customWidth="1"/>
    <col min="9220" max="9220" width="10.875" style="2"/>
    <col min="9221" max="9221" width="12.125" style="2" customWidth="1"/>
    <col min="9222" max="9472" width="10.875" style="2"/>
    <col min="9473" max="9473" width="13.375" style="2" customWidth="1"/>
    <col min="9474" max="9474" width="14.625" style="2" customWidth="1"/>
    <col min="9475" max="9475" width="12.125" style="2" customWidth="1"/>
    <col min="9476" max="9476" width="10.875" style="2"/>
    <col min="9477" max="9477" width="12.125" style="2" customWidth="1"/>
    <col min="9478" max="9728" width="10.875" style="2"/>
    <col min="9729" max="9729" width="13.375" style="2" customWidth="1"/>
    <col min="9730" max="9730" width="14.625" style="2" customWidth="1"/>
    <col min="9731" max="9731" width="12.125" style="2" customWidth="1"/>
    <col min="9732" max="9732" width="10.875" style="2"/>
    <col min="9733" max="9733" width="12.125" style="2" customWidth="1"/>
    <col min="9734" max="9984" width="10.875" style="2"/>
    <col min="9985" max="9985" width="13.375" style="2" customWidth="1"/>
    <col min="9986" max="9986" width="14.625" style="2" customWidth="1"/>
    <col min="9987" max="9987" width="12.125" style="2" customWidth="1"/>
    <col min="9988" max="9988" width="10.875" style="2"/>
    <col min="9989" max="9989" width="12.125" style="2" customWidth="1"/>
    <col min="9990" max="10240" width="10.875" style="2"/>
    <col min="10241" max="10241" width="13.375" style="2" customWidth="1"/>
    <col min="10242" max="10242" width="14.625" style="2" customWidth="1"/>
    <col min="10243" max="10243" width="12.125" style="2" customWidth="1"/>
    <col min="10244" max="10244" width="10.875" style="2"/>
    <col min="10245" max="10245" width="12.125" style="2" customWidth="1"/>
    <col min="10246" max="10496" width="10.875" style="2"/>
    <col min="10497" max="10497" width="13.375" style="2" customWidth="1"/>
    <col min="10498" max="10498" width="14.625" style="2" customWidth="1"/>
    <col min="10499" max="10499" width="12.125" style="2" customWidth="1"/>
    <col min="10500" max="10500" width="10.875" style="2"/>
    <col min="10501" max="10501" width="12.125" style="2" customWidth="1"/>
    <col min="10502" max="10752" width="10.875" style="2"/>
    <col min="10753" max="10753" width="13.375" style="2" customWidth="1"/>
    <col min="10754" max="10754" width="14.625" style="2" customWidth="1"/>
    <col min="10755" max="10755" width="12.125" style="2" customWidth="1"/>
    <col min="10756" max="10756" width="10.875" style="2"/>
    <col min="10757" max="10757" width="12.125" style="2" customWidth="1"/>
    <col min="10758" max="11008" width="10.875" style="2"/>
    <col min="11009" max="11009" width="13.375" style="2" customWidth="1"/>
    <col min="11010" max="11010" width="14.625" style="2" customWidth="1"/>
    <col min="11011" max="11011" width="12.125" style="2" customWidth="1"/>
    <col min="11012" max="11012" width="10.875" style="2"/>
    <col min="11013" max="11013" width="12.125" style="2" customWidth="1"/>
    <col min="11014" max="11264" width="10.875" style="2"/>
    <col min="11265" max="11265" width="13.375" style="2" customWidth="1"/>
    <col min="11266" max="11266" width="14.625" style="2" customWidth="1"/>
    <col min="11267" max="11267" width="12.125" style="2" customWidth="1"/>
    <col min="11268" max="11268" width="10.875" style="2"/>
    <col min="11269" max="11269" width="12.125" style="2" customWidth="1"/>
    <col min="11270" max="11520" width="10.875" style="2"/>
    <col min="11521" max="11521" width="13.375" style="2" customWidth="1"/>
    <col min="11522" max="11522" width="14.625" style="2" customWidth="1"/>
    <col min="11523" max="11523" width="12.125" style="2" customWidth="1"/>
    <col min="11524" max="11524" width="10.875" style="2"/>
    <col min="11525" max="11525" width="12.125" style="2" customWidth="1"/>
    <col min="11526" max="11776" width="10.875" style="2"/>
    <col min="11777" max="11777" width="13.375" style="2" customWidth="1"/>
    <col min="11778" max="11778" width="14.625" style="2" customWidth="1"/>
    <col min="11779" max="11779" width="12.125" style="2" customWidth="1"/>
    <col min="11780" max="11780" width="10.875" style="2"/>
    <col min="11781" max="11781" width="12.125" style="2" customWidth="1"/>
    <col min="11782" max="12032" width="10.875" style="2"/>
    <col min="12033" max="12033" width="13.375" style="2" customWidth="1"/>
    <col min="12034" max="12034" width="14.625" style="2" customWidth="1"/>
    <col min="12035" max="12035" width="12.125" style="2" customWidth="1"/>
    <col min="12036" max="12036" width="10.875" style="2"/>
    <col min="12037" max="12037" width="12.125" style="2" customWidth="1"/>
    <col min="12038" max="12288" width="10.875" style="2"/>
    <col min="12289" max="12289" width="13.375" style="2" customWidth="1"/>
    <col min="12290" max="12290" width="14.625" style="2" customWidth="1"/>
    <col min="12291" max="12291" width="12.125" style="2" customWidth="1"/>
    <col min="12292" max="12292" width="10.875" style="2"/>
    <col min="12293" max="12293" width="12.125" style="2" customWidth="1"/>
    <col min="12294" max="12544" width="10.875" style="2"/>
    <col min="12545" max="12545" width="13.375" style="2" customWidth="1"/>
    <col min="12546" max="12546" width="14.625" style="2" customWidth="1"/>
    <col min="12547" max="12547" width="12.125" style="2" customWidth="1"/>
    <col min="12548" max="12548" width="10.875" style="2"/>
    <col min="12549" max="12549" width="12.125" style="2" customWidth="1"/>
    <col min="12550" max="12800" width="10.875" style="2"/>
    <col min="12801" max="12801" width="13.375" style="2" customWidth="1"/>
    <col min="12802" max="12802" width="14.625" style="2" customWidth="1"/>
    <col min="12803" max="12803" width="12.125" style="2" customWidth="1"/>
    <col min="12804" max="12804" width="10.875" style="2"/>
    <col min="12805" max="12805" width="12.125" style="2" customWidth="1"/>
    <col min="12806" max="13056" width="10.875" style="2"/>
    <col min="13057" max="13057" width="13.375" style="2" customWidth="1"/>
    <col min="13058" max="13058" width="14.625" style="2" customWidth="1"/>
    <col min="13059" max="13059" width="12.125" style="2" customWidth="1"/>
    <col min="13060" max="13060" width="10.875" style="2"/>
    <col min="13061" max="13061" width="12.125" style="2" customWidth="1"/>
    <col min="13062" max="13312" width="10.875" style="2"/>
    <col min="13313" max="13313" width="13.375" style="2" customWidth="1"/>
    <col min="13314" max="13314" width="14.625" style="2" customWidth="1"/>
    <col min="13315" max="13315" width="12.125" style="2" customWidth="1"/>
    <col min="13316" max="13316" width="10.875" style="2"/>
    <col min="13317" max="13317" width="12.125" style="2" customWidth="1"/>
    <col min="13318" max="13568" width="10.875" style="2"/>
    <col min="13569" max="13569" width="13.375" style="2" customWidth="1"/>
    <col min="13570" max="13570" width="14.625" style="2" customWidth="1"/>
    <col min="13571" max="13571" width="12.125" style="2" customWidth="1"/>
    <col min="13572" max="13572" width="10.875" style="2"/>
    <col min="13573" max="13573" width="12.125" style="2" customWidth="1"/>
    <col min="13574" max="13824" width="10.875" style="2"/>
    <col min="13825" max="13825" width="13.375" style="2" customWidth="1"/>
    <col min="13826" max="13826" width="14.625" style="2" customWidth="1"/>
    <col min="13827" max="13827" width="12.125" style="2" customWidth="1"/>
    <col min="13828" max="13828" width="10.875" style="2"/>
    <col min="13829" max="13829" width="12.125" style="2" customWidth="1"/>
    <col min="13830" max="14080" width="10.875" style="2"/>
    <col min="14081" max="14081" width="13.375" style="2" customWidth="1"/>
    <col min="14082" max="14082" width="14.625" style="2" customWidth="1"/>
    <col min="14083" max="14083" width="12.125" style="2" customWidth="1"/>
    <col min="14084" max="14084" width="10.875" style="2"/>
    <col min="14085" max="14085" width="12.125" style="2" customWidth="1"/>
    <col min="14086" max="14336" width="10.875" style="2"/>
    <col min="14337" max="14337" width="13.375" style="2" customWidth="1"/>
    <col min="14338" max="14338" width="14.625" style="2" customWidth="1"/>
    <col min="14339" max="14339" width="12.125" style="2" customWidth="1"/>
    <col min="14340" max="14340" width="10.875" style="2"/>
    <col min="14341" max="14341" width="12.125" style="2" customWidth="1"/>
    <col min="14342" max="14592" width="10.875" style="2"/>
    <col min="14593" max="14593" width="13.375" style="2" customWidth="1"/>
    <col min="14594" max="14594" width="14.625" style="2" customWidth="1"/>
    <col min="14595" max="14595" width="12.125" style="2" customWidth="1"/>
    <col min="14596" max="14596" width="10.875" style="2"/>
    <col min="14597" max="14597" width="12.125" style="2" customWidth="1"/>
    <col min="14598" max="14848" width="10.875" style="2"/>
    <col min="14849" max="14849" width="13.375" style="2" customWidth="1"/>
    <col min="14850" max="14850" width="14.625" style="2" customWidth="1"/>
    <col min="14851" max="14851" width="12.125" style="2" customWidth="1"/>
    <col min="14852" max="14852" width="10.875" style="2"/>
    <col min="14853" max="14853" width="12.125" style="2" customWidth="1"/>
    <col min="14854" max="15104" width="10.875" style="2"/>
    <col min="15105" max="15105" width="13.375" style="2" customWidth="1"/>
    <col min="15106" max="15106" width="14.625" style="2" customWidth="1"/>
    <col min="15107" max="15107" width="12.125" style="2" customWidth="1"/>
    <col min="15108" max="15108" width="10.875" style="2"/>
    <col min="15109" max="15109" width="12.125" style="2" customWidth="1"/>
    <col min="15110" max="15360" width="10.875" style="2"/>
    <col min="15361" max="15361" width="13.375" style="2" customWidth="1"/>
    <col min="15362" max="15362" width="14.625" style="2" customWidth="1"/>
    <col min="15363" max="15363" width="12.125" style="2" customWidth="1"/>
    <col min="15364" max="15364" width="10.875" style="2"/>
    <col min="15365" max="15365" width="12.125" style="2" customWidth="1"/>
    <col min="15366" max="15616" width="10.875" style="2"/>
    <col min="15617" max="15617" width="13.375" style="2" customWidth="1"/>
    <col min="15618" max="15618" width="14.625" style="2" customWidth="1"/>
    <col min="15619" max="15619" width="12.125" style="2" customWidth="1"/>
    <col min="15620" max="15620" width="10.875" style="2"/>
    <col min="15621" max="15621" width="12.125" style="2" customWidth="1"/>
    <col min="15622" max="15872" width="10.875" style="2"/>
    <col min="15873" max="15873" width="13.375" style="2" customWidth="1"/>
    <col min="15874" max="15874" width="14.625" style="2" customWidth="1"/>
    <col min="15875" max="15875" width="12.125" style="2" customWidth="1"/>
    <col min="15876" max="15876" width="10.875" style="2"/>
    <col min="15877" max="15877" width="12.125" style="2" customWidth="1"/>
    <col min="15878" max="16128" width="10.875" style="2"/>
    <col min="16129" max="16129" width="13.375" style="2" customWidth="1"/>
    <col min="16130" max="16130" width="14.625" style="2" customWidth="1"/>
    <col min="16131" max="16131" width="12.125" style="2" customWidth="1"/>
    <col min="16132" max="16132" width="10.875" style="2"/>
    <col min="16133" max="16133" width="12.125" style="2" customWidth="1"/>
    <col min="16134" max="16384" width="10.875" style="2"/>
  </cols>
  <sheetData>
    <row r="1" spans="1:12" x14ac:dyDescent="0.2">
      <c r="A1" s="1"/>
    </row>
    <row r="6" spans="1:12" x14ac:dyDescent="0.2">
      <c r="D6" s="4" t="s">
        <v>322</v>
      </c>
    </row>
    <row r="8" spans="1:12" ht="18" thickBot="1" x14ac:dyDescent="0.25">
      <c r="B8" s="5"/>
      <c r="C8" s="55" t="s">
        <v>323</v>
      </c>
      <c r="D8" s="5"/>
      <c r="E8" s="5"/>
      <c r="F8" s="5"/>
      <c r="G8" s="5"/>
      <c r="H8" s="5"/>
      <c r="I8" s="5"/>
      <c r="J8" s="5"/>
      <c r="K8" s="5"/>
      <c r="L8" s="5"/>
    </row>
    <row r="9" spans="1:12" x14ac:dyDescent="0.2">
      <c r="C9" s="15"/>
      <c r="D9" s="26"/>
      <c r="E9" s="26"/>
      <c r="F9" s="26"/>
      <c r="G9" s="26"/>
      <c r="H9" s="26"/>
      <c r="I9" s="26"/>
      <c r="J9" s="26"/>
      <c r="K9" s="26"/>
      <c r="L9" s="26"/>
    </row>
    <row r="10" spans="1:12" x14ac:dyDescent="0.2">
      <c r="C10" s="15"/>
      <c r="D10" s="15"/>
      <c r="E10" s="26"/>
      <c r="F10" s="26"/>
      <c r="G10" s="26"/>
      <c r="H10" s="15"/>
      <c r="I10" s="15"/>
      <c r="J10" s="15"/>
      <c r="K10" s="15"/>
      <c r="L10" s="9" t="s">
        <v>270</v>
      </c>
    </row>
    <row r="11" spans="1:12" x14ac:dyDescent="0.2">
      <c r="C11" s="9" t="s">
        <v>271</v>
      </c>
      <c r="D11" s="9" t="s">
        <v>324</v>
      </c>
      <c r="E11" s="15"/>
      <c r="F11" s="13" t="s">
        <v>325</v>
      </c>
      <c r="G11" s="26"/>
      <c r="H11" s="9" t="s">
        <v>274</v>
      </c>
      <c r="I11" s="9" t="s">
        <v>275</v>
      </c>
      <c r="J11" s="9" t="s">
        <v>276</v>
      </c>
      <c r="K11" s="9" t="s">
        <v>326</v>
      </c>
      <c r="L11" s="9" t="s">
        <v>278</v>
      </c>
    </row>
    <row r="12" spans="1:12" x14ac:dyDescent="0.2">
      <c r="B12" s="26"/>
      <c r="C12" s="56"/>
      <c r="D12" s="56"/>
      <c r="E12" s="32" t="s">
        <v>327</v>
      </c>
      <c r="F12" s="13" t="s">
        <v>328</v>
      </c>
      <c r="G12" s="13" t="s">
        <v>329</v>
      </c>
      <c r="H12" s="56"/>
      <c r="I12" s="13" t="s">
        <v>282</v>
      </c>
      <c r="J12" s="13" t="s">
        <v>283</v>
      </c>
      <c r="K12" s="56"/>
      <c r="L12" s="13" t="s">
        <v>284</v>
      </c>
    </row>
    <row r="13" spans="1:12" x14ac:dyDescent="0.2">
      <c r="C13" s="15"/>
    </row>
    <row r="14" spans="1:12" x14ac:dyDescent="0.2">
      <c r="B14" s="4" t="s">
        <v>330</v>
      </c>
      <c r="C14" s="14">
        <f t="shared" ref="C14:L14" si="0">SUM(C16:C37)</f>
        <v>3651</v>
      </c>
      <c r="D14" s="3">
        <f t="shared" si="0"/>
        <v>3510</v>
      </c>
      <c r="E14" s="3">
        <f t="shared" si="0"/>
        <v>1221</v>
      </c>
      <c r="F14" s="3">
        <f t="shared" si="0"/>
        <v>1175</v>
      </c>
      <c r="G14" s="3">
        <f t="shared" si="0"/>
        <v>1114</v>
      </c>
      <c r="H14" s="3">
        <f t="shared" si="0"/>
        <v>37</v>
      </c>
      <c r="I14" s="3">
        <f t="shared" si="0"/>
        <v>9</v>
      </c>
      <c r="J14" s="3">
        <f t="shared" si="0"/>
        <v>10</v>
      </c>
      <c r="K14" s="3">
        <f t="shared" si="0"/>
        <v>81</v>
      </c>
      <c r="L14" s="3">
        <f t="shared" si="0"/>
        <v>4</v>
      </c>
    </row>
    <row r="15" spans="1:12" x14ac:dyDescent="0.2">
      <c r="C15" s="15"/>
    </row>
    <row r="16" spans="1:12" x14ac:dyDescent="0.2">
      <c r="B16" s="1" t="s">
        <v>331</v>
      </c>
      <c r="C16" s="33">
        <f t="shared" ref="C16:C21" si="1">SUM(D16,H16:L16)</f>
        <v>425</v>
      </c>
      <c r="D16" s="34">
        <f t="shared" ref="D16:D21" si="2">SUM(E16:G16)</f>
        <v>408</v>
      </c>
      <c r="E16" s="17">
        <v>130</v>
      </c>
      <c r="F16" s="17">
        <v>181</v>
      </c>
      <c r="G16" s="17">
        <v>97</v>
      </c>
      <c r="H16" s="19" t="s">
        <v>65</v>
      </c>
      <c r="I16" s="19" t="s">
        <v>65</v>
      </c>
      <c r="J16" s="17">
        <v>2</v>
      </c>
      <c r="K16" s="17">
        <v>14</v>
      </c>
      <c r="L16" s="17">
        <v>1</v>
      </c>
    </row>
    <row r="17" spans="2:12" x14ac:dyDescent="0.2">
      <c r="B17" s="1" t="s">
        <v>332</v>
      </c>
      <c r="C17" s="33">
        <f t="shared" si="1"/>
        <v>34</v>
      </c>
      <c r="D17" s="34">
        <f t="shared" si="2"/>
        <v>30</v>
      </c>
      <c r="E17" s="17">
        <v>15</v>
      </c>
      <c r="F17" s="17">
        <v>1</v>
      </c>
      <c r="G17" s="17">
        <v>14</v>
      </c>
      <c r="H17" s="19" t="s">
        <v>65</v>
      </c>
      <c r="I17" s="19" t="s">
        <v>65</v>
      </c>
      <c r="J17" s="19" t="s">
        <v>65</v>
      </c>
      <c r="K17" s="17">
        <v>4</v>
      </c>
      <c r="L17" s="19" t="s">
        <v>65</v>
      </c>
    </row>
    <row r="18" spans="2:12" x14ac:dyDescent="0.2">
      <c r="B18" s="1" t="s">
        <v>333</v>
      </c>
      <c r="C18" s="33">
        <f t="shared" si="1"/>
        <v>351</v>
      </c>
      <c r="D18" s="34">
        <f t="shared" si="2"/>
        <v>336</v>
      </c>
      <c r="E18" s="17">
        <v>103</v>
      </c>
      <c r="F18" s="17">
        <v>104</v>
      </c>
      <c r="G18" s="17">
        <v>129</v>
      </c>
      <c r="H18" s="19" t="s">
        <v>65</v>
      </c>
      <c r="I18" s="19" t="s">
        <v>65</v>
      </c>
      <c r="J18" s="19" t="s">
        <v>65</v>
      </c>
      <c r="K18" s="17">
        <v>15</v>
      </c>
      <c r="L18" s="19" t="s">
        <v>65</v>
      </c>
    </row>
    <row r="19" spans="2:12" x14ac:dyDescent="0.2">
      <c r="B19" s="1" t="s">
        <v>334</v>
      </c>
      <c r="C19" s="33">
        <f t="shared" si="1"/>
        <v>173</v>
      </c>
      <c r="D19" s="34">
        <f t="shared" si="2"/>
        <v>169</v>
      </c>
      <c r="E19" s="17">
        <v>24</v>
      </c>
      <c r="F19" s="17">
        <v>35</v>
      </c>
      <c r="G19" s="17">
        <v>110</v>
      </c>
      <c r="H19" s="17">
        <v>1</v>
      </c>
      <c r="I19" s="19" t="s">
        <v>65</v>
      </c>
      <c r="J19" s="17">
        <v>1</v>
      </c>
      <c r="K19" s="17">
        <v>2</v>
      </c>
      <c r="L19" s="19" t="s">
        <v>65</v>
      </c>
    </row>
    <row r="20" spans="2:12" x14ac:dyDescent="0.2">
      <c r="B20" s="1" t="s">
        <v>335</v>
      </c>
      <c r="C20" s="33">
        <f t="shared" si="1"/>
        <v>207</v>
      </c>
      <c r="D20" s="34">
        <f t="shared" si="2"/>
        <v>200</v>
      </c>
      <c r="E20" s="17">
        <v>60</v>
      </c>
      <c r="F20" s="17">
        <v>67</v>
      </c>
      <c r="G20" s="17">
        <v>73</v>
      </c>
      <c r="H20" s="17">
        <v>3</v>
      </c>
      <c r="I20" s="17">
        <v>1</v>
      </c>
      <c r="J20" s="17">
        <v>1</v>
      </c>
      <c r="K20" s="17">
        <v>2</v>
      </c>
      <c r="L20" s="19" t="s">
        <v>65</v>
      </c>
    </row>
    <row r="21" spans="2:12" x14ac:dyDescent="0.2">
      <c r="B21" s="1" t="s">
        <v>336</v>
      </c>
      <c r="C21" s="33">
        <f t="shared" si="1"/>
        <v>64</v>
      </c>
      <c r="D21" s="34">
        <f t="shared" si="2"/>
        <v>64</v>
      </c>
      <c r="E21" s="17">
        <v>28</v>
      </c>
      <c r="F21" s="17">
        <v>16</v>
      </c>
      <c r="G21" s="17">
        <v>20</v>
      </c>
      <c r="H21" s="19" t="s">
        <v>65</v>
      </c>
      <c r="I21" s="19" t="s">
        <v>65</v>
      </c>
      <c r="J21" s="19" t="s">
        <v>65</v>
      </c>
      <c r="K21" s="19" t="s">
        <v>65</v>
      </c>
      <c r="L21" s="19" t="s">
        <v>65</v>
      </c>
    </row>
    <row r="22" spans="2:12" x14ac:dyDescent="0.2">
      <c r="C22" s="15"/>
    </row>
    <row r="23" spans="2:12" x14ac:dyDescent="0.2">
      <c r="B23" s="1" t="s">
        <v>337</v>
      </c>
      <c r="C23" s="33">
        <f t="shared" ref="C23:C37" si="3">SUM(D23,H23:L23)</f>
        <v>136</v>
      </c>
      <c r="D23" s="34">
        <f t="shared" ref="D23:D37" si="4">SUM(E23:G23)</f>
        <v>128</v>
      </c>
      <c r="E23" s="17">
        <v>31</v>
      </c>
      <c r="F23" s="17">
        <v>29</v>
      </c>
      <c r="G23" s="17">
        <v>68</v>
      </c>
      <c r="H23" s="17">
        <v>1</v>
      </c>
      <c r="I23" s="19" t="s">
        <v>65</v>
      </c>
      <c r="J23" s="19" t="s">
        <v>65</v>
      </c>
      <c r="K23" s="17">
        <v>7</v>
      </c>
      <c r="L23" s="19" t="s">
        <v>65</v>
      </c>
    </row>
    <row r="24" spans="2:12" x14ac:dyDescent="0.2">
      <c r="B24" s="1" t="s">
        <v>338</v>
      </c>
      <c r="C24" s="33">
        <f t="shared" si="3"/>
        <v>104</v>
      </c>
      <c r="D24" s="34">
        <f t="shared" si="4"/>
        <v>100</v>
      </c>
      <c r="E24" s="17">
        <v>43</v>
      </c>
      <c r="F24" s="17">
        <v>24</v>
      </c>
      <c r="G24" s="17">
        <v>33</v>
      </c>
      <c r="H24" s="19" t="s">
        <v>65</v>
      </c>
      <c r="I24" s="19" t="s">
        <v>65</v>
      </c>
      <c r="J24" s="17">
        <v>1</v>
      </c>
      <c r="K24" s="17">
        <v>3</v>
      </c>
      <c r="L24" s="19" t="s">
        <v>65</v>
      </c>
    </row>
    <row r="25" spans="2:12" x14ac:dyDescent="0.2">
      <c r="B25" s="1" t="s">
        <v>339</v>
      </c>
      <c r="C25" s="33">
        <f t="shared" si="3"/>
        <v>71</v>
      </c>
      <c r="D25" s="34">
        <f t="shared" si="4"/>
        <v>67</v>
      </c>
      <c r="E25" s="17">
        <v>36</v>
      </c>
      <c r="F25" s="17">
        <v>9</v>
      </c>
      <c r="G25" s="17">
        <v>22</v>
      </c>
      <c r="H25" s="17">
        <v>1</v>
      </c>
      <c r="I25" s="19" t="s">
        <v>65</v>
      </c>
      <c r="J25" s="17">
        <v>1</v>
      </c>
      <c r="K25" s="17">
        <v>2</v>
      </c>
      <c r="L25" s="19" t="s">
        <v>65</v>
      </c>
    </row>
    <row r="26" spans="2:12" x14ac:dyDescent="0.2">
      <c r="B26" s="1" t="s">
        <v>340</v>
      </c>
      <c r="C26" s="33">
        <f t="shared" si="3"/>
        <v>116</v>
      </c>
      <c r="D26" s="34">
        <f t="shared" si="4"/>
        <v>110</v>
      </c>
      <c r="E26" s="17">
        <v>34</v>
      </c>
      <c r="F26" s="17">
        <v>49</v>
      </c>
      <c r="G26" s="17">
        <v>27</v>
      </c>
      <c r="H26" s="19" t="s">
        <v>65</v>
      </c>
      <c r="I26" s="17">
        <v>5</v>
      </c>
      <c r="J26" s="19" t="s">
        <v>65</v>
      </c>
      <c r="K26" s="17">
        <v>1</v>
      </c>
      <c r="L26" s="19" t="s">
        <v>65</v>
      </c>
    </row>
    <row r="27" spans="2:12" x14ac:dyDescent="0.2">
      <c r="B27" s="1" t="s">
        <v>341</v>
      </c>
      <c r="C27" s="33">
        <f t="shared" si="3"/>
        <v>133</v>
      </c>
      <c r="D27" s="34">
        <f t="shared" si="4"/>
        <v>126</v>
      </c>
      <c r="E27" s="17">
        <v>27</v>
      </c>
      <c r="F27" s="17">
        <v>33</v>
      </c>
      <c r="G27" s="17">
        <v>66</v>
      </c>
      <c r="H27" s="17">
        <v>3</v>
      </c>
      <c r="I27" s="19" t="s">
        <v>65</v>
      </c>
      <c r="J27" s="19" t="s">
        <v>65</v>
      </c>
      <c r="K27" s="17">
        <v>4</v>
      </c>
      <c r="L27" s="19" t="s">
        <v>65</v>
      </c>
    </row>
    <row r="28" spans="2:12" x14ac:dyDescent="0.2">
      <c r="B28" s="1" t="s">
        <v>342</v>
      </c>
      <c r="C28" s="33">
        <f t="shared" si="3"/>
        <v>235</v>
      </c>
      <c r="D28" s="34">
        <f t="shared" si="4"/>
        <v>233</v>
      </c>
      <c r="E28" s="17">
        <v>72</v>
      </c>
      <c r="F28" s="17">
        <v>93</v>
      </c>
      <c r="G28" s="17">
        <v>68</v>
      </c>
      <c r="H28" s="19" t="s">
        <v>65</v>
      </c>
      <c r="I28" s="19" t="s">
        <v>65</v>
      </c>
      <c r="J28" s="19" t="s">
        <v>65</v>
      </c>
      <c r="K28" s="17">
        <v>2</v>
      </c>
      <c r="L28" s="19" t="s">
        <v>65</v>
      </c>
    </row>
    <row r="29" spans="2:12" x14ac:dyDescent="0.2">
      <c r="B29" s="1" t="s">
        <v>343</v>
      </c>
      <c r="C29" s="33">
        <f t="shared" si="3"/>
        <v>140</v>
      </c>
      <c r="D29" s="34">
        <f t="shared" si="4"/>
        <v>129</v>
      </c>
      <c r="E29" s="17">
        <v>27</v>
      </c>
      <c r="F29" s="17">
        <v>69</v>
      </c>
      <c r="G29" s="17">
        <v>33</v>
      </c>
      <c r="H29" s="19" t="s">
        <v>65</v>
      </c>
      <c r="I29" s="19" t="s">
        <v>65</v>
      </c>
      <c r="J29" s="19" t="s">
        <v>65</v>
      </c>
      <c r="K29" s="17">
        <v>11</v>
      </c>
      <c r="L29" s="19" t="s">
        <v>65</v>
      </c>
    </row>
    <row r="30" spans="2:12" x14ac:dyDescent="0.2">
      <c r="B30" s="1" t="s">
        <v>344</v>
      </c>
      <c r="C30" s="33">
        <f t="shared" si="3"/>
        <v>132</v>
      </c>
      <c r="D30" s="34">
        <f t="shared" si="4"/>
        <v>132</v>
      </c>
      <c r="E30" s="17">
        <v>27</v>
      </c>
      <c r="F30" s="17">
        <v>25</v>
      </c>
      <c r="G30" s="17">
        <v>80</v>
      </c>
      <c r="H30" s="19" t="s">
        <v>65</v>
      </c>
      <c r="I30" s="19" t="s">
        <v>65</v>
      </c>
      <c r="J30" s="19" t="s">
        <v>65</v>
      </c>
      <c r="K30" s="19" t="s">
        <v>65</v>
      </c>
      <c r="L30" s="19" t="s">
        <v>65</v>
      </c>
    </row>
    <row r="31" spans="2:12" x14ac:dyDescent="0.2">
      <c r="B31" s="1" t="s">
        <v>345</v>
      </c>
      <c r="C31" s="33">
        <f t="shared" si="3"/>
        <v>147</v>
      </c>
      <c r="D31" s="34">
        <f t="shared" si="4"/>
        <v>142</v>
      </c>
      <c r="E31" s="17">
        <v>40</v>
      </c>
      <c r="F31" s="17">
        <v>40</v>
      </c>
      <c r="G31" s="17">
        <v>62</v>
      </c>
      <c r="H31" s="17">
        <v>1</v>
      </c>
      <c r="I31" s="17">
        <v>1</v>
      </c>
      <c r="J31" s="19" t="s">
        <v>65</v>
      </c>
      <c r="K31" s="17">
        <v>2</v>
      </c>
      <c r="L31" s="17">
        <v>1</v>
      </c>
    </row>
    <row r="32" spans="2:12" x14ac:dyDescent="0.2">
      <c r="B32" s="1" t="s">
        <v>346</v>
      </c>
      <c r="C32" s="33">
        <f t="shared" si="3"/>
        <v>72</v>
      </c>
      <c r="D32" s="34">
        <f t="shared" si="4"/>
        <v>72</v>
      </c>
      <c r="E32" s="17">
        <v>30</v>
      </c>
      <c r="F32" s="17">
        <v>28</v>
      </c>
      <c r="G32" s="17">
        <v>14</v>
      </c>
      <c r="H32" s="19" t="s">
        <v>65</v>
      </c>
      <c r="I32" s="19" t="s">
        <v>65</v>
      </c>
      <c r="J32" s="19" t="s">
        <v>65</v>
      </c>
      <c r="K32" s="19" t="s">
        <v>65</v>
      </c>
      <c r="L32" s="19" t="s">
        <v>65</v>
      </c>
    </row>
    <row r="33" spans="2:12" x14ac:dyDescent="0.2">
      <c r="B33" s="1" t="s">
        <v>347</v>
      </c>
      <c r="C33" s="33">
        <f t="shared" si="3"/>
        <v>197</v>
      </c>
      <c r="D33" s="34">
        <f t="shared" si="4"/>
        <v>190</v>
      </c>
      <c r="E33" s="17">
        <v>56</v>
      </c>
      <c r="F33" s="17">
        <v>99</v>
      </c>
      <c r="G33" s="17">
        <v>35</v>
      </c>
      <c r="H33" s="19" t="s">
        <v>65</v>
      </c>
      <c r="I33" s="19" t="s">
        <v>65</v>
      </c>
      <c r="J33" s="19" t="s">
        <v>65</v>
      </c>
      <c r="K33" s="17">
        <v>7</v>
      </c>
      <c r="L33" s="19" t="s">
        <v>65</v>
      </c>
    </row>
    <row r="34" spans="2:12" x14ac:dyDescent="0.2">
      <c r="B34" s="1" t="s">
        <v>348</v>
      </c>
      <c r="C34" s="33">
        <f t="shared" si="3"/>
        <v>364</v>
      </c>
      <c r="D34" s="34">
        <f t="shared" si="4"/>
        <v>343</v>
      </c>
      <c r="E34" s="17">
        <v>158</v>
      </c>
      <c r="F34" s="17">
        <v>115</v>
      </c>
      <c r="G34" s="17">
        <v>70</v>
      </c>
      <c r="H34" s="17">
        <v>17</v>
      </c>
      <c r="I34" s="19" t="s">
        <v>65</v>
      </c>
      <c r="J34" s="17">
        <v>2</v>
      </c>
      <c r="K34" s="17">
        <v>1</v>
      </c>
      <c r="L34" s="17">
        <v>1</v>
      </c>
    </row>
    <row r="35" spans="2:12" x14ac:dyDescent="0.2">
      <c r="B35" s="1" t="s">
        <v>349</v>
      </c>
      <c r="C35" s="33">
        <f t="shared" si="3"/>
        <v>271</v>
      </c>
      <c r="D35" s="34">
        <f t="shared" si="4"/>
        <v>260</v>
      </c>
      <c r="E35" s="17">
        <v>135</v>
      </c>
      <c r="F35" s="17">
        <v>81</v>
      </c>
      <c r="G35" s="17">
        <v>44</v>
      </c>
      <c r="H35" s="17">
        <v>9</v>
      </c>
      <c r="I35" s="17">
        <v>1</v>
      </c>
      <c r="J35" s="19" t="s">
        <v>65</v>
      </c>
      <c r="K35" s="19" t="s">
        <v>65</v>
      </c>
      <c r="L35" s="17">
        <v>1</v>
      </c>
    </row>
    <row r="36" spans="2:12" x14ac:dyDescent="0.2">
      <c r="B36" s="1" t="s">
        <v>350</v>
      </c>
      <c r="C36" s="33">
        <f t="shared" si="3"/>
        <v>125</v>
      </c>
      <c r="D36" s="34">
        <f t="shared" si="4"/>
        <v>121</v>
      </c>
      <c r="E36" s="17">
        <v>70</v>
      </c>
      <c r="F36" s="17">
        <v>27</v>
      </c>
      <c r="G36" s="17">
        <v>24</v>
      </c>
      <c r="H36" s="17">
        <v>1</v>
      </c>
      <c r="I36" s="17">
        <v>1</v>
      </c>
      <c r="J36" s="17">
        <v>2</v>
      </c>
      <c r="K36" s="19" t="s">
        <v>65</v>
      </c>
      <c r="L36" s="19" t="s">
        <v>65</v>
      </c>
    </row>
    <row r="37" spans="2:12" x14ac:dyDescent="0.2">
      <c r="B37" s="1" t="s">
        <v>351</v>
      </c>
      <c r="C37" s="33">
        <f t="shared" si="3"/>
        <v>154</v>
      </c>
      <c r="D37" s="34">
        <f t="shared" si="4"/>
        <v>150</v>
      </c>
      <c r="E37" s="17">
        <v>75</v>
      </c>
      <c r="F37" s="17">
        <v>50</v>
      </c>
      <c r="G37" s="17">
        <v>25</v>
      </c>
      <c r="H37" s="19" t="s">
        <v>65</v>
      </c>
      <c r="I37" s="19" t="s">
        <v>65</v>
      </c>
      <c r="J37" s="19" t="s">
        <v>65</v>
      </c>
      <c r="K37" s="17">
        <v>4</v>
      </c>
      <c r="L37" s="19" t="s">
        <v>65</v>
      </c>
    </row>
    <row r="38" spans="2:12" ht="18" thickBot="1" x14ac:dyDescent="0.25">
      <c r="B38" s="5"/>
      <c r="C38" s="38"/>
      <c r="D38" s="5"/>
      <c r="E38" s="5"/>
      <c r="F38" s="5"/>
      <c r="G38" s="5"/>
      <c r="H38" s="5"/>
      <c r="I38" s="5"/>
      <c r="J38" s="5"/>
      <c r="K38" s="5"/>
      <c r="L38" s="5"/>
    </row>
    <row r="39" spans="2:12" x14ac:dyDescent="0.2">
      <c r="C39" s="1" t="s">
        <v>352</v>
      </c>
    </row>
    <row r="41" spans="2:12" ht="18" thickBot="1" x14ac:dyDescent="0.25">
      <c r="B41" s="5"/>
      <c r="C41" s="55" t="s">
        <v>353</v>
      </c>
      <c r="D41" s="5"/>
      <c r="E41" s="5"/>
      <c r="F41" s="5"/>
      <c r="G41" s="5"/>
      <c r="H41" s="5"/>
      <c r="I41" s="5"/>
      <c r="J41" s="5"/>
      <c r="K41" s="5"/>
      <c r="L41" s="5"/>
    </row>
    <row r="42" spans="2:12" x14ac:dyDescent="0.2">
      <c r="C42" s="15"/>
      <c r="D42" s="26"/>
      <c r="E42" s="26"/>
      <c r="F42" s="26"/>
      <c r="G42" s="26"/>
      <c r="H42" s="26"/>
      <c r="I42" s="26"/>
      <c r="J42" s="26"/>
      <c r="K42" s="26"/>
      <c r="L42" s="26"/>
    </row>
    <row r="43" spans="2:12" x14ac:dyDescent="0.2">
      <c r="C43" s="15"/>
      <c r="D43" s="15"/>
      <c r="E43" s="56"/>
      <c r="F43" s="59" t="s">
        <v>354</v>
      </c>
      <c r="G43" s="26"/>
      <c r="H43" s="26"/>
      <c r="I43" s="15"/>
      <c r="J43" s="15"/>
      <c r="K43" s="15"/>
      <c r="L43" s="15"/>
    </row>
    <row r="44" spans="2:12" x14ac:dyDescent="0.2">
      <c r="C44" s="9" t="s">
        <v>271</v>
      </c>
      <c r="D44" s="9" t="s">
        <v>355</v>
      </c>
      <c r="E44" s="9" t="s">
        <v>356</v>
      </c>
      <c r="F44" s="15"/>
      <c r="G44" s="15"/>
      <c r="H44" s="9" t="s">
        <v>357</v>
      </c>
      <c r="I44" s="9" t="s">
        <v>358</v>
      </c>
      <c r="J44" s="9" t="s">
        <v>359</v>
      </c>
      <c r="K44" s="9" t="s">
        <v>360</v>
      </c>
      <c r="L44" s="9" t="s">
        <v>361</v>
      </c>
    </row>
    <row r="45" spans="2:12" x14ac:dyDescent="0.2">
      <c r="B45" s="26"/>
      <c r="C45" s="56"/>
      <c r="D45" s="13" t="s">
        <v>362</v>
      </c>
      <c r="E45" s="13" t="s">
        <v>363</v>
      </c>
      <c r="F45" s="13" t="s">
        <v>364</v>
      </c>
      <c r="G45" s="13" t="s">
        <v>365</v>
      </c>
      <c r="H45" s="13" t="s">
        <v>366</v>
      </c>
      <c r="I45" s="13" t="s">
        <v>367</v>
      </c>
      <c r="J45" s="13" t="s">
        <v>367</v>
      </c>
      <c r="K45" s="56"/>
      <c r="L45" s="56"/>
    </row>
    <row r="46" spans="2:12" x14ac:dyDescent="0.2">
      <c r="C46" s="15"/>
    </row>
    <row r="47" spans="2:12" x14ac:dyDescent="0.2">
      <c r="B47" s="4" t="s">
        <v>330</v>
      </c>
      <c r="C47" s="14">
        <f t="shared" ref="C47:L47" si="5">SUM(C49:C70)</f>
        <v>3651</v>
      </c>
      <c r="D47" s="3">
        <f t="shared" si="5"/>
        <v>118</v>
      </c>
      <c r="E47" s="3">
        <f t="shared" si="5"/>
        <v>1746</v>
      </c>
      <c r="F47" s="3">
        <f t="shared" si="5"/>
        <v>1582</v>
      </c>
      <c r="G47" s="3">
        <f t="shared" si="5"/>
        <v>30</v>
      </c>
      <c r="H47" s="3">
        <f t="shared" si="5"/>
        <v>34</v>
      </c>
      <c r="I47" s="3">
        <f t="shared" si="5"/>
        <v>6</v>
      </c>
      <c r="J47" s="3">
        <f t="shared" si="5"/>
        <v>29</v>
      </c>
      <c r="K47" s="3">
        <f t="shared" si="5"/>
        <v>17</v>
      </c>
      <c r="L47" s="3">
        <f t="shared" si="5"/>
        <v>89</v>
      </c>
    </row>
    <row r="48" spans="2:12" x14ac:dyDescent="0.2">
      <c r="C48" s="15"/>
    </row>
    <row r="49" spans="2:12" x14ac:dyDescent="0.2">
      <c r="B49" s="1" t="s">
        <v>331</v>
      </c>
      <c r="C49" s="33">
        <f t="shared" ref="C49:C54" si="6">SUM(D49:L49)</f>
        <v>425</v>
      </c>
      <c r="D49" s="17">
        <v>16</v>
      </c>
      <c r="E49" s="17">
        <v>206</v>
      </c>
      <c r="F49" s="17">
        <v>184</v>
      </c>
      <c r="G49" s="17">
        <v>4</v>
      </c>
      <c r="H49" s="19" t="s">
        <v>65</v>
      </c>
      <c r="I49" s="19" t="s">
        <v>65</v>
      </c>
      <c r="J49" s="17">
        <v>1</v>
      </c>
      <c r="K49" s="19" t="s">
        <v>65</v>
      </c>
      <c r="L49" s="17">
        <v>14</v>
      </c>
    </row>
    <row r="50" spans="2:12" x14ac:dyDescent="0.2">
      <c r="B50" s="1" t="s">
        <v>332</v>
      </c>
      <c r="C50" s="33">
        <f t="shared" si="6"/>
        <v>34</v>
      </c>
      <c r="D50" s="19" t="s">
        <v>65</v>
      </c>
      <c r="E50" s="17">
        <v>25</v>
      </c>
      <c r="F50" s="17">
        <v>8</v>
      </c>
      <c r="G50" s="17">
        <v>1</v>
      </c>
      <c r="H50" s="19" t="s">
        <v>65</v>
      </c>
      <c r="I50" s="19" t="s">
        <v>65</v>
      </c>
      <c r="J50" s="19" t="s">
        <v>65</v>
      </c>
      <c r="K50" s="19" t="s">
        <v>65</v>
      </c>
      <c r="L50" s="19" t="s">
        <v>65</v>
      </c>
    </row>
    <row r="51" spans="2:12" x14ac:dyDescent="0.2">
      <c r="B51" s="1" t="s">
        <v>333</v>
      </c>
      <c r="C51" s="33">
        <f t="shared" si="6"/>
        <v>351</v>
      </c>
      <c r="D51" s="19" t="s">
        <v>65</v>
      </c>
      <c r="E51" s="17">
        <v>159</v>
      </c>
      <c r="F51" s="17">
        <v>179</v>
      </c>
      <c r="G51" s="17">
        <v>9</v>
      </c>
      <c r="H51" s="19" t="s">
        <v>65</v>
      </c>
      <c r="I51" s="17">
        <v>3</v>
      </c>
      <c r="J51" s="19" t="s">
        <v>65</v>
      </c>
      <c r="K51" s="19" t="s">
        <v>65</v>
      </c>
      <c r="L51" s="17">
        <v>1</v>
      </c>
    </row>
    <row r="52" spans="2:12" x14ac:dyDescent="0.2">
      <c r="B52" s="1" t="s">
        <v>334</v>
      </c>
      <c r="C52" s="33">
        <f t="shared" si="6"/>
        <v>173</v>
      </c>
      <c r="D52" s="17">
        <v>4</v>
      </c>
      <c r="E52" s="17">
        <v>116</v>
      </c>
      <c r="F52" s="17">
        <v>49</v>
      </c>
      <c r="G52" s="19" t="s">
        <v>65</v>
      </c>
      <c r="H52" s="17">
        <v>1</v>
      </c>
      <c r="I52" s="19" t="s">
        <v>65</v>
      </c>
      <c r="J52" s="19" t="s">
        <v>65</v>
      </c>
      <c r="K52" s="17">
        <v>2</v>
      </c>
      <c r="L52" s="17">
        <v>1</v>
      </c>
    </row>
    <row r="53" spans="2:12" x14ac:dyDescent="0.2">
      <c r="B53" s="1" t="s">
        <v>335</v>
      </c>
      <c r="C53" s="33">
        <f t="shared" si="6"/>
        <v>207</v>
      </c>
      <c r="D53" s="17">
        <v>5</v>
      </c>
      <c r="E53" s="17">
        <v>75</v>
      </c>
      <c r="F53" s="17">
        <v>117</v>
      </c>
      <c r="G53" s="17">
        <v>4</v>
      </c>
      <c r="H53" s="17">
        <v>3</v>
      </c>
      <c r="I53" s="19" t="s">
        <v>65</v>
      </c>
      <c r="J53" s="19" t="s">
        <v>65</v>
      </c>
      <c r="K53" s="19" t="s">
        <v>65</v>
      </c>
      <c r="L53" s="17">
        <v>3</v>
      </c>
    </row>
    <row r="54" spans="2:12" x14ac:dyDescent="0.2">
      <c r="B54" s="1" t="s">
        <v>336</v>
      </c>
      <c r="C54" s="33">
        <f t="shared" si="6"/>
        <v>64</v>
      </c>
      <c r="D54" s="17">
        <v>7</v>
      </c>
      <c r="E54" s="17">
        <v>44</v>
      </c>
      <c r="F54" s="17">
        <v>10</v>
      </c>
      <c r="G54" s="17">
        <v>2</v>
      </c>
      <c r="H54" s="19" t="s">
        <v>65</v>
      </c>
      <c r="I54" s="19" t="s">
        <v>65</v>
      </c>
      <c r="J54" s="19" t="s">
        <v>65</v>
      </c>
      <c r="K54" s="19" t="s">
        <v>65</v>
      </c>
      <c r="L54" s="17">
        <v>1</v>
      </c>
    </row>
    <row r="55" spans="2:12" x14ac:dyDescent="0.2">
      <c r="C55" s="15"/>
    </row>
    <row r="56" spans="2:12" x14ac:dyDescent="0.2">
      <c r="B56" s="1" t="s">
        <v>337</v>
      </c>
      <c r="C56" s="33">
        <f t="shared" ref="C56:C70" si="7">SUM(D56:L56)</f>
        <v>136</v>
      </c>
      <c r="D56" s="19" t="s">
        <v>65</v>
      </c>
      <c r="E56" s="17">
        <v>94</v>
      </c>
      <c r="F56" s="17">
        <v>38</v>
      </c>
      <c r="G56" s="19" t="s">
        <v>65</v>
      </c>
      <c r="H56" s="19" t="s">
        <v>65</v>
      </c>
      <c r="I56" s="19" t="s">
        <v>65</v>
      </c>
      <c r="J56" s="17">
        <v>2</v>
      </c>
      <c r="K56" s="19" t="s">
        <v>65</v>
      </c>
      <c r="L56" s="17">
        <v>2</v>
      </c>
    </row>
    <row r="57" spans="2:12" x14ac:dyDescent="0.2">
      <c r="B57" s="1" t="s">
        <v>338</v>
      </c>
      <c r="C57" s="33">
        <f t="shared" si="7"/>
        <v>104</v>
      </c>
      <c r="D57" s="19" t="s">
        <v>65</v>
      </c>
      <c r="E57" s="17">
        <v>23</v>
      </c>
      <c r="F57" s="17">
        <v>77</v>
      </c>
      <c r="G57" s="17">
        <v>3</v>
      </c>
      <c r="H57" s="19" t="s">
        <v>65</v>
      </c>
      <c r="I57" s="19" t="s">
        <v>65</v>
      </c>
      <c r="J57" s="19" t="s">
        <v>65</v>
      </c>
      <c r="K57" s="19" t="s">
        <v>65</v>
      </c>
      <c r="L57" s="17">
        <v>1</v>
      </c>
    </row>
    <row r="58" spans="2:12" x14ac:dyDescent="0.2">
      <c r="B58" s="1" t="s">
        <v>339</v>
      </c>
      <c r="C58" s="33">
        <f t="shared" si="7"/>
        <v>71</v>
      </c>
      <c r="D58" s="19" t="s">
        <v>65</v>
      </c>
      <c r="E58" s="17">
        <v>43</v>
      </c>
      <c r="F58" s="17">
        <v>24</v>
      </c>
      <c r="G58" s="17">
        <v>1</v>
      </c>
      <c r="H58" s="19" t="s">
        <v>65</v>
      </c>
      <c r="I58" s="19" t="s">
        <v>65</v>
      </c>
      <c r="J58" s="17">
        <v>1</v>
      </c>
      <c r="K58" s="19" t="s">
        <v>65</v>
      </c>
      <c r="L58" s="17">
        <v>2</v>
      </c>
    </row>
    <row r="59" spans="2:12" x14ac:dyDescent="0.2">
      <c r="B59" s="1" t="s">
        <v>340</v>
      </c>
      <c r="C59" s="33">
        <f t="shared" si="7"/>
        <v>116</v>
      </c>
      <c r="D59" s="17">
        <v>25</v>
      </c>
      <c r="E59" s="17">
        <v>62</v>
      </c>
      <c r="F59" s="17">
        <v>23</v>
      </c>
      <c r="G59" s="19" t="s">
        <v>65</v>
      </c>
      <c r="H59" s="19" t="s">
        <v>65</v>
      </c>
      <c r="I59" s="19" t="s">
        <v>65</v>
      </c>
      <c r="J59" s="19" t="s">
        <v>65</v>
      </c>
      <c r="K59" s="17">
        <v>6</v>
      </c>
      <c r="L59" s="19" t="s">
        <v>65</v>
      </c>
    </row>
    <row r="60" spans="2:12" x14ac:dyDescent="0.2">
      <c r="B60" s="1" t="s">
        <v>341</v>
      </c>
      <c r="C60" s="33">
        <f t="shared" si="7"/>
        <v>133</v>
      </c>
      <c r="D60" s="17">
        <v>2</v>
      </c>
      <c r="E60" s="17">
        <v>107</v>
      </c>
      <c r="F60" s="17">
        <v>16</v>
      </c>
      <c r="G60" s="19" t="s">
        <v>65</v>
      </c>
      <c r="H60" s="17">
        <v>2</v>
      </c>
      <c r="I60" s="19" t="s">
        <v>65</v>
      </c>
      <c r="J60" s="19" t="s">
        <v>65</v>
      </c>
      <c r="K60" s="17">
        <v>5</v>
      </c>
      <c r="L60" s="17">
        <v>1</v>
      </c>
    </row>
    <row r="61" spans="2:12" x14ac:dyDescent="0.2">
      <c r="B61" s="1" t="s">
        <v>342</v>
      </c>
      <c r="C61" s="33">
        <f t="shared" si="7"/>
        <v>235</v>
      </c>
      <c r="D61" s="17">
        <v>1</v>
      </c>
      <c r="E61" s="17">
        <v>107</v>
      </c>
      <c r="F61" s="17">
        <v>108</v>
      </c>
      <c r="G61" s="19" t="s">
        <v>65</v>
      </c>
      <c r="H61" s="19" t="s">
        <v>65</v>
      </c>
      <c r="I61" s="19" t="s">
        <v>65</v>
      </c>
      <c r="J61" s="17">
        <v>13</v>
      </c>
      <c r="K61" s="17">
        <v>1</v>
      </c>
      <c r="L61" s="17">
        <v>5</v>
      </c>
    </row>
    <row r="62" spans="2:12" x14ac:dyDescent="0.2">
      <c r="B62" s="1" t="s">
        <v>343</v>
      </c>
      <c r="C62" s="33">
        <f t="shared" si="7"/>
        <v>140</v>
      </c>
      <c r="D62" s="19" t="s">
        <v>65</v>
      </c>
      <c r="E62" s="17">
        <v>46</v>
      </c>
      <c r="F62" s="17">
        <v>91</v>
      </c>
      <c r="G62" s="17">
        <v>2</v>
      </c>
      <c r="H62" s="19" t="s">
        <v>65</v>
      </c>
      <c r="I62" s="19" t="s">
        <v>65</v>
      </c>
      <c r="J62" s="19" t="s">
        <v>65</v>
      </c>
      <c r="K62" s="19" t="s">
        <v>65</v>
      </c>
      <c r="L62" s="17">
        <v>1</v>
      </c>
    </row>
    <row r="63" spans="2:12" x14ac:dyDescent="0.2">
      <c r="B63" s="1" t="s">
        <v>344</v>
      </c>
      <c r="C63" s="33">
        <f t="shared" si="7"/>
        <v>132</v>
      </c>
      <c r="D63" s="17">
        <v>18</v>
      </c>
      <c r="E63" s="17">
        <v>63</v>
      </c>
      <c r="F63" s="17">
        <v>49</v>
      </c>
      <c r="G63" s="19" t="s">
        <v>65</v>
      </c>
      <c r="H63" s="19" t="s">
        <v>65</v>
      </c>
      <c r="I63" s="19" t="s">
        <v>65</v>
      </c>
      <c r="J63" s="19" t="s">
        <v>65</v>
      </c>
      <c r="K63" s="17">
        <v>2</v>
      </c>
      <c r="L63" s="19" t="s">
        <v>65</v>
      </c>
    </row>
    <row r="64" spans="2:12" x14ac:dyDescent="0.2">
      <c r="B64" s="1" t="s">
        <v>345</v>
      </c>
      <c r="C64" s="33">
        <f t="shared" si="7"/>
        <v>147</v>
      </c>
      <c r="D64" s="17">
        <v>1</v>
      </c>
      <c r="E64" s="17">
        <v>106</v>
      </c>
      <c r="F64" s="17">
        <v>35</v>
      </c>
      <c r="G64" s="19" t="s">
        <v>65</v>
      </c>
      <c r="H64" s="19" t="s">
        <v>65</v>
      </c>
      <c r="I64" s="19" t="s">
        <v>65</v>
      </c>
      <c r="J64" s="17">
        <v>1</v>
      </c>
      <c r="K64" s="17">
        <v>1</v>
      </c>
      <c r="L64" s="17">
        <v>3</v>
      </c>
    </row>
    <row r="65" spans="1:12" x14ac:dyDescent="0.2">
      <c r="B65" s="1" t="s">
        <v>346</v>
      </c>
      <c r="C65" s="33">
        <f t="shared" si="7"/>
        <v>72</v>
      </c>
      <c r="D65" s="17">
        <v>1</v>
      </c>
      <c r="E65" s="17">
        <v>11</v>
      </c>
      <c r="F65" s="17">
        <v>59</v>
      </c>
      <c r="G65" s="19" t="s">
        <v>65</v>
      </c>
      <c r="H65" s="19" t="s">
        <v>65</v>
      </c>
      <c r="I65" s="19" t="s">
        <v>65</v>
      </c>
      <c r="J65" s="17">
        <v>1</v>
      </c>
      <c r="K65" s="19" t="s">
        <v>65</v>
      </c>
      <c r="L65" s="19" t="s">
        <v>65</v>
      </c>
    </row>
    <row r="66" spans="1:12" x14ac:dyDescent="0.2">
      <c r="B66" s="1" t="s">
        <v>347</v>
      </c>
      <c r="C66" s="33">
        <f t="shared" si="7"/>
        <v>197</v>
      </c>
      <c r="D66" s="17">
        <v>8</v>
      </c>
      <c r="E66" s="17">
        <v>33</v>
      </c>
      <c r="F66" s="17">
        <v>155</v>
      </c>
      <c r="G66" s="19" t="s">
        <v>65</v>
      </c>
      <c r="H66" s="19" t="s">
        <v>65</v>
      </c>
      <c r="I66" s="19" t="s">
        <v>65</v>
      </c>
      <c r="J66" s="17">
        <v>1</v>
      </c>
      <c r="K66" s="19" t="s">
        <v>65</v>
      </c>
      <c r="L66" s="19" t="s">
        <v>65</v>
      </c>
    </row>
    <row r="67" spans="1:12" x14ac:dyDescent="0.2">
      <c r="B67" s="1" t="s">
        <v>348</v>
      </c>
      <c r="C67" s="33">
        <f t="shared" si="7"/>
        <v>364</v>
      </c>
      <c r="D67" s="17">
        <v>12</v>
      </c>
      <c r="E67" s="17">
        <v>118</v>
      </c>
      <c r="F67" s="17">
        <v>179</v>
      </c>
      <c r="G67" s="17">
        <v>2</v>
      </c>
      <c r="H67" s="19" t="s">
        <v>65</v>
      </c>
      <c r="I67" s="17">
        <v>1</v>
      </c>
      <c r="J67" s="17">
        <v>9</v>
      </c>
      <c r="K67" s="19" t="s">
        <v>65</v>
      </c>
      <c r="L67" s="17">
        <v>43</v>
      </c>
    </row>
    <row r="68" spans="1:12" x14ac:dyDescent="0.2">
      <c r="B68" s="1" t="s">
        <v>349</v>
      </c>
      <c r="C68" s="33">
        <f t="shared" si="7"/>
        <v>271</v>
      </c>
      <c r="D68" s="17">
        <v>2</v>
      </c>
      <c r="E68" s="17">
        <v>150</v>
      </c>
      <c r="F68" s="17">
        <v>90</v>
      </c>
      <c r="G68" s="17">
        <v>1</v>
      </c>
      <c r="H68" s="17">
        <v>19</v>
      </c>
      <c r="I68" s="17">
        <v>1</v>
      </c>
      <c r="J68" s="19" t="s">
        <v>65</v>
      </c>
      <c r="K68" s="19" t="s">
        <v>65</v>
      </c>
      <c r="L68" s="17">
        <v>8</v>
      </c>
    </row>
    <row r="69" spans="1:12" x14ac:dyDescent="0.2">
      <c r="B69" s="1" t="s">
        <v>350</v>
      </c>
      <c r="C69" s="33">
        <f t="shared" si="7"/>
        <v>125</v>
      </c>
      <c r="D69" s="17">
        <v>4</v>
      </c>
      <c r="E69" s="17">
        <v>73</v>
      </c>
      <c r="F69" s="17">
        <v>34</v>
      </c>
      <c r="G69" s="17">
        <v>1</v>
      </c>
      <c r="H69" s="17">
        <v>9</v>
      </c>
      <c r="I69" s="17">
        <v>1</v>
      </c>
      <c r="J69" s="19" t="s">
        <v>65</v>
      </c>
      <c r="K69" s="19" t="s">
        <v>65</v>
      </c>
      <c r="L69" s="17">
        <v>3</v>
      </c>
    </row>
    <row r="70" spans="1:12" x14ac:dyDescent="0.2">
      <c r="B70" s="1" t="s">
        <v>351</v>
      </c>
      <c r="C70" s="33">
        <f t="shared" si="7"/>
        <v>154</v>
      </c>
      <c r="D70" s="17">
        <v>12</v>
      </c>
      <c r="E70" s="17">
        <v>85</v>
      </c>
      <c r="F70" s="17">
        <v>57</v>
      </c>
      <c r="G70" s="19" t="s">
        <v>65</v>
      </c>
      <c r="H70" s="19" t="s">
        <v>65</v>
      </c>
      <c r="I70" s="19" t="s">
        <v>65</v>
      </c>
      <c r="J70" s="19" t="s">
        <v>65</v>
      </c>
      <c r="K70" s="19" t="s">
        <v>65</v>
      </c>
      <c r="L70" s="19" t="s">
        <v>65</v>
      </c>
    </row>
    <row r="71" spans="1:12" ht="18" thickBot="1" x14ac:dyDescent="0.25">
      <c r="B71" s="5"/>
      <c r="C71" s="38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">
      <c r="C72" s="1" t="s">
        <v>352</v>
      </c>
      <c r="I72" s="1" t="s">
        <v>368</v>
      </c>
    </row>
    <row r="73" spans="1:12" x14ac:dyDescent="0.2">
      <c r="A73" s="1"/>
      <c r="E73" s="1" t="s">
        <v>369</v>
      </c>
    </row>
  </sheetData>
  <phoneticPr fontId="2"/>
  <pageMargins left="0.49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9"/>
  <sheetViews>
    <sheetView showGridLines="0" zoomScale="75" workbookViewId="0">
      <selection activeCell="B6" sqref="B6:B7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8" width="14.62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4" width="14.62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0" width="14.62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6" width="14.62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2" width="14.62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8" width="14.62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4" width="14.62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0" width="14.62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6" width="14.62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2" width="14.62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8" width="14.62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4" width="14.62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0" width="14.62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6" width="14.62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2" width="14.62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8" width="14.62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4" width="14.62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0" width="14.62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6" width="14.62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2" width="14.62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8" width="14.62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4" width="14.62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0" width="14.62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6" width="14.62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2" width="14.62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8" width="14.62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4" width="14.62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0" width="14.62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6" width="14.62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2" width="14.62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8" width="14.62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4" width="14.62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0" width="14.62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6" width="14.62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2" width="14.62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8" width="14.62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4" width="14.62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0" width="14.62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6" width="14.62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2" width="14.62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8" width="14.62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4" width="14.62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0" width="14.62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6" width="14.62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2" width="14.62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8" width="14.62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4" width="14.62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0" width="14.62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6" width="14.62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2" width="14.62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8" width="14.62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4" width="14.62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0" width="14.62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6" width="14.62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2" width="14.62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8" width="14.62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4" width="14.62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0" width="14.62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6" width="14.62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2" width="14.62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8" width="14.62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4" width="14.62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0" width="14.62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6" width="14.625" style="2" customWidth="1"/>
    <col min="16137" max="16137" width="13.375" style="2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4" t="s">
        <v>370</v>
      </c>
      <c r="G6" s="1" t="s">
        <v>371</v>
      </c>
    </row>
    <row r="7" spans="1:10" x14ac:dyDescent="0.2">
      <c r="C7" s="1" t="s">
        <v>372</v>
      </c>
    </row>
    <row r="8" spans="1:10" ht="18" thickBot="1" x14ac:dyDescent="0.25">
      <c r="B8" s="5"/>
      <c r="C8" s="6" t="s">
        <v>373</v>
      </c>
      <c r="D8" s="5"/>
      <c r="E8" s="5"/>
      <c r="F8" s="5"/>
      <c r="G8" s="5"/>
      <c r="H8" s="5"/>
      <c r="I8" s="5"/>
      <c r="J8" s="5"/>
    </row>
    <row r="9" spans="1:10" x14ac:dyDescent="0.2">
      <c r="C9" s="15"/>
      <c r="D9" s="15"/>
      <c r="E9" s="15"/>
      <c r="F9" s="26"/>
      <c r="G9" s="59" t="s">
        <v>374</v>
      </c>
      <c r="H9" s="26"/>
      <c r="I9" s="26"/>
      <c r="J9" s="26"/>
    </row>
    <row r="10" spans="1:10" x14ac:dyDescent="0.2">
      <c r="C10" s="9" t="s">
        <v>375</v>
      </c>
      <c r="D10" s="31" t="s">
        <v>376</v>
      </c>
      <c r="E10" s="31" t="s">
        <v>377</v>
      </c>
      <c r="F10" s="15"/>
      <c r="G10" s="60" t="s">
        <v>378</v>
      </c>
      <c r="H10" s="60" t="s">
        <v>378</v>
      </c>
      <c r="I10" s="60" t="s">
        <v>378</v>
      </c>
      <c r="J10" s="60" t="s">
        <v>378</v>
      </c>
    </row>
    <row r="11" spans="1:10" x14ac:dyDescent="0.2">
      <c r="B11" s="26"/>
      <c r="C11" s="13" t="s">
        <v>379</v>
      </c>
      <c r="D11" s="13" t="s">
        <v>380</v>
      </c>
      <c r="E11" s="32" t="s">
        <v>381</v>
      </c>
      <c r="F11" s="13" t="s">
        <v>382</v>
      </c>
      <c r="G11" s="13" t="s">
        <v>383</v>
      </c>
      <c r="H11" s="13" t="s">
        <v>384</v>
      </c>
      <c r="I11" s="13" t="s">
        <v>385</v>
      </c>
      <c r="J11" s="13" t="s">
        <v>386</v>
      </c>
    </row>
    <row r="12" spans="1:10" x14ac:dyDescent="0.2">
      <c r="C12" s="60" t="s">
        <v>387</v>
      </c>
      <c r="D12" s="57" t="s">
        <v>387</v>
      </c>
      <c r="E12" s="57" t="s">
        <v>387</v>
      </c>
      <c r="F12" s="57" t="s">
        <v>387</v>
      </c>
      <c r="G12" s="57" t="s">
        <v>387</v>
      </c>
      <c r="H12" s="57" t="s">
        <v>387</v>
      </c>
      <c r="I12" s="57" t="s">
        <v>387</v>
      </c>
      <c r="J12" s="57" t="s">
        <v>387</v>
      </c>
    </row>
    <row r="13" spans="1:10" x14ac:dyDescent="0.2">
      <c r="B13" s="1" t="s">
        <v>388</v>
      </c>
      <c r="C13" s="33">
        <f>E13+D13</f>
        <v>6042</v>
      </c>
      <c r="D13" s="17">
        <v>1305</v>
      </c>
      <c r="E13" s="34">
        <f>SUM(F13:J13,C33:H33)</f>
        <v>4737</v>
      </c>
      <c r="F13" s="17">
        <v>1041</v>
      </c>
      <c r="G13" s="17">
        <v>2145</v>
      </c>
      <c r="H13" s="17">
        <v>954</v>
      </c>
      <c r="I13" s="17">
        <v>293</v>
      </c>
      <c r="J13" s="17">
        <v>213</v>
      </c>
    </row>
    <row r="14" spans="1:10" x14ac:dyDescent="0.2">
      <c r="B14" s="1" t="s">
        <v>287</v>
      </c>
      <c r="C14" s="33">
        <f>E14+D14</f>
        <v>6072</v>
      </c>
      <c r="D14" s="17">
        <v>941</v>
      </c>
      <c r="E14" s="34">
        <f>SUM(F14:J14,C34:H34)</f>
        <v>5131</v>
      </c>
      <c r="F14" s="17">
        <v>1069</v>
      </c>
      <c r="G14" s="17">
        <v>2213</v>
      </c>
      <c r="H14" s="17">
        <v>1196</v>
      </c>
      <c r="I14" s="17">
        <v>371</v>
      </c>
      <c r="J14" s="17">
        <v>200</v>
      </c>
    </row>
    <row r="15" spans="1:10" x14ac:dyDescent="0.2">
      <c r="B15" s="1" t="s">
        <v>128</v>
      </c>
      <c r="C15" s="33">
        <f>E15+D15</f>
        <v>6269</v>
      </c>
      <c r="D15" s="17">
        <v>1100</v>
      </c>
      <c r="E15" s="34">
        <f>SUM(F15:J15,C35:H35)</f>
        <v>5169</v>
      </c>
      <c r="F15" s="17">
        <v>876</v>
      </c>
      <c r="G15" s="17">
        <v>2136</v>
      </c>
      <c r="H15" s="17">
        <v>1214</v>
      </c>
      <c r="I15" s="17">
        <v>591</v>
      </c>
      <c r="J15" s="17">
        <v>255</v>
      </c>
    </row>
    <row r="16" spans="1:10" x14ac:dyDescent="0.2">
      <c r="C16" s="15"/>
    </row>
    <row r="17" spans="2:10" x14ac:dyDescent="0.2">
      <c r="B17" s="1" t="s">
        <v>129</v>
      </c>
      <c r="C17" s="33">
        <f>E17+D17</f>
        <v>6540</v>
      </c>
      <c r="D17" s="17">
        <v>1243</v>
      </c>
      <c r="E17" s="34">
        <f>SUM(F17:J17,C37:H37)</f>
        <v>5297</v>
      </c>
      <c r="F17" s="17">
        <v>830</v>
      </c>
      <c r="G17" s="17">
        <v>2067</v>
      </c>
      <c r="H17" s="17">
        <v>1374</v>
      </c>
      <c r="I17" s="17">
        <v>671</v>
      </c>
      <c r="J17" s="17">
        <v>273</v>
      </c>
    </row>
    <row r="18" spans="2:10" x14ac:dyDescent="0.2">
      <c r="B18" s="1" t="s">
        <v>130</v>
      </c>
      <c r="C18" s="33">
        <f>E18+D18</f>
        <v>5605</v>
      </c>
      <c r="D18" s="17">
        <v>898</v>
      </c>
      <c r="E18" s="34">
        <f>SUM(F18:J18,C38:H38)</f>
        <v>4707</v>
      </c>
      <c r="F18" s="17">
        <v>663</v>
      </c>
      <c r="G18" s="17">
        <v>1772</v>
      </c>
      <c r="H18" s="17">
        <v>1241</v>
      </c>
      <c r="I18" s="17">
        <v>708</v>
      </c>
      <c r="J18" s="17">
        <v>252</v>
      </c>
    </row>
    <row r="19" spans="2:10" x14ac:dyDescent="0.2">
      <c r="B19" s="1" t="s">
        <v>133</v>
      </c>
      <c r="C19" s="33">
        <f>E19+D19</f>
        <v>4845</v>
      </c>
      <c r="D19" s="17">
        <v>752</v>
      </c>
      <c r="E19" s="34">
        <f>SUM(F19:J19,C39:H39)</f>
        <v>4093</v>
      </c>
      <c r="F19" s="17">
        <v>540</v>
      </c>
      <c r="G19" s="17">
        <v>1498</v>
      </c>
      <c r="H19" s="17">
        <v>1096</v>
      </c>
      <c r="I19" s="17">
        <v>691</v>
      </c>
      <c r="J19" s="17">
        <v>209</v>
      </c>
    </row>
    <row r="20" spans="2:10" x14ac:dyDescent="0.2">
      <c r="C20" s="15"/>
    </row>
    <row r="21" spans="2:10" x14ac:dyDescent="0.2">
      <c r="B21" s="1" t="s">
        <v>138</v>
      </c>
      <c r="C21" s="33">
        <f>E21+D21</f>
        <v>4441</v>
      </c>
      <c r="D21" s="17">
        <v>667</v>
      </c>
      <c r="E21" s="34">
        <f>SUM(F21:J21,C41:H41)</f>
        <v>3774</v>
      </c>
      <c r="F21" s="17">
        <v>465</v>
      </c>
      <c r="G21" s="17">
        <v>1314</v>
      </c>
      <c r="H21" s="17">
        <v>1029</v>
      </c>
      <c r="I21" s="17">
        <v>721</v>
      </c>
      <c r="J21" s="17">
        <v>218</v>
      </c>
    </row>
    <row r="22" spans="2:10" x14ac:dyDescent="0.2">
      <c r="B22" s="1" t="s">
        <v>389</v>
      </c>
      <c r="C22" s="33">
        <f>E22+D22</f>
        <v>4400</v>
      </c>
      <c r="D22" s="34">
        <v>678</v>
      </c>
      <c r="E22" s="34">
        <f>SUM(F22:J22,C42:H42)</f>
        <v>3722</v>
      </c>
      <c r="F22" s="34">
        <v>456</v>
      </c>
      <c r="G22" s="34">
        <v>1281</v>
      </c>
      <c r="H22" s="34">
        <v>991</v>
      </c>
      <c r="I22" s="34">
        <v>748</v>
      </c>
      <c r="J22" s="34">
        <v>218</v>
      </c>
    </row>
    <row r="23" spans="2:10" x14ac:dyDescent="0.2">
      <c r="B23" s="1" t="s">
        <v>140</v>
      </c>
      <c r="C23" s="33">
        <f>E23+D23</f>
        <v>4299</v>
      </c>
      <c r="D23" s="34">
        <v>692</v>
      </c>
      <c r="E23" s="34">
        <f>SUM(F23:J23,C43:H43)</f>
        <v>3607</v>
      </c>
      <c r="F23" s="34">
        <v>427</v>
      </c>
      <c r="G23" s="34">
        <v>1244</v>
      </c>
      <c r="H23" s="34">
        <v>949</v>
      </c>
      <c r="I23" s="34">
        <v>738</v>
      </c>
      <c r="J23" s="34">
        <v>222</v>
      </c>
    </row>
    <row r="24" spans="2:10" s="36" customFormat="1" x14ac:dyDescent="0.2">
      <c r="B24" s="4" t="s">
        <v>141</v>
      </c>
      <c r="C24" s="14">
        <f>C26+C27</f>
        <v>5351</v>
      </c>
      <c r="D24" s="3">
        <f>D26+D27</f>
        <v>1293</v>
      </c>
      <c r="E24" s="3">
        <f>SUM(F24:J24,C44:H44)</f>
        <v>4058</v>
      </c>
      <c r="F24" s="3">
        <f>F26+F27</f>
        <v>487</v>
      </c>
      <c r="G24" s="3">
        <f>G26+G27</f>
        <v>1402</v>
      </c>
      <c r="H24" s="3">
        <f>H26+H27</f>
        <v>1081</v>
      </c>
      <c r="I24" s="3">
        <f>I26+I27</f>
        <v>806</v>
      </c>
      <c r="J24" s="3">
        <f>J26+J27</f>
        <v>255</v>
      </c>
    </row>
    <row r="25" spans="2:10" x14ac:dyDescent="0.2">
      <c r="C25" s="15"/>
      <c r="D25" s="17"/>
      <c r="E25" s="17"/>
      <c r="F25" s="17"/>
      <c r="G25" s="17"/>
      <c r="H25" s="17"/>
      <c r="I25" s="17"/>
      <c r="J25" s="17"/>
    </row>
    <row r="26" spans="2:10" x14ac:dyDescent="0.2">
      <c r="B26" s="1" t="s">
        <v>291</v>
      </c>
      <c r="C26" s="33">
        <f>E26+D26</f>
        <v>2263</v>
      </c>
      <c r="D26" s="17">
        <v>476</v>
      </c>
      <c r="E26" s="34">
        <f>F26+G26+H26+I26+J26+C46+D46+E46+F46+G46+H46</f>
        <v>1787</v>
      </c>
      <c r="F26" s="17">
        <v>149</v>
      </c>
      <c r="G26" s="17">
        <v>695</v>
      </c>
      <c r="H26" s="17">
        <v>452</v>
      </c>
      <c r="I26" s="17">
        <v>334</v>
      </c>
      <c r="J26" s="17">
        <v>151</v>
      </c>
    </row>
    <row r="27" spans="2:10" x14ac:dyDescent="0.2">
      <c r="B27" s="1" t="s">
        <v>292</v>
      </c>
      <c r="C27" s="33">
        <f>E27+D27</f>
        <v>3088</v>
      </c>
      <c r="D27" s="17">
        <v>817</v>
      </c>
      <c r="E27" s="34">
        <f>F27+G27+H27+I27+J27+C47+D47+E47+F47+G47+H47</f>
        <v>2271</v>
      </c>
      <c r="F27" s="17">
        <v>338</v>
      </c>
      <c r="G27" s="17">
        <v>707</v>
      </c>
      <c r="H27" s="17">
        <v>629</v>
      </c>
      <c r="I27" s="17">
        <v>472</v>
      </c>
      <c r="J27" s="17">
        <v>104</v>
      </c>
    </row>
    <row r="28" spans="2:10" ht="18" thickBot="1" x14ac:dyDescent="0.25">
      <c r="B28" s="5"/>
      <c r="C28" s="38"/>
      <c r="D28" s="5"/>
      <c r="E28" s="5"/>
      <c r="F28" s="5"/>
      <c r="G28" s="5"/>
      <c r="H28" s="5"/>
      <c r="I28" s="5"/>
      <c r="J28" s="5"/>
    </row>
    <row r="29" spans="2:10" x14ac:dyDescent="0.2">
      <c r="C29" s="56"/>
      <c r="D29" s="26"/>
      <c r="E29" s="26"/>
      <c r="F29" s="59" t="s">
        <v>390</v>
      </c>
      <c r="G29" s="26"/>
      <c r="H29" s="26"/>
      <c r="I29" s="26"/>
      <c r="J29" s="28"/>
    </row>
    <row r="30" spans="2:10" x14ac:dyDescent="0.2">
      <c r="C30" s="60" t="s">
        <v>378</v>
      </c>
      <c r="D30" s="60" t="s">
        <v>378</v>
      </c>
      <c r="E30" s="60" t="s">
        <v>378</v>
      </c>
      <c r="F30" s="60" t="s">
        <v>378</v>
      </c>
      <c r="G30" s="60" t="s">
        <v>378</v>
      </c>
      <c r="H30" s="15"/>
      <c r="I30" s="31" t="s">
        <v>377</v>
      </c>
      <c r="J30" s="28"/>
    </row>
    <row r="31" spans="2:10" x14ac:dyDescent="0.2">
      <c r="B31" s="26"/>
      <c r="C31" s="13" t="s">
        <v>391</v>
      </c>
      <c r="D31" s="13" t="s">
        <v>392</v>
      </c>
      <c r="E31" s="13" t="s">
        <v>393</v>
      </c>
      <c r="F31" s="13" t="s">
        <v>394</v>
      </c>
      <c r="G31" s="13" t="s">
        <v>395</v>
      </c>
      <c r="H31" s="13" t="s">
        <v>396</v>
      </c>
      <c r="I31" s="32" t="s">
        <v>397</v>
      </c>
      <c r="J31" s="28"/>
    </row>
    <row r="32" spans="2:10" x14ac:dyDescent="0.2">
      <c r="C32" s="60" t="s">
        <v>387</v>
      </c>
      <c r="D32" s="57" t="s">
        <v>387</v>
      </c>
      <c r="E32" s="57" t="s">
        <v>387</v>
      </c>
      <c r="F32" s="57" t="s">
        <v>387</v>
      </c>
      <c r="G32" s="57" t="s">
        <v>387</v>
      </c>
      <c r="H32" s="57" t="s">
        <v>387</v>
      </c>
      <c r="I32" s="57" t="s">
        <v>378</v>
      </c>
    </row>
    <row r="33" spans="2:10" x14ac:dyDescent="0.2">
      <c r="B33" s="1" t="s">
        <v>388</v>
      </c>
      <c r="C33" s="16">
        <v>7</v>
      </c>
      <c r="D33" s="17">
        <v>48</v>
      </c>
      <c r="E33" s="17">
        <v>24</v>
      </c>
      <c r="F33" s="17">
        <v>11</v>
      </c>
      <c r="G33" s="17">
        <v>1</v>
      </c>
      <c r="H33" s="19" t="s">
        <v>65</v>
      </c>
      <c r="I33" s="17">
        <v>19261</v>
      </c>
    </row>
    <row r="34" spans="2:10" x14ac:dyDescent="0.2">
      <c r="B34" s="1" t="s">
        <v>287</v>
      </c>
      <c r="C34" s="16">
        <v>5</v>
      </c>
      <c r="D34" s="17">
        <v>16</v>
      </c>
      <c r="E34" s="17">
        <v>30</v>
      </c>
      <c r="F34" s="17">
        <v>25</v>
      </c>
      <c r="G34" s="17">
        <v>6</v>
      </c>
      <c r="H34" s="19" t="s">
        <v>65</v>
      </c>
      <c r="I34" s="17">
        <v>23853</v>
      </c>
    </row>
    <row r="35" spans="2:10" x14ac:dyDescent="0.2">
      <c r="B35" s="1" t="s">
        <v>128</v>
      </c>
      <c r="C35" s="16">
        <v>1</v>
      </c>
      <c r="D35" s="17">
        <v>12</v>
      </c>
      <c r="E35" s="17">
        <v>43</v>
      </c>
      <c r="F35" s="17">
        <v>32</v>
      </c>
      <c r="G35" s="17">
        <v>9</v>
      </c>
      <c r="H35" s="19" t="s">
        <v>65</v>
      </c>
      <c r="I35" s="17">
        <v>29729</v>
      </c>
    </row>
    <row r="36" spans="2:10" x14ac:dyDescent="0.2">
      <c r="C36" s="15"/>
    </row>
    <row r="37" spans="2:10" x14ac:dyDescent="0.2">
      <c r="B37" s="1" t="s">
        <v>129</v>
      </c>
      <c r="C37" s="16">
        <v>1</v>
      </c>
      <c r="D37" s="17">
        <v>7</v>
      </c>
      <c r="E37" s="17">
        <v>25</v>
      </c>
      <c r="F37" s="17">
        <v>25</v>
      </c>
      <c r="G37" s="17">
        <v>24</v>
      </c>
      <c r="H37" s="19" t="s">
        <v>65</v>
      </c>
      <c r="I37" s="17">
        <v>32377</v>
      </c>
    </row>
    <row r="38" spans="2:10" x14ac:dyDescent="0.2">
      <c r="B38" s="1" t="s">
        <v>130</v>
      </c>
      <c r="C38" s="18" t="s">
        <v>65</v>
      </c>
      <c r="D38" s="17">
        <v>6</v>
      </c>
      <c r="E38" s="17">
        <v>15</v>
      </c>
      <c r="F38" s="17">
        <v>27</v>
      </c>
      <c r="G38" s="17">
        <v>23</v>
      </c>
      <c r="H38" s="19" t="s">
        <v>65</v>
      </c>
      <c r="I38" s="17">
        <v>31336</v>
      </c>
    </row>
    <row r="39" spans="2:10" x14ac:dyDescent="0.2">
      <c r="B39" s="1" t="s">
        <v>133</v>
      </c>
      <c r="C39" s="18" t="s">
        <v>65</v>
      </c>
      <c r="D39" s="17">
        <v>6</v>
      </c>
      <c r="E39" s="17">
        <v>6</v>
      </c>
      <c r="F39" s="17">
        <v>25</v>
      </c>
      <c r="G39" s="17">
        <v>22</v>
      </c>
      <c r="H39" s="19" t="s">
        <v>65</v>
      </c>
      <c r="I39" s="17">
        <v>26564</v>
      </c>
    </row>
    <row r="40" spans="2:10" x14ac:dyDescent="0.2">
      <c r="C40" s="15"/>
    </row>
    <row r="41" spans="2:10" x14ac:dyDescent="0.2">
      <c r="B41" s="1" t="s">
        <v>138</v>
      </c>
      <c r="C41" s="18" t="s">
        <v>65</v>
      </c>
      <c r="D41" s="17">
        <v>6</v>
      </c>
      <c r="E41" s="17">
        <v>4</v>
      </c>
      <c r="F41" s="17">
        <v>10</v>
      </c>
      <c r="G41" s="17">
        <v>7</v>
      </c>
      <c r="H41" s="19" t="s">
        <v>65</v>
      </c>
      <c r="I41" s="17">
        <v>19932</v>
      </c>
    </row>
    <row r="42" spans="2:10" x14ac:dyDescent="0.2">
      <c r="B42" s="1" t="s">
        <v>139</v>
      </c>
      <c r="C42" s="60" t="s">
        <v>65</v>
      </c>
      <c r="D42" s="34">
        <v>5</v>
      </c>
      <c r="E42" s="34">
        <v>5</v>
      </c>
      <c r="F42" s="34">
        <v>11</v>
      </c>
      <c r="G42" s="34">
        <v>7</v>
      </c>
      <c r="H42" s="57" t="s">
        <v>65</v>
      </c>
      <c r="I42" s="34">
        <v>20116</v>
      </c>
    </row>
    <row r="43" spans="2:10" x14ac:dyDescent="0.2">
      <c r="B43" s="1" t="s">
        <v>140</v>
      </c>
      <c r="C43" s="60" t="s">
        <v>65</v>
      </c>
      <c r="D43" s="34">
        <v>5</v>
      </c>
      <c r="E43" s="34">
        <v>6</v>
      </c>
      <c r="F43" s="34">
        <v>9</v>
      </c>
      <c r="G43" s="34">
        <v>7</v>
      </c>
      <c r="H43" s="57" t="s">
        <v>65</v>
      </c>
      <c r="I43" s="34">
        <v>19585</v>
      </c>
    </row>
    <row r="44" spans="2:10" s="36" customFormat="1" x14ac:dyDescent="0.2">
      <c r="B44" s="4" t="s">
        <v>141</v>
      </c>
      <c r="C44" s="61" t="s">
        <v>65</v>
      </c>
      <c r="D44" s="3">
        <f>D46+D47</f>
        <v>5</v>
      </c>
      <c r="E44" s="3">
        <f>E46+E47</f>
        <v>5</v>
      </c>
      <c r="F44" s="3">
        <f>F46+F47</f>
        <v>11</v>
      </c>
      <c r="G44" s="3">
        <f>G46+G47</f>
        <v>6</v>
      </c>
      <c r="H44" s="58" t="s">
        <v>65</v>
      </c>
      <c r="I44" s="3">
        <f>I46+I47</f>
        <v>21390</v>
      </c>
    </row>
    <row r="45" spans="2:10" x14ac:dyDescent="0.2">
      <c r="C45" s="16"/>
      <c r="D45" s="17"/>
      <c r="E45" s="17"/>
      <c r="F45" s="17"/>
      <c r="G45" s="17"/>
      <c r="H45" s="17"/>
      <c r="I45" s="17"/>
    </row>
    <row r="46" spans="2:10" x14ac:dyDescent="0.2">
      <c r="B46" s="1" t="s">
        <v>291</v>
      </c>
      <c r="C46" s="60" t="s">
        <v>65</v>
      </c>
      <c r="D46" s="17">
        <v>4</v>
      </c>
      <c r="E46" s="17">
        <v>1</v>
      </c>
      <c r="F46" s="17">
        <v>1</v>
      </c>
      <c r="G46" s="57" t="s">
        <v>65</v>
      </c>
      <c r="H46" s="57" t="s">
        <v>65</v>
      </c>
      <c r="I46" s="17">
        <v>8631</v>
      </c>
    </row>
    <row r="47" spans="2:10" x14ac:dyDescent="0.2">
      <c r="B47" s="1" t="s">
        <v>292</v>
      </c>
      <c r="C47" s="60" t="s">
        <v>65</v>
      </c>
      <c r="D47" s="17">
        <v>1</v>
      </c>
      <c r="E47" s="17">
        <v>4</v>
      </c>
      <c r="F47" s="17">
        <v>10</v>
      </c>
      <c r="G47" s="17">
        <v>6</v>
      </c>
      <c r="H47" s="57" t="s">
        <v>65</v>
      </c>
      <c r="I47" s="17">
        <v>12759</v>
      </c>
    </row>
    <row r="48" spans="2:10" ht="18" thickBot="1" x14ac:dyDescent="0.25">
      <c r="B48" s="5"/>
      <c r="C48" s="38"/>
      <c r="D48" s="5"/>
      <c r="E48" s="5"/>
      <c r="F48" s="5"/>
      <c r="G48" s="5"/>
      <c r="H48" s="5"/>
      <c r="I48" s="5"/>
      <c r="J48" s="28"/>
    </row>
    <row r="49" spans="3:3" x14ac:dyDescent="0.2">
      <c r="C49" s="1" t="s">
        <v>398</v>
      </c>
    </row>
  </sheetData>
  <phoneticPr fontId="2"/>
  <pageMargins left="0.34" right="0.49" top="0.6" bottom="0.56000000000000005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8"/>
  <sheetViews>
    <sheetView showGridLines="0" zoomScale="75" workbookViewId="0">
      <selection activeCell="B2" sqref="B2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8" width="14.62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4" width="14.62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0" width="14.62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6" width="14.62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2" width="14.62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8" width="14.62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4" width="14.62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0" width="14.62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6" width="14.62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2" width="14.62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8" width="14.62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4" width="14.62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0" width="14.62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6" width="14.62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2" width="14.62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8" width="14.62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4" width="14.62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0" width="14.62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6" width="14.62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2" width="14.62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8" width="14.62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4" width="14.62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0" width="14.62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6" width="14.62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2" width="14.62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8" width="14.62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4" width="14.62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0" width="14.62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6" width="14.62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2" width="14.62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8" width="14.62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4" width="14.62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0" width="14.62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6" width="14.62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2" width="14.62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8" width="14.62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4" width="14.62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0" width="14.62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6" width="14.62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2" width="14.62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8" width="14.62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4" width="14.62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0" width="14.62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6" width="14.62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2" width="14.62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8" width="14.62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4" width="14.62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0" width="14.62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6" width="14.62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2" width="14.62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8" width="14.62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4" width="14.62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0" width="14.62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6" width="14.62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2" width="14.62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8" width="14.62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4" width="14.62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0" width="14.62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6" width="14.62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2" width="14.62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8" width="14.62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4" width="14.62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0" width="14.62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6" width="14.625" style="2" customWidth="1"/>
    <col min="16137" max="16137" width="13.375" style="2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E6" s="4" t="s">
        <v>399</v>
      </c>
    </row>
    <row r="7" spans="1:10" ht="18" thickBot="1" x14ac:dyDescent="0.25">
      <c r="B7" s="5"/>
      <c r="C7" s="5"/>
      <c r="D7" s="5"/>
      <c r="E7" s="6" t="s">
        <v>400</v>
      </c>
      <c r="F7" s="5"/>
      <c r="G7" s="5"/>
      <c r="H7" s="5"/>
      <c r="I7" s="5"/>
      <c r="J7" s="5"/>
    </row>
    <row r="8" spans="1:10" x14ac:dyDescent="0.2">
      <c r="C8" s="15"/>
      <c r="D8" s="26"/>
      <c r="E8" s="26"/>
      <c r="F8" s="15"/>
      <c r="G8" s="26"/>
      <c r="H8" s="59" t="s">
        <v>401</v>
      </c>
      <c r="I8" s="26"/>
      <c r="J8" s="26"/>
    </row>
    <row r="9" spans="1:10" x14ac:dyDescent="0.2">
      <c r="C9" s="9" t="s">
        <v>402</v>
      </c>
      <c r="D9" s="31" t="s">
        <v>403</v>
      </c>
      <c r="E9" s="9" t="s">
        <v>404</v>
      </c>
      <c r="F9" s="9" t="s">
        <v>405</v>
      </c>
      <c r="G9" s="15"/>
      <c r="H9" s="15"/>
      <c r="I9" s="15"/>
      <c r="J9" s="15"/>
    </row>
    <row r="10" spans="1:10" x14ac:dyDescent="0.2">
      <c r="B10" s="26"/>
      <c r="C10" s="13" t="s">
        <v>406</v>
      </c>
      <c r="D10" s="32" t="s">
        <v>407</v>
      </c>
      <c r="E10" s="13" t="s">
        <v>408</v>
      </c>
      <c r="F10" s="13" t="s">
        <v>409</v>
      </c>
      <c r="G10" s="13" t="s">
        <v>410</v>
      </c>
      <c r="H10" s="13" t="s">
        <v>411</v>
      </c>
      <c r="I10" s="13" t="s">
        <v>412</v>
      </c>
      <c r="J10" s="13" t="s">
        <v>413</v>
      </c>
    </row>
    <row r="11" spans="1:10" x14ac:dyDescent="0.2">
      <c r="C11" s="60" t="s">
        <v>414</v>
      </c>
      <c r="D11" s="57" t="s">
        <v>414</v>
      </c>
      <c r="E11" s="57" t="s">
        <v>414</v>
      </c>
      <c r="F11" s="57" t="s">
        <v>415</v>
      </c>
      <c r="G11" s="57" t="s">
        <v>415</v>
      </c>
      <c r="H11" s="57" t="s">
        <v>415</v>
      </c>
      <c r="I11" s="57" t="s">
        <v>415</v>
      </c>
      <c r="J11" s="57" t="s">
        <v>415</v>
      </c>
    </row>
    <row r="12" spans="1:10" x14ac:dyDescent="0.2">
      <c r="B12" s="1" t="s">
        <v>416</v>
      </c>
      <c r="C12" s="33">
        <f>D12+E12</f>
        <v>6720</v>
      </c>
      <c r="D12" s="17">
        <v>4539</v>
      </c>
      <c r="E12" s="17">
        <v>2181</v>
      </c>
      <c r="F12" s="34">
        <f>SUM(G12:J12)</f>
        <v>26560</v>
      </c>
      <c r="G12" s="17">
        <v>6055</v>
      </c>
      <c r="H12" s="17">
        <v>7981</v>
      </c>
      <c r="I12" s="17">
        <v>8069</v>
      </c>
      <c r="J12" s="17">
        <v>4455</v>
      </c>
    </row>
    <row r="13" spans="1:10" x14ac:dyDescent="0.2">
      <c r="B13" s="1" t="s">
        <v>128</v>
      </c>
      <c r="C13" s="33">
        <f>D13+E13</f>
        <v>6390</v>
      </c>
      <c r="D13" s="17">
        <v>4100</v>
      </c>
      <c r="E13" s="17">
        <v>2290</v>
      </c>
      <c r="F13" s="34">
        <f>SUM(G13:J13)</f>
        <v>24430</v>
      </c>
      <c r="G13" s="17">
        <v>4920</v>
      </c>
      <c r="H13" s="17">
        <v>6910</v>
      </c>
      <c r="I13" s="17">
        <v>8110</v>
      </c>
      <c r="J13" s="17">
        <v>4490</v>
      </c>
    </row>
    <row r="14" spans="1:10" x14ac:dyDescent="0.2">
      <c r="B14" s="1" t="s">
        <v>129</v>
      </c>
      <c r="C14" s="33">
        <f>D14+E14</f>
        <v>6230</v>
      </c>
      <c r="D14" s="17">
        <v>4300</v>
      </c>
      <c r="E14" s="17">
        <v>1930</v>
      </c>
      <c r="F14" s="34">
        <f>SUM(G14:J14)</f>
        <v>22350</v>
      </c>
      <c r="G14" s="17">
        <v>3750</v>
      </c>
      <c r="H14" s="17">
        <v>6310</v>
      </c>
      <c r="I14" s="17">
        <v>7500</v>
      </c>
      <c r="J14" s="17">
        <v>4790</v>
      </c>
    </row>
    <row r="15" spans="1:10" x14ac:dyDescent="0.2">
      <c r="B15" s="1" t="s">
        <v>130</v>
      </c>
      <c r="C15" s="33">
        <f>D15+E15</f>
        <v>6030</v>
      </c>
      <c r="D15" s="17">
        <v>4170</v>
      </c>
      <c r="E15" s="17">
        <v>1860</v>
      </c>
      <c r="F15" s="34">
        <f>SUM(G15:J15)</f>
        <v>20600</v>
      </c>
      <c r="G15" s="17">
        <v>2710</v>
      </c>
      <c r="H15" s="17">
        <v>5090</v>
      </c>
      <c r="I15" s="17">
        <v>6860</v>
      </c>
      <c r="J15" s="17">
        <v>5940</v>
      </c>
    </row>
    <row r="16" spans="1:10" x14ac:dyDescent="0.2">
      <c r="B16" s="1" t="s">
        <v>133</v>
      </c>
      <c r="C16" s="33">
        <f>D16+E16</f>
        <v>5040</v>
      </c>
      <c r="D16" s="17">
        <v>3830</v>
      </c>
      <c r="E16" s="17">
        <v>1210</v>
      </c>
      <c r="F16" s="34">
        <f>SUM(G16:J16)</f>
        <v>16530</v>
      </c>
      <c r="G16" s="17">
        <v>2380</v>
      </c>
      <c r="H16" s="17">
        <v>4380</v>
      </c>
      <c r="I16" s="17">
        <v>4680</v>
      </c>
      <c r="J16" s="17">
        <v>5090</v>
      </c>
    </row>
    <row r="17" spans="1:10" x14ac:dyDescent="0.2">
      <c r="C17" s="15"/>
    </row>
    <row r="18" spans="1:10" x14ac:dyDescent="0.2">
      <c r="B18" s="1" t="s">
        <v>138</v>
      </c>
      <c r="C18" s="33">
        <f>D18+E18</f>
        <v>4840</v>
      </c>
      <c r="D18" s="17">
        <v>3520</v>
      </c>
      <c r="E18" s="17">
        <v>1320</v>
      </c>
      <c r="F18" s="34">
        <f>SUM(G18:J18)</f>
        <v>15150</v>
      </c>
      <c r="G18" s="17">
        <v>1850</v>
      </c>
      <c r="H18" s="17">
        <v>3310</v>
      </c>
      <c r="I18" s="17">
        <v>3570</v>
      </c>
      <c r="J18" s="17">
        <v>6420</v>
      </c>
    </row>
    <row r="19" spans="1:10" x14ac:dyDescent="0.2">
      <c r="B19" s="1" t="s">
        <v>417</v>
      </c>
      <c r="C19" s="33">
        <f>D19+E19</f>
        <v>4780</v>
      </c>
      <c r="D19" s="34">
        <v>3480</v>
      </c>
      <c r="E19" s="34">
        <v>1300</v>
      </c>
      <c r="F19" s="34">
        <v>15020</v>
      </c>
      <c r="G19" s="34">
        <v>1580</v>
      </c>
      <c r="H19" s="34">
        <v>2870</v>
      </c>
      <c r="I19" s="34">
        <v>3570</v>
      </c>
      <c r="J19" s="34">
        <v>6990</v>
      </c>
    </row>
    <row r="20" spans="1:10" x14ac:dyDescent="0.2">
      <c r="B20" s="1" t="s">
        <v>418</v>
      </c>
      <c r="C20" s="33">
        <f>D20+E20</f>
        <v>4730</v>
      </c>
      <c r="D20" s="34">
        <v>3440</v>
      </c>
      <c r="E20" s="34">
        <v>1290</v>
      </c>
      <c r="F20" s="34">
        <v>14960</v>
      </c>
      <c r="G20" s="34">
        <v>1670</v>
      </c>
      <c r="H20" s="17">
        <v>2860</v>
      </c>
      <c r="I20" s="34">
        <v>3370</v>
      </c>
      <c r="J20" s="17">
        <v>7060</v>
      </c>
    </row>
    <row r="21" spans="1:10" s="36" customFormat="1" x14ac:dyDescent="0.2">
      <c r="B21" s="4" t="s">
        <v>419</v>
      </c>
      <c r="C21" s="14">
        <f>D21+E21</f>
        <v>4670</v>
      </c>
      <c r="D21" s="3">
        <f t="shared" ref="D21:I21" si="0">D23+D24</f>
        <v>3400</v>
      </c>
      <c r="E21" s="3">
        <f t="shared" si="0"/>
        <v>1270</v>
      </c>
      <c r="F21" s="3">
        <f t="shared" si="0"/>
        <v>14850</v>
      </c>
      <c r="G21" s="3">
        <v>1890</v>
      </c>
      <c r="H21" s="3">
        <f t="shared" si="0"/>
        <v>2520</v>
      </c>
      <c r="I21" s="3">
        <f t="shared" si="0"/>
        <v>3300</v>
      </c>
      <c r="J21" s="3">
        <v>7140</v>
      </c>
    </row>
    <row r="22" spans="1:10" x14ac:dyDescent="0.2">
      <c r="C22" s="15"/>
    </row>
    <row r="23" spans="1:10" x14ac:dyDescent="0.2">
      <c r="B23" s="1" t="s">
        <v>291</v>
      </c>
      <c r="C23" s="33">
        <f>D23+E23</f>
        <v>1820</v>
      </c>
      <c r="D23" s="17">
        <v>1370</v>
      </c>
      <c r="E23" s="17">
        <v>450</v>
      </c>
      <c r="F23" s="34">
        <v>6290</v>
      </c>
      <c r="G23" s="17">
        <v>980</v>
      </c>
      <c r="H23" s="17">
        <v>1590</v>
      </c>
      <c r="I23" s="17">
        <v>1390</v>
      </c>
      <c r="J23" s="17">
        <v>2320</v>
      </c>
    </row>
    <row r="24" spans="1:10" x14ac:dyDescent="0.2">
      <c r="B24" s="1" t="s">
        <v>292</v>
      </c>
      <c r="C24" s="33">
        <f>D24+E24</f>
        <v>2850</v>
      </c>
      <c r="D24" s="17">
        <v>2030</v>
      </c>
      <c r="E24" s="17">
        <v>820</v>
      </c>
      <c r="F24" s="34">
        <v>8560</v>
      </c>
      <c r="G24" s="17">
        <v>900</v>
      </c>
      <c r="H24" s="17">
        <v>930</v>
      </c>
      <c r="I24" s="17">
        <v>1910</v>
      </c>
      <c r="J24" s="17">
        <v>4830</v>
      </c>
    </row>
    <row r="25" spans="1:10" ht="18" thickBot="1" x14ac:dyDescent="0.25">
      <c r="B25" s="7"/>
      <c r="C25" s="38"/>
      <c r="D25" s="7"/>
      <c r="E25" s="7"/>
      <c r="F25" s="7"/>
      <c r="G25" s="7"/>
      <c r="H25" s="7"/>
      <c r="I25" s="7"/>
      <c r="J25" s="7"/>
    </row>
    <row r="26" spans="1:10" x14ac:dyDescent="0.2">
      <c r="B26" s="3"/>
      <c r="C26" s="1" t="s">
        <v>72</v>
      </c>
      <c r="D26" s="3"/>
      <c r="E26" s="3"/>
      <c r="F26" s="3"/>
      <c r="G26" s="3"/>
      <c r="H26" s="3"/>
      <c r="I26" s="3"/>
      <c r="J26" s="3"/>
    </row>
    <row r="27" spans="1:10" x14ac:dyDescent="0.2">
      <c r="A27" s="1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</sheetData>
  <phoneticPr fontId="2"/>
  <pageMargins left="0.34" right="0.49" top="0.6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2"/>
  <sheetViews>
    <sheetView showGridLines="0" zoomScale="75" zoomScaleNormal="75" zoomScaleSheetLayoutView="75" workbookViewId="0">
      <selection sqref="A1:J62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5" width="14.625" style="2" customWidth="1"/>
    <col min="6" max="6" width="13.375" style="2"/>
    <col min="7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1" width="14.625" style="2" customWidth="1"/>
    <col min="262" max="262" width="13.375" style="2"/>
    <col min="263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7" width="14.625" style="2" customWidth="1"/>
    <col min="518" max="518" width="13.375" style="2"/>
    <col min="519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3" width="14.625" style="2" customWidth="1"/>
    <col min="774" max="774" width="13.375" style="2"/>
    <col min="775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9" width="14.625" style="2" customWidth="1"/>
    <col min="1030" max="1030" width="13.375" style="2"/>
    <col min="1031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5" width="14.625" style="2" customWidth="1"/>
    <col min="1286" max="1286" width="13.375" style="2"/>
    <col min="1287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1" width="14.625" style="2" customWidth="1"/>
    <col min="1542" max="1542" width="13.375" style="2"/>
    <col min="1543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7" width="14.625" style="2" customWidth="1"/>
    <col min="1798" max="1798" width="13.375" style="2"/>
    <col min="1799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3" width="14.625" style="2" customWidth="1"/>
    <col min="2054" max="2054" width="13.375" style="2"/>
    <col min="2055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9" width="14.625" style="2" customWidth="1"/>
    <col min="2310" max="2310" width="13.375" style="2"/>
    <col min="2311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5" width="14.625" style="2" customWidth="1"/>
    <col min="2566" max="2566" width="13.375" style="2"/>
    <col min="2567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1" width="14.625" style="2" customWidth="1"/>
    <col min="2822" max="2822" width="13.375" style="2"/>
    <col min="2823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7" width="14.625" style="2" customWidth="1"/>
    <col min="3078" max="3078" width="13.375" style="2"/>
    <col min="3079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3" width="14.625" style="2" customWidth="1"/>
    <col min="3334" max="3334" width="13.375" style="2"/>
    <col min="3335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9" width="14.625" style="2" customWidth="1"/>
    <col min="3590" max="3590" width="13.375" style="2"/>
    <col min="3591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5" width="14.625" style="2" customWidth="1"/>
    <col min="3846" max="3846" width="13.375" style="2"/>
    <col min="3847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1" width="14.625" style="2" customWidth="1"/>
    <col min="4102" max="4102" width="13.375" style="2"/>
    <col min="4103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7" width="14.625" style="2" customWidth="1"/>
    <col min="4358" max="4358" width="13.375" style="2"/>
    <col min="4359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3" width="14.625" style="2" customWidth="1"/>
    <col min="4614" max="4614" width="13.375" style="2"/>
    <col min="4615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9" width="14.625" style="2" customWidth="1"/>
    <col min="4870" max="4870" width="13.375" style="2"/>
    <col min="4871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5" width="14.625" style="2" customWidth="1"/>
    <col min="5126" max="5126" width="13.375" style="2"/>
    <col min="5127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1" width="14.625" style="2" customWidth="1"/>
    <col min="5382" max="5382" width="13.375" style="2"/>
    <col min="5383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7" width="14.625" style="2" customWidth="1"/>
    <col min="5638" max="5638" width="13.375" style="2"/>
    <col min="5639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3" width="14.625" style="2" customWidth="1"/>
    <col min="5894" max="5894" width="13.375" style="2"/>
    <col min="5895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9" width="14.625" style="2" customWidth="1"/>
    <col min="6150" max="6150" width="13.375" style="2"/>
    <col min="6151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5" width="14.625" style="2" customWidth="1"/>
    <col min="6406" max="6406" width="13.375" style="2"/>
    <col min="6407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1" width="14.625" style="2" customWidth="1"/>
    <col min="6662" max="6662" width="13.375" style="2"/>
    <col min="6663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7" width="14.625" style="2" customWidth="1"/>
    <col min="6918" max="6918" width="13.375" style="2"/>
    <col min="6919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3" width="14.625" style="2" customWidth="1"/>
    <col min="7174" max="7174" width="13.375" style="2"/>
    <col min="7175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9" width="14.625" style="2" customWidth="1"/>
    <col min="7430" max="7430" width="13.375" style="2"/>
    <col min="7431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5" width="14.625" style="2" customWidth="1"/>
    <col min="7686" max="7686" width="13.375" style="2"/>
    <col min="7687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1" width="14.625" style="2" customWidth="1"/>
    <col min="7942" max="7942" width="13.375" style="2"/>
    <col min="7943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7" width="14.625" style="2" customWidth="1"/>
    <col min="8198" max="8198" width="13.375" style="2"/>
    <col min="8199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3" width="14.625" style="2" customWidth="1"/>
    <col min="8454" max="8454" width="13.375" style="2"/>
    <col min="8455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9" width="14.625" style="2" customWidth="1"/>
    <col min="8710" max="8710" width="13.375" style="2"/>
    <col min="8711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5" width="14.625" style="2" customWidth="1"/>
    <col min="8966" max="8966" width="13.375" style="2"/>
    <col min="8967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1" width="14.625" style="2" customWidth="1"/>
    <col min="9222" max="9222" width="13.375" style="2"/>
    <col min="9223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7" width="14.625" style="2" customWidth="1"/>
    <col min="9478" max="9478" width="13.375" style="2"/>
    <col min="9479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3" width="14.625" style="2" customWidth="1"/>
    <col min="9734" max="9734" width="13.375" style="2"/>
    <col min="9735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9" width="14.625" style="2" customWidth="1"/>
    <col min="9990" max="9990" width="13.375" style="2"/>
    <col min="9991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5" width="14.625" style="2" customWidth="1"/>
    <col min="10246" max="10246" width="13.375" style="2"/>
    <col min="10247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1" width="14.625" style="2" customWidth="1"/>
    <col min="10502" max="10502" width="13.375" style="2"/>
    <col min="10503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7" width="14.625" style="2" customWidth="1"/>
    <col min="10758" max="10758" width="13.375" style="2"/>
    <col min="10759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3" width="14.625" style="2" customWidth="1"/>
    <col min="11014" max="11014" width="13.375" style="2"/>
    <col min="11015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9" width="14.625" style="2" customWidth="1"/>
    <col min="11270" max="11270" width="13.375" style="2"/>
    <col min="11271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5" width="14.625" style="2" customWidth="1"/>
    <col min="11526" max="11526" width="13.375" style="2"/>
    <col min="11527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1" width="14.625" style="2" customWidth="1"/>
    <col min="11782" max="11782" width="13.375" style="2"/>
    <col min="11783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7" width="14.625" style="2" customWidth="1"/>
    <col min="12038" max="12038" width="13.375" style="2"/>
    <col min="12039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3" width="14.625" style="2" customWidth="1"/>
    <col min="12294" max="12294" width="13.375" style="2"/>
    <col min="12295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9" width="14.625" style="2" customWidth="1"/>
    <col min="12550" max="12550" width="13.375" style="2"/>
    <col min="12551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5" width="14.625" style="2" customWidth="1"/>
    <col min="12806" max="12806" width="13.375" style="2"/>
    <col min="12807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1" width="14.625" style="2" customWidth="1"/>
    <col min="13062" max="13062" width="13.375" style="2"/>
    <col min="13063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7" width="14.625" style="2" customWidth="1"/>
    <col min="13318" max="13318" width="13.375" style="2"/>
    <col min="13319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3" width="14.625" style="2" customWidth="1"/>
    <col min="13574" max="13574" width="13.375" style="2"/>
    <col min="13575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9" width="14.625" style="2" customWidth="1"/>
    <col min="13830" max="13830" width="13.375" style="2"/>
    <col min="13831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5" width="14.625" style="2" customWidth="1"/>
    <col min="14086" max="14086" width="13.375" style="2"/>
    <col min="14087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1" width="14.625" style="2" customWidth="1"/>
    <col min="14342" max="14342" width="13.375" style="2"/>
    <col min="14343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7" width="14.625" style="2" customWidth="1"/>
    <col min="14598" max="14598" width="13.375" style="2"/>
    <col min="14599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3" width="14.625" style="2" customWidth="1"/>
    <col min="14854" max="14854" width="13.375" style="2"/>
    <col min="14855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9" width="14.625" style="2" customWidth="1"/>
    <col min="15110" max="15110" width="13.375" style="2"/>
    <col min="15111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5" width="14.625" style="2" customWidth="1"/>
    <col min="15366" max="15366" width="13.375" style="2"/>
    <col min="15367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1" width="14.625" style="2" customWidth="1"/>
    <col min="15622" max="15622" width="13.375" style="2"/>
    <col min="15623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7" width="14.625" style="2" customWidth="1"/>
    <col min="15878" max="15878" width="13.375" style="2"/>
    <col min="15879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3" width="14.625" style="2" customWidth="1"/>
    <col min="16134" max="16134" width="13.375" style="2"/>
    <col min="16135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5" spans="1:10" x14ac:dyDescent="0.2">
      <c r="E5" s="3"/>
      <c r="F5" s="3"/>
      <c r="H5" s="3"/>
    </row>
    <row r="6" spans="1:10" x14ac:dyDescent="0.2">
      <c r="D6" s="4" t="s">
        <v>420</v>
      </c>
      <c r="H6" s="3"/>
    </row>
    <row r="7" spans="1:10" x14ac:dyDescent="0.2">
      <c r="E7" s="1" t="s">
        <v>421</v>
      </c>
    </row>
    <row r="8" spans="1:10" ht="18" thickBot="1" x14ac:dyDescent="0.25">
      <c r="B8" s="7"/>
      <c r="C8" s="5"/>
      <c r="D8" s="5"/>
      <c r="E8" s="7"/>
      <c r="F8" s="5"/>
      <c r="G8" s="7"/>
      <c r="H8" s="7"/>
      <c r="I8" s="7"/>
      <c r="J8" s="6" t="s">
        <v>422</v>
      </c>
    </row>
    <row r="9" spans="1:10" x14ac:dyDescent="0.2">
      <c r="B9" s="3"/>
      <c r="C9" s="15"/>
      <c r="D9" s="26"/>
      <c r="E9" s="14"/>
      <c r="F9" s="26"/>
      <c r="G9" s="62" t="s">
        <v>423</v>
      </c>
      <c r="H9" s="11"/>
      <c r="I9" s="11"/>
      <c r="J9" s="14"/>
    </row>
    <row r="10" spans="1:10" x14ac:dyDescent="0.2">
      <c r="B10" s="3"/>
      <c r="C10" s="9" t="s">
        <v>424</v>
      </c>
      <c r="D10" s="63" t="s">
        <v>425</v>
      </c>
      <c r="E10" s="9" t="s">
        <v>426</v>
      </c>
      <c r="F10" s="15"/>
      <c r="G10" s="14"/>
      <c r="H10" s="14"/>
      <c r="I10" s="14"/>
      <c r="J10" s="31" t="s">
        <v>427</v>
      </c>
    </row>
    <row r="11" spans="1:10" x14ac:dyDescent="0.2">
      <c r="B11" s="11"/>
      <c r="C11" s="56"/>
      <c r="D11" s="64" t="s">
        <v>428</v>
      </c>
      <c r="E11" s="56"/>
      <c r="F11" s="13" t="s">
        <v>429</v>
      </c>
      <c r="G11" s="13" t="s">
        <v>430</v>
      </c>
      <c r="H11" s="13" t="s">
        <v>431</v>
      </c>
      <c r="I11" s="13" t="s">
        <v>432</v>
      </c>
      <c r="J11" s="56"/>
    </row>
    <row r="12" spans="1:10" x14ac:dyDescent="0.2">
      <c r="B12" s="3"/>
      <c r="C12" s="15"/>
      <c r="E12" s="4" t="s">
        <v>433</v>
      </c>
    </row>
    <row r="13" spans="1:10" x14ac:dyDescent="0.2">
      <c r="B13" s="1" t="s">
        <v>416</v>
      </c>
      <c r="C13" s="16">
        <v>9125</v>
      </c>
      <c r="D13" s="17">
        <v>5561</v>
      </c>
      <c r="E13" s="17">
        <v>8613</v>
      </c>
      <c r="F13" s="17">
        <v>351</v>
      </c>
      <c r="G13" s="17">
        <v>1786</v>
      </c>
      <c r="H13" s="17">
        <v>4544</v>
      </c>
      <c r="I13" s="17">
        <v>1932</v>
      </c>
      <c r="J13" s="17">
        <v>512</v>
      </c>
    </row>
    <row r="14" spans="1:10" x14ac:dyDescent="0.2">
      <c r="B14" s="1" t="s">
        <v>128</v>
      </c>
      <c r="C14" s="16">
        <v>7450</v>
      </c>
      <c r="D14" s="17">
        <v>4840</v>
      </c>
      <c r="E14" s="17">
        <v>6970</v>
      </c>
      <c r="F14" s="17">
        <v>190</v>
      </c>
      <c r="G14" s="17">
        <v>1140</v>
      </c>
      <c r="H14" s="17">
        <v>3970</v>
      </c>
      <c r="I14" s="17">
        <v>1670</v>
      </c>
      <c r="J14" s="17">
        <v>480</v>
      </c>
    </row>
    <row r="15" spans="1:10" x14ac:dyDescent="0.2">
      <c r="B15" s="1" t="s">
        <v>129</v>
      </c>
      <c r="C15" s="16">
        <v>7230</v>
      </c>
      <c r="D15" s="17">
        <v>5110</v>
      </c>
      <c r="E15" s="17">
        <v>6630</v>
      </c>
      <c r="F15" s="17">
        <v>130</v>
      </c>
      <c r="G15" s="17">
        <v>1020</v>
      </c>
      <c r="H15" s="17">
        <v>3680</v>
      </c>
      <c r="I15" s="17">
        <v>1800</v>
      </c>
      <c r="J15" s="17">
        <v>600</v>
      </c>
    </row>
    <row r="16" spans="1:10" x14ac:dyDescent="0.2">
      <c r="B16" s="1" t="s">
        <v>130</v>
      </c>
      <c r="C16" s="16">
        <v>7100</v>
      </c>
      <c r="D16" s="17">
        <v>4100</v>
      </c>
      <c r="E16" s="17">
        <v>6470</v>
      </c>
      <c r="F16" s="17">
        <v>210</v>
      </c>
      <c r="G16" s="17">
        <v>750</v>
      </c>
      <c r="H16" s="17">
        <v>3070</v>
      </c>
      <c r="I16" s="17">
        <v>2450</v>
      </c>
      <c r="J16" s="17">
        <v>620</v>
      </c>
    </row>
    <row r="17" spans="2:10" x14ac:dyDescent="0.2">
      <c r="B17" s="1" t="s">
        <v>133</v>
      </c>
      <c r="C17" s="16">
        <v>5930</v>
      </c>
      <c r="D17" s="17">
        <v>2440</v>
      </c>
      <c r="E17" s="17">
        <v>5540</v>
      </c>
      <c r="F17" s="17">
        <v>220</v>
      </c>
      <c r="G17" s="17">
        <v>710</v>
      </c>
      <c r="H17" s="17">
        <v>2060</v>
      </c>
      <c r="I17" s="17">
        <v>2540</v>
      </c>
      <c r="J17" s="17">
        <v>390</v>
      </c>
    </row>
    <row r="18" spans="2:10" x14ac:dyDescent="0.2">
      <c r="B18" s="1"/>
      <c r="C18" s="16"/>
      <c r="D18" s="17"/>
      <c r="E18" s="17"/>
      <c r="F18" s="17"/>
      <c r="G18" s="17"/>
      <c r="H18" s="17"/>
      <c r="I18" s="17"/>
      <c r="J18" s="17"/>
    </row>
    <row r="19" spans="2:10" x14ac:dyDescent="0.2">
      <c r="B19" s="1" t="s">
        <v>137</v>
      </c>
      <c r="C19" s="16">
        <v>5682</v>
      </c>
      <c r="D19" s="17">
        <v>2609</v>
      </c>
      <c r="E19" s="17">
        <v>5278</v>
      </c>
      <c r="F19" s="17">
        <v>130</v>
      </c>
      <c r="G19" s="17">
        <v>620</v>
      </c>
      <c r="H19" s="17">
        <v>1693</v>
      </c>
      <c r="I19" s="17">
        <v>2835</v>
      </c>
      <c r="J19" s="17">
        <v>404</v>
      </c>
    </row>
    <row r="20" spans="2:10" x14ac:dyDescent="0.2">
      <c r="B20" s="1" t="s">
        <v>138</v>
      </c>
      <c r="C20" s="16">
        <v>5690</v>
      </c>
      <c r="D20" s="17">
        <v>2110</v>
      </c>
      <c r="E20" s="17">
        <v>5330</v>
      </c>
      <c r="F20" s="17">
        <v>120</v>
      </c>
      <c r="G20" s="17">
        <v>660</v>
      </c>
      <c r="H20" s="17">
        <v>1450</v>
      </c>
      <c r="I20" s="17">
        <v>3100</v>
      </c>
      <c r="J20" s="17">
        <v>360</v>
      </c>
    </row>
    <row r="21" spans="2:10" x14ac:dyDescent="0.2">
      <c r="B21" s="1" t="s">
        <v>434</v>
      </c>
      <c r="C21" s="33">
        <v>5580</v>
      </c>
      <c r="D21" s="34">
        <v>2530</v>
      </c>
      <c r="E21" s="34">
        <v>5220</v>
      </c>
      <c r="F21" s="34">
        <v>110</v>
      </c>
      <c r="G21" s="34">
        <v>580</v>
      </c>
      <c r="H21" s="34">
        <v>1310</v>
      </c>
      <c r="I21" s="34">
        <v>3230</v>
      </c>
      <c r="J21" s="34">
        <v>360</v>
      </c>
    </row>
    <row r="22" spans="2:10" x14ac:dyDescent="0.2">
      <c r="B22" s="1"/>
      <c r="C22" s="33"/>
      <c r="D22" s="34"/>
      <c r="E22" s="34"/>
      <c r="F22" s="34"/>
      <c r="G22" s="34"/>
      <c r="H22" s="34"/>
      <c r="I22" s="34"/>
      <c r="J22" s="34"/>
    </row>
    <row r="23" spans="2:10" x14ac:dyDescent="0.2">
      <c r="B23" s="1" t="s">
        <v>435</v>
      </c>
      <c r="C23" s="33">
        <v>5520</v>
      </c>
      <c r="D23" s="17">
        <v>2430</v>
      </c>
      <c r="E23" s="17">
        <v>5200</v>
      </c>
      <c r="F23" s="17">
        <v>110</v>
      </c>
      <c r="G23" s="17">
        <v>520</v>
      </c>
      <c r="H23" s="17">
        <v>1280</v>
      </c>
      <c r="I23" s="17">
        <v>3290</v>
      </c>
      <c r="J23" s="17">
        <v>320</v>
      </c>
    </row>
    <row r="24" spans="2:10" s="36" customFormat="1" x14ac:dyDescent="0.2">
      <c r="B24" s="4" t="s">
        <v>436</v>
      </c>
      <c r="C24" s="14">
        <f>C26+C27</f>
        <v>5490</v>
      </c>
      <c r="D24" s="58" t="s">
        <v>58</v>
      </c>
      <c r="E24" s="40">
        <f t="shared" ref="E24:J24" si="0">E26+E27</f>
        <v>5180</v>
      </c>
      <c r="F24" s="40">
        <f t="shared" si="0"/>
        <v>90</v>
      </c>
      <c r="G24" s="40">
        <v>560</v>
      </c>
      <c r="H24" s="40">
        <v>1350</v>
      </c>
      <c r="I24" s="40">
        <v>3190</v>
      </c>
      <c r="J24" s="40">
        <f t="shared" si="0"/>
        <v>310</v>
      </c>
    </row>
    <row r="25" spans="2:10" x14ac:dyDescent="0.2">
      <c r="C25" s="15"/>
      <c r="F25" s="17"/>
      <c r="G25" s="17"/>
      <c r="H25" s="17"/>
      <c r="I25" s="17"/>
      <c r="J25" s="17"/>
    </row>
    <row r="26" spans="2:10" x14ac:dyDescent="0.2">
      <c r="B26" s="1" t="s">
        <v>291</v>
      </c>
      <c r="C26" s="33">
        <v>2250</v>
      </c>
      <c r="D26" s="19" t="s">
        <v>58</v>
      </c>
      <c r="E26" s="34">
        <v>2130</v>
      </c>
      <c r="F26" s="34">
        <f>F42+F58</f>
        <v>90</v>
      </c>
      <c r="G26" s="34">
        <v>420</v>
      </c>
      <c r="H26" s="34">
        <f>H42+H58</f>
        <v>600</v>
      </c>
      <c r="I26" s="34">
        <v>1020</v>
      </c>
      <c r="J26" s="34">
        <f>J42+J58</f>
        <v>120</v>
      </c>
    </row>
    <row r="27" spans="2:10" x14ac:dyDescent="0.2">
      <c r="B27" s="59" t="s">
        <v>292</v>
      </c>
      <c r="C27" s="65">
        <v>3240</v>
      </c>
      <c r="D27" s="66" t="s">
        <v>58</v>
      </c>
      <c r="E27" s="67">
        <v>3050</v>
      </c>
      <c r="F27" s="66" t="s">
        <v>437</v>
      </c>
      <c r="G27" s="67">
        <v>130</v>
      </c>
      <c r="H27" s="67">
        <f>H43+H59</f>
        <v>760</v>
      </c>
      <c r="I27" s="67">
        <v>2160</v>
      </c>
      <c r="J27" s="67">
        <f>J43+J59</f>
        <v>190</v>
      </c>
    </row>
    <row r="28" spans="2:10" x14ac:dyDescent="0.2">
      <c r="B28" s="3"/>
      <c r="C28" s="15"/>
      <c r="E28" s="4" t="s">
        <v>438</v>
      </c>
    </row>
    <row r="29" spans="2:10" x14ac:dyDescent="0.2">
      <c r="B29" s="1" t="s">
        <v>416</v>
      </c>
      <c r="C29" s="16">
        <v>5710</v>
      </c>
      <c r="D29" s="17">
        <v>3566</v>
      </c>
      <c r="E29" s="17">
        <v>5347</v>
      </c>
      <c r="F29" s="17">
        <v>245</v>
      </c>
      <c r="G29" s="17">
        <v>1000</v>
      </c>
      <c r="H29" s="17">
        <v>2851</v>
      </c>
      <c r="I29" s="17">
        <v>1251</v>
      </c>
      <c r="J29" s="17">
        <v>363</v>
      </c>
    </row>
    <row r="30" spans="2:10" x14ac:dyDescent="0.2">
      <c r="B30" s="1" t="s">
        <v>128</v>
      </c>
      <c r="C30" s="16">
        <v>4740</v>
      </c>
      <c r="D30" s="17">
        <v>2990</v>
      </c>
      <c r="E30" s="17">
        <v>4410</v>
      </c>
      <c r="F30" s="17">
        <v>140</v>
      </c>
      <c r="G30" s="17">
        <v>650</v>
      </c>
      <c r="H30" s="17">
        <v>2490</v>
      </c>
      <c r="I30" s="17">
        <v>1140</v>
      </c>
      <c r="J30" s="17">
        <v>330</v>
      </c>
    </row>
    <row r="31" spans="2:10" x14ac:dyDescent="0.2">
      <c r="B31" s="1" t="s">
        <v>129</v>
      </c>
      <c r="C31" s="16">
        <v>4780</v>
      </c>
      <c r="D31" s="17">
        <v>3360</v>
      </c>
      <c r="E31" s="17">
        <v>4320</v>
      </c>
      <c r="F31" s="17">
        <v>100</v>
      </c>
      <c r="G31" s="17">
        <v>550</v>
      </c>
      <c r="H31" s="17">
        <v>2310</v>
      </c>
      <c r="I31" s="17">
        <v>1360</v>
      </c>
      <c r="J31" s="17">
        <v>460</v>
      </c>
    </row>
    <row r="32" spans="2:10" x14ac:dyDescent="0.2">
      <c r="B32" s="1" t="s">
        <v>130</v>
      </c>
      <c r="C32" s="16">
        <v>4760</v>
      </c>
      <c r="D32" s="17">
        <v>2410</v>
      </c>
      <c r="E32" s="17">
        <v>4280</v>
      </c>
      <c r="F32" s="17">
        <v>180</v>
      </c>
      <c r="G32" s="17">
        <v>520</v>
      </c>
      <c r="H32" s="17">
        <v>1910</v>
      </c>
      <c r="I32" s="17">
        <v>1680</v>
      </c>
      <c r="J32" s="17">
        <v>490</v>
      </c>
    </row>
    <row r="33" spans="2:10" x14ac:dyDescent="0.2">
      <c r="B33" s="1" t="s">
        <v>133</v>
      </c>
      <c r="C33" s="16">
        <v>4360</v>
      </c>
      <c r="D33" s="17">
        <v>1630</v>
      </c>
      <c r="E33" s="17">
        <v>4070</v>
      </c>
      <c r="F33" s="17">
        <v>140</v>
      </c>
      <c r="G33" s="17">
        <v>480</v>
      </c>
      <c r="H33" s="17">
        <v>1320</v>
      </c>
      <c r="I33" s="17">
        <v>2140</v>
      </c>
      <c r="J33" s="17">
        <v>290</v>
      </c>
    </row>
    <row r="34" spans="2:10" x14ac:dyDescent="0.2">
      <c r="B34" s="1"/>
      <c r="C34" s="16"/>
      <c r="D34" s="17"/>
      <c r="E34" s="17"/>
      <c r="F34" s="17"/>
      <c r="G34" s="17"/>
      <c r="H34" s="17"/>
      <c r="I34" s="17"/>
      <c r="J34" s="17"/>
    </row>
    <row r="35" spans="2:10" x14ac:dyDescent="0.2">
      <c r="B35" s="1" t="s">
        <v>137</v>
      </c>
      <c r="C35" s="16">
        <v>3991</v>
      </c>
      <c r="D35" s="17">
        <v>1693</v>
      </c>
      <c r="E35" s="17">
        <v>3683</v>
      </c>
      <c r="F35" s="17">
        <v>66</v>
      </c>
      <c r="G35" s="17">
        <v>371</v>
      </c>
      <c r="H35" s="17">
        <v>1100</v>
      </c>
      <c r="I35" s="17">
        <v>2146</v>
      </c>
      <c r="J35" s="17">
        <v>308</v>
      </c>
    </row>
    <row r="36" spans="2:10" x14ac:dyDescent="0.2">
      <c r="B36" s="1" t="s">
        <v>138</v>
      </c>
      <c r="C36" s="16">
        <v>4060</v>
      </c>
      <c r="D36" s="17">
        <v>1380</v>
      </c>
      <c r="E36" s="17">
        <v>3790</v>
      </c>
      <c r="F36" s="17">
        <v>80</v>
      </c>
      <c r="G36" s="17">
        <v>440</v>
      </c>
      <c r="H36" s="17">
        <v>940</v>
      </c>
      <c r="I36" s="17">
        <v>2330</v>
      </c>
      <c r="J36" s="17">
        <v>270</v>
      </c>
    </row>
    <row r="37" spans="2:10" x14ac:dyDescent="0.2">
      <c r="B37" s="1" t="s">
        <v>439</v>
      </c>
      <c r="C37" s="33">
        <v>4030</v>
      </c>
      <c r="D37" s="34">
        <v>1570</v>
      </c>
      <c r="E37" s="34">
        <v>3760</v>
      </c>
      <c r="F37" s="34">
        <v>70</v>
      </c>
      <c r="G37" s="34">
        <v>330</v>
      </c>
      <c r="H37" s="34">
        <v>900</v>
      </c>
      <c r="I37" s="34">
        <v>2460</v>
      </c>
      <c r="J37" s="34">
        <v>270</v>
      </c>
    </row>
    <row r="38" spans="2:10" x14ac:dyDescent="0.2">
      <c r="B38" s="1"/>
      <c r="C38" s="33"/>
      <c r="D38" s="34"/>
      <c r="E38" s="34"/>
      <c r="F38" s="34"/>
      <c r="G38" s="34"/>
      <c r="H38" s="34"/>
      <c r="I38" s="34"/>
      <c r="J38" s="34"/>
    </row>
    <row r="39" spans="2:10" x14ac:dyDescent="0.2">
      <c r="B39" s="1" t="s">
        <v>440</v>
      </c>
      <c r="C39" s="33">
        <v>4010</v>
      </c>
      <c r="D39" s="34">
        <v>1560</v>
      </c>
      <c r="E39" s="34">
        <v>3760</v>
      </c>
      <c r="F39" s="34">
        <v>70</v>
      </c>
      <c r="G39" s="34">
        <v>300</v>
      </c>
      <c r="H39" s="34">
        <v>900</v>
      </c>
      <c r="I39" s="34">
        <v>2490</v>
      </c>
      <c r="J39" s="34">
        <v>250</v>
      </c>
    </row>
    <row r="40" spans="2:10" s="36" customFormat="1" x14ac:dyDescent="0.2">
      <c r="B40" s="4" t="s">
        <v>441</v>
      </c>
      <c r="C40" s="14">
        <f>C42+C43</f>
        <v>3900</v>
      </c>
      <c r="D40" s="58" t="s">
        <v>58</v>
      </c>
      <c r="E40" s="3">
        <v>3670</v>
      </c>
      <c r="F40" s="3">
        <f>F42+F43</f>
        <v>70</v>
      </c>
      <c r="G40" s="3">
        <f>G42+G43</f>
        <v>310</v>
      </c>
      <c r="H40" s="3">
        <v>880</v>
      </c>
      <c r="I40" s="3">
        <f>I42+I43</f>
        <v>2410</v>
      </c>
      <c r="J40" s="3">
        <f>J42+J43</f>
        <v>240</v>
      </c>
    </row>
    <row r="41" spans="2:10" x14ac:dyDescent="0.2">
      <c r="C41" s="15"/>
      <c r="D41" s="17"/>
      <c r="F41" s="17"/>
      <c r="G41" s="17"/>
      <c r="H41" s="17"/>
      <c r="I41" s="17"/>
      <c r="J41" s="17"/>
    </row>
    <row r="42" spans="2:10" x14ac:dyDescent="0.2">
      <c r="B42" s="1" t="s">
        <v>291</v>
      </c>
      <c r="C42" s="33">
        <v>1630</v>
      </c>
      <c r="D42" s="19" t="s">
        <v>58</v>
      </c>
      <c r="E42" s="34">
        <v>1510</v>
      </c>
      <c r="F42" s="17">
        <v>70</v>
      </c>
      <c r="G42" s="17">
        <v>260</v>
      </c>
      <c r="H42" s="17">
        <v>420</v>
      </c>
      <c r="I42" s="17">
        <v>770</v>
      </c>
      <c r="J42" s="17">
        <v>120</v>
      </c>
    </row>
    <row r="43" spans="2:10" x14ac:dyDescent="0.2">
      <c r="B43" s="59" t="s">
        <v>292</v>
      </c>
      <c r="C43" s="65">
        <v>2270</v>
      </c>
      <c r="D43" s="66" t="s">
        <v>58</v>
      </c>
      <c r="E43" s="67">
        <v>2150</v>
      </c>
      <c r="F43" s="66" t="s">
        <v>437</v>
      </c>
      <c r="G43" s="68">
        <v>50</v>
      </c>
      <c r="H43" s="68">
        <v>470</v>
      </c>
      <c r="I43" s="68">
        <v>1640</v>
      </c>
      <c r="J43" s="68">
        <v>120</v>
      </c>
    </row>
    <row r="44" spans="2:10" x14ac:dyDescent="0.2">
      <c r="C44" s="15"/>
      <c r="D44" s="17"/>
      <c r="E44" s="4" t="s">
        <v>442</v>
      </c>
    </row>
    <row r="45" spans="2:10" x14ac:dyDescent="0.2">
      <c r="B45" s="1" t="s">
        <v>416</v>
      </c>
      <c r="C45" s="16">
        <v>3415</v>
      </c>
      <c r="D45" s="17">
        <v>1995</v>
      </c>
      <c r="E45" s="17">
        <v>3266</v>
      </c>
      <c r="F45" s="17">
        <v>106</v>
      </c>
      <c r="G45" s="17">
        <v>786</v>
      </c>
      <c r="H45" s="17">
        <v>1693</v>
      </c>
      <c r="I45" s="17">
        <v>681</v>
      </c>
      <c r="J45" s="17">
        <v>149</v>
      </c>
    </row>
    <row r="46" spans="2:10" x14ac:dyDescent="0.2">
      <c r="B46" s="1" t="s">
        <v>128</v>
      </c>
      <c r="C46" s="16">
        <v>2710</v>
      </c>
      <c r="D46" s="17">
        <v>1850</v>
      </c>
      <c r="E46" s="17">
        <v>2570</v>
      </c>
      <c r="F46" s="17">
        <v>40</v>
      </c>
      <c r="G46" s="17">
        <v>480</v>
      </c>
      <c r="H46" s="17">
        <v>1500</v>
      </c>
      <c r="I46" s="17">
        <v>540</v>
      </c>
      <c r="J46" s="17">
        <v>140</v>
      </c>
    </row>
    <row r="47" spans="2:10" x14ac:dyDescent="0.2">
      <c r="B47" s="1" t="s">
        <v>129</v>
      </c>
      <c r="C47" s="16">
        <v>2360</v>
      </c>
      <c r="D47" s="17">
        <v>1750</v>
      </c>
      <c r="E47" s="17">
        <v>2220</v>
      </c>
      <c r="F47" s="17">
        <v>30</v>
      </c>
      <c r="G47" s="17">
        <v>470</v>
      </c>
      <c r="H47" s="17">
        <v>1310</v>
      </c>
      <c r="I47" s="17">
        <v>410</v>
      </c>
      <c r="J47" s="17">
        <v>140</v>
      </c>
    </row>
    <row r="48" spans="2:10" x14ac:dyDescent="0.2">
      <c r="B48" s="1" t="s">
        <v>130</v>
      </c>
      <c r="C48" s="16">
        <v>2330</v>
      </c>
      <c r="D48" s="17">
        <v>1690</v>
      </c>
      <c r="E48" s="17">
        <v>2190</v>
      </c>
      <c r="F48" s="17">
        <v>40</v>
      </c>
      <c r="G48" s="17">
        <v>220</v>
      </c>
      <c r="H48" s="17">
        <v>1160</v>
      </c>
      <c r="I48" s="17">
        <v>780</v>
      </c>
      <c r="J48" s="17">
        <v>140</v>
      </c>
    </row>
    <row r="49" spans="1:10" x14ac:dyDescent="0.2">
      <c r="B49" s="1" t="s">
        <v>133</v>
      </c>
      <c r="C49" s="16">
        <v>1570</v>
      </c>
      <c r="D49" s="17">
        <v>810</v>
      </c>
      <c r="E49" s="17">
        <v>1470</v>
      </c>
      <c r="F49" s="17">
        <v>80</v>
      </c>
      <c r="G49" s="17">
        <v>230</v>
      </c>
      <c r="H49" s="17">
        <v>740</v>
      </c>
      <c r="I49" s="17">
        <v>420</v>
      </c>
      <c r="J49" s="17">
        <v>100</v>
      </c>
    </row>
    <row r="50" spans="1:10" x14ac:dyDescent="0.2">
      <c r="B50" s="1"/>
      <c r="C50" s="16"/>
      <c r="D50" s="17"/>
      <c r="E50" s="17"/>
      <c r="F50" s="17"/>
      <c r="G50" s="17"/>
      <c r="H50" s="17"/>
      <c r="I50" s="17"/>
      <c r="J50" s="17"/>
    </row>
    <row r="51" spans="1:10" x14ac:dyDescent="0.2">
      <c r="B51" s="1" t="s">
        <v>137</v>
      </c>
      <c r="C51" s="16">
        <v>1691</v>
      </c>
      <c r="D51" s="17">
        <v>916</v>
      </c>
      <c r="E51" s="17">
        <v>1595</v>
      </c>
      <c r="F51" s="17">
        <v>64</v>
      </c>
      <c r="G51" s="17">
        <v>249</v>
      </c>
      <c r="H51" s="17">
        <v>593</v>
      </c>
      <c r="I51" s="17">
        <v>689</v>
      </c>
      <c r="J51" s="17">
        <v>96</v>
      </c>
    </row>
    <row r="52" spans="1:10" x14ac:dyDescent="0.2">
      <c r="B52" s="1" t="s">
        <v>138</v>
      </c>
      <c r="C52" s="16">
        <v>1630</v>
      </c>
      <c r="D52" s="17">
        <v>730</v>
      </c>
      <c r="E52" s="17">
        <v>1540</v>
      </c>
      <c r="F52" s="17">
        <v>40</v>
      </c>
      <c r="G52" s="17">
        <v>220</v>
      </c>
      <c r="H52" s="17">
        <v>510</v>
      </c>
      <c r="I52" s="17">
        <v>770</v>
      </c>
      <c r="J52" s="17">
        <v>90</v>
      </c>
    </row>
    <row r="53" spans="1:10" x14ac:dyDescent="0.2">
      <c r="B53" s="1" t="s">
        <v>439</v>
      </c>
      <c r="C53" s="33">
        <v>1550</v>
      </c>
      <c r="D53" s="34">
        <v>960</v>
      </c>
      <c r="E53" s="34">
        <v>1460</v>
      </c>
      <c r="F53" s="34">
        <v>40</v>
      </c>
      <c r="G53" s="34">
        <v>250</v>
      </c>
      <c r="H53" s="34">
        <v>410</v>
      </c>
      <c r="I53" s="34">
        <v>760</v>
      </c>
      <c r="J53" s="34">
        <v>90</v>
      </c>
    </row>
    <row r="54" spans="1:10" x14ac:dyDescent="0.2">
      <c r="B54" s="1"/>
      <c r="C54" s="33"/>
      <c r="D54" s="34"/>
      <c r="E54" s="34"/>
      <c r="F54" s="34"/>
      <c r="G54" s="34"/>
      <c r="H54" s="34"/>
      <c r="I54" s="34"/>
      <c r="J54" s="34"/>
    </row>
    <row r="55" spans="1:10" x14ac:dyDescent="0.2">
      <c r="B55" s="1" t="s">
        <v>440</v>
      </c>
      <c r="C55" s="33">
        <v>1510</v>
      </c>
      <c r="D55" s="34">
        <v>850</v>
      </c>
      <c r="E55" s="34">
        <v>1440</v>
      </c>
      <c r="F55" s="34">
        <v>50</v>
      </c>
      <c r="G55" s="34">
        <v>220</v>
      </c>
      <c r="H55" s="34">
        <v>380</v>
      </c>
      <c r="I55" s="34">
        <v>800</v>
      </c>
      <c r="J55" s="34">
        <v>70</v>
      </c>
    </row>
    <row r="56" spans="1:10" s="36" customFormat="1" x14ac:dyDescent="0.2">
      <c r="B56" s="4" t="s">
        <v>441</v>
      </c>
      <c r="C56" s="14">
        <f>C58+C59</f>
        <v>1590</v>
      </c>
      <c r="D56" s="58" t="s">
        <v>58</v>
      </c>
      <c r="E56" s="3">
        <f t="shared" ref="E56:J56" si="1">E58+E59</f>
        <v>1520</v>
      </c>
      <c r="F56" s="3">
        <f t="shared" si="1"/>
        <v>20</v>
      </c>
      <c r="G56" s="3">
        <f t="shared" si="1"/>
        <v>250</v>
      </c>
      <c r="H56" s="3">
        <f t="shared" si="1"/>
        <v>470</v>
      </c>
      <c r="I56" s="3">
        <v>780</v>
      </c>
      <c r="J56" s="3">
        <f t="shared" si="1"/>
        <v>70</v>
      </c>
    </row>
    <row r="57" spans="1:10" x14ac:dyDescent="0.2">
      <c r="C57" s="15"/>
      <c r="D57" s="17"/>
      <c r="F57" s="17"/>
      <c r="G57" s="17"/>
      <c r="H57" s="17"/>
      <c r="I57" s="17"/>
      <c r="J57" s="17"/>
    </row>
    <row r="58" spans="1:10" x14ac:dyDescent="0.2">
      <c r="B58" s="1" t="s">
        <v>291</v>
      </c>
      <c r="C58" s="33">
        <f>E58+J58</f>
        <v>620</v>
      </c>
      <c r="D58" s="19" t="s">
        <v>58</v>
      </c>
      <c r="E58" s="49">
        <f>SUM(F58:I58)</f>
        <v>620</v>
      </c>
      <c r="F58" s="17">
        <v>20</v>
      </c>
      <c r="G58" s="17">
        <v>160</v>
      </c>
      <c r="H58" s="17">
        <v>180</v>
      </c>
      <c r="I58" s="17">
        <v>260</v>
      </c>
      <c r="J58" s="19" t="s">
        <v>65</v>
      </c>
    </row>
    <row r="59" spans="1:10" x14ac:dyDescent="0.2">
      <c r="A59" s="1"/>
      <c r="B59" s="1" t="s">
        <v>292</v>
      </c>
      <c r="C59" s="33">
        <f>E59+J59</f>
        <v>970</v>
      </c>
      <c r="D59" s="19" t="s">
        <v>58</v>
      </c>
      <c r="E59" s="49">
        <v>900</v>
      </c>
      <c r="F59" s="19" t="s">
        <v>65</v>
      </c>
      <c r="G59" s="17">
        <v>90</v>
      </c>
      <c r="H59" s="17">
        <v>290</v>
      </c>
      <c r="I59" s="17">
        <v>530</v>
      </c>
      <c r="J59" s="17">
        <v>70</v>
      </c>
    </row>
    <row r="60" spans="1:10" ht="18" thickBot="1" x14ac:dyDescent="0.25">
      <c r="B60" s="7"/>
      <c r="C60" s="38"/>
      <c r="D60" s="5"/>
      <c r="E60" s="7"/>
      <c r="F60" s="7"/>
      <c r="G60" s="7"/>
      <c r="H60" s="7"/>
      <c r="I60" s="7"/>
      <c r="J60" s="7"/>
    </row>
    <row r="61" spans="1:10" x14ac:dyDescent="0.2">
      <c r="B61" s="30"/>
      <c r="C61" s="28" t="s">
        <v>443</v>
      </c>
      <c r="D61" s="28"/>
      <c r="E61" s="30"/>
      <c r="F61" s="30"/>
      <c r="G61" s="30"/>
      <c r="H61" s="30"/>
      <c r="I61" s="30"/>
      <c r="J61" s="30"/>
    </row>
    <row r="62" spans="1:10" x14ac:dyDescent="0.2">
      <c r="B62" s="3"/>
      <c r="C62" s="1" t="s">
        <v>72</v>
      </c>
      <c r="E62" s="3"/>
      <c r="F62" s="3"/>
      <c r="G62" s="3"/>
      <c r="H62" s="3"/>
      <c r="I62" s="3"/>
      <c r="J62" s="3"/>
    </row>
  </sheetData>
  <phoneticPr fontId="2"/>
  <pageMargins left="0.32" right="0.4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C20" sqref="C20"/>
    </sheetView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4.625" style="2" customWidth="1"/>
    <col min="4" max="4" width="13.375" style="2" customWidth="1"/>
    <col min="5" max="256" width="12.125" style="2"/>
    <col min="257" max="257" width="13.375" style="2" customWidth="1"/>
    <col min="258" max="258" width="19.625" style="2" customWidth="1"/>
    <col min="259" max="259" width="14.625" style="2" customWidth="1"/>
    <col min="260" max="260" width="13.375" style="2" customWidth="1"/>
    <col min="261" max="512" width="12.125" style="2"/>
    <col min="513" max="513" width="13.375" style="2" customWidth="1"/>
    <col min="514" max="514" width="19.625" style="2" customWidth="1"/>
    <col min="515" max="515" width="14.625" style="2" customWidth="1"/>
    <col min="516" max="516" width="13.375" style="2" customWidth="1"/>
    <col min="517" max="768" width="12.125" style="2"/>
    <col min="769" max="769" width="13.375" style="2" customWidth="1"/>
    <col min="770" max="770" width="19.625" style="2" customWidth="1"/>
    <col min="771" max="771" width="14.625" style="2" customWidth="1"/>
    <col min="772" max="772" width="13.375" style="2" customWidth="1"/>
    <col min="773" max="1024" width="12.125" style="2"/>
    <col min="1025" max="1025" width="13.375" style="2" customWidth="1"/>
    <col min="1026" max="1026" width="19.625" style="2" customWidth="1"/>
    <col min="1027" max="1027" width="14.625" style="2" customWidth="1"/>
    <col min="1028" max="1028" width="13.375" style="2" customWidth="1"/>
    <col min="1029" max="1280" width="12.125" style="2"/>
    <col min="1281" max="1281" width="13.375" style="2" customWidth="1"/>
    <col min="1282" max="1282" width="19.625" style="2" customWidth="1"/>
    <col min="1283" max="1283" width="14.625" style="2" customWidth="1"/>
    <col min="1284" max="1284" width="13.375" style="2" customWidth="1"/>
    <col min="1285" max="1536" width="12.125" style="2"/>
    <col min="1537" max="1537" width="13.375" style="2" customWidth="1"/>
    <col min="1538" max="1538" width="19.625" style="2" customWidth="1"/>
    <col min="1539" max="1539" width="14.625" style="2" customWidth="1"/>
    <col min="1540" max="1540" width="13.375" style="2" customWidth="1"/>
    <col min="1541" max="1792" width="12.125" style="2"/>
    <col min="1793" max="1793" width="13.375" style="2" customWidth="1"/>
    <col min="1794" max="1794" width="19.625" style="2" customWidth="1"/>
    <col min="1795" max="1795" width="14.625" style="2" customWidth="1"/>
    <col min="1796" max="1796" width="13.375" style="2" customWidth="1"/>
    <col min="1797" max="2048" width="12.125" style="2"/>
    <col min="2049" max="2049" width="13.375" style="2" customWidth="1"/>
    <col min="2050" max="2050" width="19.625" style="2" customWidth="1"/>
    <col min="2051" max="2051" width="14.625" style="2" customWidth="1"/>
    <col min="2052" max="2052" width="13.375" style="2" customWidth="1"/>
    <col min="2053" max="2304" width="12.125" style="2"/>
    <col min="2305" max="2305" width="13.375" style="2" customWidth="1"/>
    <col min="2306" max="2306" width="19.625" style="2" customWidth="1"/>
    <col min="2307" max="2307" width="14.625" style="2" customWidth="1"/>
    <col min="2308" max="2308" width="13.375" style="2" customWidth="1"/>
    <col min="2309" max="2560" width="12.125" style="2"/>
    <col min="2561" max="2561" width="13.375" style="2" customWidth="1"/>
    <col min="2562" max="2562" width="19.625" style="2" customWidth="1"/>
    <col min="2563" max="2563" width="14.625" style="2" customWidth="1"/>
    <col min="2564" max="2564" width="13.375" style="2" customWidth="1"/>
    <col min="2565" max="2816" width="12.125" style="2"/>
    <col min="2817" max="2817" width="13.375" style="2" customWidth="1"/>
    <col min="2818" max="2818" width="19.625" style="2" customWidth="1"/>
    <col min="2819" max="2819" width="14.625" style="2" customWidth="1"/>
    <col min="2820" max="2820" width="13.375" style="2" customWidth="1"/>
    <col min="2821" max="3072" width="12.125" style="2"/>
    <col min="3073" max="3073" width="13.375" style="2" customWidth="1"/>
    <col min="3074" max="3074" width="19.625" style="2" customWidth="1"/>
    <col min="3075" max="3075" width="14.625" style="2" customWidth="1"/>
    <col min="3076" max="3076" width="13.375" style="2" customWidth="1"/>
    <col min="3077" max="3328" width="12.125" style="2"/>
    <col min="3329" max="3329" width="13.375" style="2" customWidth="1"/>
    <col min="3330" max="3330" width="19.625" style="2" customWidth="1"/>
    <col min="3331" max="3331" width="14.625" style="2" customWidth="1"/>
    <col min="3332" max="3332" width="13.375" style="2" customWidth="1"/>
    <col min="3333" max="3584" width="12.125" style="2"/>
    <col min="3585" max="3585" width="13.375" style="2" customWidth="1"/>
    <col min="3586" max="3586" width="19.625" style="2" customWidth="1"/>
    <col min="3587" max="3587" width="14.625" style="2" customWidth="1"/>
    <col min="3588" max="3588" width="13.375" style="2" customWidth="1"/>
    <col min="3589" max="3840" width="12.125" style="2"/>
    <col min="3841" max="3841" width="13.375" style="2" customWidth="1"/>
    <col min="3842" max="3842" width="19.625" style="2" customWidth="1"/>
    <col min="3843" max="3843" width="14.625" style="2" customWidth="1"/>
    <col min="3844" max="3844" width="13.375" style="2" customWidth="1"/>
    <col min="3845" max="4096" width="12.125" style="2"/>
    <col min="4097" max="4097" width="13.375" style="2" customWidth="1"/>
    <col min="4098" max="4098" width="19.625" style="2" customWidth="1"/>
    <col min="4099" max="4099" width="14.625" style="2" customWidth="1"/>
    <col min="4100" max="4100" width="13.375" style="2" customWidth="1"/>
    <col min="4101" max="4352" width="12.125" style="2"/>
    <col min="4353" max="4353" width="13.375" style="2" customWidth="1"/>
    <col min="4354" max="4354" width="19.625" style="2" customWidth="1"/>
    <col min="4355" max="4355" width="14.625" style="2" customWidth="1"/>
    <col min="4356" max="4356" width="13.375" style="2" customWidth="1"/>
    <col min="4357" max="4608" width="12.125" style="2"/>
    <col min="4609" max="4609" width="13.375" style="2" customWidth="1"/>
    <col min="4610" max="4610" width="19.625" style="2" customWidth="1"/>
    <col min="4611" max="4611" width="14.625" style="2" customWidth="1"/>
    <col min="4612" max="4612" width="13.375" style="2" customWidth="1"/>
    <col min="4613" max="4864" width="12.125" style="2"/>
    <col min="4865" max="4865" width="13.375" style="2" customWidth="1"/>
    <col min="4866" max="4866" width="19.625" style="2" customWidth="1"/>
    <col min="4867" max="4867" width="14.625" style="2" customWidth="1"/>
    <col min="4868" max="4868" width="13.375" style="2" customWidth="1"/>
    <col min="4869" max="5120" width="12.125" style="2"/>
    <col min="5121" max="5121" width="13.375" style="2" customWidth="1"/>
    <col min="5122" max="5122" width="19.625" style="2" customWidth="1"/>
    <col min="5123" max="5123" width="14.625" style="2" customWidth="1"/>
    <col min="5124" max="5124" width="13.375" style="2" customWidth="1"/>
    <col min="5125" max="5376" width="12.125" style="2"/>
    <col min="5377" max="5377" width="13.375" style="2" customWidth="1"/>
    <col min="5378" max="5378" width="19.625" style="2" customWidth="1"/>
    <col min="5379" max="5379" width="14.625" style="2" customWidth="1"/>
    <col min="5380" max="5380" width="13.375" style="2" customWidth="1"/>
    <col min="5381" max="5632" width="12.125" style="2"/>
    <col min="5633" max="5633" width="13.375" style="2" customWidth="1"/>
    <col min="5634" max="5634" width="19.625" style="2" customWidth="1"/>
    <col min="5635" max="5635" width="14.625" style="2" customWidth="1"/>
    <col min="5636" max="5636" width="13.375" style="2" customWidth="1"/>
    <col min="5637" max="5888" width="12.125" style="2"/>
    <col min="5889" max="5889" width="13.375" style="2" customWidth="1"/>
    <col min="5890" max="5890" width="19.625" style="2" customWidth="1"/>
    <col min="5891" max="5891" width="14.625" style="2" customWidth="1"/>
    <col min="5892" max="5892" width="13.375" style="2" customWidth="1"/>
    <col min="5893" max="6144" width="12.125" style="2"/>
    <col min="6145" max="6145" width="13.375" style="2" customWidth="1"/>
    <col min="6146" max="6146" width="19.625" style="2" customWidth="1"/>
    <col min="6147" max="6147" width="14.625" style="2" customWidth="1"/>
    <col min="6148" max="6148" width="13.375" style="2" customWidth="1"/>
    <col min="6149" max="6400" width="12.125" style="2"/>
    <col min="6401" max="6401" width="13.375" style="2" customWidth="1"/>
    <col min="6402" max="6402" width="19.625" style="2" customWidth="1"/>
    <col min="6403" max="6403" width="14.625" style="2" customWidth="1"/>
    <col min="6404" max="6404" width="13.375" style="2" customWidth="1"/>
    <col min="6405" max="6656" width="12.125" style="2"/>
    <col min="6657" max="6657" width="13.375" style="2" customWidth="1"/>
    <col min="6658" max="6658" width="19.625" style="2" customWidth="1"/>
    <col min="6659" max="6659" width="14.625" style="2" customWidth="1"/>
    <col min="6660" max="6660" width="13.375" style="2" customWidth="1"/>
    <col min="6661" max="6912" width="12.125" style="2"/>
    <col min="6913" max="6913" width="13.375" style="2" customWidth="1"/>
    <col min="6914" max="6914" width="19.625" style="2" customWidth="1"/>
    <col min="6915" max="6915" width="14.625" style="2" customWidth="1"/>
    <col min="6916" max="6916" width="13.375" style="2" customWidth="1"/>
    <col min="6917" max="7168" width="12.125" style="2"/>
    <col min="7169" max="7169" width="13.375" style="2" customWidth="1"/>
    <col min="7170" max="7170" width="19.625" style="2" customWidth="1"/>
    <col min="7171" max="7171" width="14.625" style="2" customWidth="1"/>
    <col min="7172" max="7172" width="13.375" style="2" customWidth="1"/>
    <col min="7173" max="7424" width="12.125" style="2"/>
    <col min="7425" max="7425" width="13.375" style="2" customWidth="1"/>
    <col min="7426" max="7426" width="19.625" style="2" customWidth="1"/>
    <col min="7427" max="7427" width="14.625" style="2" customWidth="1"/>
    <col min="7428" max="7428" width="13.375" style="2" customWidth="1"/>
    <col min="7429" max="7680" width="12.125" style="2"/>
    <col min="7681" max="7681" width="13.375" style="2" customWidth="1"/>
    <col min="7682" max="7682" width="19.625" style="2" customWidth="1"/>
    <col min="7683" max="7683" width="14.625" style="2" customWidth="1"/>
    <col min="7684" max="7684" width="13.375" style="2" customWidth="1"/>
    <col min="7685" max="7936" width="12.125" style="2"/>
    <col min="7937" max="7937" width="13.375" style="2" customWidth="1"/>
    <col min="7938" max="7938" width="19.625" style="2" customWidth="1"/>
    <col min="7939" max="7939" width="14.625" style="2" customWidth="1"/>
    <col min="7940" max="7940" width="13.375" style="2" customWidth="1"/>
    <col min="7941" max="8192" width="12.125" style="2"/>
    <col min="8193" max="8193" width="13.375" style="2" customWidth="1"/>
    <col min="8194" max="8194" width="19.625" style="2" customWidth="1"/>
    <col min="8195" max="8195" width="14.625" style="2" customWidth="1"/>
    <col min="8196" max="8196" width="13.375" style="2" customWidth="1"/>
    <col min="8197" max="8448" width="12.125" style="2"/>
    <col min="8449" max="8449" width="13.375" style="2" customWidth="1"/>
    <col min="8450" max="8450" width="19.625" style="2" customWidth="1"/>
    <col min="8451" max="8451" width="14.625" style="2" customWidth="1"/>
    <col min="8452" max="8452" width="13.375" style="2" customWidth="1"/>
    <col min="8453" max="8704" width="12.125" style="2"/>
    <col min="8705" max="8705" width="13.375" style="2" customWidth="1"/>
    <col min="8706" max="8706" width="19.625" style="2" customWidth="1"/>
    <col min="8707" max="8707" width="14.625" style="2" customWidth="1"/>
    <col min="8708" max="8708" width="13.375" style="2" customWidth="1"/>
    <col min="8709" max="8960" width="12.125" style="2"/>
    <col min="8961" max="8961" width="13.375" style="2" customWidth="1"/>
    <col min="8962" max="8962" width="19.625" style="2" customWidth="1"/>
    <col min="8963" max="8963" width="14.625" style="2" customWidth="1"/>
    <col min="8964" max="8964" width="13.375" style="2" customWidth="1"/>
    <col min="8965" max="9216" width="12.125" style="2"/>
    <col min="9217" max="9217" width="13.375" style="2" customWidth="1"/>
    <col min="9218" max="9218" width="19.625" style="2" customWidth="1"/>
    <col min="9219" max="9219" width="14.625" style="2" customWidth="1"/>
    <col min="9220" max="9220" width="13.375" style="2" customWidth="1"/>
    <col min="9221" max="9472" width="12.125" style="2"/>
    <col min="9473" max="9473" width="13.375" style="2" customWidth="1"/>
    <col min="9474" max="9474" width="19.625" style="2" customWidth="1"/>
    <col min="9475" max="9475" width="14.625" style="2" customWidth="1"/>
    <col min="9476" max="9476" width="13.375" style="2" customWidth="1"/>
    <col min="9477" max="9728" width="12.125" style="2"/>
    <col min="9729" max="9729" width="13.375" style="2" customWidth="1"/>
    <col min="9730" max="9730" width="19.625" style="2" customWidth="1"/>
    <col min="9731" max="9731" width="14.625" style="2" customWidth="1"/>
    <col min="9732" max="9732" width="13.375" style="2" customWidth="1"/>
    <col min="9733" max="9984" width="12.125" style="2"/>
    <col min="9985" max="9985" width="13.375" style="2" customWidth="1"/>
    <col min="9986" max="9986" width="19.625" style="2" customWidth="1"/>
    <col min="9987" max="9987" width="14.625" style="2" customWidth="1"/>
    <col min="9988" max="9988" width="13.375" style="2" customWidth="1"/>
    <col min="9989" max="10240" width="12.125" style="2"/>
    <col min="10241" max="10241" width="13.375" style="2" customWidth="1"/>
    <col min="10242" max="10242" width="19.625" style="2" customWidth="1"/>
    <col min="10243" max="10243" width="14.625" style="2" customWidth="1"/>
    <col min="10244" max="10244" width="13.375" style="2" customWidth="1"/>
    <col min="10245" max="10496" width="12.125" style="2"/>
    <col min="10497" max="10497" width="13.375" style="2" customWidth="1"/>
    <col min="10498" max="10498" width="19.625" style="2" customWidth="1"/>
    <col min="10499" max="10499" width="14.625" style="2" customWidth="1"/>
    <col min="10500" max="10500" width="13.375" style="2" customWidth="1"/>
    <col min="10501" max="10752" width="12.125" style="2"/>
    <col min="10753" max="10753" width="13.375" style="2" customWidth="1"/>
    <col min="10754" max="10754" width="19.625" style="2" customWidth="1"/>
    <col min="10755" max="10755" width="14.625" style="2" customWidth="1"/>
    <col min="10756" max="10756" width="13.375" style="2" customWidth="1"/>
    <col min="10757" max="11008" width="12.125" style="2"/>
    <col min="11009" max="11009" width="13.375" style="2" customWidth="1"/>
    <col min="11010" max="11010" width="19.625" style="2" customWidth="1"/>
    <col min="11011" max="11011" width="14.625" style="2" customWidth="1"/>
    <col min="11012" max="11012" width="13.375" style="2" customWidth="1"/>
    <col min="11013" max="11264" width="12.125" style="2"/>
    <col min="11265" max="11265" width="13.375" style="2" customWidth="1"/>
    <col min="11266" max="11266" width="19.625" style="2" customWidth="1"/>
    <col min="11267" max="11267" width="14.625" style="2" customWidth="1"/>
    <col min="11268" max="11268" width="13.375" style="2" customWidth="1"/>
    <col min="11269" max="11520" width="12.125" style="2"/>
    <col min="11521" max="11521" width="13.375" style="2" customWidth="1"/>
    <col min="11522" max="11522" width="19.625" style="2" customWidth="1"/>
    <col min="11523" max="11523" width="14.625" style="2" customWidth="1"/>
    <col min="11524" max="11524" width="13.375" style="2" customWidth="1"/>
    <col min="11525" max="11776" width="12.125" style="2"/>
    <col min="11777" max="11777" width="13.375" style="2" customWidth="1"/>
    <col min="11778" max="11778" width="19.625" style="2" customWidth="1"/>
    <col min="11779" max="11779" width="14.625" style="2" customWidth="1"/>
    <col min="11780" max="11780" width="13.375" style="2" customWidth="1"/>
    <col min="11781" max="12032" width="12.125" style="2"/>
    <col min="12033" max="12033" width="13.375" style="2" customWidth="1"/>
    <col min="12034" max="12034" width="19.625" style="2" customWidth="1"/>
    <col min="12035" max="12035" width="14.625" style="2" customWidth="1"/>
    <col min="12036" max="12036" width="13.375" style="2" customWidth="1"/>
    <col min="12037" max="12288" width="12.125" style="2"/>
    <col min="12289" max="12289" width="13.375" style="2" customWidth="1"/>
    <col min="12290" max="12290" width="19.625" style="2" customWidth="1"/>
    <col min="12291" max="12291" width="14.625" style="2" customWidth="1"/>
    <col min="12292" max="12292" width="13.375" style="2" customWidth="1"/>
    <col min="12293" max="12544" width="12.125" style="2"/>
    <col min="12545" max="12545" width="13.375" style="2" customWidth="1"/>
    <col min="12546" max="12546" width="19.625" style="2" customWidth="1"/>
    <col min="12547" max="12547" width="14.625" style="2" customWidth="1"/>
    <col min="12548" max="12548" width="13.375" style="2" customWidth="1"/>
    <col min="12549" max="12800" width="12.125" style="2"/>
    <col min="12801" max="12801" width="13.375" style="2" customWidth="1"/>
    <col min="12802" max="12802" width="19.625" style="2" customWidth="1"/>
    <col min="12803" max="12803" width="14.625" style="2" customWidth="1"/>
    <col min="12804" max="12804" width="13.375" style="2" customWidth="1"/>
    <col min="12805" max="13056" width="12.125" style="2"/>
    <col min="13057" max="13057" width="13.375" style="2" customWidth="1"/>
    <col min="13058" max="13058" width="19.625" style="2" customWidth="1"/>
    <col min="13059" max="13059" width="14.625" style="2" customWidth="1"/>
    <col min="13060" max="13060" width="13.375" style="2" customWidth="1"/>
    <col min="13061" max="13312" width="12.125" style="2"/>
    <col min="13313" max="13313" width="13.375" style="2" customWidth="1"/>
    <col min="13314" max="13314" width="19.625" style="2" customWidth="1"/>
    <col min="13315" max="13315" width="14.625" style="2" customWidth="1"/>
    <col min="13316" max="13316" width="13.375" style="2" customWidth="1"/>
    <col min="13317" max="13568" width="12.125" style="2"/>
    <col min="13569" max="13569" width="13.375" style="2" customWidth="1"/>
    <col min="13570" max="13570" width="19.625" style="2" customWidth="1"/>
    <col min="13571" max="13571" width="14.625" style="2" customWidth="1"/>
    <col min="13572" max="13572" width="13.375" style="2" customWidth="1"/>
    <col min="13573" max="13824" width="12.125" style="2"/>
    <col min="13825" max="13825" width="13.375" style="2" customWidth="1"/>
    <col min="13826" max="13826" width="19.625" style="2" customWidth="1"/>
    <col min="13827" max="13827" width="14.625" style="2" customWidth="1"/>
    <col min="13828" max="13828" width="13.375" style="2" customWidth="1"/>
    <col min="13829" max="14080" width="12.125" style="2"/>
    <col min="14081" max="14081" width="13.375" style="2" customWidth="1"/>
    <col min="14082" max="14082" width="19.625" style="2" customWidth="1"/>
    <col min="14083" max="14083" width="14.625" style="2" customWidth="1"/>
    <col min="14084" max="14084" width="13.375" style="2" customWidth="1"/>
    <col min="14085" max="14336" width="12.125" style="2"/>
    <col min="14337" max="14337" width="13.375" style="2" customWidth="1"/>
    <col min="14338" max="14338" width="19.625" style="2" customWidth="1"/>
    <col min="14339" max="14339" width="14.625" style="2" customWidth="1"/>
    <col min="14340" max="14340" width="13.375" style="2" customWidth="1"/>
    <col min="14341" max="14592" width="12.125" style="2"/>
    <col min="14593" max="14593" width="13.375" style="2" customWidth="1"/>
    <col min="14594" max="14594" width="19.625" style="2" customWidth="1"/>
    <col min="14595" max="14595" width="14.625" style="2" customWidth="1"/>
    <col min="14596" max="14596" width="13.375" style="2" customWidth="1"/>
    <col min="14597" max="14848" width="12.125" style="2"/>
    <col min="14849" max="14849" width="13.375" style="2" customWidth="1"/>
    <col min="14850" max="14850" width="19.625" style="2" customWidth="1"/>
    <col min="14851" max="14851" width="14.625" style="2" customWidth="1"/>
    <col min="14852" max="14852" width="13.375" style="2" customWidth="1"/>
    <col min="14853" max="15104" width="12.125" style="2"/>
    <col min="15105" max="15105" width="13.375" style="2" customWidth="1"/>
    <col min="15106" max="15106" width="19.625" style="2" customWidth="1"/>
    <col min="15107" max="15107" width="14.625" style="2" customWidth="1"/>
    <col min="15108" max="15108" width="13.375" style="2" customWidth="1"/>
    <col min="15109" max="15360" width="12.125" style="2"/>
    <col min="15361" max="15361" width="13.375" style="2" customWidth="1"/>
    <col min="15362" max="15362" width="19.625" style="2" customWidth="1"/>
    <col min="15363" max="15363" width="14.625" style="2" customWidth="1"/>
    <col min="15364" max="15364" width="13.375" style="2" customWidth="1"/>
    <col min="15365" max="15616" width="12.125" style="2"/>
    <col min="15617" max="15617" width="13.375" style="2" customWidth="1"/>
    <col min="15618" max="15618" width="19.625" style="2" customWidth="1"/>
    <col min="15619" max="15619" width="14.625" style="2" customWidth="1"/>
    <col min="15620" max="15620" width="13.375" style="2" customWidth="1"/>
    <col min="15621" max="15872" width="12.125" style="2"/>
    <col min="15873" max="15873" width="13.375" style="2" customWidth="1"/>
    <col min="15874" max="15874" width="19.625" style="2" customWidth="1"/>
    <col min="15875" max="15875" width="14.625" style="2" customWidth="1"/>
    <col min="15876" max="15876" width="13.375" style="2" customWidth="1"/>
    <col min="15877" max="16128" width="12.125" style="2"/>
    <col min="16129" max="16129" width="13.375" style="2" customWidth="1"/>
    <col min="16130" max="16130" width="19.625" style="2" customWidth="1"/>
    <col min="16131" max="16131" width="14.625" style="2" customWidth="1"/>
    <col min="16132" max="16132" width="13.375" style="2" customWidth="1"/>
    <col min="16133" max="16384" width="12.125" style="2"/>
  </cols>
  <sheetData>
    <row r="1" spans="1:11" x14ac:dyDescent="0.2">
      <c r="A1" s="1"/>
    </row>
    <row r="6" spans="1:11" x14ac:dyDescent="0.2">
      <c r="E6" s="4" t="s">
        <v>444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">
      <c r="C8" s="9" t="s">
        <v>445</v>
      </c>
      <c r="D8" s="9" t="s">
        <v>446</v>
      </c>
      <c r="E8" s="26"/>
      <c r="F8" s="26"/>
      <c r="G8" s="59" t="s">
        <v>447</v>
      </c>
      <c r="H8" s="26"/>
      <c r="I8" s="26"/>
      <c r="J8" s="26"/>
      <c r="K8" s="26"/>
    </row>
    <row r="9" spans="1:11" x14ac:dyDescent="0.2">
      <c r="C9" s="9" t="s">
        <v>294</v>
      </c>
      <c r="D9" s="9" t="s">
        <v>355</v>
      </c>
      <c r="E9" s="15"/>
      <c r="F9" s="9" t="s">
        <v>448</v>
      </c>
      <c r="G9" s="9" t="s">
        <v>448</v>
      </c>
      <c r="H9" s="9" t="s">
        <v>448</v>
      </c>
      <c r="I9" s="9" t="s">
        <v>448</v>
      </c>
      <c r="J9" s="9" t="s">
        <v>448</v>
      </c>
      <c r="K9" s="9" t="s">
        <v>448</v>
      </c>
    </row>
    <row r="10" spans="1:11" x14ac:dyDescent="0.2">
      <c r="B10" s="26"/>
      <c r="C10" s="13" t="s">
        <v>449</v>
      </c>
      <c r="D10" s="13" t="s">
        <v>450</v>
      </c>
      <c r="E10" s="13" t="s">
        <v>299</v>
      </c>
      <c r="F10" s="13" t="s">
        <v>451</v>
      </c>
      <c r="G10" s="13" t="s">
        <v>452</v>
      </c>
      <c r="H10" s="13" t="s">
        <v>453</v>
      </c>
      <c r="I10" s="13" t="s">
        <v>454</v>
      </c>
      <c r="J10" s="13" t="s">
        <v>455</v>
      </c>
      <c r="K10" s="13" t="s">
        <v>456</v>
      </c>
    </row>
    <row r="11" spans="1:11" x14ac:dyDescent="0.2">
      <c r="C11" s="60" t="s">
        <v>378</v>
      </c>
      <c r="D11" s="57" t="s">
        <v>387</v>
      </c>
      <c r="E11" s="57" t="s">
        <v>387</v>
      </c>
      <c r="F11" s="57" t="s">
        <v>387</v>
      </c>
      <c r="G11" s="57" t="s">
        <v>387</v>
      </c>
      <c r="H11" s="57" t="s">
        <v>387</v>
      </c>
      <c r="I11" s="57" t="s">
        <v>387</v>
      </c>
      <c r="J11" s="57" t="s">
        <v>387</v>
      </c>
      <c r="K11" s="57" t="s">
        <v>387</v>
      </c>
    </row>
    <row r="12" spans="1:11" x14ac:dyDescent="0.2">
      <c r="B12" s="1" t="s">
        <v>457</v>
      </c>
      <c r="C12" s="33">
        <v>27620</v>
      </c>
      <c r="D12" s="34">
        <v>6746</v>
      </c>
      <c r="E12" s="34">
        <v>2226</v>
      </c>
      <c r="F12" s="34">
        <v>2002</v>
      </c>
      <c r="G12" s="34">
        <v>1281</v>
      </c>
      <c r="H12" s="34">
        <v>918</v>
      </c>
      <c r="I12" s="34">
        <v>214</v>
      </c>
      <c r="J12" s="34">
        <v>59</v>
      </c>
      <c r="K12" s="34">
        <f>SUM(K15:K38)</f>
        <v>1</v>
      </c>
    </row>
    <row r="13" spans="1:11" x14ac:dyDescent="0.2">
      <c r="B13" s="69" t="s">
        <v>458</v>
      </c>
      <c r="C13" s="14">
        <f>SUM(C15:C38)</f>
        <v>27058.25</v>
      </c>
      <c r="D13" s="3">
        <f t="shared" ref="D13:K13" si="0">SUM(D15:D38)</f>
        <v>6539</v>
      </c>
      <c r="E13" s="3">
        <f t="shared" si="0"/>
        <v>2147</v>
      </c>
      <c r="F13" s="3">
        <f t="shared" si="0"/>
        <v>1907</v>
      </c>
      <c r="G13" s="3">
        <f t="shared" si="0"/>
        <v>1249</v>
      </c>
      <c r="H13" s="3">
        <f t="shared" si="0"/>
        <v>918</v>
      </c>
      <c r="I13" s="3">
        <f t="shared" si="0"/>
        <v>214</v>
      </c>
      <c r="J13" s="3">
        <f t="shared" si="0"/>
        <v>60</v>
      </c>
      <c r="K13" s="3">
        <f t="shared" si="0"/>
        <v>1</v>
      </c>
    </row>
    <row r="14" spans="1:11" x14ac:dyDescent="0.2">
      <c r="B14" s="1"/>
      <c r="C14" s="14"/>
      <c r="D14" s="3"/>
      <c r="E14" s="3"/>
      <c r="F14" s="3"/>
      <c r="G14" s="3"/>
      <c r="H14" s="3"/>
      <c r="I14" s="3"/>
      <c r="J14" s="3"/>
      <c r="K14" s="3"/>
    </row>
    <row r="15" spans="1:11" x14ac:dyDescent="0.2">
      <c r="B15" s="1" t="s">
        <v>331</v>
      </c>
      <c r="C15" s="16">
        <v>2552.2600000000002</v>
      </c>
      <c r="D15" s="34">
        <f t="shared" ref="D15:D20" si="1">SUM(E15:K15,C47:F47)</f>
        <v>571</v>
      </c>
      <c r="E15" s="17">
        <v>94</v>
      </c>
      <c r="F15" s="17">
        <v>210</v>
      </c>
      <c r="G15" s="17">
        <v>140</v>
      </c>
      <c r="H15" s="17">
        <v>105</v>
      </c>
      <c r="I15" s="17">
        <v>16</v>
      </c>
      <c r="J15" s="17">
        <v>2</v>
      </c>
      <c r="K15" s="17">
        <v>1</v>
      </c>
    </row>
    <row r="16" spans="1:11" x14ac:dyDescent="0.2">
      <c r="B16" s="1" t="s">
        <v>332</v>
      </c>
      <c r="C16" s="16">
        <v>223.12</v>
      </c>
      <c r="D16" s="34">
        <f t="shared" si="1"/>
        <v>75</v>
      </c>
      <c r="E16" s="17">
        <v>27</v>
      </c>
      <c r="F16" s="17">
        <v>27</v>
      </c>
      <c r="G16" s="17">
        <v>7</v>
      </c>
      <c r="H16" s="17">
        <v>14</v>
      </c>
      <c r="I16" s="19" t="s">
        <v>65</v>
      </c>
      <c r="J16" s="19" t="s">
        <v>65</v>
      </c>
      <c r="K16" s="19" t="s">
        <v>65</v>
      </c>
    </row>
    <row r="17" spans="2:11" x14ac:dyDescent="0.2">
      <c r="B17" s="1" t="s">
        <v>333</v>
      </c>
      <c r="C17" s="16">
        <v>2872.16</v>
      </c>
      <c r="D17" s="34">
        <f t="shared" si="1"/>
        <v>543</v>
      </c>
      <c r="E17" s="17">
        <v>102</v>
      </c>
      <c r="F17" s="17">
        <v>162</v>
      </c>
      <c r="G17" s="17">
        <v>83</v>
      </c>
      <c r="H17" s="17">
        <v>81</v>
      </c>
      <c r="I17" s="17">
        <v>115</v>
      </c>
      <c r="J17" s="19" t="s">
        <v>65</v>
      </c>
      <c r="K17" s="19" t="s">
        <v>65</v>
      </c>
    </row>
    <row r="18" spans="2:11" x14ac:dyDescent="0.2">
      <c r="B18" s="1" t="s">
        <v>334</v>
      </c>
      <c r="C18" s="16">
        <v>725.4</v>
      </c>
      <c r="D18" s="34">
        <f t="shared" si="1"/>
        <v>328</v>
      </c>
      <c r="E18" s="17">
        <v>149</v>
      </c>
      <c r="F18" s="17">
        <v>106</v>
      </c>
      <c r="G18" s="17">
        <v>42</v>
      </c>
      <c r="H18" s="17">
        <v>23</v>
      </c>
      <c r="I18" s="17">
        <v>5</v>
      </c>
      <c r="J18" s="17">
        <v>3</v>
      </c>
      <c r="K18" s="19" t="s">
        <v>65</v>
      </c>
    </row>
    <row r="19" spans="2:11" x14ac:dyDescent="0.2">
      <c r="B19" s="1" t="s">
        <v>335</v>
      </c>
      <c r="C19" s="16">
        <v>1751.42</v>
      </c>
      <c r="D19" s="34">
        <f t="shared" si="1"/>
        <v>402</v>
      </c>
      <c r="E19" s="17">
        <v>97</v>
      </c>
      <c r="F19" s="17">
        <v>95</v>
      </c>
      <c r="G19" s="17">
        <v>133</v>
      </c>
      <c r="H19" s="17">
        <v>45</v>
      </c>
      <c r="I19" s="17">
        <v>15</v>
      </c>
      <c r="J19" s="17">
        <v>16</v>
      </c>
      <c r="K19" s="19" t="s">
        <v>65</v>
      </c>
    </row>
    <row r="20" spans="2:11" x14ac:dyDescent="0.2">
      <c r="B20" s="1" t="s">
        <v>336</v>
      </c>
      <c r="C20" s="16">
        <v>322.81</v>
      </c>
      <c r="D20" s="34">
        <f t="shared" si="1"/>
        <v>104</v>
      </c>
      <c r="E20" s="17">
        <v>21</v>
      </c>
      <c r="F20" s="17">
        <v>60</v>
      </c>
      <c r="G20" s="17">
        <v>11</v>
      </c>
      <c r="H20" s="17">
        <v>10</v>
      </c>
      <c r="I20" s="17">
        <v>1</v>
      </c>
      <c r="J20" s="19" t="s">
        <v>65</v>
      </c>
      <c r="K20" s="19" t="s">
        <v>65</v>
      </c>
    </row>
    <row r="21" spans="2:11" x14ac:dyDescent="0.2">
      <c r="C21" s="15"/>
    </row>
    <row r="22" spans="2:11" x14ac:dyDescent="0.2">
      <c r="B22" s="1" t="s">
        <v>337</v>
      </c>
      <c r="C22" s="16">
        <v>733.54</v>
      </c>
      <c r="D22" s="34">
        <f>SUM(E22:K22,C54:F54)</f>
        <v>254</v>
      </c>
      <c r="E22" s="17">
        <v>88</v>
      </c>
      <c r="F22" s="17">
        <v>96</v>
      </c>
      <c r="G22" s="17">
        <v>30</v>
      </c>
      <c r="H22" s="17">
        <v>37</v>
      </c>
      <c r="I22" s="17">
        <v>3</v>
      </c>
      <c r="J22" s="19" t="s">
        <v>65</v>
      </c>
      <c r="K22" s="19" t="s">
        <v>65</v>
      </c>
    </row>
    <row r="23" spans="2:11" x14ac:dyDescent="0.2">
      <c r="B23" s="1" t="s">
        <v>338</v>
      </c>
      <c r="C23" s="16">
        <v>1311.84</v>
      </c>
      <c r="D23" s="34">
        <f>SUM(E23:K23,C55:F55)</f>
        <v>271</v>
      </c>
      <c r="E23" s="17">
        <v>34</v>
      </c>
      <c r="F23" s="17">
        <v>60</v>
      </c>
      <c r="G23" s="17">
        <v>94</v>
      </c>
      <c r="H23" s="17">
        <v>75</v>
      </c>
      <c r="I23" s="17">
        <v>8</v>
      </c>
      <c r="J23" s="19" t="s">
        <v>65</v>
      </c>
      <c r="K23" s="19" t="s">
        <v>65</v>
      </c>
    </row>
    <row r="24" spans="2:11" x14ac:dyDescent="0.2">
      <c r="B24" s="1" t="s">
        <v>339</v>
      </c>
      <c r="C24" s="16">
        <v>590.45000000000005</v>
      </c>
      <c r="D24" s="34">
        <f>SUM(E24:K24,C56:F56)</f>
        <v>153</v>
      </c>
      <c r="E24" s="17">
        <v>26</v>
      </c>
      <c r="F24" s="17">
        <v>60</v>
      </c>
      <c r="G24" s="17">
        <v>37</v>
      </c>
      <c r="H24" s="17">
        <v>25</v>
      </c>
      <c r="I24" s="19">
        <v>1</v>
      </c>
      <c r="J24" s="17">
        <v>4</v>
      </c>
      <c r="K24" s="19" t="s">
        <v>65</v>
      </c>
    </row>
    <row r="25" spans="2:11" x14ac:dyDescent="0.2">
      <c r="C25" s="15"/>
    </row>
    <row r="26" spans="2:11" x14ac:dyDescent="0.2">
      <c r="B26" s="1" t="s">
        <v>340</v>
      </c>
      <c r="C26" s="16">
        <v>375.16</v>
      </c>
      <c r="D26" s="34">
        <f>SUM(E26:K26,C58:F58)</f>
        <v>133</v>
      </c>
      <c r="E26" s="17">
        <v>15</v>
      </c>
      <c r="F26" s="17">
        <v>73</v>
      </c>
      <c r="G26" s="17">
        <v>32</v>
      </c>
      <c r="H26" s="17">
        <v>13</v>
      </c>
      <c r="I26" s="19" t="s">
        <v>65</v>
      </c>
      <c r="J26" s="19" t="s">
        <v>65</v>
      </c>
      <c r="K26" s="19" t="s">
        <v>65</v>
      </c>
    </row>
    <row r="27" spans="2:11" x14ac:dyDescent="0.2">
      <c r="B27" s="1" t="s">
        <v>341</v>
      </c>
      <c r="C27" s="16">
        <v>970.05</v>
      </c>
      <c r="D27" s="34">
        <f>SUM(E27:K27,C59:F59)</f>
        <v>262</v>
      </c>
      <c r="E27" s="17">
        <v>87</v>
      </c>
      <c r="F27" s="17">
        <v>125</v>
      </c>
      <c r="G27" s="17">
        <v>20</v>
      </c>
      <c r="H27" s="17">
        <v>10</v>
      </c>
      <c r="I27" s="17">
        <v>9</v>
      </c>
      <c r="J27" s="17">
        <v>5</v>
      </c>
      <c r="K27" s="19" t="s">
        <v>65</v>
      </c>
    </row>
    <row r="28" spans="2:11" x14ac:dyDescent="0.2">
      <c r="B28" s="1" t="s">
        <v>342</v>
      </c>
      <c r="C28" s="16">
        <v>1048.8800000000001</v>
      </c>
      <c r="D28" s="34">
        <f>SUM(E28:K28,C60:F60)</f>
        <v>384</v>
      </c>
      <c r="E28" s="17">
        <v>116</v>
      </c>
      <c r="F28" s="17">
        <v>128</v>
      </c>
      <c r="G28" s="17">
        <v>101</v>
      </c>
      <c r="H28" s="17">
        <v>35</v>
      </c>
      <c r="I28" s="17">
        <v>3</v>
      </c>
      <c r="J28" s="17">
        <v>1</v>
      </c>
      <c r="K28" s="19" t="s">
        <v>65</v>
      </c>
    </row>
    <row r="29" spans="2:11" x14ac:dyDescent="0.2">
      <c r="B29" s="1" t="s">
        <v>343</v>
      </c>
      <c r="C29" s="16">
        <v>857.02</v>
      </c>
      <c r="D29" s="34">
        <f>SUM(E29:K29,C61:F61)</f>
        <v>194</v>
      </c>
      <c r="E29" s="17">
        <v>59</v>
      </c>
      <c r="F29" s="17">
        <v>19</v>
      </c>
      <c r="G29" s="17">
        <v>55</v>
      </c>
      <c r="H29" s="17">
        <v>48</v>
      </c>
      <c r="I29" s="17">
        <v>10</v>
      </c>
      <c r="J29" s="17">
        <v>3</v>
      </c>
      <c r="K29" s="19" t="s">
        <v>65</v>
      </c>
    </row>
    <row r="30" spans="2:11" x14ac:dyDescent="0.2">
      <c r="B30" s="1" t="s">
        <v>344</v>
      </c>
      <c r="C30" s="16">
        <v>414.81</v>
      </c>
      <c r="D30" s="34">
        <f>SUM(E30:K30,C62:F62)</f>
        <v>142</v>
      </c>
      <c r="E30" s="17">
        <v>65</v>
      </c>
      <c r="F30" s="17">
        <v>25</v>
      </c>
      <c r="G30" s="17">
        <v>19</v>
      </c>
      <c r="H30" s="17">
        <v>31</v>
      </c>
      <c r="I30" s="17">
        <v>2</v>
      </c>
      <c r="J30" s="19" t="s">
        <v>65</v>
      </c>
      <c r="K30" s="19" t="s">
        <v>65</v>
      </c>
    </row>
    <row r="31" spans="2:11" x14ac:dyDescent="0.2">
      <c r="C31" s="15"/>
    </row>
    <row r="32" spans="2:11" x14ac:dyDescent="0.2">
      <c r="B32" s="1" t="s">
        <v>345</v>
      </c>
      <c r="C32" s="16">
        <v>699.72</v>
      </c>
      <c r="D32" s="34">
        <f t="shared" ref="D32:D38" si="2">SUM(E32:K32,C64:F64)</f>
        <v>257</v>
      </c>
      <c r="E32" s="17">
        <v>90</v>
      </c>
      <c r="F32" s="17">
        <v>91</v>
      </c>
      <c r="G32" s="17">
        <v>38</v>
      </c>
      <c r="H32" s="17">
        <v>31</v>
      </c>
      <c r="I32" s="17">
        <v>4</v>
      </c>
      <c r="J32" s="17">
        <v>3</v>
      </c>
      <c r="K32" s="19" t="s">
        <v>65</v>
      </c>
    </row>
    <row r="33" spans="2:11" x14ac:dyDescent="0.2">
      <c r="B33" s="1" t="s">
        <v>346</v>
      </c>
      <c r="C33" s="16">
        <v>374.86</v>
      </c>
      <c r="D33" s="34">
        <f t="shared" si="2"/>
        <v>118</v>
      </c>
      <c r="E33" s="17">
        <v>41</v>
      </c>
      <c r="F33" s="17">
        <v>20</v>
      </c>
      <c r="G33" s="17">
        <v>38</v>
      </c>
      <c r="H33" s="17">
        <v>19</v>
      </c>
      <c r="I33" s="19" t="s">
        <v>65</v>
      </c>
      <c r="J33" s="19" t="s">
        <v>65</v>
      </c>
      <c r="K33" s="19" t="s">
        <v>65</v>
      </c>
    </row>
    <row r="34" spans="2:11" x14ac:dyDescent="0.2">
      <c r="B34" s="1" t="s">
        <v>347</v>
      </c>
      <c r="C34" s="16">
        <v>1102.43</v>
      </c>
      <c r="D34" s="34">
        <f t="shared" si="2"/>
        <v>231</v>
      </c>
      <c r="E34" s="17">
        <v>55</v>
      </c>
      <c r="F34" s="17">
        <v>18</v>
      </c>
      <c r="G34" s="17">
        <v>52</v>
      </c>
      <c r="H34" s="17">
        <v>104</v>
      </c>
      <c r="I34" s="17">
        <v>2</v>
      </c>
      <c r="J34" s="19" t="s">
        <v>65</v>
      </c>
      <c r="K34" s="19" t="s">
        <v>65</v>
      </c>
    </row>
    <row r="35" spans="2:11" x14ac:dyDescent="0.2">
      <c r="B35" s="1" t="s">
        <v>348</v>
      </c>
      <c r="C35" s="16">
        <v>2956.09</v>
      </c>
      <c r="D35" s="34">
        <f t="shared" si="2"/>
        <v>1019</v>
      </c>
      <c r="E35" s="17">
        <v>426</v>
      </c>
      <c r="F35" s="17">
        <v>242</v>
      </c>
      <c r="G35" s="17">
        <v>189</v>
      </c>
      <c r="H35" s="17">
        <v>142</v>
      </c>
      <c r="I35" s="17">
        <v>10</v>
      </c>
      <c r="J35" s="17">
        <v>7</v>
      </c>
      <c r="K35" s="19" t="s">
        <v>65</v>
      </c>
    </row>
    <row r="36" spans="2:11" x14ac:dyDescent="0.2">
      <c r="B36" s="1" t="s">
        <v>349</v>
      </c>
      <c r="C36" s="16">
        <v>4552.9399999999996</v>
      </c>
      <c r="D36" s="34">
        <f t="shared" si="2"/>
        <v>548</v>
      </c>
      <c r="E36" s="17">
        <v>248</v>
      </c>
      <c r="F36" s="17">
        <v>166</v>
      </c>
      <c r="G36" s="17">
        <v>65</v>
      </c>
      <c r="H36" s="17">
        <v>31</v>
      </c>
      <c r="I36" s="17">
        <v>5</v>
      </c>
      <c r="J36" s="17">
        <v>11</v>
      </c>
      <c r="K36" s="19" t="s">
        <v>65</v>
      </c>
    </row>
    <row r="37" spans="2:11" x14ac:dyDescent="0.2">
      <c r="B37" s="1" t="s">
        <v>350</v>
      </c>
      <c r="C37" s="16">
        <v>1987.58</v>
      </c>
      <c r="D37" s="34">
        <f t="shared" si="2"/>
        <v>254</v>
      </c>
      <c r="E37" s="17">
        <v>140</v>
      </c>
      <c r="F37" s="17">
        <v>67</v>
      </c>
      <c r="G37" s="17">
        <v>24</v>
      </c>
      <c r="H37" s="17">
        <v>9</v>
      </c>
      <c r="I37" s="17">
        <v>3</v>
      </c>
      <c r="J37" s="17">
        <v>4</v>
      </c>
      <c r="K37" s="19" t="s">
        <v>65</v>
      </c>
    </row>
    <row r="38" spans="2:11" x14ac:dyDescent="0.2">
      <c r="B38" s="1" t="s">
        <v>351</v>
      </c>
      <c r="C38" s="16">
        <v>635.71</v>
      </c>
      <c r="D38" s="34">
        <f t="shared" si="2"/>
        <v>296</v>
      </c>
      <c r="E38" s="17">
        <v>167</v>
      </c>
      <c r="F38" s="17">
        <v>57</v>
      </c>
      <c r="G38" s="17">
        <v>39</v>
      </c>
      <c r="H38" s="17">
        <v>30</v>
      </c>
      <c r="I38" s="17">
        <v>2</v>
      </c>
      <c r="J38" s="17">
        <v>1</v>
      </c>
      <c r="K38" s="19" t="s">
        <v>65</v>
      </c>
    </row>
    <row r="39" spans="2:11" ht="18" thickBot="1" x14ac:dyDescent="0.25">
      <c r="B39" s="5"/>
      <c r="C39" s="38"/>
      <c r="D39" s="5"/>
      <c r="E39" s="5"/>
      <c r="F39" s="5"/>
      <c r="G39" s="5"/>
      <c r="H39" s="5"/>
      <c r="I39" s="5"/>
      <c r="J39" s="5"/>
      <c r="K39" s="5"/>
    </row>
    <row r="40" spans="2:11" x14ac:dyDescent="0.2">
      <c r="C40" s="13" t="s">
        <v>459</v>
      </c>
      <c r="D40" s="26"/>
      <c r="E40" s="26"/>
      <c r="F40" s="26"/>
      <c r="G40" s="9" t="s">
        <v>460</v>
      </c>
      <c r="H40" s="26"/>
      <c r="I40" s="59" t="s">
        <v>461</v>
      </c>
      <c r="J40" s="26"/>
      <c r="K40" s="26"/>
    </row>
    <row r="41" spans="2:11" x14ac:dyDescent="0.2">
      <c r="C41" s="9" t="s">
        <v>462</v>
      </c>
      <c r="D41" s="9" t="s">
        <v>463</v>
      </c>
      <c r="E41" s="9" t="s">
        <v>464</v>
      </c>
      <c r="F41" s="9" t="s">
        <v>465</v>
      </c>
      <c r="G41" s="9" t="s">
        <v>355</v>
      </c>
      <c r="H41" s="15"/>
      <c r="I41" s="9" t="s">
        <v>448</v>
      </c>
      <c r="J41" s="9" t="s">
        <v>448</v>
      </c>
      <c r="K41" s="15"/>
    </row>
    <row r="42" spans="2:11" x14ac:dyDescent="0.2">
      <c r="B42" s="26"/>
      <c r="C42" s="13" t="s">
        <v>466</v>
      </c>
      <c r="D42" s="13" t="s">
        <v>467</v>
      </c>
      <c r="E42" s="13" t="s">
        <v>468</v>
      </c>
      <c r="F42" s="13" t="s">
        <v>469</v>
      </c>
      <c r="G42" s="13" t="s">
        <v>450</v>
      </c>
      <c r="H42" s="13" t="s">
        <v>299</v>
      </c>
      <c r="I42" s="13" t="s">
        <v>451</v>
      </c>
      <c r="J42" s="13" t="s">
        <v>452</v>
      </c>
      <c r="K42" s="13" t="s">
        <v>470</v>
      </c>
    </row>
    <row r="43" spans="2:11" x14ac:dyDescent="0.2">
      <c r="C43" s="60" t="s">
        <v>387</v>
      </c>
      <c r="D43" s="57" t="s">
        <v>387</v>
      </c>
      <c r="E43" s="57" t="s">
        <v>387</v>
      </c>
      <c r="F43" s="57" t="s">
        <v>387</v>
      </c>
      <c r="G43" s="57" t="s">
        <v>387</v>
      </c>
      <c r="H43" s="57" t="s">
        <v>387</v>
      </c>
      <c r="I43" s="57" t="s">
        <v>387</v>
      </c>
      <c r="J43" s="57" t="s">
        <v>387</v>
      </c>
      <c r="K43" s="57" t="s">
        <v>387</v>
      </c>
    </row>
    <row r="44" spans="2:11" x14ac:dyDescent="0.2">
      <c r="B44" s="1" t="s">
        <v>457</v>
      </c>
      <c r="C44" s="16">
        <v>9</v>
      </c>
      <c r="D44" s="17">
        <v>12</v>
      </c>
      <c r="E44" s="17">
        <v>15</v>
      </c>
      <c r="F44" s="17">
        <v>9</v>
      </c>
      <c r="G44" s="17">
        <v>132</v>
      </c>
      <c r="H44" s="17">
        <v>64</v>
      </c>
      <c r="I44" s="17">
        <v>45</v>
      </c>
      <c r="J44" s="17">
        <v>14</v>
      </c>
      <c r="K44" s="17">
        <v>9</v>
      </c>
    </row>
    <row r="45" spans="2:11" x14ac:dyDescent="0.2">
      <c r="B45" s="69" t="s">
        <v>458</v>
      </c>
      <c r="C45" s="14">
        <f>SUM(C47:C70)</f>
        <v>9</v>
      </c>
      <c r="D45" s="3">
        <f t="shared" ref="D45:K45" si="3">SUM(D47:D70)</f>
        <v>12</v>
      </c>
      <c r="E45" s="3">
        <f t="shared" si="3"/>
        <v>13</v>
      </c>
      <c r="F45" s="3">
        <f t="shared" si="3"/>
        <v>9</v>
      </c>
      <c r="G45" s="3">
        <f t="shared" si="3"/>
        <v>139</v>
      </c>
      <c r="H45" s="3">
        <f t="shared" si="3"/>
        <v>75</v>
      </c>
      <c r="I45" s="3">
        <f t="shared" si="3"/>
        <v>41</v>
      </c>
      <c r="J45" s="3">
        <f t="shared" si="3"/>
        <v>14</v>
      </c>
      <c r="K45" s="3">
        <f t="shared" si="3"/>
        <v>9</v>
      </c>
    </row>
    <row r="46" spans="2:11" x14ac:dyDescent="0.2">
      <c r="B46" s="70"/>
      <c r="C46" s="14"/>
      <c r="D46" s="3"/>
      <c r="E46" s="3"/>
      <c r="F46" s="3"/>
      <c r="G46" s="3"/>
      <c r="H46" s="3"/>
      <c r="I46" s="3"/>
      <c r="J46" s="3"/>
      <c r="K46" s="3"/>
    </row>
    <row r="47" spans="2:11" x14ac:dyDescent="0.2">
      <c r="B47" s="1" t="s">
        <v>331</v>
      </c>
      <c r="C47" s="16">
        <v>2</v>
      </c>
      <c r="D47" s="19" t="s">
        <v>65</v>
      </c>
      <c r="E47" s="17">
        <v>1</v>
      </c>
      <c r="F47" s="19" t="s">
        <v>65</v>
      </c>
      <c r="G47" s="19" t="s">
        <v>65</v>
      </c>
      <c r="H47" s="19" t="s">
        <v>65</v>
      </c>
      <c r="I47" s="19" t="s">
        <v>65</v>
      </c>
      <c r="J47" s="19" t="s">
        <v>65</v>
      </c>
      <c r="K47" s="19" t="s">
        <v>65</v>
      </c>
    </row>
    <row r="48" spans="2:11" x14ac:dyDescent="0.2">
      <c r="B48" s="1" t="s">
        <v>332</v>
      </c>
      <c r="C48" s="18" t="s">
        <v>65</v>
      </c>
      <c r="D48" s="19" t="s">
        <v>65</v>
      </c>
      <c r="E48" s="19" t="s">
        <v>65</v>
      </c>
      <c r="F48" s="19" t="s">
        <v>65</v>
      </c>
      <c r="G48" s="19" t="s">
        <v>65</v>
      </c>
      <c r="H48" s="19" t="s">
        <v>65</v>
      </c>
      <c r="I48" s="19" t="s">
        <v>65</v>
      </c>
      <c r="J48" s="19" t="s">
        <v>65</v>
      </c>
      <c r="K48" s="19" t="s">
        <v>65</v>
      </c>
    </row>
    <row r="49" spans="2:11" x14ac:dyDescent="0.2">
      <c r="B49" s="1" t="s">
        <v>333</v>
      </c>
      <c r="C49" s="18" t="s">
        <v>65</v>
      </c>
      <c r="D49" s="19" t="s">
        <v>65</v>
      </c>
      <c r="E49" s="19" t="s">
        <v>65</v>
      </c>
      <c r="F49" s="19" t="s">
        <v>65</v>
      </c>
      <c r="G49" s="34">
        <f>SUM(H49:K49)</f>
        <v>2</v>
      </c>
      <c r="H49" s="19" t="s">
        <v>65</v>
      </c>
      <c r="I49" s="17">
        <v>2</v>
      </c>
      <c r="J49" s="19" t="s">
        <v>65</v>
      </c>
      <c r="K49" s="19" t="s">
        <v>65</v>
      </c>
    </row>
    <row r="50" spans="2:11" x14ac:dyDescent="0.2">
      <c r="B50" s="1" t="s">
        <v>334</v>
      </c>
      <c r="C50" s="18" t="s">
        <v>65</v>
      </c>
      <c r="D50" s="19" t="s">
        <v>65</v>
      </c>
      <c r="E50" s="19" t="s">
        <v>65</v>
      </c>
      <c r="F50" s="19" t="s">
        <v>65</v>
      </c>
      <c r="G50" s="34">
        <f>SUM(H50:K50)</f>
        <v>4</v>
      </c>
      <c r="H50" s="17">
        <v>4</v>
      </c>
      <c r="I50" s="19" t="s">
        <v>471</v>
      </c>
      <c r="J50" s="19" t="s">
        <v>65</v>
      </c>
      <c r="K50" s="19" t="s">
        <v>65</v>
      </c>
    </row>
    <row r="51" spans="2:11" x14ac:dyDescent="0.2">
      <c r="B51" s="1" t="s">
        <v>335</v>
      </c>
      <c r="C51" s="18" t="s">
        <v>65</v>
      </c>
      <c r="D51" s="17">
        <v>1</v>
      </c>
      <c r="E51" s="19" t="s">
        <v>65</v>
      </c>
      <c r="F51" s="19" t="s">
        <v>65</v>
      </c>
      <c r="G51" s="34">
        <f>SUM(H51:K51)</f>
        <v>31</v>
      </c>
      <c r="H51" s="17">
        <v>16</v>
      </c>
      <c r="I51" s="17">
        <v>3</v>
      </c>
      <c r="J51" s="17">
        <v>6</v>
      </c>
      <c r="K51" s="17">
        <v>6</v>
      </c>
    </row>
    <row r="52" spans="2:11" x14ac:dyDescent="0.2">
      <c r="B52" s="1" t="s">
        <v>336</v>
      </c>
      <c r="C52" s="18" t="s">
        <v>65</v>
      </c>
      <c r="D52" s="17">
        <v>1</v>
      </c>
      <c r="E52" s="19" t="s">
        <v>65</v>
      </c>
      <c r="F52" s="19" t="s">
        <v>65</v>
      </c>
      <c r="G52" s="19" t="s">
        <v>65</v>
      </c>
      <c r="H52" s="19" t="s">
        <v>65</v>
      </c>
      <c r="I52" s="19" t="s">
        <v>65</v>
      </c>
      <c r="J52" s="19" t="s">
        <v>65</v>
      </c>
      <c r="K52" s="19" t="s">
        <v>65</v>
      </c>
    </row>
    <row r="53" spans="2:11" x14ac:dyDescent="0.2">
      <c r="C53" s="15"/>
    </row>
    <row r="54" spans="2:11" x14ac:dyDescent="0.2">
      <c r="B54" s="1" t="s">
        <v>337</v>
      </c>
      <c r="C54" s="18" t="s">
        <v>65</v>
      </c>
      <c r="D54" s="19" t="s">
        <v>65</v>
      </c>
      <c r="E54" s="19" t="s">
        <v>65</v>
      </c>
      <c r="F54" s="19" t="s">
        <v>65</v>
      </c>
      <c r="G54" s="19">
        <f>SUM(H54:K54)</f>
        <v>1</v>
      </c>
      <c r="H54" s="19">
        <v>1</v>
      </c>
      <c r="I54" s="19" t="s">
        <v>65</v>
      </c>
      <c r="J54" s="19" t="s">
        <v>65</v>
      </c>
      <c r="K54" s="19" t="s">
        <v>65</v>
      </c>
    </row>
    <row r="55" spans="2:11" x14ac:dyDescent="0.2">
      <c r="B55" s="1" t="s">
        <v>338</v>
      </c>
      <c r="C55" s="18" t="s">
        <v>65</v>
      </c>
      <c r="D55" s="19" t="s">
        <v>65</v>
      </c>
      <c r="E55" s="19" t="s">
        <v>65</v>
      </c>
      <c r="F55" s="19" t="s">
        <v>65</v>
      </c>
      <c r="G55" s="19" t="s">
        <v>65</v>
      </c>
      <c r="H55" s="19" t="s">
        <v>65</v>
      </c>
      <c r="I55" s="19" t="s">
        <v>65</v>
      </c>
      <c r="J55" s="19" t="s">
        <v>65</v>
      </c>
      <c r="K55" s="19" t="s">
        <v>65</v>
      </c>
    </row>
    <row r="56" spans="2:11" x14ac:dyDescent="0.2">
      <c r="B56" s="1" t="s">
        <v>339</v>
      </c>
      <c r="C56" s="18" t="s">
        <v>65</v>
      </c>
      <c r="D56" s="19" t="s">
        <v>65</v>
      </c>
      <c r="E56" s="19" t="s">
        <v>65</v>
      </c>
      <c r="F56" s="19" t="s">
        <v>65</v>
      </c>
      <c r="G56" s="19" t="s">
        <v>65</v>
      </c>
      <c r="H56" s="19" t="s">
        <v>65</v>
      </c>
      <c r="I56" s="19" t="s">
        <v>65</v>
      </c>
      <c r="J56" s="19" t="s">
        <v>65</v>
      </c>
      <c r="K56" s="19" t="s">
        <v>65</v>
      </c>
    </row>
    <row r="57" spans="2:11" x14ac:dyDescent="0.2">
      <c r="C57" s="15"/>
    </row>
    <row r="58" spans="2:11" x14ac:dyDescent="0.2">
      <c r="B58" s="1" t="s">
        <v>340</v>
      </c>
      <c r="C58" s="18" t="s">
        <v>65</v>
      </c>
      <c r="D58" s="19" t="s">
        <v>65</v>
      </c>
      <c r="E58" s="19" t="s">
        <v>65</v>
      </c>
      <c r="F58" s="19" t="s">
        <v>65</v>
      </c>
      <c r="G58" s="34">
        <f>SUM(H58:K58)</f>
        <v>21</v>
      </c>
      <c r="H58" s="19" t="s">
        <v>65</v>
      </c>
      <c r="I58" s="17">
        <v>13</v>
      </c>
      <c r="J58" s="17">
        <v>8</v>
      </c>
      <c r="K58" s="19" t="s">
        <v>65</v>
      </c>
    </row>
    <row r="59" spans="2:11" x14ac:dyDescent="0.2">
      <c r="B59" s="1" t="s">
        <v>341</v>
      </c>
      <c r="C59" s="16">
        <v>4</v>
      </c>
      <c r="D59" s="17">
        <v>1</v>
      </c>
      <c r="E59" s="17">
        <v>1</v>
      </c>
      <c r="F59" s="19" t="s">
        <v>65</v>
      </c>
      <c r="G59" s="34">
        <f>SUM(H59:K59)</f>
        <v>15</v>
      </c>
      <c r="H59" s="17">
        <v>8</v>
      </c>
      <c r="I59" s="17">
        <v>7</v>
      </c>
      <c r="J59" s="19" t="s">
        <v>65</v>
      </c>
      <c r="K59" s="19" t="s">
        <v>65</v>
      </c>
    </row>
    <row r="60" spans="2:11" x14ac:dyDescent="0.2">
      <c r="B60" s="1" t="s">
        <v>342</v>
      </c>
      <c r="C60" s="18" t="s">
        <v>65</v>
      </c>
      <c r="D60" s="19" t="s">
        <v>65</v>
      </c>
      <c r="E60" s="19" t="s">
        <v>65</v>
      </c>
      <c r="F60" s="19" t="s">
        <v>65</v>
      </c>
      <c r="G60" s="34">
        <f>SUM(H60:K60)</f>
        <v>19</v>
      </c>
      <c r="H60" s="17">
        <v>17</v>
      </c>
      <c r="I60" s="17">
        <v>2</v>
      </c>
      <c r="J60" s="19" t="s">
        <v>65</v>
      </c>
      <c r="K60" s="19" t="s">
        <v>65</v>
      </c>
    </row>
    <row r="61" spans="2:11" x14ac:dyDescent="0.2">
      <c r="B61" s="1" t="s">
        <v>343</v>
      </c>
      <c r="C61" s="18" t="s">
        <v>65</v>
      </c>
      <c r="D61" s="19" t="s">
        <v>65</v>
      </c>
      <c r="E61" s="19" t="s">
        <v>65</v>
      </c>
      <c r="F61" s="19" t="s">
        <v>65</v>
      </c>
      <c r="G61" s="34">
        <f>SUM(H61:K61)</f>
        <v>29</v>
      </c>
      <c r="H61" s="17">
        <v>29</v>
      </c>
      <c r="I61" s="19" t="s">
        <v>65</v>
      </c>
      <c r="J61" s="19" t="s">
        <v>65</v>
      </c>
      <c r="K61" s="19" t="s">
        <v>65</v>
      </c>
    </row>
    <row r="62" spans="2:11" x14ac:dyDescent="0.2">
      <c r="B62" s="1" t="s">
        <v>344</v>
      </c>
      <c r="C62" s="18" t="s">
        <v>65</v>
      </c>
      <c r="D62" s="19" t="s">
        <v>65</v>
      </c>
      <c r="E62" s="19" t="s">
        <v>65</v>
      </c>
      <c r="F62" s="19" t="s">
        <v>65</v>
      </c>
      <c r="G62" s="34">
        <f>SUM(H62:K62)</f>
        <v>2</v>
      </c>
      <c r="H62" s="19" t="s">
        <v>65</v>
      </c>
      <c r="I62" s="17">
        <v>2</v>
      </c>
      <c r="J62" s="19" t="s">
        <v>65</v>
      </c>
      <c r="K62" s="19" t="s">
        <v>65</v>
      </c>
    </row>
    <row r="63" spans="2:11" x14ac:dyDescent="0.2">
      <c r="C63" s="15"/>
    </row>
    <row r="64" spans="2:11" x14ac:dyDescent="0.2">
      <c r="B64" s="1" t="s">
        <v>345</v>
      </c>
      <c r="C64" s="18" t="s">
        <v>65</v>
      </c>
      <c r="D64" s="19" t="s">
        <v>65</v>
      </c>
      <c r="E64" s="19" t="s">
        <v>65</v>
      </c>
      <c r="F64" s="19" t="s">
        <v>65</v>
      </c>
      <c r="G64" s="19">
        <f>SUM(H64:K64)</f>
        <v>1</v>
      </c>
      <c r="H64" s="19" t="s">
        <v>65</v>
      </c>
      <c r="I64" s="19">
        <v>1</v>
      </c>
      <c r="J64" s="19" t="s">
        <v>65</v>
      </c>
      <c r="K64" s="19" t="s">
        <v>65</v>
      </c>
    </row>
    <row r="65" spans="1:11" x14ac:dyDescent="0.2">
      <c r="B65" s="1" t="s">
        <v>346</v>
      </c>
      <c r="C65" s="18" t="s">
        <v>65</v>
      </c>
      <c r="D65" s="19" t="s">
        <v>65</v>
      </c>
      <c r="E65" s="19" t="s">
        <v>65</v>
      </c>
      <c r="F65" s="19" t="s">
        <v>65</v>
      </c>
      <c r="G65" s="34">
        <f t="shared" ref="G65:G70" si="4">SUM(H65:K65)</f>
        <v>1</v>
      </c>
      <c r="H65" s="19" t="s">
        <v>65</v>
      </c>
      <c r="I65" s="17">
        <v>1</v>
      </c>
      <c r="J65" s="19" t="s">
        <v>65</v>
      </c>
      <c r="K65" s="19" t="s">
        <v>65</v>
      </c>
    </row>
    <row r="66" spans="1:11" x14ac:dyDescent="0.2">
      <c r="B66" s="1" t="s">
        <v>347</v>
      </c>
      <c r="C66" s="18" t="s">
        <v>65</v>
      </c>
      <c r="D66" s="19" t="s">
        <v>65</v>
      </c>
      <c r="E66" s="19" t="s">
        <v>65</v>
      </c>
      <c r="F66" s="19" t="s">
        <v>65</v>
      </c>
      <c r="G66" s="19" t="s">
        <v>65</v>
      </c>
      <c r="H66" s="19" t="s">
        <v>65</v>
      </c>
      <c r="I66" s="19" t="s">
        <v>65</v>
      </c>
      <c r="J66" s="19" t="s">
        <v>65</v>
      </c>
      <c r="K66" s="19" t="s">
        <v>65</v>
      </c>
    </row>
    <row r="67" spans="1:11" x14ac:dyDescent="0.2">
      <c r="B67" s="1" t="s">
        <v>348</v>
      </c>
      <c r="C67" s="16">
        <v>1</v>
      </c>
      <c r="D67" s="17">
        <v>2</v>
      </c>
      <c r="E67" s="19" t="s">
        <v>65</v>
      </c>
      <c r="F67" s="19" t="s">
        <v>65</v>
      </c>
      <c r="G67" s="34">
        <f t="shared" si="4"/>
        <v>9</v>
      </c>
      <c r="H67" s="19" t="s">
        <v>65</v>
      </c>
      <c r="I67" s="17">
        <v>8</v>
      </c>
      <c r="J67" s="19" t="s">
        <v>65</v>
      </c>
      <c r="K67" s="17">
        <v>1</v>
      </c>
    </row>
    <row r="68" spans="1:11" x14ac:dyDescent="0.2">
      <c r="B68" s="1" t="s">
        <v>349</v>
      </c>
      <c r="C68" s="16">
        <v>1</v>
      </c>
      <c r="D68" s="17">
        <v>7</v>
      </c>
      <c r="E68" s="17">
        <v>9</v>
      </c>
      <c r="F68" s="17">
        <v>5</v>
      </c>
      <c r="G68" s="34">
        <f t="shared" si="4"/>
        <v>1</v>
      </c>
      <c r="H68" s="19" t="s">
        <v>65</v>
      </c>
      <c r="I68" s="19" t="s">
        <v>65</v>
      </c>
      <c r="J68" s="19" t="s">
        <v>65</v>
      </c>
      <c r="K68" s="17">
        <v>1</v>
      </c>
    </row>
    <row r="69" spans="1:11" x14ac:dyDescent="0.2">
      <c r="B69" s="1" t="s">
        <v>350</v>
      </c>
      <c r="C69" s="16">
        <v>1</v>
      </c>
      <c r="D69" s="19" t="s">
        <v>65</v>
      </c>
      <c r="E69" s="17">
        <v>2</v>
      </c>
      <c r="F69" s="17">
        <v>4</v>
      </c>
      <c r="G69" s="34">
        <f t="shared" si="4"/>
        <v>1</v>
      </c>
      <c r="H69" s="19" t="s">
        <v>65</v>
      </c>
      <c r="I69" s="19" t="s">
        <v>65</v>
      </c>
      <c r="J69" s="19" t="s">
        <v>65</v>
      </c>
      <c r="K69" s="17">
        <v>1</v>
      </c>
    </row>
    <row r="70" spans="1:11" x14ac:dyDescent="0.2">
      <c r="B70" s="1" t="s">
        <v>351</v>
      </c>
      <c r="C70" s="18" t="s">
        <v>65</v>
      </c>
      <c r="D70" s="19" t="s">
        <v>65</v>
      </c>
      <c r="E70" s="19" t="s">
        <v>65</v>
      </c>
      <c r="F70" s="19" t="s">
        <v>65</v>
      </c>
      <c r="G70" s="34">
        <f t="shared" si="4"/>
        <v>2</v>
      </c>
      <c r="H70" s="19" t="s">
        <v>65</v>
      </c>
      <c r="I70" s="17">
        <v>2</v>
      </c>
      <c r="J70" s="19" t="s">
        <v>65</v>
      </c>
      <c r="K70" s="19" t="s">
        <v>65</v>
      </c>
    </row>
    <row r="71" spans="1:11" ht="18" thickBot="1" x14ac:dyDescent="0.25">
      <c r="B71" s="5"/>
      <c r="C71" s="38"/>
      <c r="D71" s="5"/>
      <c r="E71" s="5"/>
      <c r="F71" s="5"/>
      <c r="G71" s="5"/>
      <c r="H71" s="5"/>
      <c r="I71" s="5"/>
      <c r="J71" s="5"/>
      <c r="K71" s="5"/>
    </row>
    <row r="72" spans="1:11" x14ac:dyDescent="0.2">
      <c r="C72" s="1" t="s">
        <v>472</v>
      </c>
    </row>
    <row r="73" spans="1:11" x14ac:dyDescent="0.2">
      <c r="A73" s="1"/>
    </row>
  </sheetData>
  <phoneticPr fontId="2"/>
  <pageMargins left="0.34" right="0.37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1"/>
  <sheetViews>
    <sheetView showGridLines="0" zoomScale="75" workbookViewId="0">
      <selection activeCell="F24" sqref="F24"/>
    </sheetView>
  </sheetViews>
  <sheetFormatPr defaultColWidth="14.625" defaultRowHeight="17.25" x14ac:dyDescent="0.2"/>
  <cols>
    <col min="1" max="1" width="13.375" style="2" customWidth="1"/>
    <col min="2" max="2" width="5.875" style="2" customWidth="1"/>
    <col min="3" max="3" width="4.625" style="2" customWidth="1"/>
    <col min="4" max="8" width="15.875" style="2" customWidth="1"/>
    <col min="9" max="10" width="13.375" style="2" customWidth="1"/>
    <col min="11" max="11" width="15.875" style="2" customWidth="1"/>
    <col min="12" max="256" width="14.625" style="2"/>
    <col min="257" max="257" width="13.375" style="2" customWidth="1"/>
    <col min="258" max="258" width="5.875" style="2" customWidth="1"/>
    <col min="259" max="259" width="4.625" style="2" customWidth="1"/>
    <col min="260" max="264" width="15.875" style="2" customWidth="1"/>
    <col min="265" max="266" width="13.375" style="2" customWidth="1"/>
    <col min="267" max="267" width="15.875" style="2" customWidth="1"/>
    <col min="268" max="512" width="14.625" style="2"/>
    <col min="513" max="513" width="13.375" style="2" customWidth="1"/>
    <col min="514" max="514" width="5.875" style="2" customWidth="1"/>
    <col min="515" max="515" width="4.625" style="2" customWidth="1"/>
    <col min="516" max="520" width="15.875" style="2" customWidth="1"/>
    <col min="521" max="522" width="13.375" style="2" customWidth="1"/>
    <col min="523" max="523" width="15.875" style="2" customWidth="1"/>
    <col min="524" max="768" width="14.625" style="2"/>
    <col min="769" max="769" width="13.375" style="2" customWidth="1"/>
    <col min="770" max="770" width="5.875" style="2" customWidth="1"/>
    <col min="771" max="771" width="4.625" style="2" customWidth="1"/>
    <col min="772" max="776" width="15.875" style="2" customWidth="1"/>
    <col min="777" max="778" width="13.375" style="2" customWidth="1"/>
    <col min="779" max="779" width="15.875" style="2" customWidth="1"/>
    <col min="780" max="1024" width="14.625" style="2"/>
    <col min="1025" max="1025" width="13.375" style="2" customWidth="1"/>
    <col min="1026" max="1026" width="5.875" style="2" customWidth="1"/>
    <col min="1027" max="1027" width="4.625" style="2" customWidth="1"/>
    <col min="1028" max="1032" width="15.875" style="2" customWidth="1"/>
    <col min="1033" max="1034" width="13.375" style="2" customWidth="1"/>
    <col min="1035" max="1035" width="15.875" style="2" customWidth="1"/>
    <col min="1036" max="1280" width="14.625" style="2"/>
    <col min="1281" max="1281" width="13.375" style="2" customWidth="1"/>
    <col min="1282" max="1282" width="5.875" style="2" customWidth="1"/>
    <col min="1283" max="1283" width="4.625" style="2" customWidth="1"/>
    <col min="1284" max="1288" width="15.875" style="2" customWidth="1"/>
    <col min="1289" max="1290" width="13.375" style="2" customWidth="1"/>
    <col min="1291" max="1291" width="15.875" style="2" customWidth="1"/>
    <col min="1292" max="1536" width="14.625" style="2"/>
    <col min="1537" max="1537" width="13.375" style="2" customWidth="1"/>
    <col min="1538" max="1538" width="5.875" style="2" customWidth="1"/>
    <col min="1539" max="1539" width="4.625" style="2" customWidth="1"/>
    <col min="1540" max="1544" width="15.875" style="2" customWidth="1"/>
    <col min="1545" max="1546" width="13.375" style="2" customWidth="1"/>
    <col min="1547" max="1547" width="15.875" style="2" customWidth="1"/>
    <col min="1548" max="1792" width="14.625" style="2"/>
    <col min="1793" max="1793" width="13.375" style="2" customWidth="1"/>
    <col min="1794" max="1794" width="5.875" style="2" customWidth="1"/>
    <col min="1795" max="1795" width="4.625" style="2" customWidth="1"/>
    <col min="1796" max="1800" width="15.875" style="2" customWidth="1"/>
    <col min="1801" max="1802" width="13.375" style="2" customWidth="1"/>
    <col min="1803" max="1803" width="15.875" style="2" customWidth="1"/>
    <col min="1804" max="2048" width="14.625" style="2"/>
    <col min="2049" max="2049" width="13.375" style="2" customWidth="1"/>
    <col min="2050" max="2050" width="5.875" style="2" customWidth="1"/>
    <col min="2051" max="2051" width="4.625" style="2" customWidth="1"/>
    <col min="2052" max="2056" width="15.875" style="2" customWidth="1"/>
    <col min="2057" max="2058" width="13.375" style="2" customWidth="1"/>
    <col min="2059" max="2059" width="15.875" style="2" customWidth="1"/>
    <col min="2060" max="2304" width="14.625" style="2"/>
    <col min="2305" max="2305" width="13.375" style="2" customWidth="1"/>
    <col min="2306" max="2306" width="5.875" style="2" customWidth="1"/>
    <col min="2307" max="2307" width="4.625" style="2" customWidth="1"/>
    <col min="2308" max="2312" width="15.875" style="2" customWidth="1"/>
    <col min="2313" max="2314" width="13.375" style="2" customWidth="1"/>
    <col min="2315" max="2315" width="15.875" style="2" customWidth="1"/>
    <col min="2316" max="2560" width="14.625" style="2"/>
    <col min="2561" max="2561" width="13.375" style="2" customWidth="1"/>
    <col min="2562" max="2562" width="5.875" style="2" customWidth="1"/>
    <col min="2563" max="2563" width="4.625" style="2" customWidth="1"/>
    <col min="2564" max="2568" width="15.875" style="2" customWidth="1"/>
    <col min="2569" max="2570" width="13.375" style="2" customWidth="1"/>
    <col min="2571" max="2571" width="15.875" style="2" customWidth="1"/>
    <col min="2572" max="2816" width="14.625" style="2"/>
    <col min="2817" max="2817" width="13.375" style="2" customWidth="1"/>
    <col min="2818" max="2818" width="5.875" style="2" customWidth="1"/>
    <col min="2819" max="2819" width="4.625" style="2" customWidth="1"/>
    <col min="2820" max="2824" width="15.875" style="2" customWidth="1"/>
    <col min="2825" max="2826" width="13.375" style="2" customWidth="1"/>
    <col min="2827" max="2827" width="15.875" style="2" customWidth="1"/>
    <col min="2828" max="3072" width="14.625" style="2"/>
    <col min="3073" max="3073" width="13.375" style="2" customWidth="1"/>
    <col min="3074" max="3074" width="5.875" style="2" customWidth="1"/>
    <col min="3075" max="3075" width="4.625" style="2" customWidth="1"/>
    <col min="3076" max="3080" width="15.875" style="2" customWidth="1"/>
    <col min="3081" max="3082" width="13.375" style="2" customWidth="1"/>
    <col min="3083" max="3083" width="15.875" style="2" customWidth="1"/>
    <col min="3084" max="3328" width="14.625" style="2"/>
    <col min="3329" max="3329" width="13.375" style="2" customWidth="1"/>
    <col min="3330" max="3330" width="5.875" style="2" customWidth="1"/>
    <col min="3331" max="3331" width="4.625" style="2" customWidth="1"/>
    <col min="3332" max="3336" width="15.875" style="2" customWidth="1"/>
    <col min="3337" max="3338" width="13.375" style="2" customWidth="1"/>
    <col min="3339" max="3339" width="15.875" style="2" customWidth="1"/>
    <col min="3340" max="3584" width="14.625" style="2"/>
    <col min="3585" max="3585" width="13.375" style="2" customWidth="1"/>
    <col min="3586" max="3586" width="5.875" style="2" customWidth="1"/>
    <col min="3587" max="3587" width="4.625" style="2" customWidth="1"/>
    <col min="3588" max="3592" width="15.875" style="2" customWidth="1"/>
    <col min="3593" max="3594" width="13.375" style="2" customWidth="1"/>
    <col min="3595" max="3595" width="15.875" style="2" customWidth="1"/>
    <col min="3596" max="3840" width="14.625" style="2"/>
    <col min="3841" max="3841" width="13.375" style="2" customWidth="1"/>
    <col min="3842" max="3842" width="5.875" style="2" customWidth="1"/>
    <col min="3843" max="3843" width="4.625" style="2" customWidth="1"/>
    <col min="3844" max="3848" width="15.875" style="2" customWidth="1"/>
    <col min="3849" max="3850" width="13.375" style="2" customWidth="1"/>
    <col min="3851" max="3851" width="15.875" style="2" customWidth="1"/>
    <col min="3852" max="4096" width="14.625" style="2"/>
    <col min="4097" max="4097" width="13.375" style="2" customWidth="1"/>
    <col min="4098" max="4098" width="5.875" style="2" customWidth="1"/>
    <col min="4099" max="4099" width="4.625" style="2" customWidth="1"/>
    <col min="4100" max="4104" width="15.875" style="2" customWidth="1"/>
    <col min="4105" max="4106" width="13.375" style="2" customWidth="1"/>
    <col min="4107" max="4107" width="15.875" style="2" customWidth="1"/>
    <col min="4108" max="4352" width="14.625" style="2"/>
    <col min="4353" max="4353" width="13.375" style="2" customWidth="1"/>
    <col min="4354" max="4354" width="5.875" style="2" customWidth="1"/>
    <col min="4355" max="4355" width="4.625" style="2" customWidth="1"/>
    <col min="4356" max="4360" width="15.875" style="2" customWidth="1"/>
    <col min="4361" max="4362" width="13.375" style="2" customWidth="1"/>
    <col min="4363" max="4363" width="15.875" style="2" customWidth="1"/>
    <col min="4364" max="4608" width="14.625" style="2"/>
    <col min="4609" max="4609" width="13.375" style="2" customWidth="1"/>
    <col min="4610" max="4610" width="5.875" style="2" customWidth="1"/>
    <col min="4611" max="4611" width="4.625" style="2" customWidth="1"/>
    <col min="4612" max="4616" width="15.875" style="2" customWidth="1"/>
    <col min="4617" max="4618" width="13.375" style="2" customWidth="1"/>
    <col min="4619" max="4619" width="15.875" style="2" customWidth="1"/>
    <col min="4620" max="4864" width="14.625" style="2"/>
    <col min="4865" max="4865" width="13.375" style="2" customWidth="1"/>
    <col min="4866" max="4866" width="5.875" style="2" customWidth="1"/>
    <col min="4867" max="4867" width="4.625" style="2" customWidth="1"/>
    <col min="4868" max="4872" width="15.875" style="2" customWidth="1"/>
    <col min="4873" max="4874" width="13.375" style="2" customWidth="1"/>
    <col min="4875" max="4875" width="15.875" style="2" customWidth="1"/>
    <col min="4876" max="5120" width="14.625" style="2"/>
    <col min="5121" max="5121" width="13.375" style="2" customWidth="1"/>
    <col min="5122" max="5122" width="5.875" style="2" customWidth="1"/>
    <col min="5123" max="5123" width="4.625" style="2" customWidth="1"/>
    <col min="5124" max="5128" width="15.875" style="2" customWidth="1"/>
    <col min="5129" max="5130" width="13.375" style="2" customWidth="1"/>
    <col min="5131" max="5131" width="15.875" style="2" customWidth="1"/>
    <col min="5132" max="5376" width="14.625" style="2"/>
    <col min="5377" max="5377" width="13.375" style="2" customWidth="1"/>
    <col min="5378" max="5378" width="5.875" style="2" customWidth="1"/>
    <col min="5379" max="5379" width="4.625" style="2" customWidth="1"/>
    <col min="5380" max="5384" width="15.875" style="2" customWidth="1"/>
    <col min="5385" max="5386" width="13.375" style="2" customWidth="1"/>
    <col min="5387" max="5387" width="15.875" style="2" customWidth="1"/>
    <col min="5388" max="5632" width="14.625" style="2"/>
    <col min="5633" max="5633" width="13.375" style="2" customWidth="1"/>
    <col min="5634" max="5634" width="5.875" style="2" customWidth="1"/>
    <col min="5635" max="5635" width="4.625" style="2" customWidth="1"/>
    <col min="5636" max="5640" width="15.875" style="2" customWidth="1"/>
    <col min="5641" max="5642" width="13.375" style="2" customWidth="1"/>
    <col min="5643" max="5643" width="15.875" style="2" customWidth="1"/>
    <col min="5644" max="5888" width="14.625" style="2"/>
    <col min="5889" max="5889" width="13.375" style="2" customWidth="1"/>
    <col min="5890" max="5890" width="5.875" style="2" customWidth="1"/>
    <col min="5891" max="5891" width="4.625" style="2" customWidth="1"/>
    <col min="5892" max="5896" width="15.875" style="2" customWidth="1"/>
    <col min="5897" max="5898" width="13.375" style="2" customWidth="1"/>
    <col min="5899" max="5899" width="15.875" style="2" customWidth="1"/>
    <col min="5900" max="6144" width="14.625" style="2"/>
    <col min="6145" max="6145" width="13.375" style="2" customWidth="1"/>
    <col min="6146" max="6146" width="5.875" style="2" customWidth="1"/>
    <col min="6147" max="6147" width="4.625" style="2" customWidth="1"/>
    <col min="6148" max="6152" width="15.875" style="2" customWidth="1"/>
    <col min="6153" max="6154" width="13.375" style="2" customWidth="1"/>
    <col min="6155" max="6155" width="15.875" style="2" customWidth="1"/>
    <col min="6156" max="6400" width="14.625" style="2"/>
    <col min="6401" max="6401" width="13.375" style="2" customWidth="1"/>
    <col min="6402" max="6402" width="5.875" style="2" customWidth="1"/>
    <col min="6403" max="6403" width="4.625" style="2" customWidth="1"/>
    <col min="6404" max="6408" width="15.875" style="2" customWidth="1"/>
    <col min="6409" max="6410" width="13.375" style="2" customWidth="1"/>
    <col min="6411" max="6411" width="15.875" style="2" customWidth="1"/>
    <col min="6412" max="6656" width="14.625" style="2"/>
    <col min="6657" max="6657" width="13.375" style="2" customWidth="1"/>
    <col min="6658" max="6658" width="5.875" style="2" customWidth="1"/>
    <col min="6659" max="6659" width="4.625" style="2" customWidth="1"/>
    <col min="6660" max="6664" width="15.875" style="2" customWidth="1"/>
    <col min="6665" max="6666" width="13.375" style="2" customWidth="1"/>
    <col min="6667" max="6667" width="15.875" style="2" customWidth="1"/>
    <col min="6668" max="6912" width="14.625" style="2"/>
    <col min="6913" max="6913" width="13.375" style="2" customWidth="1"/>
    <col min="6914" max="6914" width="5.875" style="2" customWidth="1"/>
    <col min="6915" max="6915" width="4.625" style="2" customWidth="1"/>
    <col min="6916" max="6920" width="15.875" style="2" customWidth="1"/>
    <col min="6921" max="6922" width="13.375" style="2" customWidth="1"/>
    <col min="6923" max="6923" width="15.875" style="2" customWidth="1"/>
    <col min="6924" max="7168" width="14.625" style="2"/>
    <col min="7169" max="7169" width="13.375" style="2" customWidth="1"/>
    <col min="7170" max="7170" width="5.875" style="2" customWidth="1"/>
    <col min="7171" max="7171" width="4.625" style="2" customWidth="1"/>
    <col min="7172" max="7176" width="15.875" style="2" customWidth="1"/>
    <col min="7177" max="7178" width="13.375" style="2" customWidth="1"/>
    <col min="7179" max="7179" width="15.875" style="2" customWidth="1"/>
    <col min="7180" max="7424" width="14.625" style="2"/>
    <col min="7425" max="7425" width="13.375" style="2" customWidth="1"/>
    <col min="7426" max="7426" width="5.875" style="2" customWidth="1"/>
    <col min="7427" max="7427" width="4.625" style="2" customWidth="1"/>
    <col min="7428" max="7432" width="15.875" style="2" customWidth="1"/>
    <col min="7433" max="7434" width="13.375" style="2" customWidth="1"/>
    <col min="7435" max="7435" width="15.875" style="2" customWidth="1"/>
    <col min="7436" max="7680" width="14.625" style="2"/>
    <col min="7681" max="7681" width="13.375" style="2" customWidth="1"/>
    <col min="7682" max="7682" width="5.875" style="2" customWidth="1"/>
    <col min="7683" max="7683" width="4.625" style="2" customWidth="1"/>
    <col min="7684" max="7688" width="15.875" style="2" customWidth="1"/>
    <col min="7689" max="7690" width="13.375" style="2" customWidth="1"/>
    <col min="7691" max="7691" width="15.875" style="2" customWidth="1"/>
    <col min="7692" max="7936" width="14.625" style="2"/>
    <col min="7937" max="7937" width="13.375" style="2" customWidth="1"/>
    <col min="7938" max="7938" width="5.875" style="2" customWidth="1"/>
    <col min="7939" max="7939" width="4.625" style="2" customWidth="1"/>
    <col min="7940" max="7944" width="15.875" style="2" customWidth="1"/>
    <col min="7945" max="7946" width="13.375" style="2" customWidth="1"/>
    <col min="7947" max="7947" width="15.875" style="2" customWidth="1"/>
    <col min="7948" max="8192" width="14.625" style="2"/>
    <col min="8193" max="8193" width="13.375" style="2" customWidth="1"/>
    <col min="8194" max="8194" width="5.875" style="2" customWidth="1"/>
    <col min="8195" max="8195" width="4.625" style="2" customWidth="1"/>
    <col min="8196" max="8200" width="15.875" style="2" customWidth="1"/>
    <col min="8201" max="8202" width="13.375" style="2" customWidth="1"/>
    <col min="8203" max="8203" width="15.875" style="2" customWidth="1"/>
    <col min="8204" max="8448" width="14.625" style="2"/>
    <col min="8449" max="8449" width="13.375" style="2" customWidth="1"/>
    <col min="8450" max="8450" width="5.875" style="2" customWidth="1"/>
    <col min="8451" max="8451" width="4.625" style="2" customWidth="1"/>
    <col min="8452" max="8456" width="15.875" style="2" customWidth="1"/>
    <col min="8457" max="8458" width="13.375" style="2" customWidth="1"/>
    <col min="8459" max="8459" width="15.875" style="2" customWidth="1"/>
    <col min="8460" max="8704" width="14.625" style="2"/>
    <col min="8705" max="8705" width="13.375" style="2" customWidth="1"/>
    <col min="8706" max="8706" width="5.875" style="2" customWidth="1"/>
    <col min="8707" max="8707" width="4.625" style="2" customWidth="1"/>
    <col min="8708" max="8712" width="15.875" style="2" customWidth="1"/>
    <col min="8713" max="8714" width="13.375" style="2" customWidth="1"/>
    <col min="8715" max="8715" width="15.875" style="2" customWidth="1"/>
    <col min="8716" max="8960" width="14.625" style="2"/>
    <col min="8961" max="8961" width="13.375" style="2" customWidth="1"/>
    <col min="8962" max="8962" width="5.875" style="2" customWidth="1"/>
    <col min="8963" max="8963" width="4.625" style="2" customWidth="1"/>
    <col min="8964" max="8968" width="15.875" style="2" customWidth="1"/>
    <col min="8969" max="8970" width="13.375" style="2" customWidth="1"/>
    <col min="8971" max="8971" width="15.875" style="2" customWidth="1"/>
    <col min="8972" max="9216" width="14.625" style="2"/>
    <col min="9217" max="9217" width="13.375" style="2" customWidth="1"/>
    <col min="9218" max="9218" width="5.875" style="2" customWidth="1"/>
    <col min="9219" max="9219" width="4.625" style="2" customWidth="1"/>
    <col min="9220" max="9224" width="15.875" style="2" customWidth="1"/>
    <col min="9225" max="9226" width="13.375" style="2" customWidth="1"/>
    <col min="9227" max="9227" width="15.875" style="2" customWidth="1"/>
    <col min="9228" max="9472" width="14.625" style="2"/>
    <col min="9473" max="9473" width="13.375" style="2" customWidth="1"/>
    <col min="9474" max="9474" width="5.875" style="2" customWidth="1"/>
    <col min="9475" max="9475" width="4.625" style="2" customWidth="1"/>
    <col min="9476" max="9480" width="15.875" style="2" customWidth="1"/>
    <col min="9481" max="9482" width="13.375" style="2" customWidth="1"/>
    <col min="9483" max="9483" width="15.875" style="2" customWidth="1"/>
    <col min="9484" max="9728" width="14.625" style="2"/>
    <col min="9729" max="9729" width="13.375" style="2" customWidth="1"/>
    <col min="9730" max="9730" width="5.875" style="2" customWidth="1"/>
    <col min="9731" max="9731" width="4.625" style="2" customWidth="1"/>
    <col min="9732" max="9736" width="15.875" style="2" customWidth="1"/>
    <col min="9737" max="9738" width="13.375" style="2" customWidth="1"/>
    <col min="9739" max="9739" width="15.875" style="2" customWidth="1"/>
    <col min="9740" max="9984" width="14.625" style="2"/>
    <col min="9985" max="9985" width="13.375" style="2" customWidth="1"/>
    <col min="9986" max="9986" width="5.875" style="2" customWidth="1"/>
    <col min="9987" max="9987" width="4.625" style="2" customWidth="1"/>
    <col min="9988" max="9992" width="15.875" style="2" customWidth="1"/>
    <col min="9993" max="9994" width="13.375" style="2" customWidth="1"/>
    <col min="9995" max="9995" width="15.875" style="2" customWidth="1"/>
    <col min="9996" max="10240" width="14.625" style="2"/>
    <col min="10241" max="10241" width="13.375" style="2" customWidth="1"/>
    <col min="10242" max="10242" width="5.875" style="2" customWidth="1"/>
    <col min="10243" max="10243" width="4.625" style="2" customWidth="1"/>
    <col min="10244" max="10248" width="15.875" style="2" customWidth="1"/>
    <col min="10249" max="10250" width="13.375" style="2" customWidth="1"/>
    <col min="10251" max="10251" width="15.875" style="2" customWidth="1"/>
    <col min="10252" max="10496" width="14.625" style="2"/>
    <col min="10497" max="10497" width="13.375" style="2" customWidth="1"/>
    <col min="10498" max="10498" width="5.875" style="2" customWidth="1"/>
    <col min="10499" max="10499" width="4.625" style="2" customWidth="1"/>
    <col min="10500" max="10504" width="15.875" style="2" customWidth="1"/>
    <col min="10505" max="10506" width="13.375" style="2" customWidth="1"/>
    <col min="10507" max="10507" width="15.875" style="2" customWidth="1"/>
    <col min="10508" max="10752" width="14.625" style="2"/>
    <col min="10753" max="10753" width="13.375" style="2" customWidth="1"/>
    <col min="10754" max="10754" width="5.875" style="2" customWidth="1"/>
    <col min="10755" max="10755" width="4.625" style="2" customWidth="1"/>
    <col min="10756" max="10760" width="15.875" style="2" customWidth="1"/>
    <col min="10761" max="10762" width="13.375" style="2" customWidth="1"/>
    <col min="10763" max="10763" width="15.875" style="2" customWidth="1"/>
    <col min="10764" max="11008" width="14.625" style="2"/>
    <col min="11009" max="11009" width="13.375" style="2" customWidth="1"/>
    <col min="11010" max="11010" width="5.875" style="2" customWidth="1"/>
    <col min="11011" max="11011" width="4.625" style="2" customWidth="1"/>
    <col min="11012" max="11016" width="15.875" style="2" customWidth="1"/>
    <col min="11017" max="11018" width="13.375" style="2" customWidth="1"/>
    <col min="11019" max="11019" width="15.875" style="2" customWidth="1"/>
    <col min="11020" max="11264" width="14.625" style="2"/>
    <col min="11265" max="11265" width="13.375" style="2" customWidth="1"/>
    <col min="11266" max="11266" width="5.875" style="2" customWidth="1"/>
    <col min="11267" max="11267" width="4.625" style="2" customWidth="1"/>
    <col min="11268" max="11272" width="15.875" style="2" customWidth="1"/>
    <col min="11273" max="11274" width="13.375" style="2" customWidth="1"/>
    <col min="11275" max="11275" width="15.875" style="2" customWidth="1"/>
    <col min="11276" max="11520" width="14.625" style="2"/>
    <col min="11521" max="11521" width="13.375" style="2" customWidth="1"/>
    <col min="11522" max="11522" width="5.875" style="2" customWidth="1"/>
    <col min="11523" max="11523" width="4.625" style="2" customWidth="1"/>
    <col min="11524" max="11528" width="15.875" style="2" customWidth="1"/>
    <col min="11529" max="11530" width="13.375" style="2" customWidth="1"/>
    <col min="11531" max="11531" width="15.875" style="2" customWidth="1"/>
    <col min="11532" max="11776" width="14.625" style="2"/>
    <col min="11777" max="11777" width="13.375" style="2" customWidth="1"/>
    <col min="11778" max="11778" width="5.875" style="2" customWidth="1"/>
    <col min="11779" max="11779" width="4.625" style="2" customWidth="1"/>
    <col min="11780" max="11784" width="15.875" style="2" customWidth="1"/>
    <col min="11785" max="11786" width="13.375" style="2" customWidth="1"/>
    <col min="11787" max="11787" width="15.875" style="2" customWidth="1"/>
    <col min="11788" max="12032" width="14.625" style="2"/>
    <col min="12033" max="12033" width="13.375" style="2" customWidth="1"/>
    <col min="12034" max="12034" width="5.875" style="2" customWidth="1"/>
    <col min="12035" max="12035" width="4.625" style="2" customWidth="1"/>
    <col min="12036" max="12040" width="15.875" style="2" customWidth="1"/>
    <col min="12041" max="12042" width="13.375" style="2" customWidth="1"/>
    <col min="12043" max="12043" width="15.875" style="2" customWidth="1"/>
    <col min="12044" max="12288" width="14.625" style="2"/>
    <col min="12289" max="12289" width="13.375" style="2" customWidth="1"/>
    <col min="12290" max="12290" width="5.875" style="2" customWidth="1"/>
    <col min="12291" max="12291" width="4.625" style="2" customWidth="1"/>
    <col min="12292" max="12296" width="15.875" style="2" customWidth="1"/>
    <col min="12297" max="12298" width="13.375" style="2" customWidth="1"/>
    <col min="12299" max="12299" width="15.875" style="2" customWidth="1"/>
    <col min="12300" max="12544" width="14.625" style="2"/>
    <col min="12545" max="12545" width="13.375" style="2" customWidth="1"/>
    <col min="12546" max="12546" width="5.875" style="2" customWidth="1"/>
    <col min="12547" max="12547" width="4.625" style="2" customWidth="1"/>
    <col min="12548" max="12552" width="15.875" style="2" customWidth="1"/>
    <col min="12553" max="12554" width="13.375" style="2" customWidth="1"/>
    <col min="12555" max="12555" width="15.875" style="2" customWidth="1"/>
    <col min="12556" max="12800" width="14.625" style="2"/>
    <col min="12801" max="12801" width="13.375" style="2" customWidth="1"/>
    <col min="12802" max="12802" width="5.875" style="2" customWidth="1"/>
    <col min="12803" max="12803" width="4.625" style="2" customWidth="1"/>
    <col min="12804" max="12808" width="15.875" style="2" customWidth="1"/>
    <col min="12809" max="12810" width="13.375" style="2" customWidth="1"/>
    <col min="12811" max="12811" width="15.875" style="2" customWidth="1"/>
    <col min="12812" max="13056" width="14.625" style="2"/>
    <col min="13057" max="13057" width="13.375" style="2" customWidth="1"/>
    <col min="13058" max="13058" width="5.875" style="2" customWidth="1"/>
    <col min="13059" max="13059" width="4.625" style="2" customWidth="1"/>
    <col min="13060" max="13064" width="15.875" style="2" customWidth="1"/>
    <col min="13065" max="13066" width="13.375" style="2" customWidth="1"/>
    <col min="13067" max="13067" width="15.875" style="2" customWidth="1"/>
    <col min="13068" max="13312" width="14.625" style="2"/>
    <col min="13313" max="13313" width="13.375" style="2" customWidth="1"/>
    <col min="13314" max="13314" width="5.875" style="2" customWidth="1"/>
    <col min="13315" max="13315" width="4.625" style="2" customWidth="1"/>
    <col min="13316" max="13320" width="15.875" style="2" customWidth="1"/>
    <col min="13321" max="13322" width="13.375" style="2" customWidth="1"/>
    <col min="13323" max="13323" width="15.875" style="2" customWidth="1"/>
    <col min="13324" max="13568" width="14.625" style="2"/>
    <col min="13569" max="13569" width="13.375" style="2" customWidth="1"/>
    <col min="13570" max="13570" width="5.875" style="2" customWidth="1"/>
    <col min="13571" max="13571" width="4.625" style="2" customWidth="1"/>
    <col min="13572" max="13576" width="15.875" style="2" customWidth="1"/>
    <col min="13577" max="13578" width="13.375" style="2" customWidth="1"/>
    <col min="13579" max="13579" width="15.875" style="2" customWidth="1"/>
    <col min="13580" max="13824" width="14.625" style="2"/>
    <col min="13825" max="13825" width="13.375" style="2" customWidth="1"/>
    <col min="13826" max="13826" width="5.875" style="2" customWidth="1"/>
    <col min="13827" max="13827" width="4.625" style="2" customWidth="1"/>
    <col min="13828" max="13832" width="15.875" style="2" customWidth="1"/>
    <col min="13833" max="13834" width="13.375" style="2" customWidth="1"/>
    <col min="13835" max="13835" width="15.875" style="2" customWidth="1"/>
    <col min="13836" max="14080" width="14.625" style="2"/>
    <col min="14081" max="14081" width="13.375" style="2" customWidth="1"/>
    <col min="14082" max="14082" width="5.875" style="2" customWidth="1"/>
    <col min="14083" max="14083" width="4.625" style="2" customWidth="1"/>
    <col min="14084" max="14088" width="15.875" style="2" customWidth="1"/>
    <col min="14089" max="14090" width="13.375" style="2" customWidth="1"/>
    <col min="14091" max="14091" width="15.875" style="2" customWidth="1"/>
    <col min="14092" max="14336" width="14.625" style="2"/>
    <col min="14337" max="14337" width="13.375" style="2" customWidth="1"/>
    <col min="14338" max="14338" width="5.875" style="2" customWidth="1"/>
    <col min="14339" max="14339" width="4.625" style="2" customWidth="1"/>
    <col min="14340" max="14344" width="15.875" style="2" customWidth="1"/>
    <col min="14345" max="14346" width="13.375" style="2" customWidth="1"/>
    <col min="14347" max="14347" width="15.875" style="2" customWidth="1"/>
    <col min="14348" max="14592" width="14.625" style="2"/>
    <col min="14593" max="14593" width="13.375" style="2" customWidth="1"/>
    <col min="14594" max="14594" width="5.875" style="2" customWidth="1"/>
    <col min="14595" max="14595" width="4.625" style="2" customWidth="1"/>
    <col min="14596" max="14600" width="15.875" style="2" customWidth="1"/>
    <col min="14601" max="14602" width="13.375" style="2" customWidth="1"/>
    <col min="14603" max="14603" width="15.875" style="2" customWidth="1"/>
    <col min="14604" max="14848" width="14.625" style="2"/>
    <col min="14849" max="14849" width="13.375" style="2" customWidth="1"/>
    <col min="14850" max="14850" width="5.875" style="2" customWidth="1"/>
    <col min="14851" max="14851" width="4.625" style="2" customWidth="1"/>
    <col min="14852" max="14856" width="15.875" style="2" customWidth="1"/>
    <col min="14857" max="14858" width="13.375" style="2" customWidth="1"/>
    <col min="14859" max="14859" width="15.875" style="2" customWidth="1"/>
    <col min="14860" max="15104" width="14.625" style="2"/>
    <col min="15105" max="15105" width="13.375" style="2" customWidth="1"/>
    <col min="15106" max="15106" width="5.875" style="2" customWidth="1"/>
    <col min="15107" max="15107" width="4.625" style="2" customWidth="1"/>
    <col min="15108" max="15112" width="15.875" style="2" customWidth="1"/>
    <col min="15113" max="15114" width="13.375" style="2" customWidth="1"/>
    <col min="15115" max="15115" width="15.875" style="2" customWidth="1"/>
    <col min="15116" max="15360" width="14.625" style="2"/>
    <col min="15361" max="15361" width="13.375" style="2" customWidth="1"/>
    <col min="15362" max="15362" width="5.875" style="2" customWidth="1"/>
    <col min="15363" max="15363" width="4.625" style="2" customWidth="1"/>
    <col min="15364" max="15368" width="15.875" style="2" customWidth="1"/>
    <col min="15369" max="15370" width="13.375" style="2" customWidth="1"/>
    <col min="15371" max="15371" width="15.875" style="2" customWidth="1"/>
    <col min="15372" max="15616" width="14.625" style="2"/>
    <col min="15617" max="15617" width="13.375" style="2" customWidth="1"/>
    <col min="15618" max="15618" width="5.875" style="2" customWidth="1"/>
    <col min="15619" max="15619" width="4.625" style="2" customWidth="1"/>
    <col min="15620" max="15624" width="15.875" style="2" customWidth="1"/>
    <col min="15625" max="15626" width="13.375" style="2" customWidth="1"/>
    <col min="15627" max="15627" width="15.875" style="2" customWidth="1"/>
    <col min="15628" max="15872" width="14.625" style="2"/>
    <col min="15873" max="15873" width="13.375" style="2" customWidth="1"/>
    <col min="15874" max="15874" width="5.875" style="2" customWidth="1"/>
    <col min="15875" max="15875" width="4.625" style="2" customWidth="1"/>
    <col min="15876" max="15880" width="15.875" style="2" customWidth="1"/>
    <col min="15881" max="15882" width="13.375" style="2" customWidth="1"/>
    <col min="15883" max="15883" width="15.875" style="2" customWidth="1"/>
    <col min="15884" max="16128" width="14.625" style="2"/>
    <col min="16129" max="16129" width="13.375" style="2" customWidth="1"/>
    <col min="16130" max="16130" width="5.875" style="2" customWidth="1"/>
    <col min="16131" max="16131" width="4.625" style="2" customWidth="1"/>
    <col min="16132" max="16136" width="15.875" style="2" customWidth="1"/>
    <col min="16137" max="16138" width="13.375" style="2" customWidth="1"/>
    <col min="16139" max="16139" width="15.875" style="2" customWidth="1"/>
    <col min="16140" max="16384" width="14.625" style="2"/>
  </cols>
  <sheetData>
    <row r="1" spans="1:11" x14ac:dyDescent="0.2">
      <c r="A1" s="1"/>
    </row>
    <row r="6" spans="1:11" x14ac:dyDescent="0.2">
      <c r="E6" s="4" t="s">
        <v>473</v>
      </c>
    </row>
    <row r="7" spans="1:11" ht="18" thickBot="1" x14ac:dyDescent="0.25">
      <c r="B7" s="5"/>
      <c r="C7" s="5"/>
      <c r="D7" s="5"/>
      <c r="E7" s="5"/>
      <c r="F7" s="6" t="s">
        <v>474</v>
      </c>
      <c r="G7" s="5"/>
      <c r="H7" s="5"/>
      <c r="I7" s="5"/>
      <c r="J7" s="5"/>
      <c r="K7" s="5"/>
    </row>
    <row r="8" spans="1:11" x14ac:dyDescent="0.2">
      <c r="E8" s="15"/>
      <c r="F8" s="15"/>
      <c r="G8" s="15"/>
      <c r="H8" s="15"/>
      <c r="I8" s="59" t="s">
        <v>475</v>
      </c>
      <c r="J8" s="26"/>
      <c r="K8" s="15"/>
    </row>
    <row r="9" spans="1:11" x14ac:dyDescent="0.2">
      <c r="E9" s="9" t="s">
        <v>476</v>
      </c>
      <c r="F9" s="9" t="s">
        <v>477</v>
      </c>
      <c r="G9" s="9" t="s">
        <v>478</v>
      </c>
      <c r="H9" s="9" t="s">
        <v>479</v>
      </c>
      <c r="I9" s="15"/>
      <c r="J9" s="15"/>
      <c r="K9" s="9" t="s">
        <v>480</v>
      </c>
    </row>
    <row r="10" spans="1:11" x14ac:dyDescent="0.2">
      <c r="B10" s="26"/>
      <c r="C10" s="26"/>
      <c r="D10" s="26"/>
      <c r="E10" s="56"/>
      <c r="F10" s="56"/>
      <c r="G10" s="56"/>
      <c r="H10" s="56"/>
      <c r="I10" s="13" t="s">
        <v>481</v>
      </c>
      <c r="J10" s="13" t="s">
        <v>482</v>
      </c>
      <c r="K10" s="13" t="s">
        <v>483</v>
      </c>
    </row>
    <row r="11" spans="1:11" x14ac:dyDescent="0.2">
      <c r="E11" s="60" t="s">
        <v>484</v>
      </c>
      <c r="F11" s="57" t="s">
        <v>485</v>
      </c>
      <c r="G11" s="57" t="s">
        <v>486</v>
      </c>
      <c r="H11" s="57" t="s">
        <v>415</v>
      </c>
      <c r="I11" s="57" t="s">
        <v>415</v>
      </c>
      <c r="J11" s="57" t="s">
        <v>415</v>
      </c>
      <c r="K11" s="57" t="s">
        <v>487</v>
      </c>
    </row>
    <row r="12" spans="1:11" x14ac:dyDescent="0.2">
      <c r="B12" s="1" t="s">
        <v>488</v>
      </c>
      <c r="E12" s="16">
        <v>127</v>
      </c>
      <c r="F12" s="19" t="s">
        <v>58</v>
      </c>
      <c r="G12" s="17">
        <v>6497</v>
      </c>
      <c r="H12" s="34">
        <f>I12+J12</f>
        <v>342</v>
      </c>
      <c r="I12" s="17">
        <v>200</v>
      </c>
      <c r="J12" s="17">
        <v>142</v>
      </c>
      <c r="K12" s="19" t="s">
        <v>58</v>
      </c>
    </row>
    <row r="13" spans="1:11" x14ac:dyDescent="0.2">
      <c r="B13" s="1" t="s">
        <v>489</v>
      </c>
      <c r="E13" s="16">
        <v>135</v>
      </c>
      <c r="F13" s="19" t="s">
        <v>58</v>
      </c>
      <c r="G13" s="17">
        <v>10187</v>
      </c>
      <c r="H13" s="34">
        <f>I13+J13</f>
        <v>385</v>
      </c>
      <c r="I13" s="17">
        <v>210</v>
      </c>
      <c r="J13" s="17">
        <v>175</v>
      </c>
      <c r="K13" s="19" t="s">
        <v>58</v>
      </c>
    </row>
    <row r="14" spans="1:11" x14ac:dyDescent="0.2">
      <c r="B14" s="1" t="s">
        <v>490</v>
      </c>
      <c r="E14" s="16">
        <v>114</v>
      </c>
      <c r="F14" s="19" t="s">
        <v>58</v>
      </c>
      <c r="G14" s="17">
        <v>9459</v>
      </c>
      <c r="H14" s="34">
        <f>I14+J14</f>
        <v>422</v>
      </c>
      <c r="I14" s="17">
        <v>192</v>
      </c>
      <c r="J14" s="17">
        <v>230</v>
      </c>
      <c r="K14" s="19" t="s">
        <v>58</v>
      </c>
    </row>
    <row r="15" spans="1:11" x14ac:dyDescent="0.2">
      <c r="B15" s="1"/>
      <c r="E15" s="16"/>
      <c r="F15" s="19"/>
      <c r="G15" s="17"/>
      <c r="H15" s="34"/>
      <c r="I15" s="17"/>
      <c r="J15" s="17"/>
      <c r="K15" s="19"/>
    </row>
    <row r="16" spans="1:11" x14ac:dyDescent="0.2">
      <c r="B16" s="1" t="s">
        <v>491</v>
      </c>
      <c r="E16" s="16">
        <v>95</v>
      </c>
      <c r="F16" s="17">
        <v>1526</v>
      </c>
      <c r="G16" s="17">
        <v>4644</v>
      </c>
      <c r="H16" s="34">
        <f>I16+J16</f>
        <v>325</v>
      </c>
      <c r="I16" s="17">
        <v>162</v>
      </c>
      <c r="J16" s="17">
        <v>163</v>
      </c>
      <c r="K16" s="17">
        <v>4298</v>
      </c>
    </row>
    <row r="17" spans="2:11" x14ac:dyDescent="0.2">
      <c r="B17" s="1" t="s">
        <v>492</v>
      </c>
      <c r="C17" s="3"/>
      <c r="D17" s="3"/>
      <c r="E17" s="33">
        <v>70</v>
      </c>
      <c r="F17" s="17">
        <v>4583</v>
      </c>
      <c r="G17" s="17">
        <v>1752</v>
      </c>
      <c r="H17" s="34">
        <f>I17+J17</f>
        <v>295</v>
      </c>
      <c r="I17" s="17">
        <v>123</v>
      </c>
      <c r="J17" s="17">
        <v>172</v>
      </c>
      <c r="K17" s="17">
        <v>5398</v>
      </c>
    </row>
    <row r="18" spans="2:11" x14ac:dyDescent="0.2">
      <c r="B18" s="4" t="s">
        <v>493</v>
      </c>
      <c r="C18" s="3"/>
      <c r="D18" s="3"/>
      <c r="E18" s="14">
        <v>54</v>
      </c>
      <c r="F18" s="40">
        <v>898</v>
      </c>
      <c r="G18" s="40">
        <v>3001</v>
      </c>
      <c r="H18" s="3">
        <v>214</v>
      </c>
      <c r="I18" s="40">
        <v>95</v>
      </c>
      <c r="J18" s="40">
        <v>119</v>
      </c>
      <c r="K18" s="40">
        <v>6013</v>
      </c>
    </row>
    <row r="19" spans="2:11" x14ac:dyDescent="0.2">
      <c r="E19" s="15"/>
    </row>
    <row r="20" spans="2:11" x14ac:dyDescent="0.2">
      <c r="B20" s="4" t="s">
        <v>494</v>
      </c>
      <c r="E20" s="15"/>
      <c r="G20" s="4" t="s">
        <v>495</v>
      </c>
      <c r="K20" s="17"/>
    </row>
    <row r="21" spans="2:11" x14ac:dyDescent="0.2">
      <c r="B21" s="1" t="s">
        <v>496</v>
      </c>
      <c r="D21" s="1" t="s">
        <v>497</v>
      </c>
      <c r="E21" s="16">
        <v>4</v>
      </c>
      <c r="F21" s="19" t="s">
        <v>58</v>
      </c>
      <c r="G21" s="19" t="s">
        <v>58</v>
      </c>
      <c r="H21" s="19" t="s">
        <v>58</v>
      </c>
      <c r="I21" s="19" t="s">
        <v>58</v>
      </c>
      <c r="J21" s="19" t="s">
        <v>58</v>
      </c>
      <c r="K21" s="19" t="s">
        <v>58</v>
      </c>
    </row>
    <row r="22" spans="2:11" x14ac:dyDescent="0.2">
      <c r="D22" s="1" t="s">
        <v>498</v>
      </c>
      <c r="E22" s="16">
        <v>11</v>
      </c>
      <c r="F22" s="19" t="s">
        <v>58</v>
      </c>
      <c r="G22" s="19" t="s">
        <v>58</v>
      </c>
      <c r="H22" s="19" t="s">
        <v>58</v>
      </c>
      <c r="I22" s="19" t="s">
        <v>58</v>
      </c>
      <c r="J22" s="19" t="s">
        <v>58</v>
      </c>
      <c r="K22" s="19" t="s">
        <v>58</v>
      </c>
    </row>
    <row r="23" spans="2:11" x14ac:dyDescent="0.2">
      <c r="D23" s="1" t="s">
        <v>499</v>
      </c>
      <c r="E23" s="18">
        <v>1</v>
      </c>
      <c r="F23" s="19" t="s">
        <v>58</v>
      </c>
      <c r="G23" s="19" t="s">
        <v>58</v>
      </c>
      <c r="H23" s="19" t="s">
        <v>58</v>
      </c>
      <c r="I23" s="19" t="s">
        <v>58</v>
      </c>
      <c r="J23" s="19" t="s">
        <v>58</v>
      </c>
      <c r="K23" s="19" t="s">
        <v>58</v>
      </c>
    </row>
    <row r="24" spans="2:11" x14ac:dyDescent="0.2">
      <c r="D24" s="1" t="s">
        <v>500</v>
      </c>
      <c r="E24" s="16">
        <v>30</v>
      </c>
      <c r="F24" s="19" t="s">
        <v>58</v>
      </c>
      <c r="G24" s="19" t="s">
        <v>58</v>
      </c>
      <c r="H24" s="19" t="s">
        <v>58</v>
      </c>
      <c r="I24" s="19" t="s">
        <v>58</v>
      </c>
      <c r="J24" s="19" t="s">
        <v>58</v>
      </c>
      <c r="K24" s="19" t="s">
        <v>58</v>
      </c>
    </row>
    <row r="25" spans="2:11" x14ac:dyDescent="0.2">
      <c r="E25" s="15"/>
    </row>
    <row r="26" spans="2:11" x14ac:dyDescent="0.2">
      <c r="D26" s="1" t="s">
        <v>501</v>
      </c>
      <c r="E26" s="18" t="s">
        <v>65</v>
      </c>
      <c r="F26" s="19" t="s">
        <v>65</v>
      </c>
      <c r="G26" s="19" t="s">
        <v>65</v>
      </c>
      <c r="H26" s="19" t="s">
        <v>65</v>
      </c>
      <c r="I26" s="19" t="s">
        <v>65</v>
      </c>
      <c r="J26" s="19" t="s">
        <v>65</v>
      </c>
      <c r="K26" s="19" t="s">
        <v>65</v>
      </c>
    </row>
    <row r="27" spans="2:11" x14ac:dyDescent="0.2">
      <c r="D27" s="1" t="s">
        <v>99</v>
      </c>
      <c r="E27" s="16">
        <v>6</v>
      </c>
      <c r="F27" s="19" t="s">
        <v>58</v>
      </c>
      <c r="G27" s="19" t="s">
        <v>58</v>
      </c>
      <c r="H27" s="19" t="s">
        <v>58</v>
      </c>
      <c r="I27" s="19" t="s">
        <v>58</v>
      </c>
      <c r="J27" s="19" t="s">
        <v>58</v>
      </c>
      <c r="K27" s="19" t="s">
        <v>58</v>
      </c>
    </row>
    <row r="28" spans="2:11" x14ac:dyDescent="0.2">
      <c r="D28" s="1" t="s">
        <v>502</v>
      </c>
      <c r="E28" s="16">
        <v>2</v>
      </c>
      <c r="F28" s="19" t="s">
        <v>58</v>
      </c>
      <c r="G28" s="19" t="s">
        <v>58</v>
      </c>
      <c r="H28" s="19" t="s">
        <v>58</v>
      </c>
      <c r="I28" s="19" t="s">
        <v>58</v>
      </c>
      <c r="J28" s="19" t="s">
        <v>58</v>
      </c>
      <c r="K28" s="19" t="s">
        <v>58</v>
      </c>
    </row>
    <row r="29" spans="2:11" x14ac:dyDescent="0.2">
      <c r="D29" s="1" t="s">
        <v>233</v>
      </c>
      <c r="E29" s="18">
        <v>1</v>
      </c>
      <c r="F29" s="19" t="s">
        <v>58</v>
      </c>
      <c r="G29" s="19" t="s">
        <v>58</v>
      </c>
      <c r="H29" s="19" t="s">
        <v>58</v>
      </c>
      <c r="I29" s="19" t="s">
        <v>58</v>
      </c>
      <c r="J29" s="19" t="s">
        <v>58</v>
      </c>
      <c r="K29" s="19" t="s">
        <v>58</v>
      </c>
    </row>
    <row r="30" spans="2:11" x14ac:dyDescent="0.2">
      <c r="E30" s="15"/>
    </row>
    <row r="31" spans="2:11" x14ac:dyDescent="0.2">
      <c r="B31" s="1" t="s">
        <v>503</v>
      </c>
      <c r="E31" s="16">
        <v>4</v>
      </c>
      <c r="F31" s="19" t="s">
        <v>58</v>
      </c>
      <c r="G31" s="19" t="s">
        <v>58</v>
      </c>
      <c r="H31" s="19" t="s">
        <v>58</v>
      </c>
      <c r="I31" s="19" t="s">
        <v>58</v>
      </c>
      <c r="J31" s="19" t="s">
        <v>58</v>
      </c>
      <c r="K31" s="19" t="s">
        <v>58</v>
      </c>
    </row>
    <row r="32" spans="2:11" x14ac:dyDescent="0.2">
      <c r="B32" s="1" t="s">
        <v>504</v>
      </c>
      <c r="E32" s="18" t="s">
        <v>65</v>
      </c>
      <c r="F32" s="19" t="s">
        <v>65</v>
      </c>
      <c r="G32" s="19" t="s">
        <v>65</v>
      </c>
      <c r="H32" s="19" t="s">
        <v>65</v>
      </c>
      <c r="I32" s="19" t="s">
        <v>65</v>
      </c>
      <c r="J32" s="19" t="s">
        <v>65</v>
      </c>
      <c r="K32" s="19" t="s">
        <v>65</v>
      </c>
    </row>
    <row r="33" spans="2:11" x14ac:dyDescent="0.2">
      <c r="B33" s="1" t="s">
        <v>505</v>
      </c>
      <c r="E33" s="16">
        <v>2</v>
      </c>
      <c r="F33" s="19" t="s">
        <v>58</v>
      </c>
      <c r="G33" s="19" t="s">
        <v>58</v>
      </c>
      <c r="H33" s="19" t="s">
        <v>58</v>
      </c>
      <c r="I33" s="19" t="s">
        <v>58</v>
      </c>
      <c r="J33" s="19" t="s">
        <v>58</v>
      </c>
      <c r="K33" s="19" t="s">
        <v>58</v>
      </c>
    </row>
    <row r="34" spans="2:11" x14ac:dyDescent="0.2">
      <c r="E34" s="15"/>
    </row>
    <row r="35" spans="2:11" x14ac:dyDescent="0.2">
      <c r="B35" s="4" t="s">
        <v>506</v>
      </c>
      <c r="E35" s="15"/>
      <c r="G35" s="4" t="s">
        <v>506</v>
      </c>
    </row>
    <row r="36" spans="2:11" x14ac:dyDescent="0.2">
      <c r="C36" s="1" t="s">
        <v>331</v>
      </c>
      <c r="E36" s="16">
        <v>16</v>
      </c>
      <c r="F36" s="17">
        <v>283</v>
      </c>
      <c r="G36" s="17">
        <v>2296</v>
      </c>
      <c r="H36" s="34">
        <f>I36+J36</f>
        <v>59</v>
      </c>
      <c r="I36" s="17">
        <v>16</v>
      </c>
      <c r="J36" s="17">
        <v>43</v>
      </c>
      <c r="K36" s="17">
        <v>6025</v>
      </c>
    </row>
    <row r="37" spans="2:11" x14ac:dyDescent="0.2">
      <c r="C37" s="1" t="s">
        <v>507</v>
      </c>
      <c r="E37" s="16">
        <v>2</v>
      </c>
      <c r="F37" s="19" t="s">
        <v>134</v>
      </c>
      <c r="G37" s="19" t="s">
        <v>134</v>
      </c>
      <c r="H37" s="19" t="s">
        <v>134</v>
      </c>
      <c r="I37" s="19" t="s">
        <v>134</v>
      </c>
      <c r="J37" s="19" t="s">
        <v>134</v>
      </c>
      <c r="K37" s="19" t="s">
        <v>134</v>
      </c>
    </row>
    <row r="38" spans="2:11" x14ac:dyDescent="0.2">
      <c r="C38" s="1" t="s">
        <v>333</v>
      </c>
      <c r="E38" s="16">
        <v>1</v>
      </c>
      <c r="F38" s="19" t="s">
        <v>134</v>
      </c>
      <c r="G38" s="19" t="s">
        <v>134</v>
      </c>
      <c r="H38" s="19" t="s">
        <v>134</v>
      </c>
      <c r="I38" s="19" t="s">
        <v>134</v>
      </c>
      <c r="J38" s="19" t="s">
        <v>134</v>
      </c>
      <c r="K38" s="19" t="s">
        <v>134</v>
      </c>
    </row>
    <row r="39" spans="2:11" x14ac:dyDescent="0.2">
      <c r="C39" s="1" t="s">
        <v>335</v>
      </c>
      <c r="E39" s="16">
        <v>1</v>
      </c>
      <c r="F39" s="19" t="s">
        <v>134</v>
      </c>
      <c r="G39" s="19" t="s">
        <v>134</v>
      </c>
      <c r="H39" s="19" t="s">
        <v>134</v>
      </c>
      <c r="I39" s="19" t="s">
        <v>134</v>
      </c>
      <c r="J39" s="19" t="s">
        <v>134</v>
      </c>
      <c r="K39" s="19" t="s">
        <v>134</v>
      </c>
    </row>
    <row r="40" spans="2:11" x14ac:dyDescent="0.2">
      <c r="C40" s="1" t="s">
        <v>336</v>
      </c>
      <c r="E40" s="16">
        <v>2</v>
      </c>
      <c r="F40" s="19" t="s">
        <v>134</v>
      </c>
      <c r="G40" s="19" t="s">
        <v>134</v>
      </c>
      <c r="H40" s="19" t="s">
        <v>134</v>
      </c>
      <c r="I40" s="19" t="s">
        <v>134</v>
      </c>
      <c r="J40" s="19" t="s">
        <v>134</v>
      </c>
      <c r="K40" s="19" t="s">
        <v>134</v>
      </c>
    </row>
    <row r="41" spans="2:11" x14ac:dyDescent="0.2">
      <c r="E41" s="16"/>
      <c r="F41" s="17"/>
      <c r="G41" s="17"/>
      <c r="H41" s="34"/>
      <c r="I41" s="17"/>
      <c r="J41" s="17"/>
      <c r="K41" s="17"/>
    </row>
    <row r="42" spans="2:11" x14ac:dyDescent="0.2">
      <c r="C42" s="1" t="s">
        <v>508</v>
      </c>
      <c r="E42" s="16">
        <v>2</v>
      </c>
      <c r="F42" s="19" t="s">
        <v>134</v>
      </c>
      <c r="G42" s="19" t="s">
        <v>134</v>
      </c>
      <c r="H42" s="19" t="s">
        <v>134</v>
      </c>
      <c r="I42" s="19" t="s">
        <v>134</v>
      </c>
      <c r="J42" s="19" t="s">
        <v>134</v>
      </c>
      <c r="K42" s="19" t="s">
        <v>134</v>
      </c>
    </row>
    <row r="43" spans="2:11" x14ac:dyDescent="0.2">
      <c r="C43" s="1" t="s">
        <v>509</v>
      </c>
      <c r="E43" s="16">
        <v>2</v>
      </c>
      <c r="F43" s="19" t="s">
        <v>134</v>
      </c>
      <c r="G43" s="19" t="s">
        <v>134</v>
      </c>
      <c r="H43" s="19" t="s">
        <v>134</v>
      </c>
      <c r="I43" s="19" t="s">
        <v>134</v>
      </c>
      <c r="J43" s="19" t="s">
        <v>134</v>
      </c>
      <c r="K43" s="19" t="s">
        <v>134</v>
      </c>
    </row>
    <row r="44" spans="2:11" x14ac:dyDescent="0.2">
      <c r="E44" s="15"/>
    </row>
    <row r="45" spans="2:11" x14ac:dyDescent="0.2">
      <c r="C45" s="1" t="s">
        <v>510</v>
      </c>
      <c r="E45" s="16">
        <v>3</v>
      </c>
      <c r="F45" s="17">
        <v>41</v>
      </c>
      <c r="G45" s="17">
        <v>44</v>
      </c>
      <c r="H45" s="34">
        <f>I45+J45</f>
        <v>6</v>
      </c>
      <c r="I45" s="17">
        <v>6</v>
      </c>
      <c r="J45" s="19" t="s">
        <v>65</v>
      </c>
      <c r="K45" s="17">
        <v>4867</v>
      </c>
    </row>
    <row r="46" spans="2:11" x14ac:dyDescent="0.2">
      <c r="C46" s="1" t="s">
        <v>511</v>
      </c>
      <c r="E46" s="16">
        <v>2</v>
      </c>
      <c r="F46" s="19" t="s">
        <v>134</v>
      </c>
      <c r="G46" s="19" t="s">
        <v>134</v>
      </c>
      <c r="H46" s="19" t="s">
        <v>134</v>
      </c>
      <c r="I46" s="19" t="s">
        <v>134</v>
      </c>
      <c r="J46" s="19" t="s">
        <v>134</v>
      </c>
      <c r="K46" s="19" t="s">
        <v>134</v>
      </c>
    </row>
    <row r="47" spans="2:11" x14ac:dyDescent="0.2">
      <c r="C47" s="1" t="s">
        <v>512</v>
      </c>
      <c r="E47" s="16">
        <v>1</v>
      </c>
      <c r="F47" s="19" t="s">
        <v>134</v>
      </c>
      <c r="G47" s="19" t="s">
        <v>134</v>
      </c>
      <c r="H47" s="19" t="s">
        <v>134</v>
      </c>
      <c r="I47" s="19" t="s">
        <v>134</v>
      </c>
      <c r="J47" s="19" t="s">
        <v>134</v>
      </c>
      <c r="K47" s="19" t="s">
        <v>134</v>
      </c>
    </row>
    <row r="48" spans="2:11" x14ac:dyDescent="0.2">
      <c r="C48" s="1" t="s">
        <v>513</v>
      </c>
      <c r="E48" s="16">
        <v>1</v>
      </c>
      <c r="F48" s="19" t="s">
        <v>134</v>
      </c>
      <c r="G48" s="19" t="s">
        <v>134</v>
      </c>
      <c r="H48" s="19" t="s">
        <v>134</v>
      </c>
      <c r="I48" s="19" t="s">
        <v>134</v>
      </c>
      <c r="J48" s="19" t="s">
        <v>134</v>
      </c>
      <c r="K48" s="19" t="s">
        <v>134</v>
      </c>
    </row>
    <row r="49" spans="3:11" x14ac:dyDescent="0.2">
      <c r="C49" s="1" t="s">
        <v>514</v>
      </c>
      <c r="E49" s="16">
        <v>1</v>
      </c>
      <c r="F49" s="19" t="s">
        <v>134</v>
      </c>
      <c r="G49" s="19" t="s">
        <v>134</v>
      </c>
      <c r="H49" s="19" t="s">
        <v>134</v>
      </c>
      <c r="I49" s="19" t="s">
        <v>134</v>
      </c>
      <c r="J49" s="19" t="s">
        <v>134</v>
      </c>
      <c r="K49" s="19" t="s">
        <v>134</v>
      </c>
    </row>
    <row r="50" spans="3:11" x14ac:dyDescent="0.2">
      <c r="E50" s="15"/>
    </row>
    <row r="51" spans="3:11" x14ac:dyDescent="0.2">
      <c r="C51" s="1" t="s">
        <v>515</v>
      </c>
      <c r="E51" s="16">
        <v>1</v>
      </c>
      <c r="F51" s="19" t="s">
        <v>134</v>
      </c>
      <c r="G51" s="19" t="s">
        <v>134</v>
      </c>
      <c r="H51" s="19" t="s">
        <v>134</v>
      </c>
      <c r="I51" s="19" t="s">
        <v>134</v>
      </c>
      <c r="J51" s="19" t="s">
        <v>134</v>
      </c>
      <c r="K51" s="19" t="s">
        <v>134</v>
      </c>
    </row>
    <row r="52" spans="3:11" x14ac:dyDescent="0.2">
      <c r="E52" s="15"/>
    </row>
    <row r="53" spans="3:11" x14ac:dyDescent="0.2">
      <c r="C53" s="1" t="s">
        <v>516</v>
      </c>
      <c r="E53" s="16">
        <v>1</v>
      </c>
      <c r="F53" s="19" t="s">
        <v>134</v>
      </c>
      <c r="G53" s="19" t="s">
        <v>134</v>
      </c>
      <c r="H53" s="19" t="s">
        <v>134</v>
      </c>
      <c r="I53" s="19" t="s">
        <v>134</v>
      </c>
      <c r="J53" s="19" t="s">
        <v>134</v>
      </c>
      <c r="K53" s="19" t="s">
        <v>134</v>
      </c>
    </row>
    <row r="54" spans="3:11" x14ac:dyDescent="0.2">
      <c r="C54" s="1" t="s">
        <v>517</v>
      </c>
      <c r="E54" s="16">
        <v>2</v>
      </c>
      <c r="F54" s="19" t="s">
        <v>134</v>
      </c>
      <c r="G54" s="19" t="s">
        <v>134</v>
      </c>
      <c r="H54" s="19" t="s">
        <v>134</v>
      </c>
      <c r="I54" s="19" t="s">
        <v>134</v>
      </c>
      <c r="J54" s="19" t="s">
        <v>134</v>
      </c>
      <c r="K54" s="19" t="s">
        <v>134</v>
      </c>
    </row>
    <row r="55" spans="3:11" x14ac:dyDescent="0.2">
      <c r="E55" s="15"/>
    </row>
    <row r="56" spans="3:11" x14ac:dyDescent="0.2">
      <c r="C56" s="1" t="s">
        <v>518</v>
      </c>
      <c r="E56" s="16">
        <v>1</v>
      </c>
      <c r="F56" s="19" t="s">
        <v>134</v>
      </c>
      <c r="G56" s="19" t="s">
        <v>134</v>
      </c>
      <c r="H56" s="19" t="s">
        <v>134</v>
      </c>
      <c r="I56" s="19" t="s">
        <v>134</v>
      </c>
      <c r="J56" s="19" t="s">
        <v>134</v>
      </c>
      <c r="K56" s="19" t="s">
        <v>134</v>
      </c>
    </row>
    <row r="57" spans="3:11" x14ac:dyDescent="0.2">
      <c r="C57" s="1" t="s">
        <v>519</v>
      </c>
      <c r="E57" s="16">
        <v>1</v>
      </c>
      <c r="F57" s="19" t="s">
        <v>134</v>
      </c>
      <c r="G57" s="19" t="s">
        <v>134</v>
      </c>
      <c r="H57" s="19" t="s">
        <v>134</v>
      </c>
      <c r="I57" s="19" t="s">
        <v>134</v>
      </c>
      <c r="J57" s="19" t="s">
        <v>134</v>
      </c>
      <c r="K57" s="19" t="s">
        <v>134</v>
      </c>
    </row>
    <row r="58" spans="3:11" x14ac:dyDescent="0.2">
      <c r="C58" s="1" t="s">
        <v>520</v>
      </c>
      <c r="E58" s="16">
        <v>1</v>
      </c>
      <c r="F58" s="19" t="s">
        <v>134</v>
      </c>
      <c r="G58" s="19" t="s">
        <v>134</v>
      </c>
      <c r="H58" s="19" t="s">
        <v>134</v>
      </c>
      <c r="I58" s="19" t="s">
        <v>134</v>
      </c>
      <c r="J58" s="19" t="s">
        <v>134</v>
      </c>
      <c r="K58" s="19" t="s">
        <v>134</v>
      </c>
    </row>
    <row r="59" spans="3:11" x14ac:dyDescent="0.2">
      <c r="C59" s="1" t="s">
        <v>343</v>
      </c>
      <c r="E59" s="16">
        <v>2</v>
      </c>
      <c r="F59" s="19" t="s">
        <v>134</v>
      </c>
      <c r="G59" s="19" t="s">
        <v>134</v>
      </c>
      <c r="H59" s="19" t="s">
        <v>134</v>
      </c>
      <c r="I59" s="19" t="s">
        <v>134</v>
      </c>
      <c r="J59" s="19" t="s">
        <v>134</v>
      </c>
      <c r="K59" s="19" t="s">
        <v>134</v>
      </c>
    </row>
    <row r="60" spans="3:11" x14ac:dyDescent="0.2">
      <c r="E60" s="15"/>
      <c r="H60" s="34"/>
    </row>
    <row r="61" spans="3:11" x14ac:dyDescent="0.2">
      <c r="C61" s="1" t="s">
        <v>345</v>
      </c>
      <c r="E61" s="16">
        <v>2</v>
      </c>
      <c r="F61" s="19" t="s">
        <v>134</v>
      </c>
      <c r="G61" s="19" t="s">
        <v>134</v>
      </c>
      <c r="H61" s="19" t="s">
        <v>134</v>
      </c>
      <c r="I61" s="19" t="s">
        <v>134</v>
      </c>
      <c r="J61" s="19" t="s">
        <v>134</v>
      </c>
      <c r="K61" s="19" t="s">
        <v>134</v>
      </c>
    </row>
    <row r="62" spans="3:11" x14ac:dyDescent="0.2">
      <c r="C62" s="1" t="s">
        <v>521</v>
      </c>
      <c r="E62" s="16">
        <v>1</v>
      </c>
      <c r="F62" s="19" t="s">
        <v>134</v>
      </c>
      <c r="G62" s="19" t="s">
        <v>134</v>
      </c>
      <c r="H62" s="19" t="s">
        <v>134</v>
      </c>
      <c r="I62" s="19" t="s">
        <v>134</v>
      </c>
      <c r="J62" s="19" t="s">
        <v>134</v>
      </c>
      <c r="K62" s="19" t="s">
        <v>134</v>
      </c>
    </row>
    <row r="63" spans="3:11" x14ac:dyDescent="0.2">
      <c r="C63" s="1" t="s">
        <v>522</v>
      </c>
      <c r="E63" s="16">
        <v>2</v>
      </c>
      <c r="F63" s="19" t="s">
        <v>134</v>
      </c>
      <c r="G63" s="19" t="s">
        <v>134</v>
      </c>
      <c r="H63" s="19" t="s">
        <v>134</v>
      </c>
      <c r="I63" s="19" t="s">
        <v>134</v>
      </c>
      <c r="J63" s="19" t="s">
        <v>134</v>
      </c>
      <c r="K63" s="19" t="s">
        <v>134</v>
      </c>
    </row>
    <row r="64" spans="3:11" x14ac:dyDescent="0.2">
      <c r="C64" s="1" t="s">
        <v>347</v>
      </c>
      <c r="E64" s="16">
        <v>1</v>
      </c>
      <c r="F64" s="19" t="s">
        <v>134</v>
      </c>
      <c r="G64" s="19" t="s">
        <v>134</v>
      </c>
      <c r="H64" s="19" t="s">
        <v>134</v>
      </c>
      <c r="I64" s="19" t="s">
        <v>134</v>
      </c>
      <c r="J64" s="19" t="s">
        <v>134</v>
      </c>
      <c r="K64" s="19" t="s">
        <v>134</v>
      </c>
    </row>
    <row r="65" spans="1:11" x14ac:dyDescent="0.2">
      <c r="C65" s="1" t="s">
        <v>348</v>
      </c>
      <c r="E65" s="16">
        <v>2</v>
      </c>
      <c r="F65" s="19" t="s">
        <v>134</v>
      </c>
      <c r="G65" s="19" t="s">
        <v>134</v>
      </c>
      <c r="H65" s="19" t="s">
        <v>134</v>
      </c>
      <c r="I65" s="19" t="s">
        <v>134</v>
      </c>
      <c r="J65" s="19" t="s">
        <v>134</v>
      </c>
      <c r="K65" s="19" t="s">
        <v>134</v>
      </c>
    </row>
    <row r="66" spans="1:11" x14ac:dyDescent="0.2">
      <c r="C66" s="1"/>
      <c r="E66" s="16"/>
      <c r="F66" s="19"/>
      <c r="G66" s="19"/>
      <c r="H66" s="34"/>
      <c r="I66" s="19"/>
      <c r="J66" s="19"/>
      <c r="K66" s="19"/>
    </row>
    <row r="67" spans="1:11" x14ac:dyDescent="0.2">
      <c r="C67" s="1" t="s">
        <v>523</v>
      </c>
      <c r="E67" s="16">
        <v>1</v>
      </c>
      <c r="F67" s="19" t="s">
        <v>134</v>
      </c>
      <c r="G67" s="19" t="s">
        <v>134</v>
      </c>
      <c r="H67" s="19" t="s">
        <v>134</v>
      </c>
      <c r="I67" s="19" t="s">
        <v>134</v>
      </c>
      <c r="J67" s="19" t="s">
        <v>134</v>
      </c>
      <c r="K67" s="19" t="s">
        <v>134</v>
      </c>
    </row>
    <row r="68" spans="1:11" x14ac:dyDescent="0.2">
      <c r="C68" s="1" t="s">
        <v>524</v>
      </c>
      <c r="E68" s="16">
        <v>2</v>
      </c>
      <c r="F68" s="19" t="s">
        <v>134</v>
      </c>
      <c r="G68" s="19" t="s">
        <v>134</v>
      </c>
      <c r="H68" s="19" t="s">
        <v>134</v>
      </c>
      <c r="I68" s="19" t="s">
        <v>134</v>
      </c>
      <c r="J68" s="19" t="s">
        <v>134</v>
      </c>
      <c r="K68" s="19" t="s">
        <v>134</v>
      </c>
    </row>
    <row r="69" spans="1:11" ht="18" thickBot="1" x14ac:dyDescent="0.25">
      <c r="B69" s="5"/>
      <c r="C69" s="5"/>
      <c r="D69" s="5"/>
      <c r="E69" s="38"/>
      <c r="F69" s="5"/>
      <c r="G69" s="5"/>
      <c r="H69" s="5"/>
      <c r="I69" s="5"/>
      <c r="J69" s="5"/>
      <c r="K69" s="5"/>
    </row>
    <row r="70" spans="1:11" x14ac:dyDescent="0.2">
      <c r="E70" s="1" t="s">
        <v>525</v>
      </c>
    </row>
    <row r="71" spans="1:11" x14ac:dyDescent="0.2">
      <c r="A71" s="1"/>
    </row>
  </sheetData>
  <phoneticPr fontId="2"/>
  <pageMargins left="0.4" right="0.43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1"/>
  <sheetViews>
    <sheetView showGridLines="0" zoomScale="75" workbookViewId="0">
      <selection activeCell="A33" sqref="A33:IV89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2.125" style="2" customWidth="1"/>
    <col min="4" max="4" width="14.875" style="2" customWidth="1"/>
    <col min="5" max="5" width="12.125" style="2" customWidth="1"/>
    <col min="6" max="6" width="10.875" style="2"/>
    <col min="7" max="7" width="12.125" style="2" customWidth="1"/>
    <col min="8" max="10" width="10.875" style="2"/>
    <col min="11" max="11" width="12.125" style="2" customWidth="1"/>
    <col min="12" max="12" width="10.875" style="2"/>
    <col min="13" max="13" width="12.125" style="2" customWidth="1"/>
    <col min="14" max="256" width="10.875" style="2"/>
    <col min="257" max="257" width="13.375" style="2" customWidth="1"/>
    <col min="258" max="258" width="5.875" style="2" customWidth="1"/>
    <col min="259" max="259" width="12.125" style="2" customWidth="1"/>
    <col min="260" max="260" width="14.875" style="2" customWidth="1"/>
    <col min="261" max="261" width="12.125" style="2" customWidth="1"/>
    <col min="262" max="262" width="10.875" style="2"/>
    <col min="263" max="263" width="12.125" style="2" customWidth="1"/>
    <col min="264" max="266" width="10.875" style="2"/>
    <col min="267" max="267" width="12.125" style="2" customWidth="1"/>
    <col min="268" max="268" width="10.875" style="2"/>
    <col min="269" max="269" width="12.125" style="2" customWidth="1"/>
    <col min="270" max="512" width="10.875" style="2"/>
    <col min="513" max="513" width="13.375" style="2" customWidth="1"/>
    <col min="514" max="514" width="5.875" style="2" customWidth="1"/>
    <col min="515" max="515" width="12.125" style="2" customWidth="1"/>
    <col min="516" max="516" width="14.875" style="2" customWidth="1"/>
    <col min="517" max="517" width="12.125" style="2" customWidth="1"/>
    <col min="518" max="518" width="10.875" style="2"/>
    <col min="519" max="519" width="12.125" style="2" customWidth="1"/>
    <col min="520" max="522" width="10.875" style="2"/>
    <col min="523" max="523" width="12.125" style="2" customWidth="1"/>
    <col min="524" max="524" width="10.875" style="2"/>
    <col min="525" max="525" width="12.125" style="2" customWidth="1"/>
    <col min="526" max="768" width="10.875" style="2"/>
    <col min="769" max="769" width="13.375" style="2" customWidth="1"/>
    <col min="770" max="770" width="5.875" style="2" customWidth="1"/>
    <col min="771" max="771" width="12.125" style="2" customWidth="1"/>
    <col min="772" max="772" width="14.875" style="2" customWidth="1"/>
    <col min="773" max="773" width="12.125" style="2" customWidth="1"/>
    <col min="774" max="774" width="10.875" style="2"/>
    <col min="775" max="775" width="12.125" style="2" customWidth="1"/>
    <col min="776" max="778" width="10.875" style="2"/>
    <col min="779" max="779" width="12.125" style="2" customWidth="1"/>
    <col min="780" max="780" width="10.875" style="2"/>
    <col min="781" max="781" width="12.125" style="2" customWidth="1"/>
    <col min="782" max="1024" width="10.875" style="2"/>
    <col min="1025" max="1025" width="13.375" style="2" customWidth="1"/>
    <col min="1026" max="1026" width="5.875" style="2" customWidth="1"/>
    <col min="1027" max="1027" width="12.125" style="2" customWidth="1"/>
    <col min="1028" max="1028" width="14.875" style="2" customWidth="1"/>
    <col min="1029" max="1029" width="12.125" style="2" customWidth="1"/>
    <col min="1030" max="1030" width="10.875" style="2"/>
    <col min="1031" max="1031" width="12.125" style="2" customWidth="1"/>
    <col min="1032" max="1034" width="10.875" style="2"/>
    <col min="1035" max="1035" width="12.125" style="2" customWidth="1"/>
    <col min="1036" max="1036" width="10.875" style="2"/>
    <col min="1037" max="1037" width="12.125" style="2" customWidth="1"/>
    <col min="1038" max="1280" width="10.875" style="2"/>
    <col min="1281" max="1281" width="13.375" style="2" customWidth="1"/>
    <col min="1282" max="1282" width="5.875" style="2" customWidth="1"/>
    <col min="1283" max="1283" width="12.125" style="2" customWidth="1"/>
    <col min="1284" max="1284" width="14.875" style="2" customWidth="1"/>
    <col min="1285" max="1285" width="12.125" style="2" customWidth="1"/>
    <col min="1286" max="1286" width="10.875" style="2"/>
    <col min="1287" max="1287" width="12.125" style="2" customWidth="1"/>
    <col min="1288" max="1290" width="10.875" style="2"/>
    <col min="1291" max="1291" width="12.125" style="2" customWidth="1"/>
    <col min="1292" max="1292" width="10.875" style="2"/>
    <col min="1293" max="1293" width="12.125" style="2" customWidth="1"/>
    <col min="1294" max="1536" width="10.875" style="2"/>
    <col min="1537" max="1537" width="13.375" style="2" customWidth="1"/>
    <col min="1538" max="1538" width="5.875" style="2" customWidth="1"/>
    <col min="1539" max="1539" width="12.125" style="2" customWidth="1"/>
    <col min="1540" max="1540" width="14.875" style="2" customWidth="1"/>
    <col min="1541" max="1541" width="12.125" style="2" customWidth="1"/>
    <col min="1542" max="1542" width="10.875" style="2"/>
    <col min="1543" max="1543" width="12.125" style="2" customWidth="1"/>
    <col min="1544" max="1546" width="10.875" style="2"/>
    <col min="1547" max="1547" width="12.125" style="2" customWidth="1"/>
    <col min="1548" max="1548" width="10.875" style="2"/>
    <col min="1549" max="1549" width="12.125" style="2" customWidth="1"/>
    <col min="1550" max="1792" width="10.875" style="2"/>
    <col min="1793" max="1793" width="13.375" style="2" customWidth="1"/>
    <col min="1794" max="1794" width="5.875" style="2" customWidth="1"/>
    <col min="1795" max="1795" width="12.125" style="2" customWidth="1"/>
    <col min="1796" max="1796" width="14.875" style="2" customWidth="1"/>
    <col min="1797" max="1797" width="12.125" style="2" customWidth="1"/>
    <col min="1798" max="1798" width="10.875" style="2"/>
    <col min="1799" max="1799" width="12.125" style="2" customWidth="1"/>
    <col min="1800" max="1802" width="10.875" style="2"/>
    <col min="1803" max="1803" width="12.125" style="2" customWidth="1"/>
    <col min="1804" max="1804" width="10.875" style="2"/>
    <col min="1805" max="1805" width="12.125" style="2" customWidth="1"/>
    <col min="1806" max="2048" width="10.875" style="2"/>
    <col min="2049" max="2049" width="13.375" style="2" customWidth="1"/>
    <col min="2050" max="2050" width="5.875" style="2" customWidth="1"/>
    <col min="2051" max="2051" width="12.125" style="2" customWidth="1"/>
    <col min="2052" max="2052" width="14.875" style="2" customWidth="1"/>
    <col min="2053" max="2053" width="12.125" style="2" customWidth="1"/>
    <col min="2054" max="2054" width="10.875" style="2"/>
    <col min="2055" max="2055" width="12.125" style="2" customWidth="1"/>
    <col min="2056" max="2058" width="10.875" style="2"/>
    <col min="2059" max="2059" width="12.125" style="2" customWidth="1"/>
    <col min="2060" max="2060" width="10.875" style="2"/>
    <col min="2061" max="2061" width="12.125" style="2" customWidth="1"/>
    <col min="2062" max="2304" width="10.875" style="2"/>
    <col min="2305" max="2305" width="13.375" style="2" customWidth="1"/>
    <col min="2306" max="2306" width="5.875" style="2" customWidth="1"/>
    <col min="2307" max="2307" width="12.125" style="2" customWidth="1"/>
    <col min="2308" max="2308" width="14.875" style="2" customWidth="1"/>
    <col min="2309" max="2309" width="12.125" style="2" customWidth="1"/>
    <col min="2310" max="2310" width="10.875" style="2"/>
    <col min="2311" max="2311" width="12.125" style="2" customWidth="1"/>
    <col min="2312" max="2314" width="10.875" style="2"/>
    <col min="2315" max="2315" width="12.125" style="2" customWidth="1"/>
    <col min="2316" max="2316" width="10.875" style="2"/>
    <col min="2317" max="2317" width="12.125" style="2" customWidth="1"/>
    <col min="2318" max="2560" width="10.875" style="2"/>
    <col min="2561" max="2561" width="13.375" style="2" customWidth="1"/>
    <col min="2562" max="2562" width="5.875" style="2" customWidth="1"/>
    <col min="2563" max="2563" width="12.125" style="2" customWidth="1"/>
    <col min="2564" max="2564" width="14.875" style="2" customWidth="1"/>
    <col min="2565" max="2565" width="12.125" style="2" customWidth="1"/>
    <col min="2566" max="2566" width="10.875" style="2"/>
    <col min="2567" max="2567" width="12.125" style="2" customWidth="1"/>
    <col min="2568" max="2570" width="10.875" style="2"/>
    <col min="2571" max="2571" width="12.125" style="2" customWidth="1"/>
    <col min="2572" max="2572" width="10.875" style="2"/>
    <col min="2573" max="2573" width="12.125" style="2" customWidth="1"/>
    <col min="2574" max="2816" width="10.875" style="2"/>
    <col min="2817" max="2817" width="13.375" style="2" customWidth="1"/>
    <col min="2818" max="2818" width="5.875" style="2" customWidth="1"/>
    <col min="2819" max="2819" width="12.125" style="2" customWidth="1"/>
    <col min="2820" max="2820" width="14.875" style="2" customWidth="1"/>
    <col min="2821" max="2821" width="12.125" style="2" customWidth="1"/>
    <col min="2822" max="2822" width="10.875" style="2"/>
    <col min="2823" max="2823" width="12.125" style="2" customWidth="1"/>
    <col min="2824" max="2826" width="10.875" style="2"/>
    <col min="2827" max="2827" width="12.125" style="2" customWidth="1"/>
    <col min="2828" max="2828" width="10.875" style="2"/>
    <col min="2829" max="2829" width="12.125" style="2" customWidth="1"/>
    <col min="2830" max="3072" width="10.875" style="2"/>
    <col min="3073" max="3073" width="13.375" style="2" customWidth="1"/>
    <col min="3074" max="3074" width="5.875" style="2" customWidth="1"/>
    <col min="3075" max="3075" width="12.125" style="2" customWidth="1"/>
    <col min="3076" max="3076" width="14.875" style="2" customWidth="1"/>
    <col min="3077" max="3077" width="12.125" style="2" customWidth="1"/>
    <col min="3078" max="3078" width="10.875" style="2"/>
    <col min="3079" max="3079" width="12.125" style="2" customWidth="1"/>
    <col min="3080" max="3082" width="10.875" style="2"/>
    <col min="3083" max="3083" width="12.125" style="2" customWidth="1"/>
    <col min="3084" max="3084" width="10.875" style="2"/>
    <col min="3085" max="3085" width="12.125" style="2" customWidth="1"/>
    <col min="3086" max="3328" width="10.875" style="2"/>
    <col min="3329" max="3329" width="13.375" style="2" customWidth="1"/>
    <col min="3330" max="3330" width="5.875" style="2" customWidth="1"/>
    <col min="3331" max="3331" width="12.125" style="2" customWidth="1"/>
    <col min="3332" max="3332" width="14.875" style="2" customWidth="1"/>
    <col min="3333" max="3333" width="12.125" style="2" customWidth="1"/>
    <col min="3334" max="3334" width="10.875" style="2"/>
    <col min="3335" max="3335" width="12.125" style="2" customWidth="1"/>
    <col min="3336" max="3338" width="10.875" style="2"/>
    <col min="3339" max="3339" width="12.125" style="2" customWidth="1"/>
    <col min="3340" max="3340" width="10.875" style="2"/>
    <col min="3341" max="3341" width="12.125" style="2" customWidth="1"/>
    <col min="3342" max="3584" width="10.875" style="2"/>
    <col min="3585" max="3585" width="13.375" style="2" customWidth="1"/>
    <col min="3586" max="3586" width="5.875" style="2" customWidth="1"/>
    <col min="3587" max="3587" width="12.125" style="2" customWidth="1"/>
    <col min="3588" max="3588" width="14.875" style="2" customWidth="1"/>
    <col min="3589" max="3589" width="12.125" style="2" customWidth="1"/>
    <col min="3590" max="3590" width="10.875" style="2"/>
    <col min="3591" max="3591" width="12.125" style="2" customWidth="1"/>
    <col min="3592" max="3594" width="10.875" style="2"/>
    <col min="3595" max="3595" width="12.125" style="2" customWidth="1"/>
    <col min="3596" max="3596" width="10.875" style="2"/>
    <col min="3597" max="3597" width="12.125" style="2" customWidth="1"/>
    <col min="3598" max="3840" width="10.875" style="2"/>
    <col min="3841" max="3841" width="13.375" style="2" customWidth="1"/>
    <col min="3842" max="3842" width="5.875" style="2" customWidth="1"/>
    <col min="3843" max="3843" width="12.125" style="2" customWidth="1"/>
    <col min="3844" max="3844" width="14.875" style="2" customWidth="1"/>
    <col min="3845" max="3845" width="12.125" style="2" customWidth="1"/>
    <col min="3846" max="3846" width="10.875" style="2"/>
    <col min="3847" max="3847" width="12.125" style="2" customWidth="1"/>
    <col min="3848" max="3850" width="10.875" style="2"/>
    <col min="3851" max="3851" width="12.125" style="2" customWidth="1"/>
    <col min="3852" max="3852" width="10.875" style="2"/>
    <col min="3853" max="3853" width="12.125" style="2" customWidth="1"/>
    <col min="3854" max="4096" width="10.875" style="2"/>
    <col min="4097" max="4097" width="13.375" style="2" customWidth="1"/>
    <col min="4098" max="4098" width="5.875" style="2" customWidth="1"/>
    <col min="4099" max="4099" width="12.125" style="2" customWidth="1"/>
    <col min="4100" max="4100" width="14.875" style="2" customWidth="1"/>
    <col min="4101" max="4101" width="12.125" style="2" customWidth="1"/>
    <col min="4102" max="4102" width="10.875" style="2"/>
    <col min="4103" max="4103" width="12.125" style="2" customWidth="1"/>
    <col min="4104" max="4106" width="10.875" style="2"/>
    <col min="4107" max="4107" width="12.125" style="2" customWidth="1"/>
    <col min="4108" max="4108" width="10.875" style="2"/>
    <col min="4109" max="4109" width="12.125" style="2" customWidth="1"/>
    <col min="4110" max="4352" width="10.875" style="2"/>
    <col min="4353" max="4353" width="13.375" style="2" customWidth="1"/>
    <col min="4354" max="4354" width="5.875" style="2" customWidth="1"/>
    <col min="4355" max="4355" width="12.125" style="2" customWidth="1"/>
    <col min="4356" max="4356" width="14.875" style="2" customWidth="1"/>
    <col min="4357" max="4357" width="12.125" style="2" customWidth="1"/>
    <col min="4358" max="4358" width="10.875" style="2"/>
    <col min="4359" max="4359" width="12.125" style="2" customWidth="1"/>
    <col min="4360" max="4362" width="10.875" style="2"/>
    <col min="4363" max="4363" width="12.125" style="2" customWidth="1"/>
    <col min="4364" max="4364" width="10.875" style="2"/>
    <col min="4365" max="4365" width="12.125" style="2" customWidth="1"/>
    <col min="4366" max="4608" width="10.875" style="2"/>
    <col min="4609" max="4609" width="13.375" style="2" customWidth="1"/>
    <col min="4610" max="4610" width="5.875" style="2" customWidth="1"/>
    <col min="4611" max="4611" width="12.125" style="2" customWidth="1"/>
    <col min="4612" max="4612" width="14.875" style="2" customWidth="1"/>
    <col min="4613" max="4613" width="12.125" style="2" customWidth="1"/>
    <col min="4614" max="4614" width="10.875" style="2"/>
    <col min="4615" max="4615" width="12.125" style="2" customWidth="1"/>
    <col min="4616" max="4618" width="10.875" style="2"/>
    <col min="4619" max="4619" width="12.125" style="2" customWidth="1"/>
    <col min="4620" max="4620" width="10.875" style="2"/>
    <col min="4621" max="4621" width="12.125" style="2" customWidth="1"/>
    <col min="4622" max="4864" width="10.875" style="2"/>
    <col min="4865" max="4865" width="13.375" style="2" customWidth="1"/>
    <col min="4866" max="4866" width="5.875" style="2" customWidth="1"/>
    <col min="4867" max="4867" width="12.125" style="2" customWidth="1"/>
    <col min="4868" max="4868" width="14.875" style="2" customWidth="1"/>
    <col min="4869" max="4869" width="12.125" style="2" customWidth="1"/>
    <col min="4870" max="4870" width="10.875" style="2"/>
    <col min="4871" max="4871" width="12.125" style="2" customWidth="1"/>
    <col min="4872" max="4874" width="10.875" style="2"/>
    <col min="4875" max="4875" width="12.125" style="2" customWidth="1"/>
    <col min="4876" max="4876" width="10.875" style="2"/>
    <col min="4877" max="4877" width="12.125" style="2" customWidth="1"/>
    <col min="4878" max="5120" width="10.875" style="2"/>
    <col min="5121" max="5121" width="13.375" style="2" customWidth="1"/>
    <col min="5122" max="5122" width="5.875" style="2" customWidth="1"/>
    <col min="5123" max="5123" width="12.125" style="2" customWidth="1"/>
    <col min="5124" max="5124" width="14.875" style="2" customWidth="1"/>
    <col min="5125" max="5125" width="12.125" style="2" customWidth="1"/>
    <col min="5126" max="5126" width="10.875" style="2"/>
    <col min="5127" max="5127" width="12.125" style="2" customWidth="1"/>
    <col min="5128" max="5130" width="10.875" style="2"/>
    <col min="5131" max="5131" width="12.125" style="2" customWidth="1"/>
    <col min="5132" max="5132" width="10.875" style="2"/>
    <col min="5133" max="5133" width="12.125" style="2" customWidth="1"/>
    <col min="5134" max="5376" width="10.875" style="2"/>
    <col min="5377" max="5377" width="13.375" style="2" customWidth="1"/>
    <col min="5378" max="5378" width="5.875" style="2" customWidth="1"/>
    <col min="5379" max="5379" width="12.125" style="2" customWidth="1"/>
    <col min="5380" max="5380" width="14.875" style="2" customWidth="1"/>
    <col min="5381" max="5381" width="12.125" style="2" customWidth="1"/>
    <col min="5382" max="5382" width="10.875" style="2"/>
    <col min="5383" max="5383" width="12.125" style="2" customWidth="1"/>
    <col min="5384" max="5386" width="10.875" style="2"/>
    <col min="5387" max="5387" width="12.125" style="2" customWidth="1"/>
    <col min="5388" max="5388" width="10.875" style="2"/>
    <col min="5389" max="5389" width="12.125" style="2" customWidth="1"/>
    <col min="5390" max="5632" width="10.875" style="2"/>
    <col min="5633" max="5633" width="13.375" style="2" customWidth="1"/>
    <col min="5634" max="5634" width="5.875" style="2" customWidth="1"/>
    <col min="5635" max="5635" width="12.125" style="2" customWidth="1"/>
    <col min="5636" max="5636" width="14.875" style="2" customWidth="1"/>
    <col min="5637" max="5637" width="12.125" style="2" customWidth="1"/>
    <col min="5638" max="5638" width="10.875" style="2"/>
    <col min="5639" max="5639" width="12.125" style="2" customWidth="1"/>
    <col min="5640" max="5642" width="10.875" style="2"/>
    <col min="5643" max="5643" width="12.125" style="2" customWidth="1"/>
    <col min="5644" max="5644" width="10.875" style="2"/>
    <col min="5645" max="5645" width="12.125" style="2" customWidth="1"/>
    <col min="5646" max="5888" width="10.875" style="2"/>
    <col min="5889" max="5889" width="13.375" style="2" customWidth="1"/>
    <col min="5890" max="5890" width="5.875" style="2" customWidth="1"/>
    <col min="5891" max="5891" width="12.125" style="2" customWidth="1"/>
    <col min="5892" max="5892" width="14.875" style="2" customWidth="1"/>
    <col min="5893" max="5893" width="12.125" style="2" customWidth="1"/>
    <col min="5894" max="5894" width="10.875" style="2"/>
    <col min="5895" max="5895" width="12.125" style="2" customWidth="1"/>
    <col min="5896" max="5898" width="10.875" style="2"/>
    <col min="5899" max="5899" width="12.125" style="2" customWidth="1"/>
    <col min="5900" max="5900" width="10.875" style="2"/>
    <col min="5901" max="5901" width="12.125" style="2" customWidth="1"/>
    <col min="5902" max="6144" width="10.875" style="2"/>
    <col min="6145" max="6145" width="13.375" style="2" customWidth="1"/>
    <col min="6146" max="6146" width="5.875" style="2" customWidth="1"/>
    <col min="6147" max="6147" width="12.125" style="2" customWidth="1"/>
    <col min="6148" max="6148" width="14.875" style="2" customWidth="1"/>
    <col min="6149" max="6149" width="12.125" style="2" customWidth="1"/>
    <col min="6150" max="6150" width="10.875" style="2"/>
    <col min="6151" max="6151" width="12.125" style="2" customWidth="1"/>
    <col min="6152" max="6154" width="10.875" style="2"/>
    <col min="6155" max="6155" width="12.125" style="2" customWidth="1"/>
    <col min="6156" max="6156" width="10.875" style="2"/>
    <col min="6157" max="6157" width="12.125" style="2" customWidth="1"/>
    <col min="6158" max="6400" width="10.875" style="2"/>
    <col min="6401" max="6401" width="13.375" style="2" customWidth="1"/>
    <col min="6402" max="6402" width="5.875" style="2" customWidth="1"/>
    <col min="6403" max="6403" width="12.125" style="2" customWidth="1"/>
    <col min="6404" max="6404" width="14.875" style="2" customWidth="1"/>
    <col min="6405" max="6405" width="12.125" style="2" customWidth="1"/>
    <col min="6406" max="6406" width="10.875" style="2"/>
    <col min="6407" max="6407" width="12.125" style="2" customWidth="1"/>
    <col min="6408" max="6410" width="10.875" style="2"/>
    <col min="6411" max="6411" width="12.125" style="2" customWidth="1"/>
    <col min="6412" max="6412" width="10.875" style="2"/>
    <col min="6413" max="6413" width="12.125" style="2" customWidth="1"/>
    <col min="6414" max="6656" width="10.875" style="2"/>
    <col min="6657" max="6657" width="13.375" style="2" customWidth="1"/>
    <col min="6658" max="6658" width="5.875" style="2" customWidth="1"/>
    <col min="6659" max="6659" width="12.125" style="2" customWidth="1"/>
    <col min="6660" max="6660" width="14.875" style="2" customWidth="1"/>
    <col min="6661" max="6661" width="12.125" style="2" customWidth="1"/>
    <col min="6662" max="6662" width="10.875" style="2"/>
    <col min="6663" max="6663" width="12.125" style="2" customWidth="1"/>
    <col min="6664" max="6666" width="10.875" style="2"/>
    <col min="6667" max="6667" width="12.125" style="2" customWidth="1"/>
    <col min="6668" max="6668" width="10.875" style="2"/>
    <col min="6669" max="6669" width="12.125" style="2" customWidth="1"/>
    <col min="6670" max="6912" width="10.875" style="2"/>
    <col min="6913" max="6913" width="13.375" style="2" customWidth="1"/>
    <col min="6914" max="6914" width="5.875" style="2" customWidth="1"/>
    <col min="6915" max="6915" width="12.125" style="2" customWidth="1"/>
    <col min="6916" max="6916" width="14.875" style="2" customWidth="1"/>
    <col min="6917" max="6917" width="12.125" style="2" customWidth="1"/>
    <col min="6918" max="6918" width="10.875" style="2"/>
    <col min="6919" max="6919" width="12.125" style="2" customWidth="1"/>
    <col min="6920" max="6922" width="10.875" style="2"/>
    <col min="6923" max="6923" width="12.125" style="2" customWidth="1"/>
    <col min="6924" max="6924" width="10.875" style="2"/>
    <col min="6925" max="6925" width="12.125" style="2" customWidth="1"/>
    <col min="6926" max="7168" width="10.875" style="2"/>
    <col min="7169" max="7169" width="13.375" style="2" customWidth="1"/>
    <col min="7170" max="7170" width="5.875" style="2" customWidth="1"/>
    <col min="7171" max="7171" width="12.125" style="2" customWidth="1"/>
    <col min="7172" max="7172" width="14.875" style="2" customWidth="1"/>
    <col min="7173" max="7173" width="12.125" style="2" customWidth="1"/>
    <col min="7174" max="7174" width="10.875" style="2"/>
    <col min="7175" max="7175" width="12.125" style="2" customWidth="1"/>
    <col min="7176" max="7178" width="10.875" style="2"/>
    <col min="7179" max="7179" width="12.125" style="2" customWidth="1"/>
    <col min="7180" max="7180" width="10.875" style="2"/>
    <col min="7181" max="7181" width="12.125" style="2" customWidth="1"/>
    <col min="7182" max="7424" width="10.875" style="2"/>
    <col min="7425" max="7425" width="13.375" style="2" customWidth="1"/>
    <col min="7426" max="7426" width="5.875" style="2" customWidth="1"/>
    <col min="7427" max="7427" width="12.125" style="2" customWidth="1"/>
    <col min="7428" max="7428" width="14.875" style="2" customWidth="1"/>
    <col min="7429" max="7429" width="12.125" style="2" customWidth="1"/>
    <col min="7430" max="7430" width="10.875" style="2"/>
    <col min="7431" max="7431" width="12.125" style="2" customWidth="1"/>
    <col min="7432" max="7434" width="10.875" style="2"/>
    <col min="7435" max="7435" width="12.125" style="2" customWidth="1"/>
    <col min="7436" max="7436" width="10.875" style="2"/>
    <col min="7437" max="7437" width="12.125" style="2" customWidth="1"/>
    <col min="7438" max="7680" width="10.875" style="2"/>
    <col min="7681" max="7681" width="13.375" style="2" customWidth="1"/>
    <col min="7682" max="7682" width="5.875" style="2" customWidth="1"/>
    <col min="7683" max="7683" width="12.125" style="2" customWidth="1"/>
    <col min="7684" max="7684" width="14.875" style="2" customWidth="1"/>
    <col min="7685" max="7685" width="12.125" style="2" customWidth="1"/>
    <col min="7686" max="7686" width="10.875" style="2"/>
    <col min="7687" max="7687" width="12.125" style="2" customWidth="1"/>
    <col min="7688" max="7690" width="10.875" style="2"/>
    <col min="7691" max="7691" width="12.125" style="2" customWidth="1"/>
    <col min="7692" max="7692" width="10.875" style="2"/>
    <col min="7693" max="7693" width="12.125" style="2" customWidth="1"/>
    <col min="7694" max="7936" width="10.875" style="2"/>
    <col min="7937" max="7937" width="13.375" style="2" customWidth="1"/>
    <col min="7938" max="7938" width="5.875" style="2" customWidth="1"/>
    <col min="7939" max="7939" width="12.125" style="2" customWidth="1"/>
    <col min="7940" max="7940" width="14.875" style="2" customWidth="1"/>
    <col min="7941" max="7941" width="12.125" style="2" customWidth="1"/>
    <col min="7942" max="7942" width="10.875" style="2"/>
    <col min="7943" max="7943" width="12.125" style="2" customWidth="1"/>
    <col min="7944" max="7946" width="10.875" style="2"/>
    <col min="7947" max="7947" width="12.125" style="2" customWidth="1"/>
    <col min="7948" max="7948" width="10.875" style="2"/>
    <col min="7949" max="7949" width="12.125" style="2" customWidth="1"/>
    <col min="7950" max="8192" width="10.875" style="2"/>
    <col min="8193" max="8193" width="13.375" style="2" customWidth="1"/>
    <col min="8194" max="8194" width="5.875" style="2" customWidth="1"/>
    <col min="8195" max="8195" width="12.125" style="2" customWidth="1"/>
    <col min="8196" max="8196" width="14.875" style="2" customWidth="1"/>
    <col min="8197" max="8197" width="12.125" style="2" customWidth="1"/>
    <col min="8198" max="8198" width="10.875" style="2"/>
    <col min="8199" max="8199" width="12.125" style="2" customWidth="1"/>
    <col min="8200" max="8202" width="10.875" style="2"/>
    <col min="8203" max="8203" width="12.125" style="2" customWidth="1"/>
    <col min="8204" max="8204" width="10.875" style="2"/>
    <col min="8205" max="8205" width="12.125" style="2" customWidth="1"/>
    <col min="8206" max="8448" width="10.875" style="2"/>
    <col min="8449" max="8449" width="13.375" style="2" customWidth="1"/>
    <col min="8450" max="8450" width="5.875" style="2" customWidth="1"/>
    <col min="8451" max="8451" width="12.125" style="2" customWidth="1"/>
    <col min="8452" max="8452" width="14.875" style="2" customWidth="1"/>
    <col min="8453" max="8453" width="12.125" style="2" customWidth="1"/>
    <col min="8454" max="8454" width="10.875" style="2"/>
    <col min="8455" max="8455" width="12.125" style="2" customWidth="1"/>
    <col min="8456" max="8458" width="10.875" style="2"/>
    <col min="8459" max="8459" width="12.125" style="2" customWidth="1"/>
    <col min="8460" max="8460" width="10.875" style="2"/>
    <col min="8461" max="8461" width="12.125" style="2" customWidth="1"/>
    <col min="8462" max="8704" width="10.875" style="2"/>
    <col min="8705" max="8705" width="13.375" style="2" customWidth="1"/>
    <col min="8706" max="8706" width="5.875" style="2" customWidth="1"/>
    <col min="8707" max="8707" width="12.125" style="2" customWidth="1"/>
    <col min="8708" max="8708" width="14.875" style="2" customWidth="1"/>
    <col min="8709" max="8709" width="12.125" style="2" customWidth="1"/>
    <col min="8710" max="8710" width="10.875" style="2"/>
    <col min="8711" max="8711" width="12.125" style="2" customWidth="1"/>
    <col min="8712" max="8714" width="10.875" style="2"/>
    <col min="8715" max="8715" width="12.125" style="2" customWidth="1"/>
    <col min="8716" max="8716" width="10.875" style="2"/>
    <col min="8717" max="8717" width="12.125" style="2" customWidth="1"/>
    <col min="8718" max="8960" width="10.875" style="2"/>
    <col min="8961" max="8961" width="13.375" style="2" customWidth="1"/>
    <col min="8962" max="8962" width="5.875" style="2" customWidth="1"/>
    <col min="8963" max="8963" width="12.125" style="2" customWidth="1"/>
    <col min="8964" max="8964" width="14.875" style="2" customWidth="1"/>
    <col min="8965" max="8965" width="12.125" style="2" customWidth="1"/>
    <col min="8966" max="8966" width="10.875" style="2"/>
    <col min="8967" max="8967" width="12.125" style="2" customWidth="1"/>
    <col min="8968" max="8970" width="10.875" style="2"/>
    <col min="8971" max="8971" width="12.125" style="2" customWidth="1"/>
    <col min="8972" max="8972" width="10.875" style="2"/>
    <col min="8973" max="8973" width="12.125" style="2" customWidth="1"/>
    <col min="8974" max="9216" width="10.875" style="2"/>
    <col min="9217" max="9217" width="13.375" style="2" customWidth="1"/>
    <col min="9218" max="9218" width="5.875" style="2" customWidth="1"/>
    <col min="9219" max="9219" width="12.125" style="2" customWidth="1"/>
    <col min="9220" max="9220" width="14.875" style="2" customWidth="1"/>
    <col min="9221" max="9221" width="12.125" style="2" customWidth="1"/>
    <col min="9222" max="9222" width="10.875" style="2"/>
    <col min="9223" max="9223" width="12.125" style="2" customWidth="1"/>
    <col min="9224" max="9226" width="10.875" style="2"/>
    <col min="9227" max="9227" width="12.125" style="2" customWidth="1"/>
    <col min="9228" max="9228" width="10.875" style="2"/>
    <col min="9229" max="9229" width="12.125" style="2" customWidth="1"/>
    <col min="9230" max="9472" width="10.875" style="2"/>
    <col min="9473" max="9473" width="13.375" style="2" customWidth="1"/>
    <col min="9474" max="9474" width="5.875" style="2" customWidth="1"/>
    <col min="9475" max="9475" width="12.125" style="2" customWidth="1"/>
    <col min="9476" max="9476" width="14.875" style="2" customWidth="1"/>
    <col min="9477" max="9477" width="12.125" style="2" customWidth="1"/>
    <col min="9478" max="9478" width="10.875" style="2"/>
    <col min="9479" max="9479" width="12.125" style="2" customWidth="1"/>
    <col min="9480" max="9482" width="10.875" style="2"/>
    <col min="9483" max="9483" width="12.125" style="2" customWidth="1"/>
    <col min="9484" max="9484" width="10.875" style="2"/>
    <col min="9485" max="9485" width="12.125" style="2" customWidth="1"/>
    <col min="9486" max="9728" width="10.875" style="2"/>
    <col min="9729" max="9729" width="13.375" style="2" customWidth="1"/>
    <col min="9730" max="9730" width="5.875" style="2" customWidth="1"/>
    <col min="9731" max="9731" width="12.125" style="2" customWidth="1"/>
    <col min="9732" max="9732" width="14.875" style="2" customWidth="1"/>
    <col min="9733" max="9733" width="12.125" style="2" customWidth="1"/>
    <col min="9734" max="9734" width="10.875" style="2"/>
    <col min="9735" max="9735" width="12.125" style="2" customWidth="1"/>
    <col min="9736" max="9738" width="10.875" style="2"/>
    <col min="9739" max="9739" width="12.125" style="2" customWidth="1"/>
    <col min="9740" max="9740" width="10.875" style="2"/>
    <col min="9741" max="9741" width="12.125" style="2" customWidth="1"/>
    <col min="9742" max="9984" width="10.875" style="2"/>
    <col min="9985" max="9985" width="13.375" style="2" customWidth="1"/>
    <col min="9986" max="9986" width="5.875" style="2" customWidth="1"/>
    <col min="9987" max="9987" width="12.125" style="2" customWidth="1"/>
    <col min="9988" max="9988" width="14.875" style="2" customWidth="1"/>
    <col min="9989" max="9989" width="12.125" style="2" customWidth="1"/>
    <col min="9990" max="9990" width="10.875" style="2"/>
    <col min="9991" max="9991" width="12.125" style="2" customWidth="1"/>
    <col min="9992" max="9994" width="10.875" style="2"/>
    <col min="9995" max="9995" width="12.125" style="2" customWidth="1"/>
    <col min="9996" max="9996" width="10.875" style="2"/>
    <col min="9997" max="9997" width="12.1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2.125" style="2" customWidth="1"/>
    <col min="10244" max="10244" width="14.875" style="2" customWidth="1"/>
    <col min="10245" max="10245" width="12.125" style="2" customWidth="1"/>
    <col min="10246" max="10246" width="10.875" style="2"/>
    <col min="10247" max="10247" width="12.125" style="2" customWidth="1"/>
    <col min="10248" max="10250" width="10.875" style="2"/>
    <col min="10251" max="10251" width="12.125" style="2" customWidth="1"/>
    <col min="10252" max="10252" width="10.875" style="2"/>
    <col min="10253" max="10253" width="12.1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2.125" style="2" customWidth="1"/>
    <col min="10500" max="10500" width="14.875" style="2" customWidth="1"/>
    <col min="10501" max="10501" width="12.125" style="2" customWidth="1"/>
    <col min="10502" max="10502" width="10.875" style="2"/>
    <col min="10503" max="10503" width="12.125" style="2" customWidth="1"/>
    <col min="10504" max="10506" width="10.875" style="2"/>
    <col min="10507" max="10507" width="12.125" style="2" customWidth="1"/>
    <col min="10508" max="10508" width="10.875" style="2"/>
    <col min="10509" max="10509" width="12.1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2.125" style="2" customWidth="1"/>
    <col min="10756" max="10756" width="14.875" style="2" customWidth="1"/>
    <col min="10757" max="10757" width="12.125" style="2" customWidth="1"/>
    <col min="10758" max="10758" width="10.875" style="2"/>
    <col min="10759" max="10759" width="12.125" style="2" customWidth="1"/>
    <col min="10760" max="10762" width="10.875" style="2"/>
    <col min="10763" max="10763" width="12.125" style="2" customWidth="1"/>
    <col min="10764" max="10764" width="10.875" style="2"/>
    <col min="10765" max="10765" width="12.1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2.125" style="2" customWidth="1"/>
    <col min="11012" max="11012" width="14.875" style="2" customWidth="1"/>
    <col min="11013" max="11013" width="12.125" style="2" customWidth="1"/>
    <col min="11014" max="11014" width="10.875" style="2"/>
    <col min="11015" max="11015" width="12.125" style="2" customWidth="1"/>
    <col min="11016" max="11018" width="10.875" style="2"/>
    <col min="11019" max="11019" width="12.125" style="2" customWidth="1"/>
    <col min="11020" max="11020" width="10.875" style="2"/>
    <col min="11021" max="11021" width="12.1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2.125" style="2" customWidth="1"/>
    <col min="11268" max="11268" width="14.875" style="2" customWidth="1"/>
    <col min="11269" max="11269" width="12.125" style="2" customWidth="1"/>
    <col min="11270" max="11270" width="10.875" style="2"/>
    <col min="11271" max="11271" width="12.125" style="2" customWidth="1"/>
    <col min="11272" max="11274" width="10.875" style="2"/>
    <col min="11275" max="11275" width="12.125" style="2" customWidth="1"/>
    <col min="11276" max="11276" width="10.875" style="2"/>
    <col min="11277" max="11277" width="12.1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2.125" style="2" customWidth="1"/>
    <col min="11524" max="11524" width="14.875" style="2" customWidth="1"/>
    <col min="11525" max="11525" width="12.125" style="2" customWidth="1"/>
    <col min="11526" max="11526" width="10.875" style="2"/>
    <col min="11527" max="11527" width="12.125" style="2" customWidth="1"/>
    <col min="11528" max="11530" width="10.875" style="2"/>
    <col min="11531" max="11531" width="12.125" style="2" customWidth="1"/>
    <col min="11532" max="11532" width="10.875" style="2"/>
    <col min="11533" max="11533" width="12.1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2.125" style="2" customWidth="1"/>
    <col min="11780" max="11780" width="14.875" style="2" customWidth="1"/>
    <col min="11781" max="11781" width="12.125" style="2" customWidth="1"/>
    <col min="11782" max="11782" width="10.875" style="2"/>
    <col min="11783" max="11783" width="12.125" style="2" customWidth="1"/>
    <col min="11784" max="11786" width="10.875" style="2"/>
    <col min="11787" max="11787" width="12.125" style="2" customWidth="1"/>
    <col min="11788" max="11788" width="10.875" style="2"/>
    <col min="11789" max="11789" width="12.1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2.125" style="2" customWidth="1"/>
    <col min="12036" max="12036" width="14.875" style="2" customWidth="1"/>
    <col min="12037" max="12037" width="12.125" style="2" customWidth="1"/>
    <col min="12038" max="12038" width="10.875" style="2"/>
    <col min="12039" max="12039" width="12.125" style="2" customWidth="1"/>
    <col min="12040" max="12042" width="10.875" style="2"/>
    <col min="12043" max="12043" width="12.125" style="2" customWidth="1"/>
    <col min="12044" max="12044" width="10.875" style="2"/>
    <col min="12045" max="12045" width="12.1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2.125" style="2" customWidth="1"/>
    <col min="12292" max="12292" width="14.875" style="2" customWidth="1"/>
    <col min="12293" max="12293" width="12.125" style="2" customWidth="1"/>
    <col min="12294" max="12294" width="10.875" style="2"/>
    <col min="12295" max="12295" width="12.125" style="2" customWidth="1"/>
    <col min="12296" max="12298" width="10.875" style="2"/>
    <col min="12299" max="12299" width="12.125" style="2" customWidth="1"/>
    <col min="12300" max="12300" width="10.875" style="2"/>
    <col min="12301" max="12301" width="12.1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2.125" style="2" customWidth="1"/>
    <col min="12548" max="12548" width="14.875" style="2" customWidth="1"/>
    <col min="12549" max="12549" width="12.125" style="2" customWidth="1"/>
    <col min="12550" max="12550" width="10.875" style="2"/>
    <col min="12551" max="12551" width="12.125" style="2" customWidth="1"/>
    <col min="12552" max="12554" width="10.875" style="2"/>
    <col min="12555" max="12555" width="12.125" style="2" customWidth="1"/>
    <col min="12556" max="12556" width="10.875" style="2"/>
    <col min="12557" max="12557" width="12.1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2.125" style="2" customWidth="1"/>
    <col min="12804" max="12804" width="14.875" style="2" customWidth="1"/>
    <col min="12805" max="12805" width="12.125" style="2" customWidth="1"/>
    <col min="12806" max="12806" width="10.875" style="2"/>
    <col min="12807" max="12807" width="12.125" style="2" customWidth="1"/>
    <col min="12808" max="12810" width="10.875" style="2"/>
    <col min="12811" max="12811" width="12.125" style="2" customWidth="1"/>
    <col min="12812" max="12812" width="10.875" style="2"/>
    <col min="12813" max="12813" width="12.1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2.125" style="2" customWidth="1"/>
    <col min="13060" max="13060" width="14.875" style="2" customWidth="1"/>
    <col min="13061" max="13061" width="12.125" style="2" customWidth="1"/>
    <col min="13062" max="13062" width="10.875" style="2"/>
    <col min="13063" max="13063" width="12.125" style="2" customWidth="1"/>
    <col min="13064" max="13066" width="10.875" style="2"/>
    <col min="13067" max="13067" width="12.125" style="2" customWidth="1"/>
    <col min="13068" max="13068" width="10.875" style="2"/>
    <col min="13069" max="13069" width="12.1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2.125" style="2" customWidth="1"/>
    <col min="13316" max="13316" width="14.875" style="2" customWidth="1"/>
    <col min="13317" max="13317" width="12.125" style="2" customWidth="1"/>
    <col min="13318" max="13318" width="10.875" style="2"/>
    <col min="13319" max="13319" width="12.125" style="2" customWidth="1"/>
    <col min="13320" max="13322" width="10.875" style="2"/>
    <col min="13323" max="13323" width="12.125" style="2" customWidth="1"/>
    <col min="13324" max="13324" width="10.875" style="2"/>
    <col min="13325" max="13325" width="12.1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2.125" style="2" customWidth="1"/>
    <col min="13572" max="13572" width="14.875" style="2" customWidth="1"/>
    <col min="13573" max="13573" width="12.125" style="2" customWidth="1"/>
    <col min="13574" max="13574" width="10.875" style="2"/>
    <col min="13575" max="13575" width="12.125" style="2" customWidth="1"/>
    <col min="13576" max="13578" width="10.875" style="2"/>
    <col min="13579" max="13579" width="12.125" style="2" customWidth="1"/>
    <col min="13580" max="13580" width="10.875" style="2"/>
    <col min="13581" max="13581" width="12.1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2.125" style="2" customWidth="1"/>
    <col min="13828" max="13828" width="14.875" style="2" customWidth="1"/>
    <col min="13829" max="13829" width="12.125" style="2" customWidth="1"/>
    <col min="13830" max="13830" width="10.875" style="2"/>
    <col min="13831" max="13831" width="12.125" style="2" customWidth="1"/>
    <col min="13832" max="13834" width="10.875" style="2"/>
    <col min="13835" max="13835" width="12.125" style="2" customWidth="1"/>
    <col min="13836" max="13836" width="10.875" style="2"/>
    <col min="13837" max="13837" width="12.1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2.125" style="2" customWidth="1"/>
    <col min="14084" max="14084" width="14.875" style="2" customWidth="1"/>
    <col min="14085" max="14085" width="12.125" style="2" customWidth="1"/>
    <col min="14086" max="14086" width="10.875" style="2"/>
    <col min="14087" max="14087" width="12.125" style="2" customWidth="1"/>
    <col min="14088" max="14090" width="10.875" style="2"/>
    <col min="14091" max="14091" width="12.125" style="2" customWidth="1"/>
    <col min="14092" max="14092" width="10.875" style="2"/>
    <col min="14093" max="14093" width="12.1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2.125" style="2" customWidth="1"/>
    <col min="14340" max="14340" width="14.875" style="2" customWidth="1"/>
    <col min="14341" max="14341" width="12.125" style="2" customWidth="1"/>
    <col min="14342" max="14342" width="10.875" style="2"/>
    <col min="14343" max="14343" width="12.125" style="2" customWidth="1"/>
    <col min="14344" max="14346" width="10.875" style="2"/>
    <col min="14347" max="14347" width="12.125" style="2" customWidth="1"/>
    <col min="14348" max="14348" width="10.875" style="2"/>
    <col min="14349" max="14349" width="12.1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2.125" style="2" customWidth="1"/>
    <col min="14596" max="14596" width="14.875" style="2" customWidth="1"/>
    <col min="14597" max="14597" width="12.125" style="2" customWidth="1"/>
    <col min="14598" max="14598" width="10.875" style="2"/>
    <col min="14599" max="14599" width="12.125" style="2" customWidth="1"/>
    <col min="14600" max="14602" width="10.875" style="2"/>
    <col min="14603" max="14603" width="12.125" style="2" customWidth="1"/>
    <col min="14604" max="14604" width="10.875" style="2"/>
    <col min="14605" max="14605" width="12.1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2.125" style="2" customWidth="1"/>
    <col min="14852" max="14852" width="14.875" style="2" customWidth="1"/>
    <col min="14853" max="14853" width="12.125" style="2" customWidth="1"/>
    <col min="14854" max="14854" width="10.875" style="2"/>
    <col min="14855" max="14855" width="12.125" style="2" customWidth="1"/>
    <col min="14856" max="14858" width="10.875" style="2"/>
    <col min="14859" max="14859" width="12.125" style="2" customWidth="1"/>
    <col min="14860" max="14860" width="10.875" style="2"/>
    <col min="14861" max="14861" width="12.1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2.125" style="2" customWidth="1"/>
    <col min="15108" max="15108" width="14.875" style="2" customWidth="1"/>
    <col min="15109" max="15109" width="12.125" style="2" customWidth="1"/>
    <col min="15110" max="15110" width="10.875" style="2"/>
    <col min="15111" max="15111" width="12.125" style="2" customWidth="1"/>
    <col min="15112" max="15114" width="10.875" style="2"/>
    <col min="15115" max="15115" width="12.125" style="2" customWidth="1"/>
    <col min="15116" max="15116" width="10.875" style="2"/>
    <col min="15117" max="15117" width="12.1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2.125" style="2" customWidth="1"/>
    <col min="15364" max="15364" width="14.875" style="2" customWidth="1"/>
    <col min="15365" max="15365" width="12.125" style="2" customWidth="1"/>
    <col min="15366" max="15366" width="10.875" style="2"/>
    <col min="15367" max="15367" width="12.125" style="2" customWidth="1"/>
    <col min="15368" max="15370" width="10.875" style="2"/>
    <col min="15371" max="15371" width="12.125" style="2" customWidth="1"/>
    <col min="15372" max="15372" width="10.875" style="2"/>
    <col min="15373" max="15373" width="12.1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2.125" style="2" customWidth="1"/>
    <col min="15620" max="15620" width="14.875" style="2" customWidth="1"/>
    <col min="15621" max="15621" width="12.125" style="2" customWidth="1"/>
    <col min="15622" max="15622" width="10.875" style="2"/>
    <col min="15623" max="15623" width="12.125" style="2" customWidth="1"/>
    <col min="15624" max="15626" width="10.875" style="2"/>
    <col min="15627" max="15627" width="12.125" style="2" customWidth="1"/>
    <col min="15628" max="15628" width="10.875" style="2"/>
    <col min="15629" max="15629" width="12.1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2.125" style="2" customWidth="1"/>
    <col min="15876" max="15876" width="14.875" style="2" customWidth="1"/>
    <col min="15877" max="15877" width="12.125" style="2" customWidth="1"/>
    <col min="15878" max="15878" width="10.875" style="2"/>
    <col min="15879" max="15879" width="12.125" style="2" customWidth="1"/>
    <col min="15880" max="15882" width="10.875" style="2"/>
    <col min="15883" max="15883" width="12.125" style="2" customWidth="1"/>
    <col min="15884" max="15884" width="10.875" style="2"/>
    <col min="15885" max="15885" width="12.1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2.125" style="2" customWidth="1"/>
    <col min="16132" max="16132" width="14.875" style="2" customWidth="1"/>
    <col min="16133" max="16133" width="12.125" style="2" customWidth="1"/>
    <col min="16134" max="16134" width="10.875" style="2"/>
    <col min="16135" max="16135" width="12.125" style="2" customWidth="1"/>
    <col min="16136" max="16138" width="10.875" style="2"/>
    <col min="16139" max="16139" width="12.125" style="2" customWidth="1"/>
    <col min="16140" max="16140" width="10.875" style="2"/>
    <col min="16141" max="16141" width="12.125" style="2" customWidth="1"/>
    <col min="16142" max="16384" width="10.875" style="2"/>
  </cols>
  <sheetData>
    <row r="1" spans="1:13" x14ac:dyDescent="0.2">
      <c r="A1" s="1"/>
    </row>
    <row r="6" spans="1:13" x14ac:dyDescent="0.2">
      <c r="G6" s="4" t="s">
        <v>118</v>
      </c>
    </row>
    <row r="7" spans="1:13" x14ac:dyDescent="0.2">
      <c r="E7" s="4" t="s">
        <v>526</v>
      </c>
    </row>
    <row r="8" spans="1:13" ht="18" thickBot="1" x14ac:dyDescent="0.25">
      <c r="B8" s="5"/>
      <c r="C8" s="5"/>
      <c r="D8" s="5"/>
      <c r="E8" s="6" t="s">
        <v>527</v>
      </c>
      <c r="F8" s="5"/>
      <c r="G8" s="5"/>
      <c r="H8" s="5"/>
      <c r="I8" s="5"/>
      <c r="J8" s="5"/>
      <c r="K8" s="5"/>
      <c r="L8" s="5"/>
      <c r="M8" s="6" t="s">
        <v>528</v>
      </c>
    </row>
    <row r="9" spans="1:13" x14ac:dyDescent="0.2">
      <c r="D9" s="15"/>
      <c r="E9" s="26"/>
      <c r="F9" s="26"/>
      <c r="G9" s="26"/>
      <c r="H9" s="26"/>
      <c r="I9" s="26"/>
      <c r="J9" s="26"/>
      <c r="K9" s="26"/>
      <c r="L9" s="26"/>
      <c r="M9" s="26"/>
    </row>
    <row r="10" spans="1:13" x14ac:dyDescent="0.2">
      <c r="D10" s="15"/>
      <c r="E10" s="15"/>
      <c r="F10" s="26"/>
      <c r="G10" s="26"/>
      <c r="H10" s="26"/>
      <c r="I10" s="26"/>
      <c r="J10" s="26"/>
      <c r="K10" s="15"/>
      <c r="L10" s="26"/>
      <c r="M10" s="26"/>
    </row>
    <row r="11" spans="1:13" x14ac:dyDescent="0.2">
      <c r="D11" s="9" t="s">
        <v>529</v>
      </c>
      <c r="E11" s="9" t="s">
        <v>530</v>
      </c>
      <c r="F11" s="15"/>
      <c r="G11" s="15"/>
      <c r="H11" s="13" t="s">
        <v>531</v>
      </c>
      <c r="I11" s="26"/>
      <c r="J11" s="15"/>
      <c r="K11" s="9" t="s">
        <v>532</v>
      </c>
      <c r="L11" s="15"/>
      <c r="M11" s="15"/>
    </row>
    <row r="12" spans="1:13" x14ac:dyDescent="0.2">
      <c r="D12" s="15"/>
      <c r="E12" s="9" t="s">
        <v>533</v>
      </c>
      <c r="F12" s="31" t="s">
        <v>534</v>
      </c>
      <c r="G12" s="9" t="s">
        <v>535</v>
      </c>
      <c r="H12" s="15"/>
      <c r="I12" s="9" t="s">
        <v>536</v>
      </c>
      <c r="J12" s="9" t="s">
        <v>530</v>
      </c>
      <c r="K12" s="9" t="s">
        <v>533</v>
      </c>
      <c r="L12" s="9" t="s">
        <v>532</v>
      </c>
      <c r="M12" s="9" t="s">
        <v>532</v>
      </c>
    </row>
    <row r="13" spans="1:13" x14ac:dyDescent="0.2">
      <c r="B13" s="26"/>
      <c r="C13" s="26"/>
      <c r="D13" s="56"/>
      <c r="E13" s="13" t="s">
        <v>537</v>
      </c>
      <c r="F13" s="56"/>
      <c r="G13" s="56"/>
      <c r="H13" s="13" t="s">
        <v>538</v>
      </c>
      <c r="I13" s="13" t="s">
        <v>360</v>
      </c>
      <c r="J13" s="13" t="s">
        <v>537</v>
      </c>
      <c r="K13" s="13" t="s">
        <v>537</v>
      </c>
      <c r="L13" s="13" t="s">
        <v>539</v>
      </c>
      <c r="M13" s="13" t="s">
        <v>537</v>
      </c>
    </row>
    <row r="14" spans="1:13" x14ac:dyDescent="0.2">
      <c r="D14" s="15"/>
    </row>
    <row r="15" spans="1:13" x14ac:dyDescent="0.2">
      <c r="B15" s="1" t="s">
        <v>540</v>
      </c>
      <c r="D15" s="33">
        <f>E15+K15</f>
        <v>73070</v>
      </c>
      <c r="E15" s="34">
        <f>SUM(F15:J15)</f>
        <v>70814</v>
      </c>
      <c r="F15" s="17">
        <v>5728</v>
      </c>
      <c r="G15" s="17">
        <v>21922</v>
      </c>
      <c r="H15" s="17">
        <v>34527</v>
      </c>
      <c r="I15" s="17">
        <v>4684</v>
      </c>
      <c r="J15" s="17">
        <v>3953</v>
      </c>
      <c r="K15" s="17">
        <v>2256</v>
      </c>
      <c r="L15" s="17">
        <v>686</v>
      </c>
      <c r="M15" s="34">
        <f>K15-L15</f>
        <v>1570</v>
      </c>
    </row>
    <row r="16" spans="1:13" x14ac:dyDescent="0.2">
      <c r="B16" s="1" t="s">
        <v>541</v>
      </c>
      <c r="D16" s="33">
        <f>E16+K16</f>
        <v>78882</v>
      </c>
      <c r="E16" s="34">
        <f>SUM(F16:J16)</f>
        <v>76040</v>
      </c>
      <c r="F16" s="17">
        <v>10155</v>
      </c>
      <c r="G16" s="17">
        <v>30902</v>
      </c>
      <c r="H16" s="17">
        <v>22686</v>
      </c>
      <c r="I16" s="17">
        <v>5041</v>
      </c>
      <c r="J16" s="17">
        <v>7256</v>
      </c>
      <c r="K16" s="17">
        <v>2842</v>
      </c>
      <c r="L16" s="17">
        <v>718</v>
      </c>
      <c r="M16" s="34">
        <f>K16-L16</f>
        <v>2124</v>
      </c>
    </row>
    <row r="17" spans="2:13" x14ac:dyDescent="0.2">
      <c r="B17" s="1" t="s">
        <v>542</v>
      </c>
      <c r="D17" s="33">
        <f>E17+K17</f>
        <v>82098</v>
      </c>
      <c r="E17" s="34">
        <f>SUM(F17:J17)</f>
        <v>78728</v>
      </c>
      <c r="F17" s="17">
        <v>10768</v>
      </c>
      <c r="G17" s="17">
        <v>33472</v>
      </c>
      <c r="H17" s="17">
        <v>23454</v>
      </c>
      <c r="I17" s="17">
        <v>4748</v>
      </c>
      <c r="J17" s="17">
        <v>6286</v>
      </c>
      <c r="K17" s="17">
        <v>3370</v>
      </c>
      <c r="L17" s="17">
        <v>679</v>
      </c>
      <c r="M17" s="34">
        <f>K17-L17</f>
        <v>2691</v>
      </c>
    </row>
    <row r="18" spans="2:13" x14ac:dyDescent="0.2">
      <c r="B18" s="1" t="s">
        <v>543</v>
      </c>
      <c r="D18" s="33">
        <f>E18+K18</f>
        <v>77210</v>
      </c>
      <c r="E18" s="34">
        <f>SUM(F18:J18)</f>
        <v>73436</v>
      </c>
      <c r="F18" s="17">
        <v>10440</v>
      </c>
      <c r="G18" s="17">
        <v>31785</v>
      </c>
      <c r="H18" s="17">
        <v>18422</v>
      </c>
      <c r="I18" s="17">
        <v>4974</v>
      </c>
      <c r="J18" s="17">
        <v>7815</v>
      </c>
      <c r="K18" s="17">
        <v>3774</v>
      </c>
      <c r="L18" s="17">
        <v>679</v>
      </c>
      <c r="M18" s="34">
        <f>K18-L18</f>
        <v>3095</v>
      </c>
    </row>
    <row r="19" spans="2:13" x14ac:dyDescent="0.2">
      <c r="B19" s="89" t="s">
        <v>544</v>
      </c>
      <c r="C19" s="90"/>
      <c r="D19" s="33">
        <f>E19+K19</f>
        <v>75964</v>
      </c>
      <c r="E19" s="34">
        <f>SUM(F19:J19)</f>
        <v>72527</v>
      </c>
      <c r="F19" s="17">
        <v>8437</v>
      </c>
      <c r="G19" s="17">
        <v>33353</v>
      </c>
      <c r="H19" s="17">
        <v>19023</v>
      </c>
      <c r="I19" s="17">
        <v>4662</v>
      </c>
      <c r="J19" s="17">
        <v>7052</v>
      </c>
      <c r="K19" s="17">
        <v>3437</v>
      </c>
      <c r="L19" s="17">
        <v>739</v>
      </c>
      <c r="M19" s="34">
        <f>K19-L19</f>
        <v>2698</v>
      </c>
    </row>
    <row r="20" spans="2:13" x14ac:dyDescent="0.2">
      <c r="C20" s="1"/>
      <c r="D20" s="33"/>
      <c r="E20" s="34"/>
      <c r="F20" s="17"/>
      <c r="G20" s="17"/>
      <c r="H20" s="17"/>
      <c r="I20" s="17"/>
      <c r="J20" s="17"/>
      <c r="K20" s="17"/>
      <c r="L20" s="17"/>
      <c r="M20" s="34"/>
    </row>
    <row r="21" spans="2:13" x14ac:dyDescent="0.2">
      <c r="B21" s="89" t="s">
        <v>545</v>
      </c>
      <c r="C21" s="90"/>
      <c r="D21" s="33">
        <f>E21+K21</f>
        <v>63438.400000000001</v>
      </c>
      <c r="E21" s="34">
        <f>SUM(F21:J21)</f>
        <v>60827.4</v>
      </c>
      <c r="F21" s="17">
        <v>5554</v>
      </c>
      <c r="G21" s="17">
        <v>31022</v>
      </c>
      <c r="H21" s="17">
        <v>14404</v>
      </c>
      <c r="I21" s="17">
        <v>3560</v>
      </c>
      <c r="J21" s="17">
        <v>6287.4</v>
      </c>
      <c r="K21" s="17">
        <v>2611</v>
      </c>
      <c r="L21" s="17">
        <v>760</v>
      </c>
      <c r="M21" s="34">
        <f>K21-L21</f>
        <v>1851</v>
      </c>
    </row>
    <row r="22" spans="2:13" x14ac:dyDescent="0.2">
      <c r="B22" s="89" t="s">
        <v>546</v>
      </c>
      <c r="C22" s="90"/>
      <c r="D22" s="33">
        <f>E22+K22</f>
        <v>59488</v>
      </c>
      <c r="E22" s="34">
        <f>SUM(F22:J22)</f>
        <v>56890</v>
      </c>
      <c r="F22" s="17">
        <v>4185</v>
      </c>
      <c r="G22" s="17">
        <v>28909</v>
      </c>
      <c r="H22" s="17">
        <v>14278</v>
      </c>
      <c r="I22" s="17">
        <v>2972</v>
      </c>
      <c r="J22" s="17">
        <v>6546</v>
      </c>
      <c r="K22" s="17">
        <v>2598</v>
      </c>
      <c r="L22" s="17">
        <v>712</v>
      </c>
      <c r="M22" s="34">
        <f>K22-L22</f>
        <v>1886</v>
      </c>
    </row>
    <row r="23" spans="2:13" x14ac:dyDescent="0.2">
      <c r="B23" s="89" t="s">
        <v>547</v>
      </c>
      <c r="C23" s="91"/>
      <c r="D23" s="33">
        <v>56435</v>
      </c>
      <c r="E23" s="34">
        <f>SUM(F23:J23)</f>
        <v>53902</v>
      </c>
      <c r="F23" s="34">
        <v>3459</v>
      </c>
      <c r="G23" s="34">
        <v>26713</v>
      </c>
      <c r="H23" s="34">
        <v>14835</v>
      </c>
      <c r="I23" s="34">
        <v>2960</v>
      </c>
      <c r="J23" s="34">
        <v>5935</v>
      </c>
      <c r="K23" s="34">
        <v>2534</v>
      </c>
      <c r="L23" s="17">
        <v>733</v>
      </c>
      <c r="M23" s="34">
        <f>K23-L23</f>
        <v>1801</v>
      </c>
    </row>
    <row r="24" spans="2:13" x14ac:dyDescent="0.2">
      <c r="B24" s="1"/>
      <c r="C24" s="71"/>
      <c r="D24" s="33"/>
      <c r="E24" s="34"/>
      <c r="F24" s="34"/>
      <c r="G24" s="34"/>
      <c r="H24" s="34"/>
      <c r="I24" s="34"/>
      <c r="J24" s="34"/>
      <c r="K24" s="34"/>
      <c r="L24" s="17"/>
      <c r="M24" s="34"/>
    </row>
    <row r="25" spans="2:13" x14ac:dyDescent="0.2">
      <c r="B25" s="89" t="s">
        <v>548</v>
      </c>
      <c r="C25" s="91"/>
      <c r="D25" s="33">
        <f>E25+K25</f>
        <v>49833</v>
      </c>
      <c r="E25" s="34">
        <f>SUM(F25:J25)</f>
        <v>47407</v>
      </c>
      <c r="F25" s="34">
        <v>3497</v>
      </c>
      <c r="G25" s="34">
        <v>21842</v>
      </c>
      <c r="H25" s="34">
        <v>13143</v>
      </c>
      <c r="I25" s="34">
        <v>3224</v>
      </c>
      <c r="J25" s="34">
        <v>5701</v>
      </c>
      <c r="K25" s="34">
        <v>2426</v>
      </c>
      <c r="L25" s="17">
        <v>676</v>
      </c>
      <c r="M25" s="34">
        <f>K25-L25</f>
        <v>1750</v>
      </c>
    </row>
    <row r="26" spans="2:13" s="36" customFormat="1" x14ac:dyDescent="0.2">
      <c r="B26" s="92" t="s">
        <v>111</v>
      </c>
      <c r="C26" s="93"/>
      <c r="D26" s="14">
        <f>E26+K26</f>
        <v>45730</v>
      </c>
      <c r="E26" s="3">
        <f>SUM(F26:J26)</f>
        <v>43853</v>
      </c>
      <c r="F26" s="3">
        <f>F28+F29</f>
        <v>1797</v>
      </c>
      <c r="G26" s="3">
        <f>G28+G29</f>
        <v>20592</v>
      </c>
      <c r="H26" s="72">
        <v>16414</v>
      </c>
      <c r="I26" s="72"/>
      <c r="J26" s="3">
        <f>J28+J29</f>
        <v>5050</v>
      </c>
      <c r="K26" s="3">
        <v>1877</v>
      </c>
      <c r="L26" s="40">
        <v>657</v>
      </c>
      <c r="M26" s="3">
        <v>1221</v>
      </c>
    </row>
    <row r="27" spans="2:13" x14ac:dyDescent="0.2">
      <c r="C27" s="73"/>
      <c r="D27" s="28"/>
      <c r="F27" s="17"/>
      <c r="G27" s="17"/>
      <c r="H27" s="74"/>
      <c r="I27" s="74"/>
      <c r="J27" s="17"/>
      <c r="K27" s="17"/>
      <c r="L27" s="17"/>
    </row>
    <row r="28" spans="2:13" x14ac:dyDescent="0.2">
      <c r="B28" s="1" t="s">
        <v>291</v>
      </c>
      <c r="C28" s="73"/>
      <c r="D28" s="19" t="s">
        <v>58</v>
      </c>
      <c r="E28" s="34">
        <v>15637</v>
      </c>
      <c r="F28" s="51" t="s">
        <v>65</v>
      </c>
      <c r="G28" s="17">
        <v>7902</v>
      </c>
      <c r="H28" s="74">
        <v>6472</v>
      </c>
      <c r="I28" s="74"/>
      <c r="J28" s="17">
        <v>1262</v>
      </c>
      <c r="K28" s="19" t="s">
        <v>58</v>
      </c>
      <c r="L28" s="19" t="s">
        <v>58</v>
      </c>
      <c r="M28" s="19" t="s">
        <v>58</v>
      </c>
    </row>
    <row r="29" spans="2:13" x14ac:dyDescent="0.2">
      <c r="B29" s="75" t="s">
        <v>292</v>
      </c>
      <c r="C29" s="73"/>
      <c r="D29" s="19" t="s">
        <v>58</v>
      </c>
      <c r="E29" s="49">
        <v>28216</v>
      </c>
      <c r="F29" s="45">
        <v>1797</v>
      </c>
      <c r="G29" s="45">
        <v>12690</v>
      </c>
      <c r="H29" s="76">
        <v>9942</v>
      </c>
      <c r="I29" s="76"/>
      <c r="J29" s="45">
        <v>3788</v>
      </c>
      <c r="K29" s="19" t="s">
        <v>58</v>
      </c>
      <c r="L29" s="19" t="s">
        <v>58</v>
      </c>
      <c r="M29" s="19" t="s">
        <v>58</v>
      </c>
    </row>
    <row r="30" spans="2:13" ht="18" thickBot="1" x14ac:dyDescent="0.25">
      <c r="B30" s="6"/>
      <c r="C30" s="77"/>
      <c r="D30" s="8"/>
      <c r="E30" s="78"/>
      <c r="F30" s="24"/>
      <c r="G30" s="24"/>
      <c r="H30" s="24"/>
      <c r="I30" s="24"/>
      <c r="J30" s="24"/>
      <c r="K30" s="8"/>
      <c r="L30" s="8"/>
      <c r="M30" s="8"/>
    </row>
    <row r="31" spans="2:13" x14ac:dyDescent="0.2">
      <c r="D31" s="1" t="s">
        <v>72</v>
      </c>
    </row>
  </sheetData>
  <mergeCells count="6">
    <mergeCell ref="B26:C26"/>
    <mergeCell ref="B19:C19"/>
    <mergeCell ref="B21:C21"/>
    <mergeCell ref="B22:C22"/>
    <mergeCell ref="B23:C23"/>
    <mergeCell ref="B25:C25"/>
  </mergeCells>
  <phoneticPr fontId="2"/>
  <pageMargins left="0.37" right="0.4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M52"/>
  <sheetViews>
    <sheetView showGridLines="0" topLeftCell="A4" zoomScale="75" workbookViewId="0">
      <selection activeCell="D47" sqref="D47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2.125" style="2" customWidth="1"/>
    <col min="4" max="4" width="14.875" style="2" customWidth="1"/>
    <col min="5" max="5" width="12.125" style="2" customWidth="1"/>
    <col min="6" max="6" width="10.875" style="2"/>
    <col min="7" max="7" width="12.125" style="2" customWidth="1"/>
    <col min="8" max="10" width="10.875" style="2"/>
    <col min="11" max="11" width="12.125" style="2" customWidth="1"/>
    <col min="12" max="12" width="10.875" style="2"/>
    <col min="13" max="13" width="12.125" style="2" customWidth="1"/>
    <col min="14" max="256" width="10.875" style="2"/>
    <col min="257" max="257" width="13.375" style="2" customWidth="1"/>
    <col min="258" max="258" width="5.875" style="2" customWidth="1"/>
    <col min="259" max="259" width="12.125" style="2" customWidth="1"/>
    <col min="260" max="260" width="14.875" style="2" customWidth="1"/>
    <col min="261" max="261" width="12.125" style="2" customWidth="1"/>
    <col min="262" max="262" width="10.875" style="2"/>
    <col min="263" max="263" width="12.125" style="2" customWidth="1"/>
    <col min="264" max="266" width="10.875" style="2"/>
    <col min="267" max="267" width="12.125" style="2" customWidth="1"/>
    <col min="268" max="268" width="10.875" style="2"/>
    <col min="269" max="269" width="12.125" style="2" customWidth="1"/>
    <col min="270" max="512" width="10.875" style="2"/>
    <col min="513" max="513" width="13.375" style="2" customWidth="1"/>
    <col min="514" max="514" width="5.875" style="2" customWidth="1"/>
    <col min="515" max="515" width="12.125" style="2" customWidth="1"/>
    <col min="516" max="516" width="14.875" style="2" customWidth="1"/>
    <col min="517" max="517" width="12.125" style="2" customWidth="1"/>
    <col min="518" max="518" width="10.875" style="2"/>
    <col min="519" max="519" width="12.125" style="2" customWidth="1"/>
    <col min="520" max="522" width="10.875" style="2"/>
    <col min="523" max="523" width="12.125" style="2" customWidth="1"/>
    <col min="524" max="524" width="10.875" style="2"/>
    <col min="525" max="525" width="12.125" style="2" customWidth="1"/>
    <col min="526" max="768" width="10.875" style="2"/>
    <col min="769" max="769" width="13.375" style="2" customWidth="1"/>
    <col min="770" max="770" width="5.875" style="2" customWidth="1"/>
    <col min="771" max="771" width="12.125" style="2" customWidth="1"/>
    <col min="772" max="772" width="14.875" style="2" customWidth="1"/>
    <col min="773" max="773" width="12.125" style="2" customWidth="1"/>
    <col min="774" max="774" width="10.875" style="2"/>
    <col min="775" max="775" width="12.125" style="2" customWidth="1"/>
    <col min="776" max="778" width="10.875" style="2"/>
    <col min="779" max="779" width="12.125" style="2" customWidth="1"/>
    <col min="780" max="780" width="10.875" style="2"/>
    <col min="781" max="781" width="12.125" style="2" customWidth="1"/>
    <col min="782" max="1024" width="10.875" style="2"/>
    <col min="1025" max="1025" width="13.375" style="2" customWidth="1"/>
    <col min="1026" max="1026" width="5.875" style="2" customWidth="1"/>
    <col min="1027" max="1027" width="12.125" style="2" customWidth="1"/>
    <col min="1028" max="1028" width="14.875" style="2" customWidth="1"/>
    <col min="1029" max="1029" width="12.125" style="2" customWidth="1"/>
    <col min="1030" max="1030" width="10.875" style="2"/>
    <col min="1031" max="1031" width="12.125" style="2" customWidth="1"/>
    <col min="1032" max="1034" width="10.875" style="2"/>
    <col min="1035" max="1035" width="12.125" style="2" customWidth="1"/>
    <col min="1036" max="1036" width="10.875" style="2"/>
    <col min="1037" max="1037" width="12.125" style="2" customWidth="1"/>
    <col min="1038" max="1280" width="10.875" style="2"/>
    <col min="1281" max="1281" width="13.375" style="2" customWidth="1"/>
    <col min="1282" max="1282" width="5.875" style="2" customWidth="1"/>
    <col min="1283" max="1283" width="12.125" style="2" customWidth="1"/>
    <col min="1284" max="1284" width="14.875" style="2" customWidth="1"/>
    <col min="1285" max="1285" width="12.125" style="2" customWidth="1"/>
    <col min="1286" max="1286" width="10.875" style="2"/>
    <col min="1287" max="1287" width="12.125" style="2" customWidth="1"/>
    <col min="1288" max="1290" width="10.875" style="2"/>
    <col min="1291" max="1291" width="12.125" style="2" customWidth="1"/>
    <col min="1292" max="1292" width="10.875" style="2"/>
    <col min="1293" max="1293" width="12.125" style="2" customWidth="1"/>
    <col min="1294" max="1536" width="10.875" style="2"/>
    <col min="1537" max="1537" width="13.375" style="2" customWidth="1"/>
    <col min="1538" max="1538" width="5.875" style="2" customWidth="1"/>
    <col min="1539" max="1539" width="12.125" style="2" customWidth="1"/>
    <col min="1540" max="1540" width="14.875" style="2" customWidth="1"/>
    <col min="1541" max="1541" width="12.125" style="2" customWidth="1"/>
    <col min="1542" max="1542" width="10.875" style="2"/>
    <col min="1543" max="1543" width="12.125" style="2" customWidth="1"/>
    <col min="1544" max="1546" width="10.875" style="2"/>
    <col min="1547" max="1547" width="12.125" style="2" customWidth="1"/>
    <col min="1548" max="1548" width="10.875" style="2"/>
    <col min="1549" max="1549" width="12.125" style="2" customWidth="1"/>
    <col min="1550" max="1792" width="10.875" style="2"/>
    <col min="1793" max="1793" width="13.375" style="2" customWidth="1"/>
    <col min="1794" max="1794" width="5.875" style="2" customWidth="1"/>
    <col min="1795" max="1795" width="12.125" style="2" customWidth="1"/>
    <col min="1796" max="1796" width="14.875" style="2" customWidth="1"/>
    <col min="1797" max="1797" width="12.125" style="2" customWidth="1"/>
    <col min="1798" max="1798" width="10.875" style="2"/>
    <col min="1799" max="1799" width="12.125" style="2" customWidth="1"/>
    <col min="1800" max="1802" width="10.875" style="2"/>
    <col min="1803" max="1803" width="12.125" style="2" customWidth="1"/>
    <col min="1804" max="1804" width="10.875" style="2"/>
    <col min="1805" max="1805" width="12.125" style="2" customWidth="1"/>
    <col min="1806" max="2048" width="10.875" style="2"/>
    <col min="2049" max="2049" width="13.375" style="2" customWidth="1"/>
    <col min="2050" max="2050" width="5.875" style="2" customWidth="1"/>
    <col min="2051" max="2051" width="12.125" style="2" customWidth="1"/>
    <col min="2052" max="2052" width="14.875" style="2" customWidth="1"/>
    <col min="2053" max="2053" width="12.125" style="2" customWidth="1"/>
    <col min="2054" max="2054" width="10.875" style="2"/>
    <col min="2055" max="2055" width="12.125" style="2" customWidth="1"/>
    <col min="2056" max="2058" width="10.875" style="2"/>
    <col min="2059" max="2059" width="12.125" style="2" customWidth="1"/>
    <col min="2060" max="2060" width="10.875" style="2"/>
    <col min="2061" max="2061" width="12.125" style="2" customWidth="1"/>
    <col min="2062" max="2304" width="10.875" style="2"/>
    <col min="2305" max="2305" width="13.375" style="2" customWidth="1"/>
    <col min="2306" max="2306" width="5.875" style="2" customWidth="1"/>
    <col min="2307" max="2307" width="12.125" style="2" customWidth="1"/>
    <col min="2308" max="2308" width="14.875" style="2" customWidth="1"/>
    <col min="2309" max="2309" width="12.125" style="2" customWidth="1"/>
    <col min="2310" max="2310" width="10.875" style="2"/>
    <col min="2311" max="2311" width="12.125" style="2" customWidth="1"/>
    <col min="2312" max="2314" width="10.875" style="2"/>
    <col min="2315" max="2315" width="12.125" style="2" customWidth="1"/>
    <col min="2316" max="2316" width="10.875" style="2"/>
    <col min="2317" max="2317" width="12.125" style="2" customWidth="1"/>
    <col min="2318" max="2560" width="10.875" style="2"/>
    <col min="2561" max="2561" width="13.375" style="2" customWidth="1"/>
    <col min="2562" max="2562" width="5.875" style="2" customWidth="1"/>
    <col min="2563" max="2563" width="12.125" style="2" customWidth="1"/>
    <col min="2564" max="2564" width="14.875" style="2" customWidth="1"/>
    <col min="2565" max="2565" width="12.125" style="2" customWidth="1"/>
    <col min="2566" max="2566" width="10.875" style="2"/>
    <col min="2567" max="2567" width="12.125" style="2" customWidth="1"/>
    <col min="2568" max="2570" width="10.875" style="2"/>
    <col min="2571" max="2571" width="12.125" style="2" customWidth="1"/>
    <col min="2572" max="2572" width="10.875" style="2"/>
    <col min="2573" max="2573" width="12.125" style="2" customWidth="1"/>
    <col min="2574" max="2816" width="10.875" style="2"/>
    <col min="2817" max="2817" width="13.375" style="2" customWidth="1"/>
    <col min="2818" max="2818" width="5.875" style="2" customWidth="1"/>
    <col min="2819" max="2819" width="12.125" style="2" customWidth="1"/>
    <col min="2820" max="2820" width="14.875" style="2" customWidth="1"/>
    <col min="2821" max="2821" width="12.125" style="2" customWidth="1"/>
    <col min="2822" max="2822" width="10.875" style="2"/>
    <col min="2823" max="2823" width="12.125" style="2" customWidth="1"/>
    <col min="2824" max="2826" width="10.875" style="2"/>
    <col min="2827" max="2827" width="12.125" style="2" customWidth="1"/>
    <col min="2828" max="2828" width="10.875" style="2"/>
    <col min="2829" max="2829" width="12.125" style="2" customWidth="1"/>
    <col min="2830" max="3072" width="10.875" style="2"/>
    <col min="3073" max="3073" width="13.375" style="2" customWidth="1"/>
    <col min="3074" max="3074" width="5.875" style="2" customWidth="1"/>
    <col min="3075" max="3075" width="12.125" style="2" customWidth="1"/>
    <col min="3076" max="3076" width="14.875" style="2" customWidth="1"/>
    <col min="3077" max="3077" width="12.125" style="2" customWidth="1"/>
    <col min="3078" max="3078" width="10.875" style="2"/>
    <col min="3079" max="3079" width="12.125" style="2" customWidth="1"/>
    <col min="3080" max="3082" width="10.875" style="2"/>
    <col min="3083" max="3083" width="12.125" style="2" customWidth="1"/>
    <col min="3084" max="3084" width="10.875" style="2"/>
    <col min="3085" max="3085" width="12.125" style="2" customWidth="1"/>
    <col min="3086" max="3328" width="10.875" style="2"/>
    <col min="3329" max="3329" width="13.375" style="2" customWidth="1"/>
    <col min="3330" max="3330" width="5.875" style="2" customWidth="1"/>
    <col min="3331" max="3331" width="12.125" style="2" customWidth="1"/>
    <col min="3332" max="3332" width="14.875" style="2" customWidth="1"/>
    <col min="3333" max="3333" width="12.125" style="2" customWidth="1"/>
    <col min="3334" max="3334" width="10.875" style="2"/>
    <col min="3335" max="3335" width="12.125" style="2" customWidth="1"/>
    <col min="3336" max="3338" width="10.875" style="2"/>
    <col min="3339" max="3339" width="12.125" style="2" customWidth="1"/>
    <col min="3340" max="3340" width="10.875" style="2"/>
    <col min="3341" max="3341" width="12.125" style="2" customWidth="1"/>
    <col min="3342" max="3584" width="10.875" style="2"/>
    <col min="3585" max="3585" width="13.375" style="2" customWidth="1"/>
    <col min="3586" max="3586" width="5.875" style="2" customWidth="1"/>
    <col min="3587" max="3587" width="12.125" style="2" customWidth="1"/>
    <col min="3588" max="3588" width="14.875" style="2" customWidth="1"/>
    <col min="3589" max="3589" width="12.125" style="2" customWidth="1"/>
    <col min="3590" max="3590" width="10.875" style="2"/>
    <col min="3591" max="3591" width="12.125" style="2" customWidth="1"/>
    <col min="3592" max="3594" width="10.875" style="2"/>
    <col min="3595" max="3595" width="12.125" style="2" customWidth="1"/>
    <col min="3596" max="3596" width="10.875" style="2"/>
    <col min="3597" max="3597" width="12.125" style="2" customWidth="1"/>
    <col min="3598" max="3840" width="10.875" style="2"/>
    <col min="3841" max="3841" width="13.375" style="2" customWidth="1"/>
    <col min="3842" max="3842" width="5.875" style="2" customWidth="1"/>
    <col min="3843" max="3843" width="12.125" style="2" customWidth="1"/>
    <col min="3844" max="3844" width="14.875" style="2" customWidth="1"/>
    <col min="3845" max="3845" width="12.125" style="2" customWidth="1"/>
    <col min="3846" max="3846" width="10.875" style="2"/>
    <col min="3847" max="3847" width="12.125" style="2" customWidth="1"/>
    <col min="3848" max="3850" width="10.875" style="2"/>
    <col min="3851" max="3851" width="12.125" style="2" customWidth="1"/>
    <col min="3852" max="3852" width="10.875" style="2"/>
    <col min="3853" max="3853" width="12.125" style="2" customWidth="1"/>
    <col min="3854" max="4096" width="10.875" style="2"/>
    <col min="4097" max="4097" width="13.375" style="2" customWidth="1"/>
    <col min="4098" max="4098" width="5.875" style="2" customWidth="1"/>
    <col min="4099" max="4099" width="12.125" style="2" customWidth="1"/>
    <col min="4100" max="4100" width="14.875" style="2" customWidth="1"/>
    <col min="4101" max="4101" width="12.125" style="2" customWidth="1"/>
    <col min="4102" max="4102" width="10.875" style="2"/>
    <col min="4103" max="4103" width="12.125" style="2" customWidth="1"/>
    <col min="4104" max="4106" width="10.875" style="2"/>
    <col min="4107" max="4107" width="12.125" style="2" customWidth="1"/>
    <col min="4108" max="4108" width="10.875" style="2"/>
    <col min="4109" max="4109" width="12.125" style="2" customWidth="1"/>
    <col min="4110" max="4352" width="10.875" style="2"/>
    <col min="4353" max="4353" width="13.375" style="2" customWidth="1"/>
    <col min="4354" max="4354" width="5.875" style="2" customWidth="1"/>
    <col min="4355" max="4355" width="12.125" style="2" customWidth="1"/>
    <col min="4356" max="4356" width="14.875" style="2" customWidth="1"/>
    <col min="4357" max="4357" width="12.125" style="2" customWidth="1"/>
    <col min="4358" max="4358" width="10.875" style="2"/>
    <col min="4359" max="4359" width="12.125" style="2" customWidth="1"/>
    <col min="4360" max="4362" width="10.875" style="2"/>
    <col min="4363" max="4363" width="12.125" style="2" customWidth="1"/>
    <col min="4364" max="4364" width="10.875" style="2"/>
    <col min="4365" max="4365" width="12.125" style="2" customWidth="1"/>
    <col min="4366" max="4608" width="10.875" style="2"/>
    <col min="4609" max="4609" width="13.375" style="2" customWidth="1"/>
    <col min="4610" max="4610" width="5.875" style="2" customWidth="1"/>
    <col min="4611" max="4611" width="12.125" style="2" customWidth="1"/>
    <col min="4612" max="4612" width="14.875" style="2" customWidth="1"/>
    <col min="4613" max="4613" width="12.125" style="2" customWidth="1"/>
    <col min="4614" max="4614" width="10.875" style="2"/>
    <col min="4615" max="4615" width="12.125" style="2" customWidth="1"/>
    <col min="4616" max="4618" width="10.875" style="2"/>
    <col min="4619" max="4619" width="12.125" style="2" customWidth="1"/>
    <col min="4620" max="4620" width="10.875" style="2"/>
    <col min="4621" max="4621" width="12.125" style="2" customWidth="1"/>
    <col min="4622" max="4864" width="10.875" style="2"/>
    <col min="4865" max="4865" width="13.375" style="2" customWidth="1"/>
    <col min="4866" max="4866" width="5.875" style="2" customWidth="1"/>
    <col min="4867" max="4867" width="12.125" style="2" customWidth="1"/>
    <col min="4868" max="4868" width="14.875" style="2" customWidth="1"/>
    <col min="4869" max="4869" width="12.125" style="2" customWidth="1"/>
    <col min="4870" max="4870" width="10.875" style="2"/>
    <col min="4871" max="4871" width="12.125" style="2" customWidth="1"/>
    <col min="4872" max="4874" width="10.875" style="2"/>
    <col min="4875" max="4875" width="12.125" style="2" customWidth="1"/>
    <col min="4876" max="4876" width="10.875" style="2"/>
    <col min="4877" max="4877" width="12.125" style="2" customWidth="1"/>
    <col min="4878" max="5120" width="10.875" style="2"/>
    <col min="5121" max="5121" width="13.375" style="2" customWidth="1"/>
    <col min="5122" max="5122" width="5.875" style="2" customWidth="1"/>
    <col min="5123" max="5123" width="12.125" style="2" customWidth="1"/>
    <col min="5124" max="5124" width="14.875" style="2" customWidth="1"/>
    <col min="5125" max="5125" width="12.125" style="2" customWidth="1"/>
    <col min="5126" max="5126" width="10.875" style="2"/>
    <col min="5127" max="5127" width="12.125" style="2" customWidth="1"/>
    <col min="5128" max="5130" width="10.875" style="2"/>
    <col min="5131" max="5131" width="12.125" style="2" customWidth="1"/>
    <col min="5132" max="5132" width="10.875" style="2"/>
    <col min="5133" max="5133" width="12.125" style="2" customWidth="1"/>
    <col min="5134" max="5376" width="10.875" style="2"/>
    <col min="5377" max="5377" width="13.375" style="2" customWidth="1"/>
    <col min="5378" max="5378" width="5.875" style="2" customWidth="1"/>
    <col min="5379" max="5379" width="12.125" style="2" customWidth="1"/>
    <col min="5380" max="5380" width="14.875" style="2" customWidth="1"/>
    <col min="5381" max="5381" width="12.125" style="2" customWidth="1"/>
    <col min="5382" max="5382" width="10.875" style="2"/>
    <col min="5383" max="5383" width="12.125" style="2" customWidth="1"/>
    <col min="5384" max="5386" width="10.875" style="2"/>
    <col min="5387" max="5387" width="12.125" style="2" customWidth="1"/>
    <col min="5388" max="5388" width="10.875" style="2"/>
    <col min="5389" max="5389" width="12.125" style="2" customWidth="1"/>
    <col min="5390" max="5632" width="10.875" style="2"/>
    <col min="5633" max="5633" width="13.375" style="2" customWidth="1"/>
    <col min="5634" max="5634" width="5.875" style="2" customWidth="1"/>
    <col min="5635" max="5635" width="12.125" style="2" customWidth="1"/>
    <col min="5636" max="5636" width="14.875" style="2" customWidth="1"/>
    <col min="5637" max="5637" width="12.125" style="2" customWidth="1"/>
    <col min="5638" max="5638" width="10.875" style="2"/>
    <col min="5639" max="5639" width="12.125" style="2" customWidth="1"/>
    <col min="5640" max="5642" width="10.875" style="2"/>
    <col min="5643" max="5643" width="12.125" style="2" customWidth="1"/>
    <col min="5644" max="5644" width="10.875" style="2"/>
    <col min="5645" max="5645" width="12.125" style="2" customWidth="1"/>
    <col min="5646" max="5888" width="10.875" style="2"/>
    <col min="5889" max="5889" width="13.375" style="2" customWidth="1"/>
    <col min="5890" max="5890" width="5.875" style="2" customWidth="1"/>
    <col min="5891" max="5891" width="12.125" style="2" customWidth="1"/>
    <col min="5892" max="5892" width="14.875" style="2" customWidth="1"/>
    <col min="5893" max="5893" width="12.125" style="2" customWidth="1"/>
    <col min="5894" max="5894" width="10.875" style="2"/>
    <col min="5895" max="5895" width="12.125" style="2" customWidth="1"/>
    <col min="5896" max="5898" width="10.875" style="2"/>
    <col min="5899" max="5899" width="12.125" style="2" customWidth="1"/>
    <col min="5900" max="5900" width="10.875" style="2"/>
    <col min="5901" max="5901" width="12.125" style="2" customWidth="1"/>
    <col min="5902" max="6144" width="10.875" style="2"/>
    <col min="6145" max="6145" width="13.375" style="2" customWidth="1"/>
    <col min="6146" max="6146" width="5.875" style="2" customWidth="1"/>
    <col min="6147" max="6147" width="12.125" style="2" customWidth="1"/>
    <col min="6148" max="6148" width="14.875" style="2" customWidth="1"/>
    <col min="6149" max="6149" width="12.125" style="2" customWidth="1"/>
    <col min="6150" max="6150" width="10.875" style="2"/>
    <col min="6151" max="6151" width="12.125" style="2" customWidth="1"/>
    <col min="6152" max="6154" width="10.875" style="2"/>
    <col min="6155" max="6155" width="12.125" style="2" customWidth="1"/>
    <col min="6156" max="6156" width="10.875" style="2"/>
    <col min="6157" max="6157" width="12.125" style="2" customWidth="1"/>
    <col min="6158" max="6400" width="10.875" style="2"/>
    <col min="6401" max="6401" width="13.375" style="2" customWidth="1"/>
    <col min="6402" max="6402" width="5.875" style="2" customWidth="1"/>
    <col min="6403" max="6403" width="12.125" style="2" customWidth="1"/>
    <col min="6404" max="6404" width="14.875" style="2" customWidth="1"/>
    <col min="6405" max="6405" width="12.125" style="2" customWidth="1"/>
    <col min="6406" max="6406" width="10.875" style="2"/>
    <col min="6407" max="6407" width="12.125" style="2" customWidth="1"/>
    <col min="6408" max="6410" width="10.875" style="2"/>
    <col min="6411" max="6411" width="12.125" style="2" customWidth="1"/>
    <col min="6412" max="6412" width="10.875" style="2"/>
    <col min="6413" max="6413" width="12.125" style="2" customWidth="1"/>
    <col min="6414" max="6656" width="10.875" style="2"/>
    <col min="6657" max="6657" width="13.375" style="2" customWidth="1"/>
    <col min="6658" max="6658" width="5.875" style="2" customWidth="1"/>
    <col min="6659" max="6659" width="12.125" style="2" customWidth="1"/>
    <col min="6660" max="6660" width="14.875" style="2" customWidth="1"/>
    <col min="6661" max="6661" width="12.125" style="2" customWidth="1"/>
    <col min="6662" max="6662" width="10.875" style="2"/>
    <col min="6663" max="6663" width="12.125" style="2" customWidth="1"/>
    <col min="6664" max="6666" width="10.875" style="2"/>
    <col min="6667" max="6667" width="12.125" style="2" customWidth="1"/>
    <col min="6668" max="6668" width="10.875" style="2"/>
    <col min="6669" max="6669" width="12.125" style="2" customWidth="1"/>
    <col min="6670" max="6912" width="10.875" style="2"/>
    <col min="6913" max="6913" width="13.375" style="2" customWidth="1"/>
    <col min="6914" max="6914" width="5.875" style="2" customWidth="1"/>
    <col min="6915" max="6915" width="12.125" style="2" customWidth="1"/>
    <col min="6916" max="6916" width="14.875" style="2" customWidth="1"/>
    <col min="6917" max="6917" width="12.125" style="2" customWidth="1"/>
    <col min="6918" max="6918" width="10.875" style="2"/>
    <col min="6919" max="6919" width="12.125" style="2" customWidth="1"/>
    <col min="6920" max="6922" width="10.875" style="2"/>
    <col min="6923" max="6923" width="12.125" style="2" customWidth="1"/>
    <col min="6924" max="6924" width="10.875" style="2"/>
    <col min="6925" max="6925" width="12.125" style="2" customWidth="1"/>
    <col min="6926" max="7168" width="10.875" style="2"/>
    <col min="7169" max="7169" width="13.375" style="2" customWidth="1"/>
    <col min="7170" max="7170" width="5.875" style="2" customWidth="1"/>
    <col min="7171" max="7171" width="12.125" style="2" customWidth="1"/>
    <col min="7172" max="7172" width="14.875" style="2" customWidth="1"/>
    <col min="7173" max="7173" width="12.125" style="2" customWidth="1"/>
    <col min="7174" max="7174" width="10.875" style="2"/>
    <col min="7175" max="7175" width="12.125" style="2" customWidth="1"/>
    <col min="7176" max="7178" width="10.875" style="2"/>
    <col min="7179" max="7179" width="12.125" style="2" customWidth="1"/>
    <col min="7180" max="7180" width="10.875" style="2"/>
    <col min="7181" max="7181" width="12.125" style="2" customWidth="1"/>
    <col min="7182" max="7424" width="10.875" style="2"/>
    <col min="7425" max="7425" width="13.375" style="2" customWidth="1"/>
    <col min="7426" max="7426" width="5.875" style="2" customWidth="1"/>
    <col min="7427" max="7427" width="12.125" style="2" customWidth="1"/>
    <col min="7428" max="7428" width="14.875" style="2" customWidth="1"/>
    <col min="7429" max="7429" width="12.125" style="2" customWidth="1"/>
    <col min="7430" max="7430" width="10.875" style="2"/>
    <col min="7431" max="7431" width="12.125" style="2" customWidth="1"/>
    <col min="7432" max="7434" width="10.875" style="2"/>
    <col min="7435" max="7435" width="12.125" style="2" customWidth="1"/>
    <col min="7436" max="7436" width="10.875" style="2"/>
    <col min="7437" max="7437" width="12.125" style="2" customWidth="1"/>
    <col min="7438" max="7680" width="10.875" style="2"/>
    <col min="7681" max="7681" width="13.375" style="2" customWidth="1"/>
    <col min="7682" max="7682" width="5.875" style="2" customWidth="1"/>
    <col min="7683" max="7683" width="12.125" style="2" customWidth="1"/>
    <col min="7684" max="7684" width="14.875" style="2" customWidth="1"/>
    <col min="7685" max="7685" width="12.125" style="2" customWidth="1"/>
    <col min="7686" max="7686" width="10.875" style="2"/>
    <col min="7687" max="7687" width="12.125" style="2" customWidth="1"/>
    <col min="7688" max="7690" width="10.875" style="2"/>
    <col min="7691" max="7691" width="12.125" style="2" customWidth="1"/>
    <col min="7692" max="7692" width="10.875" style="2"/>
    <col min="7693" max="7693" width="12.125" style="2" customWidth="1"/>
    <col min="7694" max="7936" width="10.875" style="2"/>
    <col min="7937" max="7937" width="13.375" style="2" customWidth="1"/>
    <col min="7938" max="7938" width="5.875" style="2" customWidth="1"/>
    <col min="7939" max="7939" width="12.125" style="2" customWidth="1"/>
    <col min="7940" max="7940" width="14.875" style="2" customWidth="1"/>
    <col min="7941" max="7941" width="12.125" style="2" customWidth="1"/>
    <col min="7942" max="7942" width="10.875" style="2"/>
    <col min="7943" max="7943" width="12.125" style="2" customWidth="1"/>
    <col min="7944" max="7946" width="10.875" style="2"/>
    <col min="7947" max="7947" width="12.125" style="2" customWidth="1"/>
    <col min="7948" max="7948" width="10.875" style="2"/>
    <col min="7949" max="7949" width="12.125" style="2" customWidth="1"/>
    <col min="7950" max="8192" width="10.875" style="2"/>
    <col min="8193" max="8193" width="13.375" style="2" customWidth="1"/>
    <col min="8194" max="8194" width="5.875" style="2" customWidth="1"/>
    <col min="8195" max="8195" width="12.125" style="2" customWidth="1"/>
    <col min="8196" max="8196" width="14.875" style="2" customWidth="1"/>
    <col min="8197" max="8197" width="12.125" style="2" customWidth="1"/>
    <col min="8198" max="8198" width="10.875" style="2"/>
    <col min="8199" max="8199" width="12.125" style="2" customWidth="1"/>
    <col min="8200" max="8202" width="10.875" style="2"/>
    <col min="8203" max="8203" width="12.125" style="2" customWidth="1"/>
    <col min="8204" max="8204" width="10.875" style="2"/>
    <col min="8205" max="8205" width="12.125" style="2" customWidth="1"/>
    <col min="8206" max="8448" width="10.875" style="2"/>
    <col min="8449" max="8449" width="13.375" style="2" customWidth="1"/>
    <col min="8450" max="8450" width="5.875" style="2" customWidth="1"/>
    <col min="8451" max="8451" width="12.125" style="2" customWidth="1"/>
    <col min="8452" max="8452" width="14.875" style="2" customWidth="1"/>
    <col min="8453" max="8453" width="12.125" style="2" customWidth="1"/>
    <col min="8454" max="8454" width="10.875" style="2"/>
    <col min="8455" max="8455" width="12.125" style="2" customWidth="1"/>
    <col min="8456" max="8458" width="10.875" style="2"/>
    <col min="8459" max="8459" width="12.125" style="2" customWidth="1"/>
    <col min="8460" max="8460" width="10.875" style="2"/>
    <col min="8461" max="8461" width="12.125" style="2" customWidth="1"/>
    <col min="8462" max="8704" width="10.875" style="2"/>
    <col min="8705" max="8705" width="13.375" style="2" customWidth="1"/>
    <col min="8706" max="8706" width="5.875" style="2" customWidth="1"/>
    <col min="8707" max="8707" width="12.125" style="2" customWidth="1"/>
    <col min="8708" max="8708" width="14.875" style="2" customWidth="1"/>
    <col min="8709" max="8709" width="12.125" style="2" customWidth="1"/>
    <col min="8710" max="8710" width="10.875" style="2"/>
    <col min="8711" max="8711" width="12.125" style="2" customWidth="1"/>
    <col min="8712" max="8714" width="10.875" style="2"/>
    <col min="8715" max="8715" width="12.125" style="2" customWidth="1"/>
    <col min="8716" max="8716" width="10.875" style="2"/>
    <col min="8717" max="8717" width="12.125" style="2" customWidth="1"/>
    <col min="8718" max="8960" width="10.875" style="2"/>
    <col min="8961" max="8961" width="13.375" style="2" customWidth="1"/>
    <col min="8962" max="8962" width="5.875" style="2" customWidth="1"/>
    <col min="8963" max="8963" width="12.125" style="2" customWidth="1"/>
    <col min="8964" max="8964" width="14.875" style="2" customWidth="1"/>
    <col min="8965" max="8965" width="12.125" style="2" customWidth="1"/>
    <col min="8966" max="8966" width="10.875" style="2"/>
    <col min="8967" max="8967" width="12.125" style="2" customWidth="1"/>
    <col min="8968" max="8970" width="10.875" style="2"/>
    <col min="8971" max="8971" width="12.125" style="2" customWidth="1"/>
    <col min="8972" max="8972" width="10.875" style="2"/>
    <col min="8973" max="8973" width="12.125" style="2" customWidth="1"/>
    <col min="8974" max="9216" width="10.875" style="2"/>
    <col min="9217" max="9217" width="13.375" style="2" customWidth="1"/>
    <col min="9218" max="9218" width="5.875" style="2" customWidth="1"/>
    <col min="9219" max="9219" width="12.125" style="2" customWidth="1"/>
    <col min="9220" max="9220" width="14.875" style="2" customWidth="1"/>
    <col min="9221" max="9221" width="12.125" style="2" customWidth="1"/>
    <col min="9222" max="9222" width="10.875" style="2"/>
    <col min="9223" max="9223" width="12.125" style="2" customWidth="1"/>
    <col min="9224" max="9226" width="10.875" style="2"/>
    <col min="9227" max="9227" width="12.125" style="2" customWidth="1"/>
    <col min="9228" max="9228" width="10.875" style="2"/>
    <col min="9229" max="9229" width="12.125" style="2" customWidth="1"/>
    <col min="9230" max="9472" width="10.875" style="2"/>
    <col min="9473" max="9473" width="13.375" style="2" customWidth="1"/>
    <col min="9474" max="9474" width="5.875" style="2" customWidth="1"/>
    <col min="9475" max="9475" width="12.125" style="2" customWidth="1"/>
    <col min="9476" max="9476" width="14.875" style="2" customWidth="1"/>
    <col min="9477" max="9477" width="12.125" style="2" customWidth="1"/>
    <col min="9478" max="9478" width="10.875" style="2"/>
    <col min="9479" max="9479" width="12.125" style="2" customWidth="1"/>
    <col min="9480" max="9482" width="10.875" style="2"/>
    <col min="9483" max="9483" width="12.125" style="2" customWidth="1"/>
    <col min="9484" max="9484" width="10.875" style="2"/>
    <col min="9485" max="9485" width="12.125" style="2" customWidth="1"/>
    <col min="9486" max="9728" width="10.875" style="2"/>
    <col min="9729" max="9729" width="13.375" style="2" customWidth="1"/>
    <col min="9730" max="9730" width="5.875" style="2" customWidth="1"/>
    <col min="9731" max="9731" width="12.125" style="2" customWidth="1"/>
    <col min="9732" max="9732" width="14.875" style="2" customWidth="1"/>
    <col min="9733" max="9733" width="12.125" style="2" customWidth="1"/>
    <col min="9734" max="9734" width="10.875" style="2"/>
    <col min="9735" max="9735" width="12.125" style="2" customWidth="1"/>
    <col min="9736" max="9738" width="10.875" style="2"/>
    <col min="9739" max="9739" width="12.125" style="2" customWidth="1"/>
    <col min="9740" max="9740" width="10.875" style="2"/>
    <col min="9741" max="9741" width="12.125" style="2" customWidth="1"/>
    <col min="9742" max="9984" width="10.875" style="2"/>
    <col min="9985" max="9985" width="13.375" style="2" customWidth="1"/>
    <col min="9986" max="9986" width="5.875" style="2" customWidth="1"/>
    <col min="9987" max="9987" width="12.125" style="2" customWidth="1"/>
    <col min="9988" max="9988" width="14.875" style="2" customWidth="1"/>
    <col min="9989" max="9989" width="12.125" style="2" customWidth="1"/>
    <col min="9990" max="9990" width="10.875" style="2"/>
    <col min="9991" max="9991" width="12.125" style="2" customWidth="1"/>
    <col min="9992" max="9994" width="10.875" style="2"/>
    <col min="9995" max="9995" width="12.125" style="2" customWidth="1"/>
    <col min="9996" max="9996" width="10.875" style="2"/>
    <col min="9997" max="9997" width="12.1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2.125" style="2" customWidth="1"/>
    <col min="10244" max="10244" width="14.875" style="2" customWidth="1"/>
    <col min="10245" max="10245" width="12.125" style="2" customWidth="1"/>
    <col min="10246" max="10246" width="10.875" style="2"/>
    <col min="10247" max="10247" width="12.125" style="2" customWidth="1"/>
    <col min="10248" max="10250" width="10.875" style="2"/>
    <col min="10251" max="10251" width="12.125" style="2" customWidth="1"/>
    <col min="10252" max="10252" width="10.875" style="2"/>
    <col min="10253" max="10253" width="12.1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2.125" style="2" customWidth="1"/>
    <col min="10500" max="10500" width="14.875" style="2" customWidth="1"/>
    <col min="10501" max="10501" width="12.125" style="2" customWidth="1"/>
    <col min="10502" max="10502" width="10.875" style="2"/>
    <col min="10503" max="10503" width="12.125" style="2" customWidth="1"/>
    <col min="10504" max="10506" width="10.875" style="2"/>
    <col min="10507" max="10507" width="12.125" style="2" customWidth="1"/>
    <col min="10508" max="10508" width="10.875" style="2"/>
    <col min="10509" max="10509" width="12.1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2.125" style="2" customWidth="1"/>
    <col min="10756" max="10756" width="14.875" style="2" customWidth="1"/>
    <col min="10757" max="10757" width="12.125" style="2" customWidth="1"/>
    <col min="10758" max="10758" width="10.875" style="2"/>
    <col min="10759" max="10759" width="12.125" style="2" customWidth="1"/>
    <col min="10760" max="10762" width="10.875" style="2"/>
    <col min="10763" max="10763" width="12.125" style="2" customWidth="1"/>
    <col min="10764" max="10764" width="10.875" style="2"/>
    <col min="10765" max="10765" width="12.1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2.125" style="2" customWidth="1"/>
    <col min="11012" max="11012" width="14.875" style="2" customWidth="1"/>
    <col min="11013" max="11013" width="12.125" style="2" customWidth="1"/>
    <col min="11014" max="11014" width="10.875" style="2"/>
    <col min="11015" max="11015" width="12.125" style="2" customWidth="1"/>
    <col min="11016" max="11018" width="10.875" style="2"/>
    <col min="11019" max="11019" width="12.125" style="2" customWidth="1"/>
    <col min="11020" max="11020" width="10.875" style="2"/>
    <col min="11021" max="11021" width="12.1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2.125" style="2" customWidth="1"/>
    <col min="11268" max="11268" width="14.875" style="2" customWidth="1"/>
    <col min="11269" max="11269" width="12.125" style="2" customWidth="1"/>
    <col min="11270" max="11270" width="10.875" style="2"/>
    <col min="11271" max="11271" width="12.125" style="2" customWidth="1"/>
    <col min="11272" max="11274" width="10.875" style="2"/>
    <col min="11275" max="11275" width="12.125" style="2" customWidth="1"/>
    <col min="11276" max="11276" width="10.875" style="2"/>
    <col min="11277" max="11277" width="12.1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2.125" style="2" customWidth="1"/>
    <col min="11524" max="11524" width="14.875" style="2" customWidth="1"/>
    <col min="11525" max="11525" width="12.125" style="2" customWidth="1"/>
    <col min="11526" max="11526" width="10.875" style="2"/>
    <col min="11527" max="11527" width="12.125" style="2" customWidth="1"/>
    <col min="11528" max="11530" width="10.875" style="2"/>
    <col min="11531" max="11531" width="12.125" style="2" customWidth="1"/>
    <col min="11532" max="11532" width="10.875" style="2"/>
    <col min="11533" max="11533" width="12.1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2.125" style="2" customWidth="1"/>
    <col min="11780" max="11780" width="14.875" style="2" customWidth="1"/>
    <col min="11781" max="11781" width="12.125" style="2" customWidth="1"/>
    <col min="11782" max="11782" width="10.875" style="2"/>
    <col min="11783" max="11783" width="12.125" style="2" customWidth="1"/>
    <col min="11784" max="11786" width="10.875" style="2"/>
    <col min="11787" max="11787" width="12.125" style="2" customWidth="1"/>
    <col min="11788" max="11788" width="10.875" style="2"/>
    <col min="11789" max="11789" width="12.1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2.125" style="2" customWidth="1"/>
    <col min="12036" max="12036" width="14.875" style="2" customWidth="1"/>
    <col min="12037" max="12037" width="12.125" style="2" customWidth="1"/>
    <col min="12038" max="12038" width="10.875" style="2"/>
    <col min="12039" max="12039" width="12.125" style="2" customWidth="1"/>
    <col min="12040" max="12042" width="10.875" style="2"/>
    <col min="12043" max="12043" width="12.125" style="2" customWidth="1"/>
    <col min="12044" max="12044" width="10.875" style="2"/>
    <col min="12045" max="12045" width="12.1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2.125" style="2" customWidth="1"/>
    <col min="12292" max="12292" width="14.875" style="2" customWidth="1"/>
    <col min="12293" max="12293" width="12.125" style="2" customWidth="1"/>
    <col min="12294" max="12294" width="10.875" style="2"/>
    <col min="12295" max="12295" width="12.125" style="2" customWidth="1"/>
    <col min="12296" max="12298" width="10.875" style="2"/>
    <col min="12299" max="12299" width="12.125" style="2" customWidth="1"/>
    <col min="12300" max="12300" width="10.875" style="2"/>
    <col min="12301" max="12301" width="12.1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2.125" style="2" customWidth="1"/>
    <col min="12548" max="12548" width="14.875" style="2" customWidth="1"/>
    <col min="12549" max="12549" width="12.125" style="2" customWidth="1"/>
    <col min="12550" max="12550" width="10.875" style="2"/>
    <col min="12551" max="12551" width="12.125" style="2" customWidth="1"/>
    <col min="12552" max="12554" width="10.875" style="2"/>
    <col min="12555" max="12555" width="12.125" style="2" customWidth="1"/>
    <col min="12556" max="12556" width="10.875" style="2"/>
    <col min="12557" max="12557" width="12.1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2.125" style="2" customWidth="1"/>
    <col min="12804" max="12804" width="14.875" style="2" customWidth="1"/>
    <col min="12805" max="12805" width="12.125" style="2" customWidth="1"/>
    <col min="12806" max="12806" width="10.875" style="2"/>
    <col min="12807" max="12807" width="12.125" style="2" customWidth="1"/>
    <col min="12808" max="12810" width="10.875" style="2"/>
    <col min="12811" max="12811" width="12.125" style="2" customWidth="1"/>
    <col min="12812" max="12812" width="10.875" style="2"/>
    <col min="12813" max="12813" width="12.1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2.125" style="2" customWidth="1"/>
    <col min="13060" max="13060" width="14.875" style="2" customWidth="1"/>
    <col min="13061" max="13061" width="12.125" style="2" customWidth="1"/>
    <col min="13062" max="13062" width="10.875" style="2"/>
    <col min="13063" max="13063" width="12.125" style="2" customWidth="1"/>
    <col min="13064" max="13066" width="10.875" style="2"/>
    <col min="13067" max="13067" width="12.125" style="2" customWidth="1"/>
    <col min="13068" max="13068" width="10.875" style="2"/>
    <col min="13069" max="13069" width="12.1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2.125" style="2" customWidth="1"/>
    <col min="13316" max="13316" width="14.875" style="2" customWidth="1"/>
    <col min="13317" max="13317" width="12.125" style="2" customWidth="1"/>
    <col min="13318" max="13318" width="10.875" style="2"/>
    <col min="13319" max="13319" width="12.125" style="2" customWidth="1"/>
    <col min="13320" max="13322" width="10.875" style="2"/>
    <col min="13323" max="13323" width="12.125" style="2" customWidth="1"/>
    <col min="13324" max="13324" width="10.875" style="2"/>
    <col min="13325" max="13325" width="12.1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2.125" style="2" customWidth="1"/>
    <col min="13572" max="13572" width="14.875" style="2" customWidth="1"/>
    <col min="13573" max="13573" width="12.125" style="2" customWidth="1"/>
    <col min="13574" max="13574" width="10.875" style="2"/>
    <col min="13575" max="13575" width="12.125" style="2" customWidth="1"/>
    <col min="13576" max="13578" width="10.875" style="2"/>
    <col min="13579" max="13579" width="12.125" style="2" customWidth="1"/>
    <col min="13580" max="13580" width="10.875" style="2"/>
    <col min="13581" max="13581" width="12.1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2.125" style="2" customWidth="1"/>
    <col min="13828" max="13828" width="14.875" style="2" customWidth="1"/>
    <col min="13829" max="13829" width="12.125" style="2" customWidth="1"/>
    <col min="13830" max="13830" width="10.875" style="2"/>
    <col min="13831" max="13831" width="12.125" style="2" customWidth="1"/>
    <col min="13832" max="13834" width="10.875" style="2"/>
    <col min="13835" max="13835" width="12.125" style="2" customWidth="1"/>
    <col min="13836" max="13836" width="10.875" style="2"/>
    <col min="13837" max="13837" width="12.1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2.125" style="2" customWidth="1"/>
    <col min="14084" max="14084" width="14.875" style="2" customWidth="1"/>
    <col min="14085" max="14085" width="12.125" style="2" customWidth="1"/>
    <col min="14086" max="14086" width="10.875" style="2"/>
    <col min="14087" max="14087" width="12.125" style="2" customWidth="1"/>
    <col min="14088" max="14090" width="10.875" style="2"/>
    <col min="14091" max="14091" width="12.125" style="2" customWidth="1"/>
    <col min="14092" max="14092" width="10.875" style="2"/>
    <col min="14093" max="14093" width="12.1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2.125" style="2" customWidth="1"/>
    <col min="14340" max="14340" width="14.875" style="2" customWidth="1"/>
    <col min="14341" max="14341" width="12.125" style="2" customWidth="1"/>
    <col min="14342" max="14342" width="10.875" style="2"/>
    <col min="14343" max="14343" width="12.125" style="2" customWidth="1"/>
    <col min="14344" max="14346" width="10.875" style="2"/>
    <col min="14347" max="14347" width="12.125" style="2" customWidth="1"/>
    <col min="14348" max="14348" width="10.875" style="2"/>
    <col min="14349" max="14349" width="12.1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2.125" style="2" customWidth="1"/>
    <col min="14596" max="14596" width="14.875" style="2" customWidth="1"/>
    <col min="14597" max="14597" width="12.125" style="2" customWidth="1"/>
    <col min="14598" max="14598" width="10.875" style="2"/>
    <col min="14599" max="14599" width="12.125" style="2" customWidth="1"/>
    <col min="14600" max="14602" width="10.875" style="2"/>
    <col min="14603" max="14603" width="12.125" style="2" customWidth="1"/>
    <col min="14604" max="14604" width="10.875" style="2"/>
    <col min="14605" max="14605" width="12.1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2.125" style="2" customWidth="1"/>
    <col min="14852" max="14852" width="14.875" style="2" customWidth="1"/>
    <col min="14853" max="14853" width="12.125" style="2" customWidth="1"/>
    <col min="14854" max="14854" width="10.875" style="2"/>
    <col min="14855" max="14855" width="12.125" style="2" customWidth="1"/>
    <col min="14856" max="14858" width="10.875" style="2"/>
    <col min="14859" max="14859" width="12.125" style="2" customWidth="1"/>
    <col min="14860" max="14860" width="10.875" style="2"/>
    <col min="14861" max="14861" width="12.1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2.125" style="2" customWidth="1"/>
    <col min="15108" max="15108" width="14.875" style="2" customWidth="1"/>
    <col min="15109" max="15109" width="12.125" style="2" customWidth="1"/>
    <col min="15110" max="15110" width="10.875" style="2"/>
    <col min="15111" max="15111" width="12.125" style="2" customWidth="1"/>
    <col min="15112" max="15114" width="10.875" style="2"/>
    <col min="15115" max="15115" width="12.125" style="2" customWidth="1"/>
    <col min="15116" max="15116" width="10.875" style="2"/>
    <col min="15117" max="15117" width="12.1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2.125" style="2" customWidth="1"/>
    <col min="15364" max="15364" width="14.875" style="2" customWidth="1"/>
    <col min="15365" max="15365" width="12.125" style="2" customWidth="1"/>
    <col min="15366" max="15366" width="10.875" style="2"/>
    <col min="15367" max="15367" width="12.125" style="2" customWidth="1"/>
    <col min="15368" max="15370" width="10.875" style="2"/>
    <col min="15371" max="15371" width="12.125" style="2" customWidth="1"/>
    <col min="15372" max="15372" width="10.875" style="2"/>
    <col min="15373" max="15373" width="12.1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2.125" style="2" customWidth="1"/>
    <col min="15620" max="15620" width="14.875" style="2" customWidth="1"/>
    <col min="15621" max="15621" width="12.125" style="2" customWidth="1"/>
    <col min="15622" max="15622" width="10.875" style="2"/>
    <col min="15623" max="15623" width="12.125" style="2" customWidth="1"/>
    <col min="15624" max="15626" width="10.875" style="2"/>
    <col min="15627" max="15627" width="12.125" style="2" customWidth="1"/>
    <col min="15628" max="15628" width="10.875" style="2"/>
    <col min="15629" max="15629" width="12.1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2.125" style="2" customWidth="1"/>
    <col min="15876" max="15876" width="14.875" style="2" customWidth="1"/>
    <col min="15877" max="15877" width="12.125" style="2" customWidth="1"/>
    <col min="15878" max="15878" width="10.875" style="2"/>
    <col min="15879" max="15879" width="12.125" style="2" customWidth="1"/>
    <col min="15880" max="15882" width="10.875" style="2"/>
    <col min="15883" max="15883" width="12.125" style="2" customWidth="1"/>
    <col min="15884" max="15884" width="10.875" style="2"/>
    <col min="15885" max="15885" width="12.1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2.125" style="2" customWidth="1"/>
    <col min="16132" max="16132" width="14.875" style="2" customWidth="1"/>
    <col min="16133" max="16133" width="12.125" style="2" customWidth="1"/>
    <col min="16134" max="16134" width="10.875" style="2"/>
    <col min="16135" max="16135" width="12.125" style="2" customWidth="1"/>
    <col min="16136" max="16138" width="10.875" style="2"/>
    <col min="16139" max="16139" width="12.125" style="2" customWidth="1"/>
    <col min="16140" max="16140" width="10.875" style="2"/>
    <col min="16141" max="16141" width="12.125" style="2" customWidth="1"/>
    <col min="16142" max="16384" width="10.875" style="2"/>
  </cols>
  <sheetData>
    <row r="1" spans="1:13" x14ac:dyDescent="0.2">
      <c r="A1" s="1"/>
    </row>
    <row r="6" spans="1:13" x14ac:dyDescent="0.2">
      <c r="E6" s="4" t="s">
        <v>549</v>
      </c>
    </row>
    <row r="7" spans="1:13" ht="18" thickBot="1" x14ac:dyDescent="0.25">
      <c r="A7" s="3"/>
      <c r="B7" s="5"/>
      <c r="C7" s="5"/>
      <c r="D7" s="5"/>
      <c r="E7" s="6" t="s">
        <v>527</v>
      </c>
      <c r="F7" s="5"/>
      <c r="G7" s="5"/>
      <c r="H7" s="5"/>
      <c r="I7" s="5"/>
      <c r="J7" s="5"/>
      <c r="K7" s="5"/>
      <c r="L7" s="5"/>
      <c r="M7" s="8" t="s">
        <v>550</v>
      </c>
    </row>
    <row r="8" spans="1:13" x14ac:dyDescent="0.2">
      <c r="E8" s="9" t="s">
        <v>551</v>
      </c>
      <c r="F8" s="9" t="s">
        <v>552</v>
      </c>
      <c r="G8" s="9" t="s">
        <v>553</v>
      </c>
      <c r="H8" s="9" t="s">
        <v>554</v>
      </c>
      <c r="I8" s="9" t="s">
        <v>555</v>
      </c>
      <c r="J8" s="9" t="s">
        <v>556</v>
      </c>
      <c r="K8" s="79" t="s">
        <v>557</v>
      </c>
      <c r="L8" s="79" t="s">
        <v>558</v>
      </c>
      <c r="M8" s="79" t="s">
        <v>559</v>
      </c>
    </row>
    <row r="9" spans="1:13" x14ac:dyDescent="0.2">
      <c r="B9" s="26"/>
      <c r="C9" s="26"/>
      <c r="D9" s="26"/>
      <c r="E9" s="13" t="s">
        <v>560</v>
      </c>
      <c r="F9" s="13" t="s">
        <v>561</v>
      </c>
      <c r="G9" s="13" t="s">
        <v>562</v>
      </c>
      <c r="H9" s="13" t="s">
        <v>563</v>
      </c>
      <c r="I9" s="13" t="s">
        <v>564</v>
      </c>
      <c r="J9" s="13" t="s">
        <v>565</v>
      </c>
      <c r="K9" s="13" t="s">
        <v>566</v>
      </c>
      <c r="L9" s="13" t="s">
        <v>567</v>
      </c>
      <c r="M9" s="13" t="s">
        <v>568</v>
      </c>
    </row>
    <row r="10" spans="1:13" x14ac:dyDescent="0.2">
      <c r="E10" s="15"/>
    </row>
    <row r="11" spans="1:13" x14ac:dyDescent="0.2">
      <c r="B11" s="4" t="s">
        <v>569</v>
      </c>
      <c r="C11" s="3"/>
      <c r="D11" s="3"/>
      <c r="E11" s="14">
        <v>73436</v>
      </c>
      <c r="F11" s="3">
        <v>72305</v>
      </c>
      <c r="G11" s="3">
        <v>72527</v>
      </c>
      <c r="H11" s="3">
        <v>62487</v>
      </c>
      <c r="I11" s="3">
        <v>60827</v>
      </c>
      <c r="J11" s="3">
        <v>56890</v>
      </c>
      <c r="K11" s="3">
        <v>53902</v>
      </c>
      <c r="L11" s="3">
        <v>47407</v>
      </c>
      <c r="M11" s="3">
        <f>M48+M13</f>
        <v>43853</v>
      </c>
    </row>
    <row r="12" spans="1:13" x14ac:dyDescent="0.2">
      <c r="E12" s="15"/>
    </row>
    <row r="13" spans="1:13" x14ac:dyDescent="0.2">
      <c r="B13" s="4" t="s">
        <v>20</v>
      </c>
      <c r="C13" s="3"/>
      <c r="D13" s="3"/>
      <c r="E13" s="14">
        <v>65621</v>
      </c>
      <c r="F13" s="3">
        <v>65201</v>
      </c>
      <c r="G13" s="3">
        <v>65475</v>
      </c>
      <c r="H13" s="3">
        <v>55369</v>
      </c>
      <c r="I13" s="3">
        <v>54540</v>
      </c>
      <c r="J13" s="3">
        <v>50344</v>
      </c>
      <c r="K13" s="3">
        <v>47967</v>
      </c>
      <c r="L13" s="3">
        <v>41705</v>
      </c>
      <c r="M13" s="3">
        <v>38803</v>
      </c>
    </row>
    <row r="14" spans="1:13" x14ac:dyDescent="0.2">
      <c r="B14" s="1" t="s">
        <v>570</v>
      </c>
      <c r="E14" s="87">
        <v>7164</v>
      </c>
      <c r="F14" s="88">
        <v>8361</v>
      </c>
      <c r="G14" s="88">
        <v>6777</v>
      </c>
      <c r="H14" s="17">
        <v>6430</v>
      </c>
      <c r="I14" s="17">
        <v>6202</v>
      </c>
      <c r="J14" s="17">
        <v>8871</v>
      </c>
      <c r="K14" s="17">
        <v>6026</v>
      </c>
      <c r="L14" s="17">
        <v>4814</v>
      </c>
      <c r="M14" s="17">
        <v>4867</v>
      </c>
    </row>
    <row r="15" spans="1:13" x14ac:dyDescent="0.2">
      <c r="B15" s="1" t="s">
        <v>571</v>
      </c>
      <c r="E15" s="87"/>
      <c r="F15" s="88"/>
      <c r="G15" s="88"/>
      <c r="H15" s="17">
        <v>215</v>
      </c>
      <c r="I15" s="17">
        <v>308</v>
      </c>
      <c r="J15" s="17">
        <v>231</v>
      </c>
      <c r="K15" s="17">
        <v>175</v>
      </c>
      <c r="L15" s="17">
        <v>293</v>
      </c>
      <c r="M15" s="17">
        <v>217</v>
      </c>
    </row>
    <row r="16" spans="1:13" x14ac:dyDescent="0.2">
      <c r="B16" s="1" t="s">
        <v>572</v>
      </c>
      <c r="E16" s="84" t="s">
        <v>134</v>
      </c>
      <c r="F16" s="86" t="s">
        <v>134</v>
      </c>
      <c r="G16" s="86" t="s">
        <v>134</v>
      </c>
      <c r="H16" s="17">
        <v>2892</v>
      </c>
      <c r="I16" s="17">
        <v>2990</v>
      </c>
      <c r="J16" s="17">
        <v>4694</v>
      </c>
      <c r="K16" s="17">
        <v>3511</v>
      </c>
      <c r="L16" s="17">
        <v>2812</v>
      </c>
      <c r="M16" s="17">
        <v>3021</v>
      </c>
    </row>
    <row r="17" spans="2:13" x14ac:dyDescent="0.2">
      <c r="B17" s="1" t="s">
        <v>573</v>
      </c>
      <c r="E17" s="84"/>
      <c r="F17" s="86"/>
      <c r="G17" s="86"/>
      <c r="H17" s="19" t="s">
        <v>134</v>
      </c>
      <c r="I17" s="19" t="s">
        <v>134</v>
      </c>
      <c r="J17" s="17">
        <v>28</v>
      </c>
      <c r="K17" s="17">
        <v>21</v>
      </c>
      <c r="L17" s="17">
        <v>45</v>
      </c>
      <c r="M17" s="19" t="s">
        <v>134</v>
      </c>
    </row>
    <row r="18" spans="2:13" x14ac:dyDescent="0.2">
      <c r="B18" s="1" t="s">
        <v>574</v>
      </c>
      <c r="E18" s="16">
        <v>935</v>
      </c>
      <c r="F18" s="17">
        <v>911</v>
      </c>
      <c r="G18" s="17">
        <v>866</v>
      </c>
      <c r="H18" s="17">
        <v>602</v>
      </c>
      <c r="I18" s="17">
        <v>544</v>
      </c>
      <c r="J18" s="17">
        <v>702</v>
      </c>
      <c r="K18" s="17">
        <v>336</v>
      </c>
      <c r="L18" s="17">
        <v>261</v>
      </c>
      <c r="M18" s="17">
        <v>192</v>
      </c>
    </row>
    <row r="19" spans="2:13" x14ac:dyDescent="0.2">
      <c r="B19" s="1" t="s">
        <v>575</v>
      </c>
      <c r="E19" s="84" t="s">
        <v>134</v>
      </c>
      <c r="F19" s="86" t="s">
        <v>134</v>
      </c>
      <c r="G19" s="86" t="s">
        <v>134</v>
      </c>
      <c r="H19" s="17">
        <v>4856</v>
      </c>
      <c r="I19" s="17">
        <v>6356</v>
      </c>
      <c r="J19" s="17">
        <v>2965</v>
      </c>
      <c r="K19" s="17">
        <v>4669</v>
      </c>
      <c r="L19" s="17">
        <v>2605</v>
      </c>
      <c r="M19" s="17">
        <v>3424</v>
      </c>
    </row>
    <row r="20" spans="2:13" x14ac:dyDescent="0.2">
      <c r="B20" s="1" t="s">
        <v>576</v>
      </c>
      <c r="E20" s="84"/>
      <c r="F20" s="86"/>
      <c r="G20" s="86"/>
      <c r="H20" s="19" t="s">
        <v>134</v>
      </c>
      <c r="I20" s="19" t="s">
        <v>134</v>
      </c>
      <c r="J20" s="19" t="s">
        <v>134</v>
      </c>
      <c r="K20" s="19" t="s">
        <v>134</v>
      </c>
      <c r="L20" s="19" t="s">
        <v>134</v>
      </c>
      <c r="M20" s="19" t="s">
        <v>134</v>
      </c>
    </row>
    <row r="21" spans="2:13" x14ac:dyDescent="0.2">
      <c r="B21" s="1"/>
      <c r="E21" s="80"/>
      <c r="F21" s="81"/>
      <c r="G21" s="81"/>
      <c r="H21" s="81"/>
      <c r="I21" s="81"/>
      <c r="J21" s="81"/>
      <c r="K21" s="81"/>
      <c r="L21" s="81"/>
      <c r="M21" s="19"/>
    </row>
    <row r="22" spans="2:13" x14ac:dyDescent="0.2">
      <c r="B22" s="1" t="s">
        <v>577</v>
      </c>
      <c r="E22" s="16">
        <v>176</v>
      </c>
      <c r="F22" s="17">
        <v>202</v>
      </c>
      <c r="G22" s="17">
        <v>247</v>
      </c>
      <c r="H22" s="19" t="s">
        <v>134</v>
      </c>
      <c r="I22" s="17">
        <v>97</v>
      </c>
      <c r="J22" s="17">
        <v>168</v>
      </c>
      <c r="K22" s="17">
        <v>108</v>
      </c>
      <c r="L22" s="17">
        <v>217</v>
      </c>
      <c r="M22" s="17">
        <v>117</v>
      </c>
    </row>
    <row r="23" spans="2:13" x14ac:dyDescent="0.2">
      <c r="B23" s="1" t="s">
        <v>578</v>
      </c>
      <c r="E23" s="15">
        <v>1358</v>
      </c>
      <c r="F23" s="2">
        <v>1128</v>
      </c>
      <c r="G23" s="2">
        <v>1115</v>
      </c>
      <c r="H23" s="82">
        <v>924</v>
      </c>
      <c r="I23" s="17">
        <v>918</v>
      </c>
      <c r="J23" s="17">
        <v>950</v>
      </c>
      <c r="K23" s="17">
        <v>771</v>
      </c>
      <c r="L23" s="17">
        <v>793</v>
      </c>
      <c r="M23" s="17">
        <v>726</v>
      </c>
    </row>
    <row r="24" spans="2:13" x14ac:dyDescent="0.2">
      <c r="B24" s="1" t="s">
        <v>579</v>
      </c>
      <c r="E24" s="84" t="s">
        <v>134</v>
      </c>
      <c r="F24" s="85" t="s">
        <v>134</v>
      </c>
      <c r="G24" s="85" t="s">
        <v>134</v>
      </c>
      <c r="H24" s="2">
        <v>90</v>
      </c>
      <c r="I24" s="17">
        <v>70</v>
      </c>
      <c r="J24" s="17">
        <v>7</v>
      </c>
      <c r="K24" s="17">
        <v>1</v>
      </c>
      <c r="L24" s="17">
        <v>3</v>
      </c>
      <c r="M24" s="17">
        <v>124</v>
      </c>
    </row>
    <row r="25" spans="2:13" x14ac:dyDescent="0.2">
      <c r="B25" s="1" t="s">
        <v>580</v>
      </c>
      <c r="E25" s="84"/>
      <c r="F25" s="85"/>
      <c r="G25" s="85"/>
      <c r="H25" s="19" t="s">
        <v>134</v>
      </c>
      <c r="I25" s="19" t="s">
        <v>134</v>
      </c>
      <c r="J25" s="19" t="s">
        <v>134</v>
      </c>
      <c r="K25" s="19" t="s">
        <v>134</v>
      </c>
      <c r="L25" s="19" t="s">
        <v>134</v>
      </c>
      <c r="M25" s="19">
        <v>1650</v>
      </c>
    </row>
    <row r="26" spans="2:13" x14ac:dyDescent="0.2">
      <c r="B26" s="1"/>
      <c r="E26" s="16"/>
      <c r="F26" s="17"/>
      <c r="G26" s="17"/>
      <c r="H26" s="17"/>
      <c r="I26" s="17"/>
      <c r="J26" s="17"/>
      <c r="K26" s="17"/>
      <c r="L26" s="17"/>
      <c r="M26" s="17"/>
    </row>
    <row r="27" spans="2:13" x14ac:dyDescent="0.2">
      <c r="B27" s="1" t="s">
        <v>581</v>
      </c>
      <c r="E27" s="16">
        <v>3029</v>
      </c>
      <c r="F27" s="17">
        <v>3520</v>
      </c>
      <c r="G27" s="17">
        <v>2596</v>
      </c>
      <c r="H27" s="19" t="s">
        <v>134</v>
      </c>
      <c r="I27" s="17">
        <v>2278</v>
      </c>
      <c r="J27" s="17">
        <v>1583</v>
      </c>
      <c r="K27" s="17">
        <v>1938</v>
      </c>
      <c r="L27" s="17">
        <v>2085</v>
      </c>
      <c r="M27" s="19" t="s">
        <v>134</v>
      </c>
    </row>
    <row r="28" spans="2:13" x14ac:dyDescent="0.2">
      <c r="B28" s="1" t="s">
        <v>582</v>
      </c>
      <c r="E28" s="16">
        <v>1010</v>
      </c>
      <c r="F28" s="17">
        <v>1063</v>
      </c>
      <c r="G28" s="17">
        <v>1200</v>
      </c>
      <c r="H28" s="17">
        <v>852</v>
      </c>
      <c r="I28" s="17">
        <v>738</v>
      </c>
      <c r="J28" s="17">
        <v>687</v>
      </c>
      <c r="K28" s="17">
        <v>686</v>
      </c>
      <c r="L28" s="17">
        <v>878</v>
      </c>
      <c r="M28" s="17">
        <v>968</v>
      </c>
    </row>
    <row r="29" spans="2:13" x14ac:dyDescent="0.2">
      <c r="B29" s="1" t="s">
        <v>583</v>
      </c>
      <c r="E29" s="18" t="s">
        <v>23</v>
      </c>
      <c r="F29" s="52" t="s">
        <v>23</v>
      </c>
      <c r="G29" s="52" t="s">
        <v>23</v>
      </c>
      <c r="H29" s="2">
        <v>9</v>
      </c>
      <c r="I29" s="17">
        <v>3</v>
      </c>
      <c r="J29" s="17">
        <v>2</v>
      </c>
      <c r="K29" s="17">
        <v>10</v>
      </c>
      <c r="L29" s="17">
        <v>4</v>
      </c>
      <c r="M29" s="83" t="s">
        <v>134</v>
      </c>
    </row>
    <row r="30" spans="2:13" x14ac:dyDescent="0.2">
      <c r="B30" s="1"/>
      <c r="E30" s="15"/>
    </row>
    <row r="31" spans="2:13" x14ac:dyDescent="0.2">
      <c r="B31" s="1" t="s">
        <v>584</v>
      </c>
      <c r="E31" s="18" t="s">
        <v>134</v>
      </c>
      <c r="F31" s="19" t="s">
        <v>134</v>
      </c>
      <c r="G31" s="19">
        <v>8437</v>
      </c>
      <c r="H31" s="19">
        <v>6702</v>
      </c>
      <c r="I31" s="19">
        <v>5554</v>
      </c>
      <c r="J31" s="19">
        <v>4186</v>
      </c>
      <c r="K31" s="19">
        <v>3459</v>
      </c>
      <c r="L31" s="19">
        <v>3497</v>
      </c>
      <c r="M31" s="17">
        <v>1797</v>
      </c>
    </row>
    <row r="32" spans="2:13" x14ac:dyDescent="0.2">
      <c r="B32" s="1" t="s">
        <v>585</v>
      </c>
      <c r="E32" s="18" t="s">
        <v>134</v>
      </c>
      <c r="F32" s="19" t="s">
        <v>134</v>
      </c>
      <c r="G32" s="19">
        <v>4032</v>
      </c>
      <c r="H32" s="19">
        <v>2472</v>
      </c>
      <c r="I32" s="19">
        <v>1968</v>
      </c>
      <c r="J32" s="19">
        <v>2072</v>
      </c>
      <c r="K32" s="19">
        <v>2160</v>
      </c>
      <c r="L32" s="19">
        <v>2183</v>
      </c>
      <c r="M32" s="19" t="s">
        <v>134</v>
      </c>
    </row>
    <row r="33" spans="2:13" x14ac:dyDescent="0.2">
      <c r="B33" s="1" t="s">
        <v>586</v>
      </c>
      <c r="E33" s="18" t="s">
        <v>134</v>
      </c>
      <c r="F33" s="19" t="s">
        <v>134</v>
      </c>
      <c r="G33" s="19" t="s">
        <v>134</v>
      </c>
      <c r="H33" s="19" t="s">
        <v>134</v>
      </c>
      <c r="I33" s="19" t="s">
        <v>134</v>
      </c>
      <c r="J33" s="19" t="s">
        <v>134</v>
      </c>
      <c r="K33" s="19" t="s">
        <v>134</v>
      </c>
      <c r="L33" s="19" t="s">
        <v>134</v>
      </c>
      <c r="M33" s="17">
        <v>237</v>
      </c>
    </row>
    <row r="34" spans="2:13" x14ac:dyDescent="0.2">
      <c r="B34" s="1" t="s">
        <v>587</v>
      </c>
      <c r="E34" s="16">
        <v>144</v>
      </c>
      <c r="F34" s="17">
        <v>210</v>
      </c>
      <c r="G34" s="17">
        <v>276</v>
      </c>
      <c r="H34" s="17">
        <v>204</v>
      </c>
      <c r="I34" s="17">
        <v>433</v>
      </c>
      <c r="J34" s="17">
        <v>365</v>
      </c>
      <c r="K34" s="17">
        <v>312</v>
      </c>
      <c r="L34" s="17">
        <v>260</v>
      </c>
      <c r="M34" s="17">
        <v>293</v>
      </c>
    </row>
    <row r="35" spans="2:13" x14ac:dyDescent="0.2">
      <c r="B35" s="1"/>
      <c r="E35" s="18"/>
      <c r="F35" s="19"/>
      <c r="G35" s="19"/>
      <c r="H35" s="19"/>
      <c r="I35" s="19"/>
      <c r="J35" s="19"/>
      <c r="K35" s="19"/>
      <c r="L35" s="19"/>
      <c r="M35" s="17"/>
    </row>
    <row r="36" spans="2:13" x14ac:dyDescent="0.2">
      <c r="B36" s="1" t="s">
        <v>588</v>
      </c>
      <c r="E36" s="84" t="s">
        <v>134</v>
      </c>
      <c r="F36" s="85" t="s">
        <v>134</v>
      </c>
      <c r="G36" s="19" t="s">
        <v>134</v>
      </c>
      <c r="H36" s="19" t="s">
        <v>134</v>
      </c>
      <c r="I36" s="19" t="s">
        <v>134</v>
      </c>
      <c r="J36" s="19" t="s">
        <v>134</v>
      </c>
      <c r="K36" s="19" t="s">
        <v>134</v>
      </c>
      <c r="L36" s="19" t="s">
        <v>134</v>
      </c>
      <c r="M36" s="19" t="s">
        <v>134</v>
      </c>
    </row>
    <row r="37" spans="2:13" x14ac:dyDescent="0.2">
      <c r="B37" s="1" t="s">
        <v>589</v>
      </c>
      <c r="E37" s="84"/>
      <c r="F37" s="85"/>
      <c r="G37" s="19">
        <v>53</v>
      </c>
      <c r="H37" s="19" t="s">
        <v>134</v>
      </c>
      <c r="I37" s="19" t="s">
        <v>134</v>
      </c>
      <c r="J37" s="19">
        <v>10</v>
      </c>
      <c r="K37" s="19">
        <v>11</v>
      </c>
      <c r="L37" s="19" t="s">
        <v>134</v>
      </c>
      <c r="M37" s="17">
        <v>5</v>
      </c>
    </row>
    <row r="38" spans="2:13" x14ac:dyDescent="0.2">
      <c r="B38" s="1"/>
      <c r="E38" s="18"/>
      <c r="F38" s="19"/>
      <c r="G38" s="19"/>
      <c r="H38" s="19"/>
      <c r="I38" s="19"/>
      <c r="J38" s="19"/>
      <c r="K38" s="19"/>
      <c r="L38" s="19"/>
      <c r="M38" s="17"/>
    </row>
    <row r="39" spans="2:13" x14ac:dyDescent="0.2">
      <c r="B39" s="1" t="s">
        <v>590</v>
      </c>
      <c r="E39" s="18" t="s">
        <v>23</v>
      </c>
      <c r="F39" s="52" t="s">
        <v>23</v>
      </c>
      <c r="G39" s="19">
        <v>158</v>
      </c>
      <c r="H39" s="19">
        <v>229</v>
      </c>
      <c r="I39" s="19">
        <v>169</v>
      </c>
      <c r="J39" s="19">
        <v>223</v>
      </c>
      <c r="K39" s="19">
        <v>146</v>
      </c>
      <c r="L39" s="19">
        <v>237</v>
      </c>
      <c r="M39" s="17">
        <v>282</v>
      </c>
    </row>
    <row r="40" spans="2:13" x14ac:dyDescent="0.2">
      <c r="B40" s="1" t="s">
        <v>591</v>
      </c>
      <c r="E40" s="84">
        <v>5092</v>
      </c>
      <c r="F40" s="85">
        <v>5592</v>
      </c>
      <c r="G40" s="19">
        <v>3731</v>
      </c>
      <c r="H40" s="19">
        <v>2928</v>
      </c>
      <c r="I40" s="19">
        <v>2039</v>
      </c>
      <c r="J40" s="19">
        <v>1021</v>
      </c>
      <c r="K40" s="19">
        <v>3021</v>
      </c>
      <c r="L40" s="19">
        <v>1729</v>
      </c>
      <c r="M40" s="17">
        <v>2550</v>
      </c>
    </row>
    <row r="41" spans="2:13" x14ac:dyDescent="0.2">
      <c r="B41" s="1" t="s">
        <v>592</v>
      </c>
      <c r="E41" s="84"/>
      <c r="F41" s="85"/>
      <c r="G41" s="17">
        <v>2857</v>
      </c>
      <c r="H41" s="17">
        <v>2251</v>
      </c>
      <c r="I41" s="17">
        <v>2402</v>
      </c>
      <c r="J41" s="17">
        <v>2091</v>
      </c>
      <c r="K41" s="17">
        <v>2134</v>
      </c>
      <c r="L41" s="17">
        <v>1860</v>
      </c>
      <c r="M41" s="17">
        <v>1710</v>
      </c>
    </row>
    <row r="42" spans="2:13" x14ac:dyDescent="0.2">
      <c r="E42" s="15"/>
    </row>
    <row r="43" spans="2:13" x14ac:dyDescent="0.2">
      <c r="B43" s="1" t="s">
        <v>593</v>
      </c>
      <c r="E43" s="16">
        <v>429</v>
      </c>
      <c r="F43" s="17">
        <v>363</v>
      </c>
      <c r="G43" s="17">
        <v>265</v>
      </c>
      <c r="H43" s="17">
        <v>231</v>
      </c>
      <c r="I43" s="17">
        <v>226</v>
      </c>
      <c r="J43" s="17">
        <v>166</v>
      </c>
      <c r="K43" s="17">
        <v>183</v>
      </c>
      <c r="L43" s="17">
        <v>218</v>
      </c>
      <c r="M43" s="17">
        <v>114</v>
      </c>
    </row>
    <row r="44" spans="2:13" x14ac:dyDescent="0.2">
      <c r="B44" s="1" t="s">
        <v>594</v>
      </c>
      <c r="E44" s="16">
        <v>1220</v>
      </c>
      <c r="F44" s="17">
        <v>949</v>
      </c>
      <c r="G44" s="17">
        <v>710</v>
      </c>
      <c r="H44" s="17">
        <v>737</v>
      </c>
      <c r="I44" s="17">
        <v>566</v>
      </c>
      <c r="J44" s="17">
        <v>503</v>
      </c>
      <c r="K44" s="17">
        <v>691</v>
      </c>
      <c r="L44" s="17">
        <v>640</v>
      </c>
      <c r="M44" s="17">
        <v>668</v>
      </c>
    </row>
    <row r="45" spans="2:13" x14ac:dyDescent="0.2">
      <c r="B45" s="1" t="s">
        <v>595</v>
      </c>
      <c r="E45" s="16">
        <v>385</v>
      </c>
      <c r="F45" s="17">
        <v>906</v>
      </c>
      <c r="G45" s="17">
        <v>415</v>
      </c>
      <c r="H45" s="17">
        <v>511</v>
      </c>
      <c r="I45" s="17">
        <v>489</v>
      </c>
      <c r="J45" s="17">
        <v>550</v>
      </c>
      <c r="K45" s="17">
        <v>514</v>
      </c>
      <c r="L45" s="17">
        <v>512</v>
      </c>
      <c r="M45" s="17">
        <v>413</v>
      </c>
    </row>
    <row r="46" spans="2:13" x14ac:dyDescent="0.2">
      <c r="E46" s="15"/>
    </row>
    <row r="47" spans="2:13" x14ac:dyDescent="0.2">
      <c r="E47" s="15"/>
    </row>
    <row r="48" spans="2:13" x14ac:dyDescent="0.2">
      <c r="B48" s="4" t="s">
        <v>89</v>
      </c>
      <c r="C48" s="3"/>
      <c r="D48" s="3"/>
      <c r="E48" s="14">
        <v>7815</v>
      </c>
      <c r="F48" s="3">
        <v>7104</v>
      </c>
      <c r="G48" s="3">
        <v>7052</v>
      </c>
      <c r="H48" s="3">
        <v>7119</v>
      </c>
      <c r="I48" s="3">
        <v>6287</v>
      </c>
      <c r="J48" s="3">
        <v>6546</v>
      </c>
      <c r="K48" s="3">
        <v>5935</v>
      </c>
      <c r="L48" s="3">
        <v>5701</v>
      </c>
      <c r="M48" s="3">
        <v>5050</v>
      </c>
    </row>
    <row r="49" spans="1:13" x14ac:dyDescent="0.2">
      <c r="B49" s="1" t="s">
        <v>596</v>
      </c>
      <c r="C49" s="3"/>
      <c r="E49" s="16">
        <v>3083</v>
      </c>
      <c r="F49" s="17">
        <v>1298</v>
      </c>
      <c r="G49" s="17">
        <v>1877</v>
      </c>
      <c r="H49" s="17">
        <v>1420</v>
      </c>
      <c r="I49" s="17">
        <v>1142</v>
      </c>
      <c r="J49" s="17">
        <v>1149</v>
      </c>
      <c r="K49" s="17">
        <v>870</v>
      </c>
      <c r="L49" s="17">
        <v>1113</v>
      </c>
      <c r="M49" s="17">
        <v>882</v>
      </c>
    </row>
    <row r="50" spans="1:13" ht="18" thickBot="1" x14ac:dyDescent="0.25">
      <c r="B50" s="7"/>
      <c r="C50" s="5"/>
      <c r="D50" s="5"/>
      <c r="E50" s="27"/>
      <c r="F50" s="7"/>
      <c r="G50" s="7"/>
      <c r="H50" s="7"/>
      <c r="I50" s="7"/>
      <c r="J50" s="7"/>
      <c r="K50" s="7"/>
      <c r="L50" s="7"/>
      <c r="M50" s="7"/>
    </row>
    <row r="51" spans="1:13" x14ac:dyDescent="0.2">
      <c r="C51" s="1"/>
      <c r="E51" s="1" t="s">
        <v>597</v>
      </c>
      <c r="L51" s="1"/>
    </row>
    <row r="52" spans="1:13" x14ac:dyDescent="0.2">
      <c r="A52" s="1"/>
    </row>
  </sheetData>
  <mergeCells count="16">
    <mergeCell ref="G19:G20"/>
    <mergeCell ref="E24:E25"/>
    <mergeCell ref="F24:F25"/>
    <mergeCell ref="G24:G25"/>
    <mergeCell ref="E14:E15"/>
    <mergeCell ref="F14:F15"/>
    <mergeCell ref="G14:G15"/>
    <mergeCell ref="E16:E17"/>
    <mergeCell ref="F16:F17"/>
    <mergeCell ref="G16:G17"/>
    <mergeCell ref="E36:E37"/>
    <mergeCell ref="F36:F37"/>
    <mergeCell ref="E40:E41"/>
    <mergeCell ref="F40:F41"/>
    <mergeCell ref="E19:E20"/>
    <mergeCell ref="F19:F20"/>
  </mergeCells>
  <phoneticPr fontId="2"/>
  <pageMargins left="0.37" right="0.4" top="0.6" bottom="0.56000000000000005" header="0.51200000000000001" footer="0.51200000000000001"/>
  <pageSetup paperSize="12" scale="75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30</vt:i4>
      </vt:variant>
    </vt:vector>
  </HeadingPairs>
  <TitlesOfParts>
    <vt:vector size="45" baseType="lpstr">
      <vt:lpstr>H01経営</vt:lpstr>
      <vt:lpstr>H02町村</vt:lpstr>
      <vt:lpstr>H03漁船</vt:lpstr>
      <vt:lpstr>H04漁船</vt:lpstr>
      <vt:lpstr>H05就業</vt:lpstr>
      <vt:lpstr>H06漁船</vt:lpstr>
      <vt:lpstr>H07内水</vt:lpstr>
      <vt:lpstr>H08A生産</vt:lpstr>
      <vt:lpstr>H08B生産</vt:lpstr>
      <vt:lpstr>H08C生産</vt:lpstr>
      <vt:lpstr>H08D生産</vt:lpstr>
      <vt:lpstr>H08E町村</vt:lpstr>
      <vt:lpstr>H09町村</vt:lpstr>
      <vt:lpstr>H10金額</vt:lpstr>
      <vt:lpstr>H11加工</vt:lpstr>
      <vt:lpstr>H01経営!Print_Area</vt:lpstr>
      <vt:lpstr>H02町村!Print_Area</vt:lpstr>
      <vt:lpstr>H03漁船!Print_Area</vt:lpstr>
      <vt:lpstr>H04漁船!Print_Area</vt:lpstr>
      <vt:lpstr>H05就業!Print_Area</vt:lpstr>
      <vt:lpstr>H06漁船!Print_Area</vt:lpstr>
      <vt:lpstr>H07内水!Print_Area</vt:lpstr>
      <vt:lpstr>H08A生産!Print_Area</vt:lpstr>
      <vt:lpstr>H08B生産!Print_Area</vt:lpstr>
      <vt:lpstr>H08C生産!Print_Area</vt:lpstr>
      <vt:lpstr>H08D生産!Print_Area</vt:lpstr>
      <vt:lpstr>H08E町村!Print_Area</vt:lpstr>
      <vt:lpstr>H09町村!Print_Area</vt:lpstr>
      <vt:lpstr>H10金額!Print_Area</vt:lpstr>
      <vt:lpstr>H11加工!Print_Area</vt:lpstr>
      <vt:lpstr>H01経営!Print_Area_MI</vt:lpstr>
      <vt:lpstr>H02町村!Print_Area_MI</vt:lpstr>
      <vt:lpstr>H03漁船!Print_Area_MI</vt:lpstr>
      <vt:lpstr>H04漁船!Print_Area_MI</vt:lpstr>
      <vt:lpstr>H05就業!Print_Area_MI</vt:lpstr>
      <vt:lpstr>H06漁船!Print_Area_MI</vt:lpstr>
      <vt:lpstr>H07内水!Print_Area_MI</vt:lpstr>
      <vt:lpstr>H08A生産!Print_Area_MI</vt:lpstr>
      <vt:lpstr>H08B生産!Print_Area_MI</vt:lpstr>
      <vt:lpstr>H08C生産!Print_Area_MI</vt:lpstr>
      <vt:lpstr>H08D生産!Print_Area_MI</vt:lpstr>
      <vt:lpstr>H08E町村!Print_Area_MI</vt:lpstr>
      <vt:lpstr>H09町村!Print_Area_MI</vt:lpstr>
      <vt:lpstr>H10金額!Print_Area_MI</vt:lpstr>
      <vt:lpstr>H11加工!Print_Area_MI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2018-06-15T01:10:51Z</dcterms:created>
  <dcterms:modified xsi:type="dcterms:W3CDTF">2018-06-15T01:14:11Z</dcterms:modified>
</cp:coreProperties>
</file>