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tabRatio="972"/>
  </bookViews>
  <sheets>
    <sheet name="C01A推移" sheetId="20" r:id="rId1"/>
    <sheet name="C01B推移" sheetId="21" r:id="rId2"/>
    <sheet name="C02年齢" sheetId="22" r:id="rId3"/>
    <sheet name="C03地位" sheetId="23" r:id="rId4"/>
    <sheet name="C04町村" sheetId="24" r:id="rId5"/>
    <sheet name="C05地位" sheetId="25" r:id="rId6"/>
    <sheet name="C06産業" sheetId="26" r:id="rId7"/>
    <sheet name="C07職安" sheetId="27" r:id="rId8"/>
    <sheet name="C08職安" sheetId="28" r:id="rId9"/>
    <sheet name="C09高齢" sheetId="29" r:id="rId10"/>
    <sheet name="C10心身" sheetId="30" r:id="rId11"/>
    <sheet name="C11日雇" sheetId="4" r:id="rId12"/>
    <sheet name="C12新規" sheetId="5" r:id="rId13"/>
    <sheet name="C13A養成" sheetId="6" r:id="rId14"/>
    <sheet name="C13B短期" sheetId="7" r:id="rId15"/>
    <sheet name="C14A労組" sheetId="8" r:id="rId16"/>
    <sheet name="C14B労組" sheetId="9" r:id="rId17"/>
    <sheet name="C15争議" sheetId="10" r:id="rId18"/>
    <sheet name="C16賃金" sheetId="11" r:id="rId19"/>
    <sheet name="C17賃金" sheetId="12" r:id="rId20"/>
    <sheet name="C18賃金" sheetId="13" r:id="rId21"/>
    <sheet name="C19日数" sheetId="14" r:id="rId22"/>
    <sheet name="C20時間" sheetId="15" r:id="rId23"/>
    <sheet name="C21雇用" sheetId="16" r:id="rId24"/>
    <sheet name="C22賃金" sheetId="17" r:id="rId25"/>
    <sheet name="C23初給" sheetId="18" r:id="rId26"/>
    <sheet name="C24ﾊﾟｰﾄ" sheetId="19" r:id="rId27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_Regression_Int" localSheetId="11" hidden="1">1</definedName>
    <definedName name="_Regression_Int" localSheetId="12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6" hidden="1">1</definedName>
    <definedName name="_Regression_Int" localSheetId="17" hidden="1">1</definedName>
    <definedName name="_Regression_Int" localSheetId="18" hidden="1">1</definedName>
    <definedName name="_Regression_Int" localSheetId="19" hidden="1">1</definedName>
    <definedName name="_Regression_Int" localSheetId="20" hidden="1">1</definedName>
    <definedName name="_Regression_Int" localSheetId="21" hidden="1">1</definedName>
    <definedName name="_Regression_Int" localSheetId="22" hidden="1">1</definedName>
    <definedName name="_Regression_Int" localSheetId="23" hidden="1">1</definedName>
    <definedName name="_Regression_Int" localSheetId="24" hidden="1">1</definedName>
    <definedName name="_Regression_Int" localSheetId="25" hidden="1">1</definedName>
    <definedName name="_Regression_Int" localSheetId="26" hidden="1">1</definedName>
    <definedName name="\e" localSheetId="1">'C01B推移'!$IO$8164</definedName>
    <definedName name="\e" localSheetId="2">#N/A</definedName>
    <definedName name="\e" localSheetId="3">#N/A</definedName>
    <definedName name="\e" localSheetId="4">#N/A</definedName>
    <definedName name="\e" localSheetId="5">#N/A</definedName>
    <definedName name="\e" localSheetId="6">'C06産業'!$N$403</definedName>
    <definedName name="\e">'C01A推移'!$IO$8139</definedName>
    <definedName name="_xlnm.Print_Area" localSheetId="0">'C01A推移'!$A$1:$K$26</definedName>
    <definedName name="_xlnm.Print_Area" localSheetId="1">'C01B推移'!$A$1:$K$48</definedName>
    <definedName name="_xlnm.Print_Area" localSheetId="2">'C02年齢'!$A$1:$L$70</definedName>
    <definedName name="_xlnm.Print_Area" localSheetId="3">'C03地位'!$A$1:$J$73</definedName>
    <definedName name="_xlnm.Print_Area" localSheetId="4">'C04町村'!$A$1:$K$73</definedName>
    <definedName name="_xlnm.Print_Area" localSheetId="5">'C05地位'!$A$1:$J$219</definedName>
    <definedName name="_xlnm.Print_Area" localSheetId="6">'C06産業'!$A$1:$K$146</definedName>
    <definedName name="_xlnm.Print_Area" localSheetId="7">'C07職安'!$A$1:$K$73</definedName>
    <definedName name="_xlnm.Print_Area" localSheetId="8">'C08職安'!$A$1:$K$70</definedName>
    <definedName name="_xlnm.Print_Area" localSheetId="9">'C09高齢'!$A$1:$H$46</definedName>
    <definedName name="_xlnm.Print_Area" localSheetId="10">'C10心身'!$A$1:$H$29</definedName>
    <definedName name="_xlnm.Print_Area" localSheetId="11">'C11日雇'!$A$1:$I$23</definedName>
    <definedName name="_xlnm.Print_Area" localSheetId="12">'C12新規'!$A$1:$I$51</definedName>
    <definedName name="_xlnm.Print_Area" localSheetId="13">'C13A養成'!$A$1:$N$71</definedName>
    <definedName name="_xlnm.Print_Area" localSheetId="14">'C13B短期'!$A$1:$N$71</definedName>
    <definedName name="_xlnm.Print_Area" localSheetId="15">'C14A労組'!$A$1:$L$72</definedName>
    <definedName name="_xlnm.Print_Area" localSheetId="16">'C14B労組'!$A$1:$L$73</definedName>
    <definedName name="_xlnm.Print_Area" localSheetId="17">'C15争議'!$A$1:$L$73</definedName>
    <definedName name="_xlnm.Print_Area" localSheetId="18">'C16賃金'!$A$1:$L$72</definedName>
    <definedName name="_xlnm.Print_Area" localSheetId="19">'C17賃金'!$A$1:$L$69</definedName>
    <definedName name="_xlnm.Print_Area" localSheetId="20">'C18賃金'!$A$1:$L$73</definedName>
    <definedName name="_xlnm.Print_Area" localSheetId="21">'C19日数'!$A$1:$L$73</definedName>
    <definedName name="_xlnm.Print_Area" localSheetId="22">'C20時間'!$A$1:$L$73</definedName>
    <definedName name="_xlnm.Print_Area" localSheetId="23">'C21雇用'!$A$1:$L$72</definedName>
    <definedName name="_xlnm.Print_Area" localSheetId="24">'C22賃金'!$A$1:$N$219</definedName>
    <definedName name="_xlnm.Print_Area" localSheetId="25">'C23初給'!$A$1:$J$32</definedName>
    <definedName name="_xlnm.Print_Area" localSheetId="26">'C24ﾊﾟｰﾄ'!$A$1:$J$44</definedName>
    <definedName name="Print_Area_MI" localSheetId="0">'C01A推移'!$A$1:$K$26</definedName>
    <definedName name="Print_Area_MI" localSheetId="1">'C01B推移'!$A$1:$K$48</definedName>
    <definedName name="Print_Area_MI" localSheetId="2">'C02年齢'!$A$1:$L$70</definedName>
    <definedName name="Print_Area_MI" localSheetId="3">'C03地位'!$A$1:$J$73</definedName>
    <definedName name="Print_Area_MI" localSheetId="4">'C04町村'!$A$1:$K$73</definedName>
    <definedName name="Print_Area_MI" localSheetId="5">'C05地位'!$A$1:$J$219</definedName>
    <definedName name="Print_Area_MI" localSheetId="6">'C06産業'!$A$1:$K$146</definedName>
    <definedName name="Print_Area_MI" localSheetId="7">'C07職安'!$A$1:$K$73</definedName>
    <definedName name="Print_Area_MI" localSheetId="8">'C08職安'!$A$1:$K$70</definedName>
    <definedName name="Print_Area_MI" localSheetId="9">'C09高齢'!$A$1:$H$46</definedName>
    <definedName name="Print_Area_MI" localSheetId="10">'C10心身'!$A$1:$H$29</definedName>
    <definedName name="Print_Area_MI" localSheetId="11">'C11日雇'!$A$1:$I$23</definedName>
    <definedName name="Print_Area_MI" localSheetId="12">'C12新規'!$A$1:$I$51</definedName>
    <definedName name="Print_Area_MI" localSheetId="13">'C13A養成'!$A$1:$N$71</definedName>
    <definedName name="Print_Area_MI" localSheetId="14">'C13B短期'!$A$1:$N$71</definedName>
    <definedName name="Print_Area_MI" localSheetId="15">'C14A労組'!$A$1:$L$72</definedName>
    <definedName name="Print_Area_MI" localSheetId="16">'C14B労組'!$A$1:$L$73</definedName>
    <definedName name="Print_Area_MI" localSheetId="17">'C15争議'!$A$1:$L$73</definedName>
    <definedName name="Print_Area_MI" localSheetId="18">'C16賃金'!$A$1:$L$72</definedName>
    <definedName name="Print_Area_MI" localSheetId="19">'C17賃金'!$A$1:$L$69</definedName>
    <definedName name="Print_Area_MI" localSheetId="20">'C18賃金'!$A$1:$L$73</definedName>
    <definedName name="Print_Area_MI" localSheetId="21">'C19日数'!$A$1:$L$73</definedName>
    <definedName name="Print_Area_MI" localSheetId="22">'C20時間'!$A$1:$L$73</definedName>
    <definedName name="Print_Area_MI" localSheetId="23">'C21雇用'!$A$1:$L$72</definedName>
    <definedName name="Print_Area_MI" localSheetId="24">'C22賃金'!$A$1:$N$219</definedName>
    <definedName name="Print_Area_MI" localSheetId="25">'C23初給'!$A$1:$J$32</definedName>
    <definedName name="Print_Area_MI" localSheetId="26">'C24ﾊﾟｰﾄ'!$A$1:$J$44</definedName>
  </definedNames>
  <calcPr calcId="145621"/>
</workbook>
</file>

<file path=xl/calcChain.xml><?xml version="1.0" encoding="utf-8"?>
<calcChain xmlns="http://schemas.openxmlformats.org/spreadsheetml/2006/main">
  <c r="G44" i="29" l="1"/>
  <c r="F44" i="29"/>
  <c r="E44" i="29"/>
  <c r="H44" i="29" s="1"/>
  <c r="G43" i="29"/>
  <c r="F43" i="29"/>
  <c r="E43" i="29"/>
  <c r="H43" i="29" s="1"/>
  <c r="G42" i="29"/>
  <c r="F42" i="29"/>
  <c r="E42" i="29"/>
  <c r="H42" i="29" s="1"/>
  <c r="G41" i="29"/>
  <c r="F41" i="29"/>
  <c r="E41" i="29"/>
  <c r="H41" i="29" s="1"/>
  <c r="G39" i="29"/>
  <c r="F39" i="29"/>
  <c r="E39" i="29"/>
  <c r="H39" i="29" s="1"/>
  <c r="H38" i="29"/>
  <c r="G38" i="29"/>
  <c r="F38" i="29"/>
  <c r="E38" i="29"/>
  <c r="G37" i="29"/>
  <c r="F37" i="29"/>
  <c r="E37" i="29"/>
  <c r="H37" i="29" s="1"/>
  <c r="G36" i="29"/>
  <c r="F36" i="29"/>
  <c r="E36" i="29"/>
  <c r="H36" i="29" s="1"/>
  <c r="G34" i="29"/>
  <c r="F34" i="29"/>
  <c r="E34" i="29"/>
  <c r="H34" i="29" s="1"/>
  <c r="G33" i="29"/>
  <c r="F33" i="29"/>
  <c r="E33" i="29"/>
  <c r="H33" i="29" s="1"/>
  <c r="G32" i="29"/>
  <c r="F32" i="29"/>
  <c r="E32" i="29"/>
  <c r="H32" i="29" s="1"/>
  <c r="G31" i="29"/>
  <c r="F31" i="29"/>
  <c r="E31" i="29"/>
  <c r="H31" i="29" s="1"/>
  <c r="H25" i="29"/>
  <c r="E25" i="29"/>
  <c r="H24" i="29"/>
  <c r="E24" i="29"/>
  <c r="H23" i="29"/>
  <c r="E23" i="29"/>
  <c r="H22" i="29"/>
  <c r="E22" i="29"/>
  <c r="H20" i="29"/>
  <c r="E20" i="29"/>
  <c r="H19" i="29"/>
  <c r="E19" i="29"/>
  <c r="H18" i="29"/>
  <c r="E18" i="29"/>
  <c r="H17" i="29"/>
  <c r="E17" i="29"/>
  <c r="H15" i="29"/>
  <c r="E15" i="29"/>
  <c r="H14" i="29"/>
  <c r="E14" i="29"/>
  <c r="H13" i="29"/>
  <c r="E13" i="29"/>
  <c r="H12" i="29"/>
  <c r="E12" i="29"/>
  <c r="K41" i="28"/>
  <c r="J41" i="28"/>
  <c r="I41" i="28"/>
  <c r="H41" i="28"/>
  <c r="G41" i="28"/>
  <c r="F41" i="28"/>
  <c r="E41" i="28"/>
  <c r="K18" i="28"/>
  <c r="J18" i="28"/>
  <c r="I18" i="28"/>
  <c r="H18" i="28"/>
  <c r="G18" i="28"/>
  <c r="F18" i="28"/>
  <c r="E18" i="28"/>
  <c r="K12" i="28"/>
  <c r="J12" i="28"/>
  <c r="I12" i="28"/>
  <c r="H12" i="28"/>
  <c r="G12" i="28"/>
  <c r="F12" i="28"/>
  <c r="E12" i="28"/>
  <c r="I70" i="27"/>
  <c r="H70" i="27"/>
  <c r="I69" i="27"/>
  <c r="H69" i="27"/>
  <c r="I68" i="27"/>
  <c r="H68" i="27"/>
  <c r="I67" i="27"/>
  <c r="H67" i="27"/>
  <c r="I66" i="27"/>
  <c r="H66" i="27"/>
  <c r="I65" i="27"/>
  <c r="H65" i="27"/>
  <c r="I63" i="27"/>
  <c r="H63" i="27"/>
  <c r="I62" i="27"/>
  <c r="H62" i="27"/>
  <c r="I61" i="27"/>
  <c r="H61" i="27"/>
  <c r="I60" i="27"/>
  <c r="H60" i="27"/>
  <c r="I59" i="27"/>
  <c r="H59" i="27"/>
  <c r="I58" i="27"/>
  <c r="H58" i="27"/>
  <c r="G56" i="27"/>
  <c r="F56" i="27"/>
  <c r="H56" i="27" s="1"/>
  <c r="C56" i="27"/>
  <c r="J55" i="27"/>
  <c r="I55" i="27"/>
  <c r="H55" i="27"/>
  <c r="K54" i="27"/>
  <c r="J54" i="27"/>
  <c r="I54" i="27"/>
  <c r="H54" i="27"/>
  <c r="K52" i="27"/>
  <c r="J52" i="27"/>
  <c r="I52" i="27"/>
  <c r="H52" i="27"/>
  <c r="J51" i="27"/>
  <c r="I51" i="27"/>
  <c r="H51" i="27"/>
  <c r="J50" i="27"/>
  <c r="I50" i="27"/>
  <c r="H50" i="27"/>
  <c r="J49" i="27"/>
  <c r="I49" i="27"/>
  <c r="H49" i="27"/>
  <c r="J47" i="27"/>
  <c r="I47" i="27"/>
  <c r="H47" i="27"/>
  <c r="J46" i="27"/>
  <c r="I46" i="27"/>
  <c r="H46" i="27"/>
  <c r="J45" i="27"/>
  <c r="I45" i="27"/>
  <c r="H45" i="27"/>
  <c r="J44" i="27"/>
  <c r="I44" i="27"/>
  <c r="H44" i="27"/>
  <c r="K39" i="27"/>
  <c r="E39" i="27"/>
  <c r="K38" i="27"/>
  <c r="E38" i="27"/>
  <c r="K37" i="27"/>
  <c r="E37" i="27"/>
  <c r="K36" i="27"/>
  <c r="E36" i="27"/>
  <c r="K35" i="27"/>
  <c r="E35" i="27"/>
  <c r="K34" i="27"/>
  <c r="E34" i="27"/>
  <c r="K32" i="27"/>
  <c r="E32" i="27"/>
  <c r="K31" i="27"/>
  <c r="E31" i="27"/>
  <c r="K30" i="27"/>
  <c r="E30" i="27"/>
  <c r="K29" i="27"/>
  <c r="E29" i="27"/>
  <c r="K28" i="27"/>
  <c r="E28" i="27"/>
  <c r="K27" i="27"/>
  <c r="E27" i="27"/>
  <c r="J25" i="27"/>
  <c r="K25" i="27" s="1"/>
  <c r="I25" i="27"/>
  <c r="F25" i="27"/>
  <c r="I56" i="27" s="1"/>
  <c r="D25" i="27"/>
  <c r="C25" i="27"/>
  <c r="E25" i="27" s="1"/>
  <c r="K24" i="27"/>
  <c r="E24" i="27"/>
  <c r="K55" i="27" s="1"/>
  <c r="K23" i="27"/>
  <c r="E23" i="27"/>
  <c r="K21" i="27"/>
  <c r="E21" i="27"/>
  <c r="K20" i="27"/>
  <c r="E20" i="27"/>
  <c r="K19" i="27"/>
  <c r="E19" i="27"/>
  <c r="K18" i="27"/>
  <c r="E18" i="27"/>
  <c r="K16" i="27"/>
  <c r="E16" i="27"/>
  <c r="K15" i="27"/>
  <c r="E15" i="27"/>
  <c r="K14" i="27"/>
  <c r="E14" i="27"/>
  <c r="K13" i="27"/>
  <c r="E13" i="27"/>
  <c r="K143" i="26"/>
  <c r="J143" i="26"/>
  <c r="I143" i="26"/>
  <c r="K142" i="26"/>
  <c r="J142" i="26"/>
  <c r="I142" i="26"/>
  <c r="K141" i="26"/>
  <c r="J141" i="26"/>
  <c r="I141" i="26"/>
  <c r="K140" i="26"/>
  <c r="J140" i="26"/>
  <c r="I140" i="26"/>
  <c r="K139" i="26"/>
  <c r="J139" i="26"/>
  <c r="I139" i="26"/>
  <c r="K138" i="26"/>
  <c r="J138" i="26"/>
  <c r="I138" i="26"/>
  <c r="K137" i="26"/>
  <c r="J137" i="26"/>
  <c r="I137" i="26"/>
  <c r="K135" i="26"/>
  <c r="J135" i="26"/>
  <c r="I135" i="26"/>
  <c r="K134" i="26"/>
  <c r="J134" i="26"/>
  <c r="I134" i="26"/>
  <c r="K133" i="26"/>
  <c r="J133" i="26"/>
  <c r="I133" i="26"/>
  <c r="K132" i="26"/>
  <c r="J132" i="26"/>
  <c r="I132" i="26"/>
  <c r="K131" i="26"/>
  <c r="J131" i="26"/>
  <c r="I131" i="26"/>
  <c r="K130" i="26"/>
  <c r="J130" i="26"/>
  <c r="I130" i="26"/>
  <c r="K129" i="26"/>
  <c r="J129" i="26"/>
  <c r="I129" i="26"/>
  <c r="K127" i="26"/>
  <c r="J127" i="26"/>
  <c r="I127" i="26"/>
  <c r="K126" i="26"/>
  <c r="J126" i="26"/>
  <c r="I126" i="26"/>
  <c r="K125" i="26"/>
  <c r="J125" i="26"/>
  <c r="I125" i="26"/>
  <c r="K124" i="26"/>
  <c r="J124" i="26"/>
  <c r="I124" i="26"/>
  <c r="K123" i="26"/>
  <c r="J123" i="26"/>
  <c r="I123" i="26"/>
  <c r="K122" i="26"/>
  <c r="J122" i="26"/>
  <c r="I122" i="26"/>
  <c r="K121" i="26"/>
  <c r="J121" i="26"/>
  <c r="I121" i="26"/>
  <c r="K120" i="26"/>
  <c r="J120" i="26"/>
  <c r="I120" i="26"/>
  <c r="K119" i="26"/>
  <c r="J119" i="26"/>
  <c r="I119" i="26"/>
  <c r="K118" i="26"/>
  <c r="J118" i="26"/>
  <c r="I118" i="26"/>
  <c r="K116" i="26"/>
  <c r="J116" i="26"/>
  <c r="I116" i="26"/>
  <c r="K115" i="26"/>
  <c r="J115" i="26"/>
  <c r="I115" i="26"/>
  <c r="K114" i="26"/>
  <c r="J114" i="26"/>
  <c r="I114" i="26"/>
  <c r="K113" i="26"/>
  <c r="J113" i="26"/>
  <c r="I113" i="26"/>
  <c r="K112" i="26"/>
  <c r="J112" i="26"/>
  <c r="I112" i="26"/>
  <c r="K110" i="26"/>
  <c r="J110" i="26"/>
  <c r="I110" i="26"/>
  <c r="K109" i="26"/>
  <c r="J109" i="26"/>
  <c r="I109" i="26"/>
  <c r="K108" i="26"/>
  <c r="J108" i="26"/>
  <c r="I108" i="26"/>
  <c r="K107" i="26"/>
  <c r="J107" i="26"/>
  <c r="I107" i="26"/>
  <c r="K106" i="26"/>
  <c r="J106" i="26"/>
  <c r="I106" i="26"/>
  <c r="K104" i="26"/>
  <c r="J104" i="26"/>
  <c r="I104" i="26"/>
  <c r="K103" i="26"/>
  <c r="J103" i="26"/>
  <c r="I103" i="26"/>
  <c r="K102" i="26"/>
  <c r="J102" i="26"/>
  <c r="I102" i="26"/>
  <c r="K101" i="26"/>
  <c r="J101" i="26"/>
  <c r="I101" i="26"/>
  <c r="K100" i="26"/>
  <c r="J100" i="26"/>
  <c r="I100" i="26"/>
  <c r="K99" i="26"/>
  <c r="J99" i="26"/>
  <c r="I99" i="26"/>
  <c r="K98" i="26"/>
  <c r="J98" i="26"/>
  <c r="I98" i="26"/>
  <c r="K97" i="26"/>
  <c r="J97" i="26"/>
  <c r="I97" i="26"/>
  <c r="K96" i="26"/>
  <c r="J96" i="26"/>
  <c r="I96" i="26"/>
  <c r="K94" i="26"/>
  <c r="K86" i="26" s="1"/>
  <c r="J94" i="26"/>
  <c r="I94" i="26"/>
  <c r="K93" i="26"/>
  <c r="J93" i="26"/>
  <c r="I93" i="26"/>
  <c r="K92" i="26"/>
  <c r="J92" i="26"/>
  <c r="I92" i="26"/>
  <c r="K91" i="26"/>
  <c r="J91" i="26"/>
  <c r="I91" i="26"/>
  <c r="K90" i="26"/>
  <c r="J90" i="26"/>
  <c r="I90" i="26"/>
  <c r="K89" i="26"/>
  <c r="J89" i="26"/>
  <c r="I89" i="26"/>
  <c r="K88" i="26"/>
  <c r="J88" i="26"/>
  <c r="I88" i="26"/>
  <c r="I86" i="26" s="1"/>
  <c r="J86" i="26"/>
  <c r="H86" i="26"/>
  <c r="G86" i="26"/>
  <c r="F86" i="26"/>
  <c r="E86" i="26"/>
  <c r="D86" i="26"/>
  <c r="C86" i="26"/>
  <c r="C70" i="26"/>
  <c r="C69" i="26"/>
  <c r="C68" i="26"/>
  <c r="C67" i="26"/>
  <c r="C66" i="26"/>
  <c r="C65" i="26"/>
  <c r="C64" i="26"/>
  <c r="C62" i="26"/>
  <c r="C61" i="26"/>
  <c r="C60" i="26"/>
  <c r="C59" i="26"/>
  <c r="C58" i="26"/>
  <c r="C57" i="26"/>
  <c r="C56" i="26"/>
  <c r="C54" i="26"/>
  <c r="C53" i="26"/>
  <c r="C52" i="26"/>
  <c r="C51" i="26"/>
  <c r="C50" i="26"/>
  <c r="C49" i="26"/>
  <c r="C48" i="26"/>
  <c r="C47" i="26"/>
  <c r="C46" i="26"/>
  <c r="C45" i="26"/>
  <c r="C43" i="26"/>
  <c r="C42" i="26"/>
  <c r="C41" i="26"/>
  <c r="C40" i="26"/>
  <c r="C39" i="26"/>
  <c r="C37" i="26"/>
  <c r="C36" i="26"/>
  <c r="C35" i="26"/>
  <c r="C34" i="26"/>
  <c r="C33" i="26"/>
  <c r="C31" i="26"/>
  <c r="C30" i="26"/>
  <c r="C29" i="26"/>
  <c r="C13" i="26" s="1"/>
  <c r="C28" i="26"/>
  <c r="C27" i="26"/>
  <c r="C26" i="26"/>
  <c r="C25" i="26"/>
  <c r="C24" i="26"/>
  <c r="C23" i="26"/>
  <c r="C21" i="26"/>
  <c r="C20" i="26"/>
  <c r="C19" i="26"/>
  <c r="C18" i="26"/>
  <c r="C17" i="26"/>
  <c r="C16" i="26"/>
  <c r="C15" i="26"/>
  <c r="K13" i="26"/>
  <c r="J13" i="26"/>
  <c r="I13" i="26"/>
  <c r="H13" i="26"/>
  <c r="G13" i="26"/>
  <c r="F13" i="26"/>
  <c r="E13" i="26"/>
  <c r="D13" i="26"/>
  <c r="G216" i="25"/>
  <c r="G215" i="25"/>
  <c r="G214" i="25"/>
  <c r="G213" i="25"/>
  <c r="G212" i="25"/>
  <c r="G211" i="25"/>
  <c r="G210" i="25"/>
  <c r="G208" i="25"/>
  <c r="G207" i="25"/>
  <c r="G206" i="25"/>
  <c r="G205" i="25"/>
  <c r="G204" i="25"/>
  <c r="G203" i="25"/>
  <c r="G57" i="25" s="1"/>
  <c r="G202" i="25"/>
  <c r="G56" i="25" s="1"/>
  <c r="G200" i="25"/>
  <c r="G199" i="25"/>
  <c r="G198" i="25"/>
  <c r="G52" i="25" s="1"/>
  <c r="G197" i="25"/>
  <c r="G51" i="25" s="1"/>
  <c r="G196" i="25"/>
  <c r="G195" i="25"/>
  <c r="G194" i="25"/>
  <c r="G48" i="25" s="1"/>
  <c r="G193" i="25"/>
  <c r="G192" i="25"/>
  <c r="G191" i="25"/>
  <c r="G189" i="25"/>
  <c r="G188" i="25"/>
  <c r="G187" i="25"/>
  <c r="G186" i="25"/>
  <c r="G185" i="25"/>
  <c r="G183" i="25"/>
  <c r="G182" i="25"/>
  <c r="G181" i="25"/>
  <c r="G180" i="25"/>
  <c r="G179" i="25"/>
  <c r="G177" i="25"/>
  <c r="G31" i="25" s="1"/>
  <c r="G176" i="25"/>
  <c r="G30" i="25" s="1"/>
  <c r="G175" i="25"/>
  <c r="G174" i="25"/>
  <c r="G173" i="25"/>
  <c r="G27" i="25" s="1"/>
  <c r="G172" i="25"/>
  <c r="G26" i="25" s="1"/>
  <c r="G171" i="25"/>
  <c r="G170" i="25"/>
  <c r="G169" i="25"/>
  <c r="G23" i="25" s="1"/>
  <c r="G167" i="25"/>
  <c r="G159" i="25" s="1"/>
  <c r="G166" i="25"/>
  <c r="G165" i="25"/>
  <c r="G163" i="25"/>
  <c r="G162" i="25"/>
  <c r="G161" i="25"/>
  <c r="J159" i="25"/>
  <c r="I159" i="25"/>
  <c r="H159" i="25"/>
  <c r="F159" i="25"/>
  <c r="E159" i="25"/>
  <c r="D159" i="25"/>
  <c r="G143" i="25"/>
  <c r="G70" i="25" s="1"/>
  <c r="G142" i="25"/>
  <c r="G141" i="25"/>
  <c r="G140" i="25"/>
  <c r="G67" i="25" s="1"/>
  <c r="G139" i="25"/>
  <c r="G66" i="25" s="1"/>
  <c r="G138" i="25"/>
  <c r="G137" i="25"/>
  <c r="G64" i="25" s="1"/>
  <c r="G135" i="25"/>
  <c r="G62" i="25" s="1"/>
  <c r="G134" i="25"/>
  <c r="G133" i="25"/>
  <c r="G60" i="25" s="1"/>
  <c r="G132" i="25"/>
  <c r="G131" i="25"/>
  <c r="G130" i="25"/>
  <c r="G129" i="25"/>
  <c r="G127" i="25"/>
  <c r="G126" i="25"/>
  <c r="G53" i="25" s="1"/>
  <c r="G125" i="25"/>
  <c r="G124" i="25"/>
  <c r="G123" i="25"/>
  <c r="G50" i="25" s="1"/>
  <c r="G122" i="25"/>
  <c r="G49" i="25" s="1"/>
  <c r="G121" i="25"/>
  <c r="G120" i="25"/>
  <c r="G119" i="25"/>
  <c r="G46" i="25" s="1"/>
  <c r="G118" i="25"/>
  <c r="G116" i="25"/>
  <c r="G115" i="25"/>
  <c r="G42" i="25" s="1"/>
  <c r="G114" i="25"/>
  <c r="G41" i="25" s="1"/>
  <c r="G113" i="25"/>
  <c r="G112" i="25"/>
  <c r="G39" i="25" s="1"/>
  <c r="G110" i="25"/>
  <c r="G37" i="25" s="1"/>
  <c r="G109" i="25"/>
  <c r="G108" i="25"/>
  <c r="G35" i="25" s="1"/>
  <c r="G107" i="25"/>
  <c r="G106" i="25"/>
  <c r="G104" i="25"/>
  <c r="G103" i="25"/>
  <c r="G102" i="25"/>
  <c r="G101" i="25"/>
  <c r="G28" i="25" s="1"/>
  <c r="G100" i="25"/>
  <c r="G99" i="25"/>
  <c r="G98" i="25"/>
  <c r="G25" i="25" s="1"/>
  <c r="G97" i="25"/>
  <c r="G24" i="25" s="1"/>
  <c r="G96" i="25"/>
  <c r="G94" i="25"/>
  <c r="G93" i="25"/>
  <c r="G20" i="25" s="1"/>
  <c r="G92" i="25"/>
  <c r="G91" i="25"/>
  <c r="G90" i="25"/>
  <c r="G17" i="25" s="1"/>
  <c r="G89" i="25"/>
  <c r="G16" i="25" s="1"/>
  <c r="G88" i="25"/>
  <c r="G86" i="25" s="1"/>
  <c r="J86" i="25"/>
  <c r="I86" i="25"/>
  <c r="H86" i="25"/>
  <c r="F86" i="25"/>
  <c r="E86" i="25"/>
  <c r="D86" i="25"/>
  <c r="J70" i="25"/>
  <c r="I70" i="25"/>
  <c r="H70" i="25"/>
  <c r="F70" i="25"/>
  <c r="E70" i="25"/>
  <c r="D70" i="25"/>
  <c r="J69" i="25"/>
  <c r="I69" i="25"/>
  <c r="H69" i="25"/>
  <c r="G69" i="25"/>
  <c r="F69" i="25"/>
  <c r="E69" i="25"/>
  <c r="D69" i="25"/>
  <c r="J68" i="25"/>
  <c r="I68" i="25"/>
  <c r="H68" i="25"/>
  <c r="G68" i="25"/>
  <c r="F68" i="25"/>
  <c r="E68" i="25"/>
  <c r="D68" i="25"/>
  <c r="J67" i="25"/>
  <c r="I67" i="25"/>
  <c r="H67" i="25"/>
  <c r="F67" i="25"/>
  <c r="E67" i="25"/>
  <c r="D67" i="25"/>
  <c r="J66" i="25"/>
  <c r="I66" i="25"/>
  <c r="H66" i="25"/>
  <c r="F66" i="25"/>
  <c r="E66" i="25"/>
  <c r="D66" i="25"/>
  <c r="J65" i="25"/>
  <c r="I65" i="25"/>
  <c r="H65" i="25"/>
  <c r="G65" i="25"/>
  <c r="F65" i="25"/>
  <c r="E65" i="25"/>
  <c r="D65" i="25"/>
  <c r="J64" i="25"/>
  <c r="I64" i="25"/>
  <c r="H64" i="25"/>
  <c r="F64" i="25"/>
  <c r="E64" i="25"/>
  <c r="D64" i="25"/>
  <c r="J62" i="25"/>
  <c r="I62" i="25"/>
  <c r="H62" i="25"/>
  <c r="F62" i="25"/>
  <c r="E62" i="25"/>
  <c r="D62" i="25"/>
  <c r="J61" i="25"/>
  <c r="I61" i="25"/>
  <c r="H61" i="25"/>
  <c r="G61" i="25"/>
  <c r="F61" i="25"/>
  <c r="E61" i="25"/>
  <c r="D61" i="25"/>
  <c r="J60" i="25"/>
  <c r="I60" i="25"/>
  <c r="H60" i="25"/>
  <c r="F60" i="25"/>
  <c r="E60" i="25"/>
  <c r="D60" i="25"/>
  <c r="J59" i="25"/>
  <c r="I59" i="25"/>
  <c r="H59" i="25"/>
  <c r="G59" i="25"/>
  <c r="F59" i="25"/>
  <c r="E59" i="25"/>
  <c r="D59" i="25"/>
  <c r="J58" i="25"/>
  <c r="I58" i="25"/>
  <c r="H58" i="25"/>
  <c r="G58" i="25"/>
  <c r="F58" i="25"/>
  <c r="E58" i="25"/>
  <c r="D58" i="25"/>
  <c r="J57" i="25"/>
  <c r="I57" i="25"/>
  <c r="H57" i="25"/>
  <c r="F57" i="25"/>
  <c r="E57" i="25"/>
  <c r="D57" i="25"/>
  <c r="J56" i="25"/>
  <c r="I56" i="25"/>
  <c r="H56" i="25"/>
  <c r="F56" i="25"/>
  <c r="E56" i="25"/>
  <c r="D56" i="25"/>
  <c r="J54" i="25"/>
  <c r="I54" i="25"/>
  <c r="H54" i="25"/>
  <c r="G54" i="25"/>
  <c r="F54" i="25"/>
  <c r="E54" i="25"/>
  <c r="D54" i="25"/>
  <c r="J53" i="25"/>
  <c r="I53" i="25"/>
  <c r="H53" i="25"/>
  <c r="F53" i="25"/>
  <c r="E53" i="25"/>
  <c r="D53" i="25"/>
  <c r="J52" i="25"/>
  <c r="I52" i="25"/>
  <c r="H52" i="25"/>
  <c r="F52" i="25"/>
  <c r="E52" i="25"/>
  <c r="D52" i="25"/>
  <c r="J51" i="25"/>
  <c r="I51" i="25"/>
  <c r="H51" i="25"/>
  <c r="F51" i="25"/>
  <c r="E51" i="25"/>
  <c r="D51" i="25"/>
  <c r="J50" i="25"/>
  <c r="I50" i="25"/>
  <c r="H50" i="25"/>
  <c r="F50" i="25"/>
  <c r="E50" i="25"/>
  <c r="D50" i="25"/>
  <c r="J49" i="25"/>
  <c r="I49" i="25"/>
  <c r="H49" i="25"/>
  <c r="F49" i="25"/>
  <c r="E49" i="25"/>
  <c r="D49" i="25"/>
  <c r="J48" i="25"/>
  <c r="I48" i="25"/>
  <c r="H48" i="25"/>
  <c r="F48" i="25"/>
  <c r="E48" i="25"/>
  <c r="D48" i="25"/>
  <c r="J47" i="25"/>
  <c r="I47" i="25"/>
  <c r="H47" i="25"/>
  <c r="G47" i="25"/>
  <c r="F47" i="25"/>
  <c r="E47" i="25"/>
  <c r="D47" i="25"/>
  <c r="J46" i="25"/>
  <c r="I46" i="25"/>
  <c r="H46" i="25"/>
  <c r="F46" i="25"/>
  <c r="E46" i="25"/>
  <c r="D46" i="25"/>
  <c r="J45" i="25"/>
  <c r="I45" i="25"/>
  <c r="H45" i="25"/>
  <c r="G45" i="25"/>
  <c r="F45" i="25"/>
  <c r="E45" i="25"/>
  <c r="D45" i="25"/>
  <c r="J43" i="25"/>
  <c r="I43" i="25"/>
  <c r="H43" i="25"/>
  <c r="G43" i="25"/>
  <c r="F43" i="25"/>
  <c r="E43" i="25"/>
  <c r="D43" i="25"/>
  <c r="J42" i="25"/>
  <c r="I42" i="25"/>
  <c r="H42" i="25"/>
  <c r="F42" i="25"/>
  <c r="E42" i="25"/>
  <c r="D42" i="25"/>
  <c r="J41" i="25"/>
  <c r="I41" i="25"/>
  <c r="H41" i="25"/>
  <c r="F41" i="25"/>
  <c r="E41" i="25"/>
  <c r="D41" i="25"/>
  <c r="J40" i="25"/>
  <c r="I40" i="25"/>
  <c r="H40" i="25"/>
  <c r="G40" i="25"/>
  <c r="F40" i="25"/>
  <c r="E40" i="25"/>
  <c r="D40" i="25"/>
  <c r="J39" i="25"/>
  <c r="I39" i="25"/>
  <c r="H39" i="25"/>
  <c r="F39" i="25"/>
  <c r="E39" i="25"/>
  <c r="D39" i="25"/>
  <c r="J37" i="25"/>
  <c r="I37" i="25"/>
  <c r="H37" i="25"/>
  <c r="F37" i="25"/>
  <c r="E37" i="25"/>
  <c r="D37" i="25"/>
  <c r="J36" i="25"/>
  <c r="I36" i="25"/>
  <c r="H36" i="25"/>
  <c r="G36" i="25"/>
  <c r="F36" i="25"/>
  <c r="E36" i="25"/>
  <c r="D36" i="25"/>
  <c r="J35" i="25"/>
  <c r="I35" i="25"/>
  <c r="H35" i="25"/>
  <c r="F35" i="25"/>
  <c r="E35" i="25"/>
  <c r="D35" i="25"/>
  <c r="J34" i="25"/>
  <c r="I34" i="25"/>
  <c r="H34" i="25"/>
  <c r="G34" i="25"/>
  <c r="F34" i="25"/>
  <c r="E34" i="25"/>
  <c r="D34" i="25"/>
  <c r="J33" i="25"/>
  <c r="I33" i="25"/>
  <c r="H33" i="25"/>
  <c r="G33" i="25"/>
  <c r="F33" i="25"/>
  <c r="E33" i="25"/>
  <c r="D33" i="25"/>
  <c r="J31" i="25"/>
  <c r="I31" i="25"/>
  <c r="H31" i="25"/>
  <c r="F31" i="25"/>
  <c r="E31" i="25"/>
  <c r="D31" i="25"/>
  <c r="J30" i="25"/>
  <c r="I30" i="25"/>
  <c r="H30" i="25"/>
  <c r="F30" i="25"/>
  <c r="E30" i="25"/>
  <c r="D30" i="25"/>
  <c r="J29" i="25"/>
  <c r="I29" i="25"/>
  <c r="H29" i="25"/>
  <c r="G29" i="25"/>
  <c r="F29" i="25"/>
  <c r="E29" i="25"/>
  <c r="D29" i="25"/>
  <c r="J28" i="25"/>
  <c r="I28" i="25"/>
  <c r="H28" i="25"/>
  <c r="F28" i="25"/>
  <c r="E28" i="25"/>
  <c r="D28" i="25"/>
  <c r="J27" i="25"/>
  <c r="I27" i="25"/>
  <c r="H27" i="25"/>
  <c r="F27" i="25"/>
  <c r="E27" i="25"/>
  <c r="D27" i="25"/>
  <c r="J26" i="25"/>
  <c r="I26" i="25"/>
  <c r="H26" i="25"/>
  <c r="F26" i="25"/>
  <c r="E26" i="25"/>
  <c r="D26" i="25"/>
  <c r="J25" i="25"/>
  <c r="I25" i="25"/>
  <c r="H25" i="25"/>
  <c r="F25" i="25"/>
  <c r="E25" i="25"/>
  <c r="D25" i="25"/>
  <c r="J24" i="25"/>
  <c r="I24" i="25"/>
  <c r="H24" i="25"/>
  <c r="F24" i="25"/>
  <c r="E24" i="25"/>
  <c r="D24" i="25"/>
  <c r="J23" i="25"/>
  <c r="I23" i="25"/>
  <c r="H23" i="25"/>
  <c r="F23" i="25"/>
  <c r="E23" i="25"/>
  <c r="D23" i="25"/>
  <c r="J21" i="25"/>
  <c r="I21" i="25"/>
  <c r="H21" i="25"/>
  <c r="G21" i="25"/>
  <c r="F21" i="25"/>
  <c r="E21" i="25"/>
  <c r="D21" i="25"/>
  <c r="J20" i="25"/>
  <c r="I20" i="25"/>
  <c r="H20" i="25"/>
  <c r="F20" i="25"/>
  <c r="E20" i="25"/>
  <c r="D20" i="25"/>
  <c r="J19" i="25"/>
  <c r="I19" i="25"/>
  <c r="H19" i="25"/>
  <c r="G19" i="25"/>
  <c r="F19" i="25"/>
  <c r="E19" i="25"/>
  <c r="D19" i="25"/>
  <c r="J18" i="25"/>
  <c r="I18" i="25"/>
  <c r="H18" i="25"/>
  <c r="G18" i="25"/>
  <c r="F18" i="25"/>
  <c r="E18" i="25"/>
  <c r="D18" i="25"/>
  <c r="J17" i="25"/>
  <c r="I17" i="25"/>
  <c r="H17" i="25"/>
  <c r="F17" i="25"/>
  <c r="E17" i="25"/>
  <c r="D17" i="25"/>
  <c r="J16" i="25"/>
  <c r="I16" i="25"/>
  <c r="H16" i="25"/>
  <c r="F16" i="25"/>
  <c r="E16" i="25"/>
  <c r="D16" i="25"/>
  <c r="D13" i="25" s="1"/>
  <c r="J15" i="25"/>
  <c r="J13" i="25" s="1"/>
  <c r="I15" i="25"/>
  <c r="I13" i="25" s="1"/>
  <c r="H15" i="25"/>
  <c r="H13" i="25" s="1"/>
  <c r="G15" i="25"/>
  <c r="F15" i="25"/>
  <c r="F13" i="25" s="1"/>
  <c r="E15" i="25"/>
  <c r="E13" i="25" s="1"/>
  <c r="D15" i="25"/>
  <c r="I70" i="24"/>
  <c r="F70" i="24"/>
  <c r="C70" i="24"/>
  <c r="I69" i="24"/>
  <c r="F69" i="24"/>
  <c r="C69" i="24"/>
  <c r="I68" i="24"/>
  <c r="F68" i="24"/>
  <c r="C68" i="24"/>
  <c r="I67" i="24"/>
  <c r="F67" i="24"/>
  <c r="C67" i="24"/>
  <c r="I66" i="24"/>
  <c r="F66" i="24"/>
  <c r="C66" i="24"/>
  <c r="I65" i="24"/>
  <c r="F65" i="24"/>
  <c r="C65" i="24"/>
  <c r="I64" i="24"/>
  <c r="F64" i="24"/>
  <c r="C64" i="24"/>
  <c r="I62" i="24"/>
  <c r="F62" i="24"/>
  <c r="C62" i="24"/>
  <c r="I61" i="24"/>
  <c r="F61" i="24"/>
  <c r="C61" i="24"/>
  <c r="I60" i="24"/>
  <c r="F60" i="24"/>
  <c r="C60" i="24"/>
  <c r="I59" i="24"/>
  <c r="F59" i="24"/>
  <c r="C59" i="24"/>
  <c r="I58" i="24"/>
  <c r="F58" i="24"/>
  <c r="C58" i="24"/>
  <c r="I57" i="24"/>
  <c r="F57" i="24"/>
  <c r="C57" i="24"/>
  <c r="I56" i="24"/>
  <c r="F56" i="24"/>
  <c r="C56" i="24"/>
  <c r="I54" i="24"/>
  <c r="F54" i="24"/>
  <c r="C54" i="24"/>
  <c r="I53" i="24"/>
  <c r="F53" i="24"/>
  <c r="C53" i="24"/>
  <c r="I52" i="24"/>
  <c r="F52" i="24"/>
  <c r="C52" i="24"/>
  <c r="I51" i="24"/>
  <c r="F51" i="24"/>
  <c r="C51" i="24"/>
  <c r="I50" i="24"/>
  <c r="F50" i="24"/>
  <c r="C50" i="24"/>
  <c r="I49" i="24"/>
  <c r="F49" i="24"/>
  <c r="C49" i="24"/>
  <c r="I48" i="24"/>
  <c r="F48" i="24"/>
  <c r="C48" i="24"/>
  <c r="I47" i="24"/>
  <c r="F47" i="24"/>
  <c r="C47" i="24"/>
  <c r="I46" i="24"/>
  <c r="F46" i="24"/>
  <c r="C46" i="24"/>
  <c r="I45" i="24"/>
  <c r="F45" i="24"/>
  <c r="C45" i="24"/>
  <c r="I43" i="24"/>
  <c r="F43" i="24"/>
  <c r="C43" i="24"/>
  <c r="I42" i="24"/>
  <c r="F42" i="24"/>
  <c r="C42" i="24"/>
  <c r="I41" i="24"/>
  <c r="F41" i="24"/>
  <c r="C41" i="24"/>
  <c r="I40" i="24"/>
  <c r="F40" i="24"/>
  <c r="C40" i="24"/>
  <c r="I39" i="24"/>
  <c r="F39" i="24"/>
  <c r="C39" i="24"/>
  <c r="I37" i="24"/>
  <c r="F37" i="24"/>
  <c r="C37" i="24"/>
  <c r="I36" i="24"/>
  <c r="F36" i="24"/>
  <c r="C36" i="24"/>
  <c r="I35" i="24"/>
  <c r="F35" i="24"/>
  <c r="C35" i="24"/>
  <c r="I34" i="24"/>
  <c r="F34" i="24"/>
  <c r="C34" i="24"/>
  <c r="I33" i="24"/>
  <c r="F33" i="24"/>
  <c r="C33" i="24"/>
  <c r="I31" i="24"/>
  <c r="F31" i="24"/>
  <c r="C31" i="24"/>
  <c r="I30" i="24"/>
  <c r="F30" i="24"/>
  <c r="C30" i="24"/>
  <c r="I29" i="24"/>
  <c r="F29" i="24"/>
  <c r="C29" i="24"/>
  <c r="I28" i="24"/>
  <c r="F28" i="24"/>
  <c r="C28" i="24"/>
  <c r="I27" i="24"/>
  <c r="F27" i="24"/>
  <c r="C27" i="24"/>
  <c r="I26" i="24"/>
  <c r="F26" i="24"/>
  <c r="C26" i="24"/>
  <c r="I24" i="24"/>
  <c r="F24" i="24"/>
  <c r="C24" i="24"/>
  <c r="I23" i="24"/>
  <c r="F23" i="24"/>
  <c r="C23" i="24"/>
  <c r="I22" i="24"/>
  <c r="F22" i="24"/>
  <c r="C22" i="24"/>
  <c r="I20" i="24"/>
  <c r="F20" i="24"/>
  <c r="C20" i="24"/>
  <c r="I19" i="24"/>
  <c r="F19" i="24"/>
  <c r="C19" i="24"/>
  <c r="I18" i="24"/>
  <c r="F18" i="24"/>
  <c r="C18" i="24"/>
  <c r="I17" i="24"/>
  <c r="F17" i="24"/>
  <c r="C17" i="24"/>
  <c r="I16" i="24"/>
  <c r="F16" i="24"/>
  <c r="C16" i="24"/>
  <c r="I15" i="24"/>
  <c r="F15" i="24"/>
  <c r="C15" i="24"/>
  <c r="I14" i="24"/>
  <c r="F14" i="24"/>
  <c r="F12" i="24" s="1"/>
  <c r="C14" i="24"/>
  <c r="C12" i="24" s="1"/>
  <c r="K12" i="24"/>
  <c r="J12" i="24"/>
  <c r="I12" i="24"/>
  <c r="H12" i="24"/>
  <c r="G12" i="24"/>
  <c r="E12" i="24"/>
  <c r="D12" i="24"/>
  <c r="J52" i="23"/>
  <c r="I52" i="23"/>
  <c r="H52" i="23"/>
  <c r="G52" i="23"/>
  <c r="F52" i="23"/>
  <c r="E52" i="23"/>
  <c r="D52" i="23"/>
  <c r="J32" i="23"/>
  <c r="I32" i="23"/>
  <c r="H32" i="23"/>
  <c r="G32" i="23"/>
  <c r="F32" i="23"/>
  <c r="E32" i="23"/>
  <c r="D32" i="23"/>
  <c r="I30" i="23"/>
  <c r="H30" i="23"/>
  <c r="G30" i="23"/>
  <c r="F30" i="23"/>
  <c r="E30" i="23"/>
  <c r="D30" i="23"/>
  <c r="E29" i="23"/>
  <c r="D29" i="23"/>
  <c r="J28" i="23"/>
  <c r="I28" i="23"/>
  <c r="H28" i="23"/>
  <c r="G28" i="23"/>
  <c r="F28" i="23"/>
  <c r="E28" i="23"/>
  <c r="D28" i="23"/>
  <c r="I27" i="23"/>
  <c r="H27" i="23"/>
  <c r="G27" i="23"/>
  <c r="F27" i="23"/>
  <c r="E27" i="23"/>
  <c r="D27" i="23"/>
  <c r="I25" i="23"/>
  <c r="H25" i="23"/>
  <c r="G25" i="23"/>
  <c r="F25" i="23"/>
  <c r="E25" i="23"/>
  <c r="D25" i="23"/>
  <c r="I24" i="23"/>
  <c r="H24" i="23"/>
  <c r="G24" i="23"/>
  <c r="F24" i="23"/>
  <c r="E24" i="23"/>
  <c r="D24" i="23"/>
  <c r="I23" i="23"/>
  <c r="H23" i="23"/>
  <c r="G23" i="23"/>
  <c r="F23" i="23"/>
  <c r="E23" i="23"/>
  <c r="D23" i="23"/>
  <c r="F22" i="23"/>
  <c r="E22" i="23"/>
  <c r="D22" i="23"/>
  <c r="J20" i="23"/>
  <c r="J12" i="23" s="1"/>
  <c r="I20" i="23"/>
  <c r="H20" i="23"/>
  <c r="G20" i="23"/>
  <c r="F20" i="23"/>
  <c r="E20" i="23"/>
  <c r="D20" i="23"/>
  <c r="I19" i="23"/>
  <c r="H19" i="23"/>
  <c r="G19" i="23"/>
  <c r="F19" i="23"/>
  <c r="E19" i="23"/>
  <c r="D19" i="23"/>
  <c r="I18" i="23"/>
  <c r="H18" i="23"/>
  <c r="G18" i="23"/>
  <c r="F18" i="23"/>
  <c r="E18" i="23"/>
  <c r="D18" i="23"/>
  <c r="I16" i="23"/>
  <c r="H16" i="23"/>
  <c r="G16" i="23"/>
  <c r="F16" i="23"/>
  <c r="E16" i="23"/>
  <c r="D16" i="23"/>
  <c r="I15" i="23"/>
  <c r="H15" i="23"/>
  <c r="H12" i="23" s="1"/>
  <c r="G15" i="23"/>
  <c r="G12" i="23" s="1"/>
  <c r="F15" i="23"/>
  <c r="F12" i="23" s="1"/>
  <c r="E15" i="23"/>
  <c r="E12" i="23" s="1"/>
  <c r="D15" i="23"/>
  <c r="D12" i="23" s="1"/>
  <c r="I14" i="23"/>
  <c r="I12" i="23" s="1"/>
  <c r="H14" i="23"/>
  <c r="G14" i="23"/>
  <c r="F14" i="23"/>
  <c r="E14" i="23"/>
  <c r="D14" i="23"/>
  <c r="D66" i="22"/>
  <c r="D65" i="22"/>
  <c r="D64" i="22"/>
  <c r="D62" i="22"/>
  <c r="D61" i="22"/>
  <c r="D60" i="22"/>
  <c r="D58" i="22"/>
  <c r="D57" i="22"/>
  <c r="D56" i="22"/>
  <c r="D54" i="22"/>
  <c r="D53" i="22"/>
  <c r="D52" i="22"/>
  <c r="D50" i="22"/>
  <c r="D49" i="22"/>
  <c r="D48" i="22"/>
  <c r="D46" i="22" s="1"/>
  <c r="L46" i="22"/>
  <c r="K46" i="22"/>
  <c r="J46" i="22"/>
  <c r="I46" i="22"/>
  <c r="H46" i="22"/>
  <c r="H20" i="22" s="1"/>
  <c r="G46" i="22"/>
  <c r="G20" i="22" s="1"/>
  <c r="F46" i="22"/>
  <c r="F20" i="22" s="1"/>
  <c r="E46" i="22"/>
  <c r="C46" i="22"/>
  <c r="D43" i="22"/>
  <c r="D42" i="22"/>
  <c r="D41" i="22"/>
  <c r="D39" i="22"/>
  <c r="D38" i="22"/>
  <c r="D37" i="22"/>
  <c r="D35" i="22"/>
  <c r="D34" i="22"/>
  <c r="D33" i="22"/>
  <c r="D31" i="22"/>
  <c r="D30" i="22"/>
  <c r="D29" i="22"/>
  <c r="D27" i="22"/>
  <c r="D26" i="22"/>
  <c r="D25" i="22"/>
  <c r="D23" i="22" s="1"/>
  <c r="D20" i="22" s="1"/>
  <c r="L23" i="22"/>
  <c r="L20" i="22" s="1"/>
  <c r="K23" i="22"/>
  <c r="K20" i="22" s="1"/>
  <c r="J23" i="22"/>
  <c r="J20" i="22" s="1"/>
  <c r="I23" i="22"/>
  <c r="I20" i="22" s="1"/>
  <c r="H23" i="22"/>
  <c r="G23" i="22"/>
  <c r="F23" i="22"/>
  <c r="E23" i="22"/>
  <c r="C23" i="22"/>
  <c r="E20" i="22"/>
  <c r="C20" i="22"/>
  <c r="L17" i="22"/>
  <c r="K17" i="22"/>
  <c r="J17" i="22"/>
  <c r="I17" i="22"/>
  <c r="H17" i="22"/>
  <c r="G17" i="22"/>
  <c r="F17" i="22"/>
  <c r="E17" i="22"/>
  <c r="G44" i="21"/>
  <c r="D44" i="21"/>
  <c r="G43" i="21"/>
  <c r="D43" i="21"/>
  <c r="G42" i="21"/>
  <c r="D42" i="21"/>
  <c r="G41" i="21"/>
  <c r="D41" i="21"/>
  <c r="G39" i="21"/>
  <c r="D39" i="21"/>
  <c r="K24" i="21"/>
  <c r="J24" i="21"/>
  <c r="I24" i="21"/>
  <c r="I24" i="20"/>
  <c r="F24" i="20"/>
  <c r="C24" i="20"/>
  <c r="I23" i="20"/>
  <c r="F23" i="20"/>
  <c r="C23" i="20"/>
  <c r="I22" i="20"/>
  <c r="F22" i="20"/>
  <c r="C22" i="20"/>
  <c r="I20" i="20"/>
  <c r="F20" i="20"/>
  <c r="C20" i="20"/>
  <c r="I19" i="20"/>
  <c r="F19" i="20"/>
  <c r="C19" i="20"/>
  <c r="I18" i="20"/>
  <c r="F18" i="20"/>
  <c r="C18" i="20"/>
  <c r="I16" i="20"/>
  <c r="F16" i="20"/>
  <c r="C16" i="20"/>
  <c r="I15" i="20"/>
  <c r="F15" i="20"/>
  <c r="C15" i="20"/>
  <c r="I14" i="20"/>
  <c r="F14" i="20"/>
  <c r="C14" i="20"/>
  <c r="I13" i="20"/>
  <c r="F13" i="20"/>
  <c r="C13" i="20"/>
  <c r="G153" i="17"/>
  <c r="G80" i="17"/>
  <c r="J54" i="10"/>
  <c r="I54" i="10"/>
  <c r="H54" i="10"/>
  <c r="G54" i="10"/>
  <c r="D35" i="10"/>
  <c r="C35" i="10"/>
  <c r="D32" i="10"/>
  <c r="C32" i="10"/>
  <c r="F28" i="10"/>
  <c r="E28" i="10"/>
  <c r="D28" i="10"/>
  <c r="C28" i="10"/>
  <c r="D27" i="10"/>
  <c r="C27" i="10"/>
  <c r="J23" i="10"/>
  <c r="I23" i="10"/>
  <c r="F23" i="10"/>
  <c r="E23" i="10"/>
  <c r="D23" i="10"/>
  <c r="C23" i="10"/>
  <c r="F22" i="10"/>
  <c r="E22" i="10"/>
  <c r="C22" i="10" s="1"/>
  <c r="F21" i="10"/>
  <c r="E21" i="10"/>
  <c r="D21" i="10"/>
  <c r="C21" i="10"/>
  <c r="F20" i="10"/>
  <c r="E20" i="10"/>
  <c r="D20" i="10"/>
  <c r="C20" i="10"/>
  <c r="D18" i="10"/>
  <c r="C18" i="10"/>
  <c r="F17" i="10"/>
  <c r="E17" i="10"/>
  <c r="D17" i="10"/>
  <c r="C17" i="10"/>
  <c r="D16" i="10"/>
  <c r="C16" i="10"/>
  <c r="D15" i="10"/>
  <c r="C15" i="10"/>
  <c r="D14" i="10"/>
  <c r="C14" i="10"/>
  <c r="D70" i="9"/>
  <c r="D69" i="9"/>
  <c r="D68" i="9"/>
  <c r="D67" i="9"/>
  <c r="L66" i="9"/>
  <c r="K66" i="9"/>
  <c r="J66" i="9"/>
  <c r="I66" i="9"/>
  <c r="H66" i="9"/>
  <c r="G66" i="9"/>
  <c r="F66" i="9"/>
  <c r="E66" i="9"/>
  <c r="D66" i="9"/>
  <c r="D63" i="9"/>
  <c r="D62" i="9"/>
  <c r="D61" i="9"/>
  <c r="L60" i="9"/>
  <c r="K60" i="9"/>
  <c r="J60" i="9"/>
  <c r="I60" i="9"/>
  <c r="G60" i="9"/>
  <c r="F60" i="9"/>
  <c r="D60" i="9" s="1"/>
  <c r="E60" i="9"/>
  <c r="D56" i="9"/>
  <c r="D55" i="9"/>
  <c r="E54" i="9"/>
  <c r="D54" i="9"/>
  <c r="D52" i="9"/>
  <c r="D49" i="9"/>
  <c r="L48" i="9"/>
  <c r="K48" i="9"/>
  <c r="K36" i="9" s="1"/>
  <c r="J48" i="9"/>
  <c r="J36" i="9" s="1"/>
  <c r="I48" i="9"/>
  <c r="I36" i="9" s="1"/>
  <c r="H48" i="9"/>
  <c r="H36" i="9" s="1"/>
  <c r="G48" i="9"/>
  <c r="G36" i="9" s="1"/>
  <c r="F48" i="9"/>
  <c r="F36" i="9" s="1"/>
  <c r="E48" i="9"/>
  <c r="E36" i="9" s="1"/>
  <c r="D48" i="9"/>
  <c r="D46" i="9"/>
  <c r="D45" i="9"/>
  <c r="D44" i="9"/>
  <c r="D43" i="9"/>
  <c r="L42" i="9"/>
  <c r="L36" i="9" s="1"/>
  <c r="K42" i="9"/>
  <c r="J42" i="9"/>
  <c r="I42" i="9"/>
  <c r="H42" i="9"/>
  <c r="G42" i="9"/>
  <c r="F42" i="9"/>
  <c r="E42" i="9"/>
  <c r="L40" i="9"/>
  <c r="K40" i="9"/>
  <c r="J40" i="9"/>
  <c r="I40" i="9"/>
  <c r="H40" i="9"/>
  <c r="G40" i="9"/>
  <c r="F40" i="9"/>
  <c r="E40" i="9"/>
  <c r="D40" i="9"/>
  <c r="L39" i="9"/>
  <c r="K39" i="9"/>
  <c r="J39" i="9"/>
  <c r="I39" i="9"/>
  <c r="H39" i="9"/>
  <c r="D39" i="9" s="1"/>
  <c r="G39" i="9"/>
  <c r="F39" i="9"/>
  <c r="E39" i="9"/>
  <c r="L38" i="9"/>
  <c r="K38" i="9"/>
  <c r="J38" i="9"/>
  <c r="I38" i="9"/>
  <c r="H38" i="9"/>
  <c r="G38" i="9"/>
  <c r="F38" i="9"/>
  <c r="E38" i="9"/>
  <c r="D38" i="9"/>
  <c r="L37" i="9"/>
  <c r="K37" i="9"/>
  <c r="J37" i="9"/>
  <c r="I37" i="9"/>
  <c r="H37" i="9"/>
  <c r="G37" i="9"/>
  <c r="F37" i="9"/>
  <c r="E37" i="9"/>
  <c r="D37" i="9"/>
  <c r="D34" i="9"/>
  <c r="D33" i="9"/>
  <c r="D32" i="9"/>
  <c r="D31" i="9"/>
  <c r="L30" i="9"/>
  <c r="K30" i="9"/>
  <c r="J30" i="9"/>
  <c r="I30" i="9"/>
  <c r="H30" i="9"/>
  <c r="G30" i="9"/>
  <c r="F30" i="9"/>
  <c r="E30" i="9"/>
  <c r="D30" i="9"/>
  <c r="D28" i="9"/>
  <c r="D27" i="9"/>
  <c r="D26" i="9"/>
  <c r="D25" i="9"/>
  <c r="L24" i="9"/>
  <c r="K24" i="9"/>
  <c r="J24" i="9"/>
  <c r="I24" i="9"/>
  <c r="H24" i="9"/>
  <c r="G24" i="9"/>
  <c r="F24" i="9"/>
  <c r="E24" i="9"/>
  <c r="D24" i="9"/>
  <c r="D22" i="9"/>
  <c r="D21" i="9"/>
  <c r="D20" i="9"/>
  <c r="D19" i="9"/>
  <c r="L18" i="9"/>
  <c r="K18" i="9"/>
  <c r="J18" i="9"/>
  <c r="I18" i="9"/>
  <c r="H18" i="9"/>
  <c r="D18" i="9" s="1"/>
  <c r="G18" i="9"/>
  <c r="F18" i="9"/>
  <c r="E18" i="9"/>
  <c r="D16" i="9"/>
  <c r="D15" i="9"/>
  <c r="D14" i="9"/>
  <c r="D13" i="9"/>
  <c r="L12" i="9"/>
  <c r="K12" i="9"/>
  <c r="J12" i="9"/>
  <c r="I12" i="9"/>
  <c r="H12" i="9"/>
  <c r="G12" i="9"/>
  <c r="F12" i="9"/>
  <c r="E12" i="9"/>
  <c r="D12" i="9"/>
  <c r="D69" i="8"/>
  <c r="D68" i="8"/>
  <c r="D67" i="8"/>
  <c r="D66" i="8"/>
  <c r="D64" i="8"/>
  <c r="D63" i="8"/>
  <c r="D62" i="8"/>
  <c r="D61" i="8"/>
  <c r="D59" i="8"/>
  <c r="D58" i="8"/>
  <c r="D57" i="8"/>
  <c r="D56" i="8"/>
  <c r="L54" i="8"/>
  <c r="K54" i="8"/>
  <c r="J54" i="8"/>
  <c r="I54" i="8"/>
  <c r="H54" i="8"/>
  <c r="G54" i="8"/>
  <c r="F54" i="8"/>
  <c r="E54" i="8"/>
  <c r="D54" i="8"/>
  <c r="D53" i="8"/>
  <c r="D52" i="8"/>
  <c r="D51" i="8"/>
  <c r="D49" i="8"/>
  <c r="D48" i="8"/>
  <c r="D47" i="8"/>
  <c r="D46" i="8"/>
  <c r="D45" i="8"/>
  <c r="D44" i="8"/>
  <c r="D38" i="8"/>
  <c r="D37" i="8"/>
  <c r="D36" i="8"/>
  <c r="D35" i="8"/>
  <c r="D33" i="8"/>
  <c r="D32" i="8"/>
  <c r="D31" i="8"/>
  <c r="D30" i="8"/>
  <c r="D28" i="8"/>
  <c r="D27" i="8"/>
  <c r="D26" i="8"/>
  <c r="D25" i="8"/>
  <c r="L23" i="8"/>
  <c r="K23" i="8"/>
  <c r="D23" i="8" s="1"/>
  <c r="J23" i="8"/>
  <c r="I23" i="8"/>
  <c r="H23" i="8"/>
  <c r="G23" i="8"/>
  <c r="F23" i="8"/>
  <c r="E23" i="8"/>
  <c r="D22" i="8"/>
  <c r="D21" i="8"/>
  <c r="D20" i="8"/>
  <c r="D18" i="8"/>
  <c r="D17" i="8"/>
  <c r="D16" i="8"/>
  <c r="D15" i="8"/>
  <c r="D14" i="8"/>
  <c r="D13" i="8"/>
  <c r="N58" i="7"/>
  <c r="M58" i="7"/>
  <c r="L58" i="7"/>
  <c r="K58" i="7"/>
  <c r="J58" i="7"/>
  <c r="I58" i="7"/>
  <c r="H58" i="7"/>
  <c r="G58" i="7"/>
  <c r="N31" i="7"/>
  <c r="M31" i="7"/>
  <c r="L31" i="7"/>
  <c r="K31" i="7"/>
  <c r="J31" i="7"/>
  <c r="I31" i="7"/>
  <c r="H31" i="7"/>
  <c r="H28" i="7" s="1"/>
  <c r="G31" i="7"/>
  <c r="G28" i="7" s="1"/>
  <c r="N28" i="7"/>
  <c r="M28" i="7"/>
  <c r="L28" i="7"/>
  <c r="K28" i="7"/>
  <c r="J28" i="7"/>
  <c r="I28" i="7"/>
  <c r="K27" i="7"/>
  <c r="J27" i="7"/>
  <c r="K26" i="7"/>
  <c r="J26" i="7"/>
  <c r="K24" i="7"/>
  <c r="J24" i="7" s="1"/>
  <c r="K23" i="7"/>
  <c r="J23" i="7"/>
  <c r="K22" i="7"/>
  <c r="J22" i="7" s="1"/>
  <c r="K20" i="7"/>
  <c r="J20" i="7"/>
  <c r="K19" i="7"/>
  <c r="J19" i="7"/>
  <c r="K18" i="7"/>
  <c r="J18" i="7"/>
  <c r="K16" i="7"/>
  <c r="J16" i="7"/>
  <c r="N15" i="7"/>
  <c r="L15" i="7"/>
  <c r="K15" i="7" s="1"/>
  <c r="J15" i="7" s="1"/>
  <c r="I15" i="7"/>
  <c r="H15" i="7"/>
  <c r="J14" i="7"/>
  <c r="J13" i="7"/>
  <c r="N65" i="6"/>
  <c r="M65" i="6"/>
  <c r="L65" i="6"/>
  <c r="K65" i="6"/>
  <c r="J65" i="6"/>
  <c r="I65" i="6"/>
  <c r="H65" i="6"/>
  <c r="G65" i="6"/>
  <c r="N63" i="6"/>
  <c r="M63" i="6"/>
  <c r="L63" i="6"/>
  <c r="K63" i="6"/>
  <c r="J63" i="6"/>
  <c r="I63" i="6"/>
  <c r="H63" i="6"/>
  <c r="G63" i="6"/>
  <c r="N56" i="6"/>
  <c r="N54" i="6" s="1"/>
  <c r="M56" i="6"/>
  <c r="M54" i="6" s="1"/>
  <c r="L56" i="6"/>
  <c r="L54" i="6" s="1"/>
  <c r="K56" i="6"/>
  <c r="K54" i="6" s="1"/>
  <c r="J56" i="6"/>
  <c r="J54" i="6" s="1"/>
  <c r="I56" i="6"/>
  <c r="I54" i="6" s="1"/>
  <c r="H56" i="6"/>
  <c r="G56" i="6"/>
  <c r="H54" i="6"/>
  <c r="G54" i="6"/>
  <c r="N49" i="6"/>
  <c r="M49" i="6"/>
  <c r="L49" i="6"/>
  <c r="K49" i="6"/>
  <c r="J49" i="6"/>
  <c r="J37" i="6" s="1"/>
  <c r="I49" i="6"/>
  <c r="I37" i="6" s="1"/>
  <c r="H49" i="6"/>
  <c r="H37" i="6" s="1"/>
  <c r="H34" i="6" s="1"/>
  <c r="G49" i="6"/>
  <c r="G37" i="6" s="1"/>
  <c r="G34" i="6" s="1"/>
  <c r="N39" i="6"/>
  <c r="N37" i="6" s="1"/>
  <c r="M39" i="6"/>
  <c r="M37" i="6" s="1"/>
  <c r="L39" i="6"/>
  <c r="L37" i="6" s="1"/>
  <c r="K39" i="6"/>
  <c r="K37" i="6" s="1"/>
  <c r="J39" i="6"/>
  <c r="I39" i="6"/>
  <c r="H39" i="6"/>
  <c r="G39" i="6"/>
  <c r="K33" i="6"/>
  <c r="J33" i="6"/>
  <c r="K32" i="6"/>
  <c r="J32" i="6" s="1"/>
  <c r="K31" i="6"/>
  <c r="J31" i="6"/>
  <c r="K29" i="6"/>
  <c r="J29" i="6"/>
  <c r="K28" i="6"/>
  <c r="J28" i="6"/>
  <c r="K27" i="6"/>
  <c r="J27" i="6"/>
  <c r="K26" i="6"/>
  <c r="J26" i="6"/>
  <c r="K25" i="6"/>
  <c r="J25" i="6"/>
  <c r="K23" i="6"/>
  <c r="J23" i="6"/>
  <c r="K22" i="6"/>
  <c r="J22" i="6"/>
  <c r="K21" i="6"/>
  <c r="J21" i="6"/>
  <c r="K20" i="6"/>
  <c r="J20" i="6"/>
  <c r="K19" i="6"/>
  <c r="J19" i="6"/>
  <c r="K17" i="6"/>
  <c r="J17" i="6"/>
  <c r="J16" i="6"/>
  <c r="J15" i="6"/>
  <c r="J14" i="6"/>
  <c r="I48" i="5"/>
  <c r="H48" i="5"/>
  <c r="G48" i="5"/>
  <c r="I47" i="5"/>
  <c r="H47" i="5"/>
  <c r="G47" i="5"/>
  <c r="I46" i="5"/>
  <c r="H46" i="5"/>
  <c r="G46" i="5"/>
  <c r="I45" i="5"/>
  <c r="H45" i="5"/>
  <c r="G45" i="5"/>
  <c r="I43" i="5"/>
  <c r="H43" i="5"/>
  <c r="G43" i="5"/>
  <c r="I42" i="5"/>
  <c r="H42" i="5"/>
  <c r="G42" i="5"/>
  <c r="I41" i="5"/>
  <c r="H41" i="5"/>
  <c r="G41" i="5"/>
  <c r="I40" i="5"/>
  <c r="H40" i="5"/>
  <c r="G40" i="5"/>
  <c r="F38" i="5"/>
  <c r="I38" i="5" s="1"/>
  <c r="E38" i="5"/>
  <c r="H38" i="5" s="1"/>
  <c r="D38" i="5"/>
  <c r="G38" i="5" s="1"/>
  <c r="C38" i="5"/>
  <c r="I37" i="5"/>
  <c r="H37" i="5"/>
  <c r="G37" i="5"/>
  <c r="I36" i="5"/>
  <c r="H36" i="5"/>
  <c r="G36" i="5"/>
  <c r="I35" i="5"/>
  <c r="H35" i="5"/>
  <c r="G35" i="5"/>
  <c r="I33" i="5"/>
  <c r="H33" i="5"/>
  <c r="G33" i="5"/>
  <c r="I32" i="5"/>
  <c r="H32" i="5"/>
  <c r="G32" i="5"/>
  <c r="I31" i="5"/>
  <c r="H31" i="5"/>
  <c r="G31" i="5"/>
  <c r="I30" i="5"/>
  <c r="H30" i="5"/>
  <c r="G30" i="5"/>
  <c r="I21" i="5"/>
  <c r="H21" i="5"/>
  <c r="G21" i="5"/>
  <c r="I20" i="5"/>
  <c r="H20" i="5"/>
  <c r="G20" i="5"/>
  <c r="I19" i="5"/>
  <c r="H19" i="5"/>
  <c r="G19" i="5"/>
  <c r="I18" i="5"/>
  <c r="H18" i="5"/>
  <c r="G18" i="5"/>
  <c r="I16" i="5"/>
  <c r="H16" i="5"/>
  <c r="G16" i="5"/>
  <c r="I15" i="5"/>
  <c r="H15" i="5"/>
  <c r="G15" i="5"/>
  <c r="I14" i="5"/>
  <c r="H14" i="5"/>
  <c r="G14" i="5"/>
  <c r="I13" i="5"/>
  <c r="H13" i="5"/>
  <c r="G13" i="5"/>
  <c r="G13" i="25" l="1"/>
  <c r="D36" i="9"/>
  <c r="D42" i="9"/>
  <c r="M34" i="6"/>
  <c r="K34" i="6"/>
  <c r="N34" i="6"/>
  <c r="J34" i="6"/>
  <c r="L34" i="6"/>
  <c r="I34" i="6"/>
</calcChain>
</file>

<file path=xl/sharedStrings.xml><?xml version="1.0" encoding="utf-8"?>
<sst xmlns="http://schemas.openxmlformats.org/spreadsheetml/2006/main" count="3140" uniqueCount="716">
  <si>
    <t>Ｃ-11 日雇職業紹介</t>
  </si>
  <si>
    <t xml:space="preserve">  新規求職</t>
  </si>
  <si>
    <t>有効求</t>
  </si>
  <si>
    <t>新規求</t>
  </si>
  <si>
    <t xml:space="preserve">  申込件数</t>
  </si>
  <si>
    <t>職者数</t>
  </si>
  <si>
    <t>人延数</t>
  </si>
  <si>
    <t xml:space="preserve"> 就労実人数</t>
  </si>
  <si>
    <t xml:space="preserve">  就労延数</t>
  </si>
  <si>
    <t xml:space="preserve"> 不就労延数</t>
  </si>
  <si>
    <t>件</t>
  </si>
  <si>
    <t>人</t>
  </si>
  <si>
    <t>平成 3年度 1991</t>
  </si>
  <si>
    <t xml:space="preserve">     4     1992</t>
  </si>
  <si>
    <t xml:space="preserve">     5     1993</t>
  </si>
  <si>
    <t xml:space="preserve">     6     1994</t>
  </si>
  <si>
    <t xml:space="preserve">     7     1995</t>
  </si>
  <si>
    <t xml:space="preserve">     8     1996</t>
  </si>
  <si>
    <t>－</t>
    <phoneticPr fontId="4"/>
  </si>
  <si>
    <t xml:space="preserve">     9     1997</t>
  </si>
  <si>
    <t xml:space="preserve">    10     1998</t>
  </si>
  <si>
    <t>　  11     1999</t>
    <phoneticPr fontId="4"/>
  </si>
  <si>
    <t>資料：和歌山労働局職業対策課</t>
    <rPh sb="3" eb="6">
      <t>ワカヤマ</t>
    </rPh>
    <rPh sb="6" eb="8">
      <t>ロウドウ</t>
    </rPh>
    <rPh sb="8" eb="9">
      <t>キョク</t>
    </rPh>
    <rPh sb="9" eb="11">
      <t>ショクギョウ</t>
    </rPh>
    <rPh sb="11" eb="14">
      <t>タイサクカ</t>
    </rPh>
    <phoneticPr fontId="4"/>
  </si>
  <si>
    <t>Ｃ-12 新規学卒者職業紹介</t>
  </si>
  <si>
    <t>Ａ．中学校</t>
  </si>
  <si>
    <t>　    　( 3月卒業者)</t>
  </si>
  <si>
    <t xml:space="preserve"> 就職希望</t>
  </si>
  <si>
    <t>求人数</t>
  </si>
  <si>
    <t xml:space="preserve"> 就職者数</t>
  </si>
  <si>
    <t>うち県内</t>
  </si>
  <si>
    <t>求人倍率</t>
  </si>
  <si>
    <t>就職率</t>
  </si>
  <si>
    <t xml:space="preserve"> 県内就職率</t>
  </si>
  <si>
    <t>者数(A)</t>
  </si>
  <si>
    <t xml:space="preserve">    (B)</t>
  </si>
  <si>
    <t xml:space="preserve">    (C)</t>
  </si>
  <si>
    <t xml:space="preserve">    (D)</t>
  </si>
  <si>
    <t xml:space="preserve">  (E)=B/A</t>
  </si>
  <si>
    <t xml:space="preserve">  (F)=C/A</t>
  </si>
  <si>
    <t xml:space="preserve">  (G)=D/C</t>
  </si>
  <si>
    <t>％</t>
  </si>
  <si>
    <t>全数</t>
  </si>
  <si>
    <t xml:space="preserve">  平成 5年 1993</t>
    <phoneticPr fontId="4"/>
  </si>
  <si>
    <t xml:space="preserve">       6   1994</t>
  </si>
  <si>
    <t xml:space="preserve">       7   1995</t>
  </si>
  <si>
    <t xml:space="preserve">       8   1996</t>
  </si>
  <si>
    <t xml:space="preserve">       9   1997</t>
  </si>
  <si>
    <t xml:space="preserve">      10   1998</t>
  </si>
  <si>
    <t xml:space="preserve">      11   1999</t>
  </si>
  <si>
    <t>　    12   2000</t>
    <phoneticPr fontId="4"/>
  </si>
  <si>
    <t>資料：和歌山労働局職業安定課</t>
    <rPh sb="3" eb="6">
      <t>ワカヤマ</t>
    </rPh>
    <rPh sb="6" eb="8">
      <t>ロウドウ</t>
    </rPh>
    <rPh sb="8" eb="9">
      <t>キョク</t>
    </rPh>
    <rPh sb="9" eb="11">
      <t>ショクギョウ</t>
    </rPh>
    <rPh sb="11" eb="14">
      <t>アンテイカ</t>
    </rPh>
    <phoneticPr fontId="4"/>
  </si>
  <si>
    <t>Ｂ．高等学校</t>
  </si>
  <si>
    <t xml:space="preserve">  就職希望</t>
  </si>
  <si>
    <t>求人倍率</t>
    <phoneticPr fontId="4"/>
  </si>
  <si>
    <t>県内就職率</t>
    <phoneticPr fontId="4"/>
  </si>
  <si>
    <t xml:space="preserve">  者数(A)</t>
  </si>
  <si>
    <t xml:space="preserve"> 求人数(B)</t>
  </si>
  <si>
    <t xml:space="preserve"> 就職者数(C)</t>
  </si>
  <si>
    <t xml:space="preserve"> うち県内(D)</t>
  </si>
  <si>
    <t xml:space="preserve">    (B/A)</t>
  </si>
  <si>
    <t xml:space="preserve"> 就職率(C/A)</t>
  </si>
  <si>
    <t xml:space="preserve">    (D/C)</t>
  </si>
  <si>
    <t xml:space="preserve">    人</t>
  </si>
  <si>
    <t xml:space="preserve">  平成 5年 1993</t>
  </si>
  <si>
    <t>安定所別 和歌山</t>
  </si>
  <si>
    <t xml:space="preserve">         新宮</t>
  </si>
  <si>
    <t xml:space="preserve">         田辺</t>
  </si>
  <si>
    <t xml:space="preserve">         御坊</t>
  </si>
  <si>
    <t xml:space="preserve">         湯浅</t>
  </si>
  <si>
    <t xml:space="preserve">         海南</t>
  </si>
  <si>
    <t xml:space="preserve">         橋本</t>
  </si>
  <si>
    <t xml:space="preserve">         串本</t>
  </si>
  <si>
    <t>Ｃ-13 職業訓練</t>
  </si>
  <si>
    <t>Ａ．普通職業訓練（普通課程，短期課程）</t>
  </si>
  <si>
    <t>単位：人</t>
  </si>
  <si>
    <t xml:space="preserve">  定員数</t>
  </si>
  <si>
    <t xml:space="preserve"> 応募者数</t>
  </si>
  <si>
    <t xml:space="preserve"> 入校者数</t>
  </si>
  <si>
    <t xml:space="preserve"> 修了者数</t>
  </si>
  <si>
    <t xml:space="preserve"> 自営,</t>
  </si>
  <si>
    <t xml:space="preserve"> 県内就職</t>
  </si>
  <si>
    <t xml:space="preserve"> 県外就職</t>
  </si>
  <si>
    <t xml:space="preserve"> その他</t>
  </si>
  <si>
    <t>昭和45年度 1970</t>
  </si>
  <si>
    <t>･･･</t>
  </si>
  <si>
    <t xml:space="preserve">    50     1975</t>
  </si>
  <si>
    <t xml:space="preserve">    55     1980</t>
  </si>
  <si>
    <t xml:space="preserve">    60     1985</t>
  </si>
  <si>
    <t xml:space="preserve">    61     1986</t>
  </si>
  <si>
    <t xml:space="preserve">    62     1987</t>
  </si>
  <si>
    <t xml:space="preserve">    63     1988</t>
  </si>
  <si>
    <t>平成元     1989</t>
  </si>
  <si>
    <t xml:space="preserve">     2     1990</t>
  </si>
  <si>
    <t xml:space="preserve">     3     1991</t>
  </si>
  <si>
    <t xml:space="preserve">    11     1999</t>
  </si>
  <si>
    <t>県立和歌山</t>
  </si>
  <si>
    <t>高等技術専門校</t>
  </si>
  <si>
    <t>普通課程</t>
  </si>
  <si>
    <t>理容科</t>
  </si>
  <si>
    <t>自動車工学科</t>
  </si>
  <si>
    <t>情報ﾏﾈｼﾞﾒﾝﾄ科</t>
  </si>
  <si>
    <t>生産機械科</t>
    <rPh sb="0" eb="2">
      <t>セイサン</t>
    </rPh>
    <rPh sb="2" eb="4">
      <t>キカイ</t>
    </rPh>
    <phoneticPr fontId="4"/>
  </si>
  <si>
    <t>電子工学科</t>
  </si>
  <si>
    <t>ﾃﾞｻﾞｲﾝ木工科</t>
  </si>
  <si>
    <t>短期課程</t>
  </si>
  <si>
    <t>建築科</t>
  </si>
  <si>
    <t>県立田辺</t>
  </si>
  <si>
    <t>－</t>
    <phoneticPr fontId="4"/>
  </si>
  <si>
    <t>ＯＡ経理科</t>
  </si>
  <si>
    <t>塑性工芸科</t>
  </si>
  <si>
    <t>県立新宮</t>
  </si>
  <si>
    <t>溶接技術科</t>
    <rPh sb="0" eb="2">
      <t>ヨウセツ</t>
    </rPh>
    <rPh sb="2" eb="5">
      <t>ギジュツカ</t>
    </rPh>
    <phoneticPr fontId="4"/>
  </si>
  <si>
    <t>資料：県労政能力開発課</t>
  </si>
  <si>
    <t>Ｂ．普通職業訓練（短期課程）</t>
  </si>
  <si>
    <t xml:space="preserve"> 単位：人</t>
    <phoneticPr fontId="4"/>
  </si>
  <si>
    <t>応募者数</t>
    <phoneticPr fontId="4"/>
  </si>
  <si>
    <t>入校者数</t>
    <phoneticPr fontId="4"/>
  </si>
  <si>
    <t>修了者数</t>
    <phoneticPr fontId="4"/>
  </si>
  <si>
    <t>県内就職</t>
    <phoneticPr fontId="4"/>
  </si>
  <si>
    <t>県外就職</t>
    <phoneticPr fontId="4"/>
  </si>
  <si>
    <t>昭和50年度 1975</t>
  </si>
  <si>
    <t>平成 2　　 1990</t>
    <phoneticPr fontId="4"/>
  </si>
  <si>
    <t>和歌山職業能力</t>
  </si>
  <si>
    <t>開発促進センタ－</t>
  </si>
  <si>
    <t>ﾃｸﾆｶﾙｵﾍﾟﾚ-ｼｮﾝ科 4月開講</t>
  </si>
  <si>
    <t xml:space="preserve">          7</t>
  </si>
  <si>
    <t xml:space="preserve">         10</t>
  </si>
  <si>
    <t xml:space="preserve">          1</t>
  </si>
  <si>
    <t>金属加工科      4月開講</t>
  </si>
  <si>
    <t>ビル管理科      4月開講</t>
  </si>
  <si>
    <t>ﾋﾞｼﾞﾈｽﾜ-ｸ科     4月開講</t>
  </si>
  <si>
    <t>ﾃｸﾆｶﾙｵﾍﾟﾚ-ｼｮﾝ科 4月開講</t>
    <phoneticPr fontId="4"/>
  </si>
  <si>
    <t xml:space="preserve"> （夜間）</t>
    <phoneticPr fontId="4"/>
  </si>
  <si>
    <t xml:space="preserve"> 同 センタ－  日高分所</t>
  </si>
  <si>
    <t>住宅ｻ-ﾋﾞｽ科    4月開講</t>
  </si>
  <si>
    <t>設備施工</t>
    <rPh sb="0" eb="2">
      <t>セツビ</t>
    </rPh>
    <rPh sb="2" eb="4">
      <t>セコウ</t>
    </rPh>
    <phoneticPr fontId="4"/>
  </si>
  <si>
    <t>販売事務</t>
    <rPh sb="0" eb="2">
      <t>ハンバイ</t>
    </rPh>
    <rPh sb="2" eb="4">
      <t>ジム</t>
    </rPh>
    <phoneticPr fontId="4"/>
  </si>
  <si>
    <t>Ｃ-14 労働組合組織状況</t>
  </si>
  <si>
    <t>Ａ．産業・地域別労働組合数及び組合員数</t>
    <rPh sb="13" eb="14">
      <t>オヨ</t>
    </rPh>
    <rPh sb="15" eb="17">
      <t>クミアイ</t>
    </rPh>
    <rPh sb="17" eb="19">
      <t>インスウ</t>
    </rPh>
    <phoneticPr fontId="4"/>
  </si>
  <si>
    <t>（ 6月30日現在）</t>
    <phoneticPr fontId="4"/>
  </si>
  <si>
    <t>総数</t>
  </si>
  <si>
    <t>海南市</t>
  </si>
  <si>
    <t>橋本市</t>
  </si>
  <si>
    <t>有田市</t>
  </si>
  <si>
    <t>御坊市</t>
  </si>
  <si>
    <t xml:space="preserve"> 田辺市</t>
  </si>
  <si>
    <t xml:space="preserve"> 新宮市</t>
  </si>
  <si>
    <t>年次，産業</t>
  </si>
  <si>
    <t>和歌山市</t>
  </si>
  <si>
    <t>海草郡</t>
  </si>
  <si>
    <t>那賀郡</t>
  </si>
  <si>
    <t>伊都郡</t>
  </si>
  <si>
    <t>有田郡</t>
  </si>
  <si>
    <t>日高郡</t>
  </si>
  <si>
    <t>西牟婁郡</t>
  </si>
  <si>
    <t>東牟婁郡</t>
  </si>
  <si>
    <t>組合数</t>
  </si>
  <si>
    <t xml:space="preserve">昭和45年 1970 </t>
  </si>
  <si>
    <t>　　50 　1975</t>
  </si>
  <si>
    <t>　　55　 1980</t>
  </si>
  <si>
    <t>　　60　 1985</t>
  </si>
  <si>
    <t>平成 2   1990</t>
  </si>
  <si>
    <t>　　 7　 1995</t>
  </si>
  <si>
    <t>　　 8　 1996</t>
  </si>
  <si>
    <t>　　 9　 1997</t>
  </si>
  <si>
    <t>　　10　 1998</t>
  </si>
  <si>
    <t>　　11　 1999</t>
  </si>
  <si>
    <t>農林水産業</t>
  </si>
  <si>
    <t>－</t>
    <phoneticPr fontId="4"/>
  </si>
  <si>
    <t>建設業</t>
  </si>
  <si>
    <t>製造業</t>
  </si>
  <si>
    <t>電気・ガス・水道業</t>
  </si>
  <si>
    <t>運輸・通信業</t>
  </si>
  <si>
    <t>卸売･小売業,飲食店</t>
  </si>
  <si>
    <t>金融・保険業</t>
  </si>
  <si>
    <t>不動産業</t>
  </si>
  <si>
    <t>サ－ビス業</t>
  </si>
  <si>
    <t>国家公務</t>
  </si>
  <si>
    <t>地方公務</t>
  </si>
  <si>
    <t>分類不能</t>
  </si>
  <si>
    <t>組合員数</t>
  </si>
  <si>
    <t>（人）</t>
  </si>
  <si>
    <t>資料：県労政能力開発課「和歌山県労働組合名簿」</t>
  </si>
  <si>
    <t xml:space="preserve"> Ｂ．主要団体，法規，地域別労働組合員数（ 6月30日現在）</t>
  </si>
  <si>
    <t xml:space="preserve"> 年次，団体，法規</t>
  </si>
  <si>
    <t xml:space="preserve"> 和歌山市</t>
  </si>
  <si>
    <t>平成 7年 1995</t>
  </si>
  <si>
    <t>連合和歌山</t>
  </si>
  <si>
    <t>県地評</t>
  </si>
  <si>
    <t>その他の組織</t>
  </si>
  <si>
    <t>無加盟</t>
  </si>
  <si>
    <t>平成 8年 1996</t>
  </si>
  <si>
    <t>平成 9年 1997</t>
  </si>
  <si>
    <t>平成10年 1998</t>
  </si>
  <si>
    <t>平成11年 1999</t>
  </si>
  <si>
    <t>労組法</t>
  </si>
  <si>
    <t xml:space="preserve">    連合和歌山</t>
  </si>
  <si>
    <t xml:space="preserve">    県地評</t>
  </si>
  <si>
    <t xml:space="preserve">    その他組織</t>
  </si>
  <si>
    <t xml:space="preserve">    無加盟</t>
  </si>
  <si>
    <t>国労法</t>
  </si>
  <si>
    <t>－</t>
    <phoneticPr fontId="4"/>
  </si>
  <si>
    <t>地公労法</t>
  </si>
  <si>
    <t>国公法</t>
  </si>
  <si>
    <t>地公法</t>
  </si>
  <si>
    <t xml:space="preserve">          資料：県労政能力開発課「和歌山県労働組合名簿」</t>
  </si>
  <si>
    <t>注）団体への二重加盟は，重複計算。</t>
  </si>
  <si>
    <t>Ｃ-15 争議形態別労働争議</t>
  </si>
  <si>
    <t xml:space="preserve">     総争議</t>
  </si>
  <si>
    <t xml:space="preserve">   争議行為を</t>
  </si>
  <si>
    <t>争議行為を伴う争議</t>
  </si>
  <si>
    <t xml:space="preserve">   伴う争議計</t>
  </si>
  <si>
    <t xml:space="preserve"> 半日以上同盟罷業</t>
    <phoneticPr fontId="4"/>
  </si>
  <si>
    <t>半日未満同盟罷業</t>
  </si>
  <si>
    <t xml:space="preserve">   作業所閉鎖</t>
  </si>
  <si>
    <t xml:space="preserve">  総参加</t>
  </si>
  <si>
    <t xml:space="preserve">  行為参</t>
  </si>
  <si>
    <t xml:space="preserve">  件数</t>
  </si>
  <si>
    <t xml:space="preserve">  人  員</t>
  </si>
  <si>
    <t xml:space="preserve">  加人員</t>
  </si>
  <si>
    <t>昭和50年 1975</t>
  </si>
  <si>
    <t xml:space="preserve">    55   1980</t>
  </si>
  <si>
    <t xml:space="preserve">    60   1985</t>
  </si>
  <si>
    <t xml:space="preserve">     7   1995</t>
  </si>
  <si>
    <t xml:space="preserve">     8   1996</t>
  </si>
  <si>
    <t xml:space="preserve">     9   1997</t>
  </si>
  <si>
    <t xml:space="preserve">    10   1998</t>
  </si>
  <si>
    <t xml:space="preserve">    11   1999</t>
  </si>
  <si>
    <t xml:space="preserve">   1999年 1月</t>
  </si>
  <si>
    <t xml:space="preserve">          2</t>
  </si>
  <si>
    <t xml:space="preserve">          3</t>
  </si>
  <si>
    <t xml:space="preserve">          4</t>
  </si>
  <si>
    <t xml:space="preserve">          5</t>
  </si>
  <si>
    <t xml:space="preserve">          6</t>
  </si>
  <si>
    <t xml:space="preserve">          8</t>
  </si>
  <si>
    <t xml:space="preserve">          9</t>
  </si>
  <si>
    <t xml:space="preserve">         11</t>
  </si>
  <si>
    <t xml:space="preserve">         12</t>
  </si>
  <si>
    <t xml:space="preserve">    －続き－</t>
  </si>
  <si>
    <t xml:space="preserve">  争議行為を</t>
  </si>
  <si>
    <t xml:space="preserve">    解決件数</t>
  </si>
  <si>
    <t xml:space="preserve">     怠  業</t>
  </si>
  <si>
    <t xml:space="preserve">     その他</t>
  </si>
  <si>
    <t xml:space="preserve">  伴わない争議</t>
  </si>
  <si>
    <t>行為参加</t>
  </si>
  <si>
    <t>人員(注)</t>
  </si>
  <si>
    <t>（注）争議行為は全員が参加しない事もあるため、総争議の総参加人員と</t>
  </si>
  <si>
    <t xml:space="preserve">      行為参加人員の合計は必ずしも一致しない。</t>
  </si>
  <si>
    <t xml:space="preserve"> Ｃ-16 産業別名目賃金指数（常用労働者現金給与総額）</t>
  </si>
  <si>
    <t xml:space="preserve">  「毎月勤労統計調査」は，賃金，労働時間，及び雇用の月々の変化を把握する</t>
  </si>
  <si>
    <t>ため，常用労働者５人以上の事業所を対象として，労働省により県統計課を通じ</t>
  </si>
  <si>
    <t>実施されている。県内では，対象事業所のなかから抽出された約500事業所，常</t>
  </si>
  <si>
    <t>用労働者３万人について調査が行われている。なお，農林水産業，公務，家事サ</t>
  </si>
  <si>
    <t>－ビス，外国公務は，調査対象から除かれている。</t>
  </si>
  <si>
    <t>Ａ．常用労働者30人以上の事業所</t>
  </si>
  <si>
    <t xml:space="preserve">   (1995年=100)</t>
  </si>
  <si>
    <t xml:space="preserve"> 調査産業</t>
  </si>
  <si>
    <t xml:space="preserve"> 電気･ｶﾞｽ</t>
  </si>
  <si>
    <t xml:space="preserve"> 卸売･小</t>
  </si>
  <si>
    <t xml:space="preserve"> 調査</t>
  </si>
  <si>
    <t xml:space="preserve"> 計(ｻ-ﾋﾞｽ</t>
  </si>
  <si>
    <t xml:space="preserve"> 建設業</t>
  </si>
  <si>
    <t xml:space="preserve"> 製造業</t>
  </si>
  <si>
    <t xml:space="preserve"> ･熱供給</t>
  </si>
  <si>
    <t xml:space="preserve"> 運輸･通</t>
  </si>
  <si>
    <t xml:space="preserve"> 売業,飲</t>
  </si>
  <si>
    <t xml:space="preserve"> 金融･保</t>
  </si>
  <si>
    <t xml:space="preserve"> 不動産業</t>
  </si>
  <si>
    <t xml:space="preserve"> サ－ビ</t>
  </si>
  <si>
    <t xml:space="preserve"> 産業計</t>
  </si>
  <si>
    <t xml:space="preserve"> 業除く)</t>
  </si>
  <si>
    <t xml:space="preserve"> ･水道業</t>
  </si>
  <si>
    <t xml:space="preserve"> 信業</t>
  </si>
  <si>
    <t xml:space="preserve"> 食店</t>
  </si>
  <si>
    <t xml:space="preserve"> 険業</t>
  </si>
  <si>
    <t xml:space="preserve"> ス業</t>
  </si>
  <si>
    <t xml:space="preserve">平成 7年 1995  </t>
  </si>
  <si>
    <t>X</t>
  </si>
  <si>
    <t xml:space="preserve">    11   1999</t>
    <phoneticPr fontId="4"/>
  </si>
  <si>
    <t xml:space="preserve">  1999年  1月</t>
  </si>
  <si>
    <t>資料：県統計課「毎月勤労統計調査総合報告書」</t>
  </si>
  <si>
    <t>Ｂ．常用労働者５人以上の事業所</t>
  </si>
  <si>
    <t xml:space="preserve"> Ｃ-17 産業別実質賃金指数（常用労働者現金給与総額）</t>
  </si>
  <si>
    <t>C-16 表頭注参照</t>
  </si>
  <si>
    <t>不動産業</t>
    <phoneticPr fontId="4"/>
  </si>
  <si>
    <t xml:space="preserve">平成 7年 1995    </t>
  </si>
  <si>
    <t xml:space="preserve">    11   1999</t>
    <phoneticPr fontId="4"/>
  </si>
  <si>
    <t xml:space="preserve"> Ｃ-18 産業別常用労働者１人平均月間現金給与総額</t>
  </si>
  <si>
    <t xml:space="preserve">      単位：千円</t>
    <phoneticPr fontId="4"/>
  </si>
  <si>
    <t>昭和40年 1965</t>
  </si>
  <si>
    <t xml:space="preserve">    45   1970</t>
  </si>
  <si>
    <t xml:space="preserve">    50   1975</t>
  </si>
  <si>
    <t xml:space="preserve">    11   1999</t>
    <phoneticPr fontId="4"/>
  </si>
  <si>
    <t>平成 4年 1992</t>
  </si>
  <si>
    <t xml:space="preserve">     5   1993</t>
  </si>
  <si>
    <t xml:space="preserve">     6   1994</t>
  </si>
  <si>
    <t xml:space="preserve"> Ｃ-19 産業別常用労働者１人平均月間出勤日数</t>
  </si>
  <si>
    <t xml:space="preserve">        単位：日</t>
    <phoneticPr fontId="4"/>
  </si>
  <si>
    <t>調査産業</t>
  </si>
  <si>
    <t>計(ｻ-ﾋﾞｽ</t>
  </si>
  <si>
    <t xml:space="preserve"> 平成4年 1992</t>
  </si>
  <si>
    <t xml:space="preserve">      Ｃ-20 産業別常用労働者１人平均月間総実労働時間</t>
  </si>
  <si>
    <t xml:space="preserve">      単位：時間</t>
    <phoneticPr fontId="4"/>
  </si>
  <si>
    <t xml:space="preserve"> Ｃ-21 産業別推計常用労働者数</t>
  </si>
  <si>
    <t xml:space="preserve">        単位：人</t>
    <phoneticPr fontId="4"/>
  </si>
  <si>
    <t xml:space="preserve"> 不動産</t>
  </si>
  <si>
    <t xml:space="preserve"> 業</t>
  </si>
  <si>
    <t>平成 6年1994</t>
  </si>
  <si>
    <t xml:space="preserve">     7  1995</t>
  </si>
  <si>
    <t xml:space="preserve">     8  1996</t>
  </si>
  <si>
    <t xml:space="preserve">     9  1997</t>
  </si>
  <si>
    <t xml:space="preserve">    10  1998</t>
  </si>
  <si>
    <t xml:space="preserve">    11  1999</t>
  </si>
  <si>
    <t xml:space="preserve">  1999年 1月</t>
    <phoneticPr fontId="4"/>
  </si>
  <si>
    <t xml:space="preserve">         2</t>
  </si>
  <si>
    <t xml:space="preserve">         3</t>
  </si>
  <si>
    <t xml:space="preserve">         4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</si>
  <si>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</si>
  <si>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</si>
  <si>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</si>
  <si>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</si>
  <si>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</si>
  <si>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</si>
  <si>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</si>
  <si>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</si>
  <si>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>Ｃ-22 産業，企業規模，男女，年齢別労働者１人当り給与及び労働時間</t>
  </si>
  <si>
    <t>＝平成11年(1999)＝</t>
  </si>
  <si>
    <t>集計は，一般労働者（パ－トタイム労働者を除く）が10人以上の民営企業分である。</t>
  </si>
  <si>
    <t>労働時間及びきまって支給する現金給与額は，6月分である。</t>
  </si>
  <si>
    <t xml:space="preserve">   男</t>
  </si>
  <si>
    <t xml:space="preserve">   女</t>
  </si>
  <si>
    <t xml:space="preserve"> 実労働時間数</t>
  </si>
  <si>
    <t xml:space="preserve"> きまって支給す</t>
  </si>
  <si>
    <t xml:space="preserve"> 年間賞与</t>
  </si>
  <si>
    <t>企業規模</t>
  </si>
  <si>
    <t xml:space="preserve"> 勤続</t>
  </si>
  <si>
    <t xml:space="preserve"> る現金</t>
  </si>
  <si>
    <t xml:space="preserve"> ＃所定</t>
  </si>
  <si>
    <t xml:space="preserve"> 他特別</t>
  </si>
  <si>
    <t>産業，年齢</t>
  </si>
  <si>
    <t xml:space="preserve"> 年数</t>
  </si>
  <si>
    <t xml:space="preserve"> 所定内</t>
  </si>
  <si>
    <t xml:space="preserve"> 超過</t>
  </si>
  <si>
    <t xml:space="preserve"> 給与額</t>
  </si>
  <si>
    <t xml:space="preserve"> 内給与</t>
  </si>
  <si>
    <t>年</t>
  </si>
  <si>
    <t>時間</t>
  </si>
  <si>
    <t>千円</t>
  </si>
  <si>
    <t xml:space="preserve">       産業計</t>
  </si>
  <si>
    <t>企業規模計</t>
  </si>
  <si>
    <t xml:space="preserve">  15～17歳</t>
  </si>
  <si>
    <t xml:space="preserve">  18～19歳</t>
  </si>
  <si>
    <t xml:space="preserve">  20～24歳</t>
  </si>
  <si>
    <t xml:space="preserve">  25～29歳</t>
  </si>
  <si>
    <t xml:space="preserve">  30～34歳</t>
  </si>
  <si>
    <t xml:space="preserve">  35～39歳</t>
  </si>
  <si>
    <t xml:space="preserve">  40～44歳</t>
  </si>
  <si>
    <t xml:space="preserve">  45～49歳</t>
  </si>
  <si>
    <t xml:space="preserve">  50～54歳</t>
  </si>
  <si>
    <t xml:space="preserve">  55～59歳</t>
  </si>
  <si>
    <t xml:space="preserve">  60～64歳</t>
  </si>
  <si>
    <t xml:space="preserve">  65歳～</t>
  </si>
  <si>
    <t xml:space="preserve">  10～99人</t>
  </si>
  <si>
    <t>100～999人</t>
  </si>
  <si>
    <t>資料：労働省「賃金構造基本統計調査報告」</t>
  </si>
  <si>
    <t>Ｃ-22 産業，企業規模，男女，年齢別労働者１人当り給与及び労働時間－続き－</t>
  </si>
  <si>
    <t>1,000人以上</t>
  </si>
  <si>
    <t>－</t>
    <phoneticPr fontId="4"/>
  </si>
  <si>
    <t xml:space="preserve">       建設業</t>
  </si>
  <si>
    <t xml:space="preserve">       製造業</t>
  </si>
  <si>
    <t xml:space="preserve">    金融･保険業</t>
  </si>
  <si>
    <t xml:space="preserve">     サ－ビス業</t>
  </si>
  <si>
    <t xml:space="preserve"> Ｃ-23 産業，学歴別新規学卒者の初任給額</t>
  </si>
  <si>
    <t>一般労働者（パ－トタイム労働者を除く）が10人以上の民営企業分の集計。</t>
  </si>
  <si>
    <t>「初任給額」とは，本年採用し，6月末現在で現実に雇用している新規学卒者</t>
  </si>
  <si>
    <t>の所定内給与額から通勤手当を除いたもの。</t>
  </si>
  <si>
    <t xml:space="preserve">          単位：千円</t>
  </si>
  <si>
    <t xml:space="preserve">      高卒男子</t>
  </si>
  <si>
    <t xml:space="preserve">      高卒女子</t>
  </si>
  <si>
    <t xml:space="preserve"> 卸売･小売</t>
  </si>
  <si>
    <t>　産業計</t>
  </si>
  <si>
    <t>　製造業</t>
  </si>
  <si>
    <t xml:space="preserve"> 業,飲食店</t>
  </si>
  <si>
    <t xml:space="preserve">  ｻ-ﾋﾞｽ業</t>
  </si>
  <si>
    <t>昭和60年 1985</t>
  </si>
  <si>
    <t xml:space="preserve">      大卒男子</t>
  </si>
  <si>
    <t xml:space="preserve">  高専・短大卒女子</t>
  </si>
  <si>
    <t xml:space="preserve"> Ｃ-24 産業，企業規模別女子パ－トタイム労働者の年齢，労働時間及び給与</t>
  </si>
  <si>
    <t>「パ－トタイム労働者」とは，１日の所定労働時間又は１週間の労働日数が</t>
  </si>
  <si>
    <t>同事業所における一般労働者より少ない常用労働者。</t>
  </si>
  <si>
    <t xml:space="preserve"> １日当り</t>
  </si>
  <si>
    <t xml:space="preserve"> 平均年齢</t>
  </si>
  <si>
    <t xml:space="preserve"> 勤続年数</t>
  </si>
  <si>
    <t xml:space="preserve"> 月間実</t>
  </si>
  <si>
    <t xml:space="preserve"> 所定内実</t>
  </si>
  <si>
    <t>１時間当り</t>
  </si>
  <si>
    <t xml:space="preserve"> 労働者数</t>
  </si>
  <si>
    <t xml:space="preserve"> 労働日数</t>
  </si>
  <si>
    <t xml:space="preserve"> 労働時間</t>
  </si>
  <si>
    <t>所定内給与</t>
  </si>
  <si>
    <t xml:space="preserve"> 特別給与</t>
  </si>
  <si>
    <t>歳</t>
  </si>
  <si>
    <t>日</t>
  </si>
  <si>
    <t>円</t>
  </si>
  <si>
    <t>産 業 計</t>
  </si>
  <si>
    <t>6月</t>
  </si>
  <si>
    <t>　  〃</t>
  </si>
  <si>
    <t>　　〃</t>
  </si>
  <si>
    <t>製 造 業</t>
  </si>
  <si>
    <t xml:space="preserve">     卸売・小売業，飲食店</t>
  </si>
  <si>
    <t>Ｃ-01 １５歳以上経済活動人口の推移</t>
  </si>
  <si>
    <t>Ａ．労働力状態別15歳以上人口</t>
    <phoneticPr fontId="4"/>
  </si>
  <si>
    <t xml:space="preserve">      （10月 1日現在）</t>
  </si>
  <si>
    <t xml:space="preserve">       単位：人</t>
  </si>
  <si>
    <t xml:space="preserve"> 注）</t>
  </si>
  <si>
    <t xml:space="preserve"> 15歳以上</t>
  </si>
  <si>
    <t>就業者</t>
  </si>
  <si>
    <t xml:space="preserve"> 完全失業</t>
  </si>
  <si>
    <t xml:space="preserve"> 人口総数</t>
  </si>
  <si>
    <t>男</t>
  </si>
  <si>
    <t>女</t>
  </si>
  <si>
    <t xml:space="preserve"> 者 総数</t>
  </si>
  <si>
    <t>昭和25年 1950</t>
  </si>
  <si>
    <t xml:space="preserve">    30   1955</t>
  </si>
  <si>
    <t xml:space="preserve">    35   1960</t>
  </si>
  <si>
    <t xml:space="preserve">    40   1965</t>
  </si>
  <si>
    <t>　　45　 1970</t>
  </si>
  <si>
    <t>資料：総務庁統計局「国勢調査報告書」</t>
  </si>
  <si>
    <t xml:space="preserve">    注）労働力状態｢不詳｣を含む。</t>
  </si>
  <si>
    <t>Ｂ．産業，職業及び従業上の地位別就業者数</t>
    <phoneticPr fontId="4"/>
  </si>
  <si>
    <t xml:space="preserve">        [産業３部門別]</t>
  </si>
  <si>
    <t xml:space="preserve">  [職業４部門別]</t>
  </si>
  <si>
    <t xml:space="preserve"> 農林漁業</t>
  </si>
  <si>
    <t xml:space="preserve"> 生産･運輸</t>
  </si>
  <si>
    <t xml:space="preserve"> 販売･ｻ-</t>
  </si>
  <si>
    <t xml:space="preserve"> 事務･技</t>
  </si>
  <si>
    <t>第１次</t>
  </si>
  <si>
    <t>第２次</t>
  </si>
  <si>
    <t>第３次</t>
  </si>
  <si>
    <t xml:space="preserve"> 関係職業</t>
  </si>
  <si>
    <t xml:space="preserve"> ﾋﾞｽ関係職業</t>
  </si>
  <si>
    <t xml:space="preserve"> 術･管理</t>
  </si>
  <si>
    <t>[従業上の地位別]</t>
  </si>
  <si>
    <t>雇用者</t>
  </si>
  <si>
    <t xml:space="preserve"> 役員を除</t>
  </si>
  <si>
    <t xml:space="preserve"> 自営業主</t>
  </si>
  <si>
    <t xml:space="preserve"> 雇人の</t>
  </si>
  <si>
    <t xml:space="preserve">  家庭</t>
  </si>
  <si>
    <t xml:space="preserve"> 家族</t>
  </si>
  <si>
    <t xml:space="preserve"> く雇用者</t>
  </si>
  <si>
    <t>役員</t>
  </si>
  <si>
    <t xml:space="preserve"> ある業主</t>
  </si>
  <si>
    <t xml:space="preserve"> ない業主</t>
  </si>
  <si>
    <t>内職者</t>
  </si>
  <si>
    <t>従業者</t>
  </si>
  <si>
    <t>注）｢分類不能の産業｣，｢分類不能の職業｣，従業上の地位｢不詳｣を含む。</t>
  </si>
  <si>
    <t>Ｃ-02 労働力状態，産業，年齢，男女別15歳以上人口</t>
  </si>
  <si>
    <t xml:space="preserve">       （10月 1日現在）</t>
  </si>
  <si>
    <t xml:space="preserve"> </t>
  </si>
  <si>
    <t xml:space="preserve"> 就業者</t>
  </si>
  <si>
    <t xml:space="preserve"> 家事の</t>
  </si>
  <si>
    <t xml:space="preserve"> 通学かた</t>
  </si>
  <si>
    <t xml:space="preserve"> 完全</t>
  </si>
  <si>
    <t xml:space="preserve"> 非労働力</t>
  </si>
  <si>
    <t xml:space="preserve"> 人口</t>
  </si>
  <si>
    <t xml:space="preserve">  総数</t>
  </si>
  <si>
    <t xml:space="preserve"> 主に仕事</t>
  </si>
  <si>
    <t xml:space="preserve"> ほか仕事</t>
  </si>
  <si>
    <t xml:space="preserve"> わら仕事</t>
  </si>
  <si>
    <t xml:space="preserve"> 休業者</t>
  </si>
  <si>
    <t xml:space="preserve"> 失業者 </t>
  </si>
  <si>
    <t xml:space="preserve"> うち家事</t>
  </si>
  <si>
    <t xml:space="preserve"> うち通学</t>
  </si>
  <si>
    <t xml:space="preserve">昭和40年 </t>
  </si>
  <si>
    <t xml:space="preserve">     ･･･</t>
  </si>
  <si>
    <t xml:space="preserve">   ･･･</t>
  </si>
  <si>
    <t xml:space="preserve">    45</t>
  </si>
  <si>
    <t xml:space="preserve">    50</t>
  </si>
  <si>
    <t>　　55</t>
  </si>
  <si>
    <t xml:space="preserve">    60</t>
  </si>
  <si>
    <t>平成 2</t>
  </si>
  <si>
    <t xml:space="preserve">     7</t>
  </si>
  <si>
    <t xml:space="preserve"> 15～19歳</t>
  </si>
  <si>
    <t xml:space="preserve"> 20～24歳</t>
  </si>
  <si>
    <t xml:space="preserve"> 25～29歳</t>
  </si>
  <si>
    <t xml:space="preserve"> 30～34歳</t>
  </si>
  <si>
    <t xml:space="preserve"> 35～39歳</t>
  </si>
  <si>
    <t xml:space="preserve"> 40～44歳</t>
  </si>
  <si>
    <t xml:space="preserve"> 45～49歳</t>
  </si>
  <si>
    <t xml:space="preserve"> 50～54歳</t>
  </si>
  <si>
    <t xml:space="preserve"> 55～59歳</t>
  </si>
  <si>
    <t xml:space="preserve"> 60～64歳</t>
  </si>
  <si>
    <t xml:space="preserve"> 65～69歳</t>
  </si>
  <si>
    <t xml:space="preserve"> 70～74歳</t>
  </si>
  <si>
    <t xml:space="preserve"> 75～79歳</t>
  </si>
  <si>
    <t xml:space="preserve"> 80～84歳</t>
  </si>
  <si>
    <t xml:space="preserve"> 85歳以上</t>
  </si>
  <si>
    <t>注）労働力状態｢不詳｣を含む。</t>
  </si>
  <si>
    <t xml:space="preserve">   Ｃ-03 産業，従業上の地位，男女別15歳以上就業者数</t>
  </si>
  <si>
    <t xml:space="preserve">      （平成 7年10月 1日現在）</t>
  </si>
  <si>
    <t xml:space="preserve">  注)</t>
  </si>
  <si>
    <t xml:space="preserve">  15歳以上</t>
  </si>
  <si>
    <t xml:space="preserve"> 雇人のある</t>
  </si>
  <si>
    <t xml:space="preserve"> 雇人のない</t>
  </si>
  <si>
    <t xml:space="preserve">  家族</t>
  </si>
  <si>
    <t xml:space="preserve"> 就業者数</t>
  </si>
  <si>
    <t xml:space="preserve">  雇用者</t>
  </si>
  <si>
    <t xml:space="preserve">  役  員</t>
  </si>
  <si>
    <t xml:space="preserve">  従業者</t>
  </si>
  <si>
    <t xml:space="preserve">  内職者</t>
  </si>
  <si>
    <t xml:space="preserve">     総  数</t>
  </si>
  <si>
    <t>　農  業</t>
  </si>
  <si>
    <t xml:space="preserve">      －</t>
  </si>
  <si>
    <t>　林  業</t>
  </si>
  <si>
    <t>　漁  業</t>
  </si>
  <si>
    <t>　鉱  業</t>
  </si>
  <si>
    <t>　建設業</t>
  </si>
  <si>
    <t xml:space="preserve">  電気･ｶﾞｽ･熱供給･水道業</t>
  </si>
  <si>
    <t xml:space="preserve">         －</t>
  </si>
  <si>
    <t xml:space="preserve">       －</t>
  </si>
  <si>
    <t>　運輸・通信業</t>
  </si>
  <si>
    <t>　卸売･小売業,飲食店</t>
  </si>
  <si>
    <t>　金融・保険業</t>
  </si>
  <si>
    <t xml:space="preserve">  不動産業</t>
  </si>
  <si>
    <t>　サ－ビス業</t>
  </si>
  <si>
    <t>　公  務</t>
  </si>
  <si>
    <t>　分類不能の産業</t>
  </si>
  <si>
    <t>　　　男</t>
  </si>
  <si>
    <t>　　　女</t>
  </si>
  <si>
    <t>注）従業上の地位｢不詳｣を含む。</t>
  </si>
  <si>
    <t>Ｃ-04 市町村，労働力状態別15歳以上人口</t>
  </si>
  <si>
    <t>（平成 7年10月 1日現在）</t>
  </si>
  <si>
    <t xml:space="preserve"> 男</t>
  </si>
  <si>
    <t xml:space="preserve"> 女</t>
  </si>
  <si>
    <t xml:space="preserve"> 者数</t>
  </si>
  <si>
    <t>総  数</t>
  </si>
  <si>
    <t>田辺市</t>
  </si>
  <si>
    <t>新宮市</t>
  </si>
  <si>
    <t>下津町</t>
  </si>
  <si>
    <t>野上町</t>
  </si>
  <si>
    <t>美里町</t>
  </si>
  <si>
    <t>打田町</t>
  </si>
  <si>
    <t>粉河町</t>
  </si>
  <si>
    <t>那賀町</t>
  </si>
  <si>
    <t>桃山町</t>
  </si>
  <si>
    <t>貴志川町</t>
  </si>
  <si>
    <t>岩出町</t>
  </si>
  <si>
    <t>かつらぎ町</t>
  </si>
  <si>
    <t>高野口町</t>
  </si>
  <si>
    <t>九度山町</t>
  </si>
  <si>
    <t>高野町</t>
  </si>
  <si>
    <t>花園村</t>
  </si>
  <si>
    <t>湯浅町</t>
  </si>
  <si>
    <t>広川町</t>
  </si>
  <si>
    <t>吉備町</t>
  </si>
  <si>
    <t>金屋町</t>
  </si>
  <si>
    <t>清水町</t>
  </si>
  <si>
    <t>美浜町</t>
  </si>
  <si>
    <t>日高町</t>
  </si>
  <si>
    <t>由良町</t>
  </si>
  <si>
    <t>川辺町</t>
  </si>
  <si>
    <t>中津村</t>
  </si>
  <si>
    <t>美山村</t>
  </si>
  <si>
    <t>龍神村</t>
  </si>
  <si>
    <t>南部川村</t>
  </si>
  <si>
    <t>南部町</t>
  </si>
  <si>
    <t>印南町</t>
  </si>
  <si>
    <t>白浜町</t>
  </si>
  <si>
    <t>中辺路町</t>
  </si>
  <si>
    <t>大塔村</t>
  </si>
  <si>
    <t>上富田町</t>
  </si>
  <si>
    <t>日置川町</t>
  </si>
  <si>
    <t>すさみ町</t>
  </si>
  <si>
    <t>串本町</t>
  </si>
  <si>
    <t>那智勝浦町</t>
  </si>
  <si>
    <t>太地町</t>
  </si>
  <si>
    <t>古座町</t>
  </si>
  <si>
    <t>古座川町</t>
  </si>
  <si>
    <t>熊野川町</t>
  </si>
  <si>
    <t>本宮町</t>
  </si>
  <si>
    <t>北山村</t>
  </si>
  <si>
    <t>Ｃ-05 市町村，男女，従業上の地位別15歳以上就業者数</t>
  </si>
  <si>
    <t>Ａ．総数</t>
  </si>
  <si>
    <t>　15歳以上の</t>
  </si>
  <si>
    <t xml:space="preserve"> 就業者総数</t>
  </si>
  <si>
    <t>個人業主</t>
  </si>
  <si>
    <t>雇人の</t>
  </si>
  <si>
    <t>家族従業者</t>
  </si>
  <si>
    <t>ある業主</t>
  </si>
  <si>
    <t>ない業主</t>
  </si>
  <si>
    <t>総 数</t>
  </si>
  <si>
    <t>注)従業上の地位｢不詳｣含む。</t>
  </si>
  <si>
    <t>Ｂ．男子</t>
  </si>
  <si>
    <t xml:space="preserve"> 男子就業者</t>
  </si>
  <si>
    <t>－</t>
    <phoneticPr fontId="4"/>
  </si>
  <si>
    <t>Ｃ．女子</t>
  </si>
  <si>
    <t xml:space="preserve"> 女子就業者</t>
  </si>
  <si>
    <t>Ｃ-06 市町村，産業別15歳以上就業者数</t>
  </si>
  <si>
    <t xml:space="preserve"> 電気･ｶﾞｽ･</t>
  </si>
  <si>
    <t xml:space="preserve"> 総  数</t>
  </si>
  <si>
    <t xml:space="preserve"> 農  業</t>
  </si>
  <si>
    <t xml:space="preserve"> 林  業</t>
  </si>
  <si>
    <t xml:space="preserve"> 漁  業</t>
  </si>
  <si>
    <t xml:space="preserve"> 鉱  業</t>
  </si>
  <si>
    <t xml:space="preserve"> 熱供給･</t>
    <phoneticPr fontId="4"/>
  </si>
  <si>
    <t xml:space="preserve">  運輸･</t>
    <phoneticPr fontId="4"/>
  </si>
  <si>
    <t xml:space="preserve"> 水道業</t>
  </si>
  <si>
    <t>通信業</t>
  </si>
  <si>
    <t>－</t>
    <phoneticPr fontId="4"/>
  </si>
  <si>
    <t>－</t>
    <phoneticPr fontId="4"/>
  </si>
  <si>
    <t>Ｃ-06 市町村，産業別15歳以上就業者数－続き－</t>
  </si>
  <si>
    <t>卸売･</t>
  </si>
  <si>
    <t xml:space="preserve">  (再掲)</t>
  </si>
  <si>
    <t xml:space="preserve"> 小売業</t>
  </si>
  <si>
    <t>金融･</t>
  </si>
  <si>
    <t xml:space="preserve"> ｻ-ﾋﾞｽ業</t>
  </si>
  <si>
    <t xml:space="preserve"> 公  務</t>
  </si>
  <si>
    <t xml:space="preserve"> 分類不能</t>
  </si>
  <si>
    <t xml:space="preserve"> 第1次産業</t>
  </si>
  <si>
    <t xml:space="preserve"> 第2次産業</t>
  </si>
  <si>
    <t xml:space="preserve"> 第3次産業</t>
  </si>
  <si>
    <t xml:space="preserve"> 飲食店</t>
  </si>
  <si>
    <t xml:space="preserve"> 保険業</t>
  </si>
  <si>
    <t>Ｃ-07 一般職業紹介状況（パ－トタイムを含む）</t>
  </si>
  <si>
    <t>職業紹介には「一般職業紹介」,「障害者職業紹介」,「日雇職業紹介」,</t>
  </si>
  <si>
    <t>「新規学卒者職業紹介」がある。</t>
  </si>
  <si>
    <t xml:space="preserve">       有効求職者数(Ａ)</t>
  </si>
  <si>
    <t xml:space="preserve">      有効求人数(Ｂ)</t>
  </si>
  <si>
    <t xml:space="preserve">     新規求職申込件数</t>
  </si>
  <si>
    <t xml:space="preserve"> 総数(注)</t>
  </si>
  <si>
    <t>平成元年度 1989</t>
    <rPh sb="3" eb="5">
      <t>ネンド</t>
    </rPh>
    <phoneticPr fontId="4"/>
  </si>
  <si>
    <t xml:space="preserve">    1999年  4月</t>
  </si>
  <si>
    <t xml:space="preserve">            5</t>
  </si>
  <si>
    <t xml:space="preserve">            6</t>
  </si>
  <si>
    <t xml:space="preserve">            7</t>
  </si>
  <si>
    <t xml:space="preserve">            8</t>
  </si>
  <si>
    <t xml:space="preserve">            9</t>
  </si>
  <si>
    <t xml:space="preserve">           10</t>
  </si>
  <si>
    <t xml:space="preserve">           11</t>
  </si>
  <si>
    <t xml:space="preserve">           12</t>
  </si>
  <si>
    <t xml:space="preserve">    2000年  1月</t>
  </si>
  <si>
    <t xml:space="preserve">            2</t>
  </si>
  <si>
    <t xml:space="preserve">            3</t>
  </si>
  <si>
    <t xml:space="preserve">          新規求人数</t>
  </si>
  <si>
    <t>就職件数</t>
  </si>
  <si>
    <t xml:space="preserve"> 　有効求人倍率（Ｂ／Ａ）</t>
  </si>
  <si>
    <t>総数(注)</t>
  </si>
  <si>
    <t>･･･</t>
    <phoneticPr fontId="4"/>
  </si>
  <si>
    <t>資料：和歌山労働局職業安定課</t>
    <rPh sb="3" eb="6">
      <t>ワカヤマ</t>
    </rPh>
    <rPh sb="6" eb="9">
      <t>ロウドウキョク</t>
    </rPh>
    <rPh sb="9" eb="11">
      <t>ショクギョウ</t>
    </rPh>
    <rPh sb="11" eb="13">
      <t>アンテイ</t>
    </rPh>
    <rPh sb="13" eb="14">
      <t>カ</t>
    </rPh>
    <phoneticPr fontId="4"/>
  </si>
  <si>
    <t>注）総数に男女不問を含む。</t>
  </si>
  <si>
    <t>Ｃ-08 一般職業紹介 産業，規模別新規求人数</t>
    <phoneticPr fontId="4"/>
  </si>
  <si>
    <t>（パ－トタイムを含む）</t>
  </si>
  <si>
    <t xml:space="preserve">  単位：人</t>
    <phoneticPr fontId="4"/>
  </si>
  <si>
    <t>1993</t>
  </si>
  <si>
    <t>1994</t>
  </si>
  <si>
    <t>1995</t>
  </si>
  <si>
    <t>1996</t>
  </si>
  <si>
    <t>1997</t>
  </si>
  <si>
    <t>1998</t>
  </si>
  <si>
    <t>1999</t>
  </si>
  <si>
    <t xml:space="preserve"> 平成 5年度</t>
  </si>
  <si>
    <t xml:space="preserve"> 平成 6年度</t>
  </si>
  <si>
    <t xml:space="preserve"> 平成 7年度</t>
  </si>
  <si>
    <t xml:space="preserve"> 平成 8年度</t>
  </si>
  <si>
    <t xml:space="preserve"> 平成 9年度</t>
  </si>
  <si>
    <t xml:space="preserve"> 平成10年度</t>
  </si>
  <si>
    <t xml:space="preserve"> 平成11年度</t>
  </si>
  <si>
    <t>鉱業</t>
  </si>
  <si>
    <t xml:space="preserve">  食料品</t>
  </si>
  <si>
    <t xml:space="preserve">  飲料･たばこ</t>
  </si>
  <si>
    <t xml:space="preserve">  繊維工業</t>
  </si>
  <si>
    <t xml:space="preserve">  衣服･その他</t>
  </si>
  <si>
    <t xml:space="preserve">  木材･木製品</t>
  </si>
  <si>
    <t xml:space="preserve">  家具･装備品</t>
  </si>
  <si>
    <t xml:space="preserve">  パルプ･紙</t>
  </si>
  <si>
    <t xml:space="preserve">  出版･印刷</t>
  </si>
  <si>
    <t xml:space="preserve">  化学工業</t>
  </si>
  <si>
    <t xml:space="preserve">  石油･石炭</t>
  </si>
  <si>
    <t xml:space="preserve">  プラスチック</t>
  </si>
  <si>
    <t xml:space="preserve">  ゴム製品</t>
  </si>
  <si>
    <t xml:space="preserve">  窯業･土石</t>
  </si>
  <si>
    <t xml:space="preserve">  鉄鋼業</t>
  </si>
  <si>
    <t xml:space="preserve">  非鉄金属</t>
  </si>
  <si>
    <t xml:space="preserve">  金属製品</t>
  </si>
  <si>
    <t>　機械器具</t>
  </si>
  <si>
    <t>一般機械器具</t>
  </si>
  <si>
    <t>電気機械器具</t>
  </si>
  <si>
    <t>輸送用機械器具</t>
  </si>
  <si>
    <t>精密機械器具</t>
  </si>
  <si>
    <t xml:space="preserve">  その他製造業</t>
  </si>
  <si>
    <t>電気･ガス･水道業</t>
  </si>
  <si>
    <t>運輸･通信業</t>
  </si>
  <si>
    <t>金融･保険業</t>
  </si>
  <si>
    <t>公務</t>
  </si>
  <si>
    <t>規模別</t>
  </si>
  <si>
    <t xml:space="preserve"> 29人以下</t>
  </si>
  <si>
    <t xml:space="preserve"> 30～ 99人</t>
  </si>
  <si>
    <t>100～299人</t>
  </si>
  <si>
    <t>300～499人</t>
  </si>
  <si>
    <t>500～999人</t>
  </si>
  <si>
    <t>資料：和歌山労働局職業安定課</t>
    <rPh sb="3" eb="6">
      <t>ワカヤマ</t>
    </rPh>
    <rPh sb="6" eb="9">
      <t>ロウドウキョク</t>
    </rPh>
    <rPh sb="9" eb="11">
      <t>ショクギョウ</t>
    </rPh>
    <rPh sb="11" eb="14">
      <t>アンテイカ</t>
    </rPh>
    <phoneticPr fontId="4"/>
  </si>
  <si>
    <t>Ｃ-09 一般職業紹介 中高年齢者</t>
  </si>
  <si>
    <t>中高年齢者とは，年齢45歳以上の者（パ－トタイムを除く）</t>
  </si>
  <si>
    <t xml:space="preserve">           有効求職者数（Ａ）</t>
  </si>
  <si>
    <t xml:space="preserve">          新規求職申込件数</t>
  </si>
  <si>
    <t>昭和63年度 1988</t>
  </si>
  <si>
    <t>就職件数（Ｂ）</t>
  </si>
  <si>
    <t xml:space="preserve">           就職率（Ｂ／Ａ）</t>
  </si>
  <si>
    <t>Ｃ-10 心身障害者職業紹介</t>
  </si>
  <si>
    <t>身体障害者登録台帳に登録されている「第１種」，「第２種」の登録者</t>
  </si>
  <si>
    <t>で，「第１種」は身体障害者，「第２種」は知的障害者などをいう。</t>
  </si>
  <si>
    <t xml:space="preserve">   年度末現在有効求職者</t>
  </si>
  <si>
    <t xml:space="preserve">         就職件数</t>
  </si>
  <si>
    <t>第１種</t>
    <phoneticPr fontId="4"/>
  </si>
  <si>
    <t>第２種</t>
    <phoneticPr fontId="4"/>
  </si>
  <si>
    <t>資料：和歌山労働局職業対策課</t>
    <rPh sb="3" eb="6">
      <t>ワカヤマ</t>
    </rPh>
    <rPh sb="6" eb="9">
      <t>ロウドウキョク</t>
    </rPh>
    <rPh sb="9" eb="11">
      <t>ショクギョウ</t>
    </rPh>
    <rPh sb="11" eb="13">
      <t>タイサク</t>
    </rPh>
    <rPh sb="13" eb="14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</si>
</sst>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\-#,##0.0"/>
    <numFmt numFmtId="177" formatCode="0.0"/>
  </numFmts>
  <fonts count="5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7" fontId="1" fillId="0" borderId="0"/>
    <xf numFmtId="0" fontId="1" fillId="0" borderId="0"/>
    <xf numFmtId="176" fontId="1" fillId="0" borderId="0"/>
  </cellStyleXfs>
  <cellXfs count="144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1" fillId="0" borderId="2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center"/>
    </xf>
    <xf numFmtId="37" fontId="1" fillId="0" borderId="2" xfId="1" applyFont="1" applyBorder="1"/>
    <xf numFmtId="37" fontId="1" fillId="0" borderId="3" xfId="1" applyFont="1" applyBorder="1"/>
    <xf numFmtId="37" fontId="1" fillId="0" borderId="4" xfId="1" applyFont="1" applyBorder="1" applyAlignment="1" applyProtection="1">
      <alignment horizontal="left"/>
    </xf>
    <xf numFmtId="37" fontId="1" fillId="0" borderId="4" xfId="1" applyFont="1" applyBorder="1" applyAlignment="1" applyProtection="1">
      <alignment horizontal="center"/>
    </xf>
    <xf numFmtId="37" fontId="1" fillId="0" borderId="2" xfId="1" applyFont="1" applyBorder="1" applyAlignment="1" applyProtection="1">
      <alignment horizontal="right"/>
    </xf>
    <xf numFmtId="37" fontId="1" fillId="0" borderId="0" xfId="1" applyFont="1" applyAlignment="1" applyProtection="1">
      <alignment horizontal="right"/>
    </xf>
    <xf numFmtId="37" fontId="1" fillId="0" borderId="2" xfId="1" applyFont="1" applyBorder="1" applyProtection="1">
      <protection locked="0"/>
    </xf>
    <xf numFmtId="37" fontId="1" fillId="0" borderId="0" xfId="1" applyFont="1" applyProtection="1">
      <protection locked="0"/>
    </xf>
    <xf numFmtId="37" fontId="1" fillId="0" borderId="0" xfId="1" applyFont="1" applyAlignment="1" applyProtection="1">
      <alignment horizontal="right"/>
      <protection locked="0"/>
    </xf>
    <xf numFmtId="37" fontId="3" fillId="0" borderId="2" xfId="1" applyFont="1" applyBorder="1" applyProtection="1">
      <protection locked="0"/>
    </xf>
    <xf numFmtId="37" fontId="3" fillId="0" borderId="0" xfId="1" applyFont="1" applyProtection="1">
      <protection locked="0"/>
    </xf>
    <xf numFmtId="37" fontId="3" fillId="0" borderId="0" xfId="1" applyFont="1" applyAlignment="1" applyProtection="1">
      <alignment horizontal="right"/>
      <protection locked="0"/>
    </xf>
    <xf numFmtId="37" fontId="1" fillId="0" borderId="5" xfId="1" applyFont="1" applyBorder="1"/>
    <xf numFmtId="37" fontId="3" fillId="0" borderId="1" xfId="1" applyFont="1" applyBorder="1" applyAlignment="1" applyProtection="1">
      <alignment horizontal="left"/>
    </xf>
    <xf numFmtId="37" fontId="1" fillId="0" borderId="1" xfId="1" applyFont="1" applyBorder="1" applyAlignment="1" applyProtection="1">
      <alignment horizontal="left"/>
    </xf>
    <xf numFmtId="39" fontId="1" fillId="0" borderId="0" xfId="1" applyNumberFormat="1" applyFont="1" applyProtection="1"/>
    <xf numFmtId="176" fontId="1" fillId="0" borderId="0" xfId="1" applyNumberFormat="1" applyFont="1" applyProtection="1"/>
    <xf numFmtId="39" fontId="3" fillId="0" borderId="0" xfId="1" applyNumberFormat="1" applyFont="1" applyProtection="1"/>
    <xf numFmtId="176" fontId="3" fillId="0" borderId="0" xfId="1" applyNumberFormat="1" applyFont="1" applyProtection="1"/>
    <xf numFmtId="37" fontId="1" fillId="0" borderId="0" xfId="1" applyFont="1" applyBorder="1" applyProtection="1">
      <protection locked="0"/>
    </xf>
    <xf numFmtId="39" fontId="1" fillId="0" borderId="0" xfId="1" applyNumberFormat="1" applyFont="1" applyBorder="1" applyProtection="1"/>
    <xf numFmtId="37" fontId="1" fillId="0" borderId="0" xfId="1" applyFont="1" applyBorder="1"/>
    <xf numFmtId="37" fontId="3" fillId="0" borderId="2" xfId="1" applyFont="1" applyBorder="1" applyProtection="1"/>
    <xf numFmtId="37" fontId="3" fillId="0" borderId="0" xfId="1" applyFont="1" applyProtection="1"/>
    <xf numFmtId="39" fontId="3" fillId="0" borderId="0" xfId="1" applyNumberFormat="1" applyFont="1" applyBorder="1" applyProtection="1"/>
    <xf numFmtId="37" fontId="1" fillId="0" borderId="0" xfId="1" applyFont="1" applyBorder="1" applyAlignment="1" applyProtection="1">
      <alignment horizontal="left"/>
    </xf>
    <xf numFmtId="176" fontId="1" fillId="0" borderId="0" xfId="1" applyNumberFormat="1" applyFont="1" applyBorder="1" applyProtection="1"/>
    <xf numFmtId="37" fontId="3" fillId="0" borderId="1" xfId="1" applyFont="1" applyBorder="1" applyProtection="1"/>
    <xf numFmtId="0" fontId="1" fillId="0" borderId="0" xfId="2" applyFont="1" applyAlignment="1" applyProtection="1">
      <alignment horizontal="left"/>
    </xf>
    <xf numFmtId="0" fontId="1" fillId="0" borderId="0" xfId="2" applyFont="1"/>
    <xf numFmtId="0" fontId="3" fillId="0" borderId="0" xfId="2" applyFont="1" applyAlignment="1" applyProtection="1">
      <alignment horizontal="left"/>
    </xf>
    <xf numFmtId="0" fontId="1" fillId="0" borderId="1" xfId="2" applyFont="1" applyBorder="1"/>
    <xf numFmtId="0" fontId="1" fillId="0" borderId="1" xfId="2" applyFont="1" applyBorder="1" applyAlignment="1" applyProtection="1">
      <alignment horizontal="left"/>
    </xf>
    <xf numFmtId="0" fontId="1" fillId="0" borderId="2" xfId="2" applyFont="1" applyBorder="1"/>
    <xf numFmtId="0" fontId="1" fillId="0" borderId="3" xfId="2" applyFont="1" applyBorder="1"/>
    <xf numFmtId="0" fontId="1" fillId="0" borderId="2" xfId="2" applyFont="1" applyBorder="1" applyAlignment="1" applyProtection="1">
      <alignment horizontal="left"/>
    </xf>
    <xf numFmtId="0" fontId="1" fillId="0" borderId="4" xfId="2" applyFont="1" applyBorder="1"/>
    <xf numFmtId="0" fontId="1" fillId="0" borderId="4" xfId="2" applyFont="1" applyBorder="1" applyAlignment="1" applyProtection="1">
      <alignment horizontal="left"/>
    </xf>
    <xf numFmtId="0" fontId="1" fillId="0" borderId="2" xfId="2" applyFont="1" applyBorder="1" applyProtection="1">
      <protection locked="0"/>
    </xf>
    <xf numFmtId="0" fontId="1" fillId="0" borderId="0" xfId="2" applyFont="1" applyProtection="1">
      <protection locked="0"/>
    </xf>
    <xf numFmtId="0" fontId="1" fillId="0" borderId="0" xfId="2" applyFont="1" applyProtection="1"/>
    <xf numFmtId="0" fontId="1" fillId="0" borderId="0" xfId="2" applyFont="1" applyAlignment="1" applyProtection="1">
      <alignment horizontal="right"/>
      <protection locked="0"/>
    </xf>
    <xf numFmtId="0" fontId="3" fillId="0" borderId="0" xfId="2" applyFont="1" applyProtection="1"/>
    <xf numFmtId="0" fontId="3" fillId="0" borderId="2" xfId="2" applyFont="1" applyBorder="1" applyProtection="1"/>
    <xf numFmtId="0" fontId="3" fillId="0" borderId="2" xfId="2" applyFont="1" applyBorder="1" applyProtection="1">
      <protection locked="0"/>
    </xf>
    <xf numFmtId="0" fontId="3" fillId="0" borderId="0" xfId="2" applyFont="1" applyProtection="1">
      <protection locked="0"/>
    </xf>
    <xf numFmtId="0" fontId="1" fillId="0" borderId="2" xfId="2" applyFont="1" applyBorder="1" applyProtection="1"/>
    <xf numFmtId="0" fontId="1" fillId="0" borderId="5" xfId="2" applyFont="1" applyBorder="1" applyProtection="1">
      <protection locked="0"/>
    </xf>
    <xf numFmtId="0" fontId="1" fillId="0" borderId="1" xfId="2" applyFont="1" applyBorder="1" applyProtection="1">
      <protection locked="0"/>
    </xf>
    <xf numFmtId="0" fontId="1" fillId="0" borderId="2" xfId="2" applyFont="1" applyBorder="1" applyAlignment="1" applyProtection="1">
      <alignment horizontal="center"/>
    </xf>
    <xf numFmtId="0" fontId="1" fillId="0" borderId="4" xfId="2" applyFont="1" applyBorder="1" applyAlignment="1" applyProtection="1">
      <alignment horizontal="center"/>
    </xf>
    <xf numFmtId="0" fontId="1" fillId="0" borderId="0" xfId="2" applyFont="1" applyAlignment="1" applyProtection="1">
      <alignment vertical="center"/>
    </xf>
    <xf numFmtId="37" fontId="1" fillId="0" borderId="0" xfId="1" applyFont="1" applyAlignment="1">
      <alignment horizontal="left"/>
    </xf>
    <xf numFmtId="37" fontId="1" fillId="0" borderId="3" xfId="1" applyFont="1" applyBorder="1" applyAlignment="1" applyProtection="1">
      <alignment horizontal="left"/>
    </xf>
    <xf numFmtId="37" fontId="1" fillId="0" borderId="4" xfId="1" applyFont="1" applyBorder="1"/>
    <xf numFmtId="37" fontId="1" fillId="0" borderId="2" xfId="1" applyFont="1" applyBorder="1" applyProtection="1"/>
    <xf numFmtId="37" fontId="1" fillId="0" borderId="1" xfId="1" applyFont="1" applyBorder="1" applyAlignment="1" applyProtection="1">
      <alignment horizontal="right"/>
    </xf>
    <xf numFmtId="37" fontId="1" fillId="0" borderId="0" xfId="1" applyFont="1" applyProtection="1"/>
    <xf numFmtId="37" fontId="1" fillId="0" borderId="2" xfId="1" applyFont="1" applyBorder="1" applyAlignment="1" applyProtection="1">
      <alignment horizontal="right"/>
      <protection locked="0"/>
    </xf>
    <xf numFmtId="37" fontId="3" fillId="0" borderId="1" xfId="1" applyFont="1" applyBorder="1" applyProtection="1">
      <protection locked="0"/>
    </xf>
    <xf numFmtId="37" fontId="1" fillId="0" borderId="1" xfId="1" applyFont="1" applyBorder="1" applyProtection="1">
      <protection locked="0"/>
    </xf>
    <xf numFmtId="37" fontId="3" fillId="0" borderId="0" xfId="1" applyFont="1" applyAlignment="1" applyProtection="1">
      <alignment horizontal="right"/>
    </xf>
    <xf numFmtId="37" fontId="1" fillId="0" borderId="5" xfId="1" applyFont="1" applyBorder="1" applyProtection="1">
      <protection locked="0"/>
    </xf>
    <xf numFmtId="176" fontId="1" fillId="0" borderId="0" xfId="3" applyFont="1" applyAlignment="1" applyProtection="1">
      <alignment horizontal="left"/>
    </xf>
    <xf numFmtId="176" fontId="1" fillId="0" borderId="0" xfId="3" applyFont="1"/>
    <xf numFmtId="176" fontId="3" fillId="0" borderId="0" xfId="3" applyFont="1" applyAlignment="1" applyProtection="1">
      <alignment horizontal="left"/>
    </xf>
    <xf numFmtId="176" fontId="1" fillId="0" borderId="1" xfId="3" applyFont="1" applyBorder="1"/>
    <xf numFmtId="176" fontId="3" fillId="0" borderId="1" xfId="3" applyFont="1" applyBorder="1" applyProtection="1"/>
    <xf numFmtId="176" fontId="1" fillId="0" borderId="1" xfId="3" applyFont="1" applyBorder="1" applyAlignment="1" applyProtection="1">
      <alignment horizontal="left"/>
    </xf>
    <xf numFmtId="176" fontId="1" fillId="0" borderId="2" xfId="3" applyFont="1" applyBorder="1"/>
    <xf numFmtId="176" fontId="1" fillId="0" borderId="2" xfId="3" applyFont="1" applyBorder="1" applyAlignment="1" applyProtection="1">
      <alignment horizontal="left"/>
    </xf>
    <xf numFmtId="176" fontId="1" fillId="0" borderId="3" xfId="3" applyFont="1" applyBorder="1"/>
    <xf numFmtId="176" fontId="1" fillId="0" borderId="4" xfId="3" applyFont="1" applyBorder="1" applyAlignment="1" applyProtection="1">
      <alignment horizontal="left"/>
    </xf>
    <xf numFmtId="176" fontId="1" fillId="0" borderId="4" xfId="3" applyFont="1" applyBorder="1"/>
    <xf numFmtId="176" fontId="1" fillId="0" borderId="2" xfId="3" applyFont="1" applyBorder="1" applyProtection="1">
      <protection locked="0"/>
    </xf>
    <xf numFmtId="176" fontId="1" fillId="0" borderId="0" xfId="3" applyFont="1" applyProtection="1">
      <protection locked="0"/>
    </xf>
    <xf numFmtId="176" fontId="1" fillId="0" borderId="0" xfId="3" applyFont="1" applyAlignment="1" applyProtection="1">
      <alignment horizontal="right"/>
      <protection locked="0"/>
    </xf>
    <xf numFmtId="176" fontId="3" fillId="0" borderId="2" xfId="3" applyFont="1" applyBorder="1" applyProtection="1"/>
    <xf numFmtId="176" fontId="3" fillId="0" borderId="0" xfId="3" applyFont="1" applyProtection="1"/>
    <xf numFmtId="176" fontId="3" fillId="0" borderId="0" xfId="3" applyFont="1" applyAlignment="1" applyProtection="1">
      <alignment horizontal="right"/>
      <protection locked="0"/>
    </xf>
    <xf numFmtId="176" fontId="1" fillId="0" borderId="5" xfId="3" applyFont="1" applyBorder="1" applyProtection="1">
      <protection locked="0"/>
    </xf>
    <xf numFmtId="176" fontId="1" fillId="0" borderId="1" xfId="3" applyFont="1" applyBorder="1" applyProtection="1">
      <protection locked="0"/>
    </xf>
    <xf numFmtId="176" fontId="3" fillId="0" borderId="2" xfId="3" applyFont="1" applyBorder="1"/>
    <xf numFmtId="176" fontId="3" fillId="0" borderId="0" xfId="3" applyFont="1"/>
    <xf numFmtId="176" fontId="1" fillId="0" borderId="2" xfId="3" applyFont="1" applyBorder="1" applyAlignment="1" applyProtection="1">
      <alignment horizontal="center"/>
    </xf>
    <xf numFmtId="176" fontId="1" fillId="0" borderId="2" xfId="3" applyFont="1" applyBorder="1" applyAlignment="1" applyProtection="1">
      <alignment horizontal="right"/>
      <protection locked="0"/>
    </xf>
    <xf numFmtId="177" fontId="1" fillId="0" borderId="2" xfId="3" applyNumberFormat="1" applyFont="1" applyBorder="1" applyProtection="1">
      <protection locked="0"/>
    </xf>
    <xf numFmtId="177" fontId="1" fillId="0" borderId="0" xfId="3" applyNumberFormat="1" applyFont="1" applyProtection="1">
      <protection locked="0"/>
    </xf>
    <xf numFmtId="176" fontId="1" fillId="0" borderId="0" xfId="3" applyFont="1" applyAlignment="1" applyProtection="1">
      <alignment horizontal="left"/>
      <protection locked="0"/>
    </xf>
    <xf numFmtId="176" fontId="3" fillId="0" borderId="3" xfId="3" applyFont="1" applyBorder="1" applyAlignment="1" applyProtection="1">
      <alignment horizontal="left"/>
    </xf>
    <xf numFmtId="176" fontId="1" fillId="0" borderId="3" xfId="3" applyFont="1" applyBorder="1" applyAlignment="1" applyProtection="1">
      <alignment horizontal="left"/>
    </xf>
    <xf numFmtId="176" fontId="1" fillId="0" borderId="2" xfId="3" applyFont="1" applyBorder="1" applyAlignment="1" applyProtection="1">
      <alignment horizontal="right"/>
    </xf>
    <xf numFmtId="176" fontId="1" fillId="0" borderId="0" xfId="3" applyFont="1" applyBorder="1" applyAlignment="1" applyProtection="1">
      <alignment horizontal="right"/>
    </xf>
    <xf numFmtId="176" fontId="1" fillId="0" borderId="0" xfId="3" applyFont="1" applyAlignment="1" applyProtection="1">
      <alignment horizontal="right"/>
    </xf>
    <xf numFmtId="176" fontId="1" fillId="0" borderId="0" xfId="3" applyFont="1" applyBorder="1"/>
    <xf numFmtId="176" fontId="3" fillId="0" borderId="2" xfId="3" applyFont="1" applyBorder="1" applyProtection="1">
      <protection locked="0"/>
    </xf>
    <xf numFmtId="1" fontId="3" fillId="0" borderId="0" xfId="3" applyNumberFormat="1" applyFont="1" applyBorder="1" applyProtection="1">
      <protection locked="0"/>
    </xf>
    <xf numFmtId="1" fontId="3" fillId="0" borderId="0" xfId="3" applyNumberFormat="1" applyFont="1" applyProtection="1">
      <protection locked="0"/>
    </xf>
    <xf numFmtId="177" fontId="3" fillId="0" borderId="0" xfId="3" applyNumberFormat="1" applyFont="1" applyProtection="1">
      <protection locked="0"/>
    </xf>
    <xf numFmtId="176" fontId="3" fillId="0" borderId="0" xfId="3" applyNumberFormat="1" applyFont="1" applyProtection="1">
      <protection locked="0"/>
    </xf>
    <xf numFmtId="176" fontId="3" fillId="0" borderId="0" xfId="3" applyFont="1" applyProtection="1">
      <protection locked="0"/>
    </xf>
    <xf numFmtId="37" fontId="3" fillId="0" borderId="0" xfId="3" applyNumberFormat="1" applyFont="1" applyProtection="1">
      <protection locked="0"/>
    </xf>
    <xf numFmtId="37" fontId="1" fillId="0" borderId="0" xfId="3" applyNumberFormat="1" applyFont="1" applyBorder="1" applyProtection="1">
      <protection locked="0"/>
    </xf>
    <xf numFmtId="37" fontId="1" fillId="0" borderId="0" xfId="3" applyNumberFormat="1" applyFont="1" applyProtection="1">
      <protection locked="0"/>
    </xf>
    <xf numFmtId="37" fontId="1" fillId="0" borderId="0" xfId="3" applyNumberFormat="1" applyFont="1" applyAlignment="1" applyProtection="1">
      <alignment horizontal="right"/>
      <protection locked="0"/>
    </xf>
    <xf numFmtId="37" fontId="3" fillId="0" borderId="0" xfId="3" applyNumberFormat="1" applyFont="1" applyBorder="1" applyProtection="1">
      <protection locked="0"/>
    </xf>
    <xf numFmtId="176" fontId="1" fillId="0" borderId="0" xfId="3" applyFont="1" applyProtection="1"/>
    <xf numFmtId="177" fontId="3" fillId="0" borderId="2" xfId="3" applyNumberFormat="1" applyFont="1" applyBorder="1" applyProtection="1">
      <protection locked="0"/>
    </xf>
    <xf numFmtId="176" fontId="1" fillId="0" borderId="0" xfId="3" applyFont="1" applyBorder="1" applyAlignment="1" applyProtection="1">
      <alignment horizontal="right"/>
      <protection locked="0"/>
    </xf>
    <xf numFmtId="176" fontId="1" fillId="0" borderId="5" xfId="3" applyFont="1" applyBorder="1"/>
    <xf numFmtId="176" fontId="1" fillId="0" borderId="4" xfId="3" applyFont="1" applyBorder="1" applyProtection="1">
      <protection locked="0"/>
    </xf>
    <xf numFmtId="37" fontId="1" fillId="0" borderId="3" xfId="3" applyNumberFormat="1" applyFont="1" applyBorder="1" applyProtection="1">
      <protection locked="0"/>
    </xf>
    <xf numFmtId="176" fontId="1" fillId="0" borderId="3" xfId="3" applyFont="1" applyBorder="1" applyProtection="1">
      <protection locked="0"/>
    </xf>
    <xf numFmtId="176" fontId="1" fillId="0" borderId="0" xfId="3" applyFont="1" applyBorder="1" applyAlignment="1" applyProtection="1">
      <alignment horizontal="left"/>
    </xf>
    <xf numFmtId="37" fontId="1" fillId="0" borderId="0" xfId="3" applyNumberFormat="1" applyFont="1" applyAlignment="1" applyProtection="1">
      <alignment horizontal="right"/>
    </xf>
    <xf numFmtId="37" fontId="1" fillId="0" borderId="0" xfId="3" applyNumberFormat="1" applyFont="1" applyProtection="1"/>
    <xf numFmtId="176" fontId="1" fillId="0" borderId="0" xfId="3" applyFont="1" applyAlignment="1" applyProtection="1">
      <alignment horizontal="center"/>
    </xf>
    <xf numFmtId="37" fontId="3" fillId="0" borderId="0" xfId="3" applyNumberFormat="1" applyFont="1" applyProtection="1"/>
    <xf numFmtId="37" fontId="1" fillId="0" borderId="1" xfId="3" applyNumberFormat="1" applyFont="1" applyBorder="1" applyProtection="1">
      <protection locked="0"/>
    </xf>
    <xf numFmtId="37" fontId="3" fillId="0" borderId="0" xfId="1" applyFont="1" applyBorder="1" applyProtection="1">
      <protection locked="0"/>
    </xf>
    <xf numFmtId="37" fontId="1" fillId="0" borderId="4" xfId="1" applyFont="1" applyBorder="1" applyAlignment="1" applyProtection="1">
      <alignment horizontal="right"/>
    </xf>
    <xf numFmtId="37" fontId="1" fillId="0" borderId="0" xfId="1" applyFont="1" applyAlignment="1" applyProtection="1">
      <alignment horizontal="left"/>
      <protection locked="0"/>
    </xf>
    <xf numFmtId="37" fontId="1" fillId="0" borderId="4" xfId="1" applyFont="1" applyBorder="1" applyProtection="1"/>
    <xf numFmtId="37" fontId="1" fillId="0" borderId="3" xfId="1" applyFont="1" applyBorder="1" applyProtection="1"/>
    <xf numFmtId="37" fontId="1" fillId="0" borderId="3" xfId="1" applyFont="1" applyBorder="1" applyAlignment="1" applyProtection="1">
      <alignment horizontal="right"/>
    </xf>
    <xf numFmtId="37" fontId="1" fillId="0" borderId="4" xfId="1" applyFont="1" applyBorder="1" applyProtection="1">
      <protection locked="0"/>
    </xf>
    <xf numFmtId="37" fontId="1" fillId="0" borderId="3" xfId="1" applyFont="1" applyBorder="1" applyProtection="1">
      <protection locked="0"/>
    </xf>
    <xf numFmtId="37" fontId="1" fillId="0" borderId="3" xfId="1" applyFont="1" applyBorder="1" applyAlignment="1" applyProtection="1">
      <alignment horizontal="right"/>
      <protection locked="0"/>
    </xf>
    <xf numFmtId="37" fontId="3" fillId="0" borderId="0" xfId="1" applyFont="1" applyAlignment="1" applyProtection="1">
      <alignment horizontal="center"/>
    </xf>
    <xf numFmtId="37" fontId="1" fillId="0" borderId="2" xfId="1" applyFont="1" applyBorder="1" applyAlignment="1" applyProtection="1"/>
    <xf numFmtId="37" fontId="1" fillId="0" borderId="4" xfId="1" applyFont="1" applyBorder="1" applyAlignment="1" applyProtection="1"/>
    <xf numFmtId="37" fontId="1" fillId="0" borderId="0" xfId="1" applyNumberFormat="1" applyFont="1" applyProtection="1">
      <protection locked="0"/>
    </xf>
    <xf numFmtId="39" fontId="1" fillId="0" borderId="1" xfId="1" applyNumberFormat="1" applyFont="1" applyBorder="1" applyProtection="1"/>
    <xf numFmtId="37" fontId="3" fillId="0" borderId="3" xfId="1" applyFont="1" applyBorder="1" applyProtection="1"/>
    <xf numFmtId="37" fontId="3" fillId="0" borderId="0" xfId="1" applyFont="1" applyBorder="1" applyProtection="1"/>
    <xf numFmtId="37" fontId="1" fillId="0" borderId="0" xfId="1" applyFont="1" applyBorder="1" applyProtection="1"/>
    <xf numFmtId="37" fontId="3" fillId="0" borderId="5" xfId="1" applyFont="1" applyBorder="1" applyProtection="1">
      <protection locked="0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K26"/>
  <sheetViews>
    <sheetView showGridLines="0" tabSelected="1" zoomScale="75" workbookViewId="0"/>
  </sheetViews>
  <sheetFormatPr defaultColWidth="12.125" defaultRowHeight="17.25" x14ac:dyDescent="0.2"/>
  <cols>
    <col min="1" max="1" width="13.375" style="2" customWidth="1"/>
    <col min="2" max="2" width="18.375" style="2" customWidth="1"/>
    <col min="3" max="5" width="13.375" style="2" customWidth="1"/>
    <col min="6" max="6" width="12.125" style="2"/>
    <col min="7" max="9" width="13.375" style="2" customWidth="1"/>
    <col min="10" max="11" width="10.875" style="2" customWidth="1"/>
    <col min="12" max="256" width="12.125" style="2"/>
    <col min="257" max="257" width="13.375" style="2" customWidth="1"/>
    <col min="258" max="258" width="18.375" style="2" customWidth="1"/>
    <col min="259" max="261" width="13.375" style="2" customWidth="1"/>
    <col min="262" max="262" width="12.125" style="2"/>
    <col min="263" max="265" width="13.375" style="2" customWidth="1"/>
    <col min="266" max="267" width="10.875" style="2" customWidth="1"/>
    <col min="268" max="512" width="12.125" style="2"/>
    <col min="513" max="513" width="13.375" style="2" customWidth="1"/>
    <col min="514" max="514" width="18.375" style="2" customWidth="1"/>
    <col min="515" max="517" width="13.375" style="2" customWidth="1"/>
    <col min="518" max="518" width="12.125" style="2"/>
    <col min="519" max="521" width="13.375" style="2" customWidth="1"/>
    <col min="522" max="523" width="10.875" style="2" customWidth="1"/>
    <col min="524" max="768" width="12.125" style="2"/>
    <col min="769" max="769" width="13.375" style="2" customWidth="1"/>
    <col min="770" max="770" width="18.375" style="2" customWidth="1"/>
    <col min="771" max="773" width="13.375" style="2" customWidth="1"/>
    <col min="774" max="774" width="12.125" style="2"/>
    <col min="775" max="777" width="13.375" style="2" customWidth="1"/>
    <col min="778" max="779" width="10.875" style="2" customWidth="1"/>
    <col min="780" max="1024" width="12.125" style="2"/>
    <col min="1025" max="1025" width="13.375" style="2" customWidth="1"/>
    <col min="1026" max="1026" width="18.375" style="2" customWidth="1"/>
    <col min="1027" max="1029" width="13.375" style="2" customWidth="1"/>
    <col min="1030" max="1030" width="12.125" style="2"/>
    <col min="1031" max="1033" width="13.375" style="2" customWidth="1"/>
    <col min="1034" max="1035" width="10.875" style="2" customWidth="1"/>
    <col min="1036" max="1280" width="12.125" style="2"/>
    <col min="1281" max="1281" width="13.375" style="2" customWidth="1"/>
    <col min="1282" max="1282" width="18.375" style="2" customWidth="1"/>
    <col min="1283" max="1285" width="13.375" style="2" customWidth="1"/>
    <col min="1286" max="1286" width="12.125" style="2"/>
    <col min="1287" max="1289" width="13.375" style="2" customWidth="1"/>
    <col min="1290" max="1291" width="10.875" style="2" customWidth="1"/>
    <col min="1292" max="1536" width="12.125" style="2"/>
    <col min="1537" max="1537" width="13.375" style="2" customWidth="1"/>
    <col min="1538" max="1538" width="18.375" style="2" customWidth="1"/>
    <col min="1539" max="1541" width="13.375" style="2" customWidth="1"/>
    <col min="1542" max="1542" width="12.125" style="2"/>
    <col min="1543" max="1545" width="13.375" style="2" customWidth="1"/>
    <col min="1546" max="1547" width="10.875" style="2" customWidth="1"/>
    <col min="1548" max="1792" width="12.125" style="2"/>
    <col min="1793" max="1793" width="13.375" style="2" customWidth="1"/>
    <col min="1794" max="1794" width="18.375" style="2" customWidth="1"/>
    <col min="1795" max="1797" width="13.375" style="2" customWidth="1"/>
    <col min="1798" max="1798" width="12.125" style="2"/>
    <col min="1799" max="1801" width="13.375" style="2" customWidth="1"/>
    <col min="1802" max="1803" width="10.875" style="2" customWidth="1"/>
    <col min="1804" max="2048" width="12.125" style="2"/>
    <col min="2049" max="2049" width="13.375" style="2" customWidth="1"/>
    <col min="2050" max="2050" width="18.375" style="2" customWidth="1"/>
    <col min="2051" max="2053" width="13.375" style="2" customWidth="1"/>
    <col min="2054" max="2054" width="12.125" style="2"/>
    <col min="2055" max="2057" width="13.375" style="2" customWidth="1"/>
    <col min="2058" max="2059" width="10.875" style="2" customWidth="1"/>
    <col min="2060" max="2304" width="12.125" style="2"/>
    <col min="2305" max="2305" width="13.375" style="2" customWidth="1"/>
    <col min="2306" max="2306" width="18.375" style="2" customWidth="1"/>
    <col min="2307" max="2309" width="13.375" style="2" customWidth="1"/>
    <col min="2310" max="2310" width="12.125" style="2"/>
    <col min="2311" max="2313" width="13.375" style="2" customWidth="1"/>
    <col min="2314" max="2315" width="10.875" style="2" customWidth="1"/>
    <col min="2316" max="2560" width="12.125" style="2"/>
    <col min="2561" max="2561" width="13.375" style="2" customWidth="1"/>
    <col min="2562" max="2562" width="18.375" style="2" customWidth="1"/>
    <col min="2563" max="2565" width="13.375" style="2" customWidth="1"/>
    <col min="2566" max="2566" width="12.125" style="2"/>
    <col min="2567" max="2569" width="13.375" style="2" customWidth="1"/>
    <col min="2570" max="2571" width="10.875" style="2" customWidth="1"/>
    <col min="2572" max="2816" width="12.125" style="2"/>
    <col min="2817" max="2817" width="13.375" style="2" customWidth="1"/>
    <col min="2818" max="2818" width="18.375" style="2" customWidth="1"/>
    <col min="2819" max="2821" width="13.375" style="2" customWidth="1"/>
    <col min="2822" max="2822" width="12.125" style="2"/>
    <col min="2823" max="2825" width="13.375" style="2" customWidth="1"/>
    <col min="2826" max="2827" width="10.875" style="2" customWidth="1"/>
    <col min="2828" max="3072" width="12.125" style="2"/>
    <col min="3073" max="3073" width="13.375" style="2" customWidth="1"/>
    <col min="3074" max="3074" width="18.375" style="2" customWidth="1"/>
    <col min="3075" max="3077" width="13.375" style="2" customWidth="1"/>
    <col min="3078" max="3078" width="12.125" style="2"/>
    <col min="3079" max="3081" width="13.375" style="2" customWidth="1"/>
    <col min="3082" max="3083" width="10.875" style="2" customWidth="1"/>
    <col min="3084" max="3328" width="12.125" style="2"/>
    <col min="3329" max="3329" width="13.375" style="2" customWidth="1"/>
    <col min="3330" max="3330" width="18.375" style="2" customWidth="1"/>
    <col min="3331" max="3333" width="13.375" style="2" customWidth="1"/>
    <col min="3334" max="3334" width="12.125" style="2"/>
    <col min="3335" max="3337" width="13.375" style="2" customWidth="1"/>
    <col min="3338" max="3339" width="10.875" style="2" customWidth="1"/>
    <col min="3340" max="3584" width="12.125" style="2"/>
    <col min="3585" max="3585" width="13.375" style="2" customWidth="1"/>
    <col min="3586" max="3586" width="18.375" style="2" customWidth="1"/>
    <col min="3587" max="3589" width="13.375" style="2" customWidth="1"/>
    <col min="3590" max="3590" width="12.125" style="2"/>
    <col min="3591" max="3593" width="13.375" style="2" customWidth="1"/>
    <col min="3594" max="3595" width="10.875" style="2" customWidth="1"/>
    <col min="3596" max="3840" width="12.125" style="2"/>
    <col min="3841" max="3841" width="13.375" style="2" customWidth="1"/>
    <col min="3842" max="3842" width="18.375" style="2" customWidth="1"/>
    <col min="3843" max="3845" width="13.375" style="2" customWidth="1"/>
    <col min="3846" max="3846" width="12.125" style="2"/>
    <col min="3847" max="3849" width="13.375" style="2" customWidth="1"/>
    <col min="3850" max="3851" width="10.875" style="2" customWidth="1"/>
    <col min="3852" max="4096" width="12.125" style="2"/>
    <col min="4097" max="4097" width="13.375" style="2" customWidth="1"/>
    <col min="4098" max="4098" width="18.375" style="2" customWidth="1"/>
    <col min="4099" max="4101" width="13.375" style="2" customWidth="1"/>
    <col min="4102" max="4102" width="12.125" style="2"/>
    <col min="4103" max="4105" width="13.375" style="2" customWidth="1"/>
    <col min="4106" max="4107" width="10.875" style="2" customWidth="1"/>
    <col min="4108" max="4352" width="12.125" style="2"/>
    <col min="4353" max="4353" width="13.375" style="2" customWidth="1"/>
    <col min="4354" max="4354" width="18.375" style="2" customWidth="1"/>
    <col min="4355" max="4357" width="13.375" style="2" customWidth="1"/>
    <col min="4358" max="4358" width="12.125" style="2"/>
    <col min="4359" max="4361" width="13.375" style="2" customWidth="1"/>
    <col min="4362" max="4363" width="10.875" style="2" customWidth="1"/>
    <col min="4364" max="4608" width="12.125" style="2"/>
    <col min="4609" max="4609" width="13.375" style="2" customWidth="1"/>
    <col min="4610" max="4610" width="18.375" style="2" customWidth="1"/>
    <col min="4611" max="4613" width="13.375" style="2" customWidth="1"/>
    <col min="4614" max="4614" width="12.125" style="2"/>
    <col min="4615" max="4617" width="13.375" style="2" customWidth="1"/>
    <col min="4618" max="4619" width="10.875" style="2" customWidth="1"/>
    <col min="4620" max="4864" width="12.125" style="2"/>
    <col min="4865" max="4865" width="13.375" style="2" customWidth="1"/>
    <col min="4866" max="4866" width="18.375" style="2" customWidth="1"/>
    <col min="4867" max="4869" width="13.375" style="2" customWidth="1"/>
    <col min="4870" max="4870" width="12.125" style="2"/>
    <col min="4871" max="4873" width="13.375" style="2" customWidth="1"/>
    <col min="4874" max="4875" width="10.875" style="2" customWidth="1"/>
    <col min="4876" max="5120" width="12.125" style="2"/>
    <col min="5121" max="5121" width="13.375" style="2" customWidth="1"/>
    <col min="5122" max="5122" width="18.375" style="2" customWidth="1"/>
    <col min="5123" max="5125" width="13.375" style="2" customWidth="1"/>
    <col min="5126" max="5126" width="12.125" style="2"/>
    <col min="5127" max="5129" width="13.375" style="2" customWidth="1"/>
    <col min="5130" max="5131" width="10.875" style="2" customWidth="1"/>
    <col min="5132" max="5376" width="12.125" style="2"/>
    <col min="5377" max="5377" width="13.375" style="2" customWidth="1"/>
    <col min="5378" max="5378" width="18.375" style="2" customWidth="1"/>
    <col min="5379" max="5381" width="13.375" style="2" customWidth="1"/>
    <col min="5382" max="5382" width="12.125" style="2"/>
    <col min="5383" max="5385" width="13.375" style="2" customWidth="1"/>
    <col min="5386" max="5387" width="10.875" style="2" customWidth="1"/>
    <col min="5388" max="5632" width="12.125" style="2"/>
    <col min="5633" max="5633" width="13.375" style="2" customWidth="1"/>
    <col min="5634" max="5634" width="18.375" style="2" customWidth="1"/>
    <col min="5635" max="5637" width="13.375" style="2" customWidth="1"/>
    <col min="5638" max="5638" width="12.125" style="2"/>
    <col min="5639" max="5641" width="13.375" style="2" customWidth="1"/>
    <col min="5642" max="5643" width="10.875" style="2" customWidth="1"/>
    <col min="5644" max="5888" width="12.125" style="2"/>
    <col min="5889" max="5889" width="13.375" style="2" customWidth="1"/>
    <col min="5890" max="5890" width="18.375" style="2" customWidth="1"/>
    <col min="5891" max="5893" width="13.375" style="2" customWidth="1"/>
    <col min="5894" max="5894" width="12.125" style="2"/>
    <col min="5895" max="5897" width="13.375" style="2" customWidth="1"/>
    <col min="5898" max="5899" width="10.875" style="2" customWidth="1"/>
    <col min="5900" max="6144" width="12.125" style="2"/>
    <col min="6145" max="6145" width="13.375" style="2" customWidth="1"/>
    <col min="6146" max="6146" width="18.375" style="2" customWidth="1"/>
    <col min="6147" max="6149" width="13.375" style="2" customWidth="1"/>
    <col min="6150" max="6150" width="12.125" style="2"/>
    <col min="6151" max="6153" width="13.375" style="2" customWidth="1"/>
    <col min="6154" max="6155" width="10.875" style="2" customWidth="1"/>
    <col min="6156" max="6400" width="12.125" style="2"/>
    <col min="6401" max="6401" width="13.375" style="2" customWidth="1"/>
    <col min="6402" max="6402" width="18.375" style="2" customWidth="1"/>
    <col min="6403" max="6405" width="13.375" style="2" customWidth="1"/>
    <col min="6406" max="6406" width="12.125" style="2"/>
    <col min="6407" max="6409" width="13.375" style="2" customWidth="1"/>
    <col min="6410" max="6411" width="10.875" style="2" customWidth="1"/>
    <col min="6412" max="6656" width="12.125" style="2"/>
    <col min="6657" max="6657" width="13.375" style="2" customWidth="1"/>
    <col min="6658" max="6658" width="18.375" style="2" customWidth="1"/>
    <col min="6659" max="6661" width="13.375" style="2" customWidth="1"/>
    <col min="6662" max="6662" width="12.125" style="2"/>
    <col min="6663" max="6665" width="13.375" style="2" customWidth="1"/>
    <col min="6666" max="6667" width="10.875" style="2" customWidth="1"/>
    <col min="6668" max="6912" width="12.125" style="2"/>
    <col min="6913" max="6913" width="13.375" style="2" customWidth="1"/>
    <col min="6914" max="6914" width="18.375" style="2" customWidth="1"/>
    <col min="6915" max="6917" width="13.375" style="2" customWidth="1"/>
    <col min="6918" max="6918" width="12.125" style="2"/>
    <col min="6919" max="6921" width="13.375" style="2" customWidth="1"/>
    <col min="6922" max="6923" width="10.875" style="2" customWidth="1"/>
    <col min="6924" max="7168" width="12.125" style="2"/>
    <col min="7169" max="7169" width="13.375" style="2" customWidth="1"/>
    <col min="7170" max="7170" width="18.375" style="2" customWidth="1"/>
    <col min="7171" max="7173" width="13.375" style="2" customWidth="1"/>
    <col min="7174" max="7174" width="12.125" style="2"/>
    <col min="7175" max="7177" width="13.375" style="2" customWidth="1"/>
    <col min="7178" max="7179" width="10.875" style="2" customWidth="1"/>
    <col min="7180" max="7424" width="12.125" style="2"/>
    <col min="7425" max="7425" width="13.375" style="2" customWidth="1"/>
    <col min="7426" max="7426" width="18.375" style="2" customWidth="1"/>
    <col min="7427" max="7429" width="13.375" style="2" customWidth="1"/>
    <col min="7430" max="7430" width="12.125" style="2"/>
    <col min="7431" max="7433" width="13.375" style="2" customWidth="1"/>
    <col min="7434" max="7435" width="10.875" style="2" customWidth="1"/>
    <col min="7436" max="7680" width="12.125" style="2"/>
    <col min="7681" max="7681" width="13.375" style="2" customWidth="1"/>
    <col min="7682" max="7682" width="18.375" style="2" customWidth="1"/>
    <col min="7683" max="7685" width="13.375" style="2" customWidth="1"/>
    <col min="7686" max="7686" width="12.125" style="2"/>
    <col min="7687" max="7689" width="13.375" style="2" customWidth="1"/>
    <col min="7690" max="7691" width="10.875" style="2" customWidth="1"/>
    <col min="7692" max="7936" width="12.125" style="2"/>
    <col min="7937" max="7937" width="13.375" style="2" customWidth="1"/>
    <col min="7938" max="7938" width="18.375" style="2" customWidth="1"/>
    <col min="7939" max="7941" width="13.375" style="2" customWidth="1"/>
    <col min="7942" max="7942" width="12.125" style="2"/>
    <col min="7943" max="7945" width="13.375" style="2" customWidth="1"/>
    <col min="7946" max="7947" width="10.875" style="2" customWidth="1"/>
    <col min="7948" max="8192" width="12.125" style="2"/>
    <col min="8193" max="8193" width="13.375" style="2" customWidth="1"/>
    <col min="8194" max="8194" width="18.375" style="2" customWidth="1"/>
    <col min="8195" max="8197" width="13.375" style="2" customWidth="1"/>
    <col min="8198" max="8198" width="12.125" style="2"/>
    <col min="8199" max="8201" width="13.375" style="2" customWidth="1"/>
    <col min="8202" max="8203" width="10.875" style="2" customWidth="1"/>
    <col min="8204" max="8448" width="12.125" style="2"/>
    <col min="8449" max="8449" width="13.375" style="2" customWidth="1"/>
    <col min="8450" max="8450" width="18.375" style="2" customWidth="1"/>
    <col min="8451" max="8453" width="13.375" style="2" customWidth="1"/>
    <col min="8454" max="8454" width="12.125" style="2"/>
    <col min="8455" max="8457" width="13.375" style="2" customWidth="1"/>
    <col min="8458" max="8459" width="10.875" style="2" customWidth="1"/>
    <col min="8460" max="8704" width="12.125" style="2"/>
    <col min="8705" max="8705" width="13.375" style="2" customWidth="1"/>
    <col min="8706" max="8706" width="18.375" style="2" customWidth="1"/>
    <col min="8707" max="8709" width="13.375" style="2" customWidth="1"/>
    <col min="8710" max="8710" width="12.125" style="2"/>
    <col min="8711" max="8713" width="13.375" style="2" customWidth="1"/>
    <col min="8714" max="8715" width="10.875" style="2" customWidth="1"/>
    <col min="8716" max="8960" width="12.125" style="2"/>
    <col min="8961" max="8961" width="13.375" style="2" customWidth="1"/>
    <col min="8962" max="8962" width="18.375" style="2" customWidth="1"/>
    <col min="8963" max="8965" width="13.375" style="2" customWidth="1"/>
    <col min="8966" max="8966" width="12.125" style="2"/>
    <col min="8967" max="8969" width="13.375" style="2" customWidth="1"/>
    <col min="8970" max="8971" width="10.875" style="2" customWidth="1"/>
    <col min="8972" max="9216" width="12.125" style="2"/>
    <col min="9217" max="9217" width="13.375" style="2" customWidth="1"/>
    <col min="9218" max="9218" width="18.375" style="2" customWidth="1"/>
    <col min="9219" max="9221" width="13.375" style="2" customWidth="1"/>
    <col min="9222" max="9222" width="12.125" style="2"/>
    <col min="9223" max="9225" width="13.375" style="2" customWidth="1"/>
    <col min="9226" max="9227" width="10.875" style="2" customWidth="1"/>
    <col min="9228" max="9472" width="12.125" style="2"/>
    <col min="9473" max="9473" width="13.375" style="2" customWidth="1"/>
    <col min="9474" max="9474" width="18.375" style="2" customWidth="1"/>
    <col min="9475" max="9477" width="13.375" style="2" customWidth="1"/>
    <col min="9478" max="9478" width="12.125" style="2"/>
    <col min="9479" max="9481" width="13.375" style="2" customWidth="1"/>
    <col min="9482" max="9483" width="10.875" style="2" customWidth="1"/>
    <col min="9484" max="9728" width="12.125" style="2"/>
    <col min="9729" max="9729" width="13.375" style="2" customWidth="1"/>
    <col min="9730" max="9730" width="18.375" style="2" customWidth="1"/>
    <col min="9731" max="9733" width="13.375" style="2" customWidth="1"/>
    <col min="9734" max="9734" width="12.125" style="2"/>
    <col min="9735" max="9737" width="13.375" style="2" customWidth="1"/>
    <col min="9738" max="9739" width="10.875" style="2" customWidth="1"/>
    <col min="9740" max="9984" width="12.125" style="2"/>
    <col min="9985" max="9985" width="13.375" style="2" customWidth="1"/>
    <col min="9986" max="9986" width="18.375" style="2" customWidth="1"/>
    <col min="9987" max="9989" width="13.375" style="2" customWidth="1"/>
    <col min="9990" max="9990" width="12.125" style="2"/>
    <col min="9991" max="9993" width="13.375" style="2" customWidth="1"/>
    <col min="9994" max="9995" width="10.875" style="2" customWidth="1"/>
    <col min="9996" max="10240" width="12.125" style="2"/>
    <col min="10241" max="10241" width="13.375" style="2" customWidth="1"/>
    <col min="10242" max="10242" width="18.375" style="2" customWidth="1"/>
    <col min="10243" max="10245" width="13.375" style="2" customWidth="1"/>
    <col min="10246" max="10246" width="12.125" style="2"/>
    <col min="10247" max="10249" width="13.375" style="2" customWidth="1"/>
    <col min="10250" max="10251" width="10.875" style="2" customWidth="1"/>
    <col min="10252" max="10496" width="12.125" style="2"/>
    <col min="10497" max="10497" width="13.375" style="2" customWidth="1"/>
    <col min="10498" max="10498" width="18.375" style="2" customWidth="1"/>
    <col min="10499" max="10501" width="13.375" style="2" customWidth="1"/>
    <col min="10502" max="10502" width="12.125" style="2"/>
    <col min="10503" max="10505" width="13.375" style="2" customWidth="1"/>
    <col min="10506" max="10507" width="10.875" style="2" customWidth="1"/>
    <col min="10508" max="10752" width="12.125" style="2"/>
    <col min="10753" max="10753" width="13.375" style="2" customWidth="1"/>
    <col min="10754" max="10754" width="18.375" style="2" customWidth="1"/>
    <col min="10755" max="10757" width="13.375" style="2" customWidth="1"/>
    <col min="10758" max="10758" width="12.125" style="2"/>
    <col min="10759" max="10761" width="13.375" style="2" customWidth="1"/>
    <col min="10762" max="10763" width="10.875" style="2" customWidth="1"/>
    <col min="10764" max="11008" width="12.125" style="2"/>
    <col min="11009" max="11009" width="13.375" style="2" customWidth="1"/>
    <col min="11010" max="11010" width="18.375" style="2" customWidth="1"/>
    <col min="11011" max="11013" width="13.375" style="2" customWidth="1"/>
    <col min="11014" max="11014" width="12.125" style="2"/>
    <col min="11015" max="11017" width="13.375" style="2" customWidth="1"/>
    <col min="11018" max="11019" width="10.875" style="2" customWidth="1"/>
    <col min="11020" max="11264" width="12.125" style="2"/>
    <col min="11265" max="11265" width="13.375" style="2" customWidth="1"/>
    <col min="11266" max="11266" width="18.375" style="2" customWidth="1"/>
    <col min="11267" max="11269" width="13.375" style="2" customWidth="1"/>
    <col min="11270" max="11270" width="12.125" style="2"/>
    <col min="11271" max="11273" width="13.375" style="2" customWidth="1"/>
    <col min="11274" max="11275" width="10.875" style="2" customWidth="1"/>
    <col min="11276" max="11520" width="12.125" style="2"/>
    <col min="11521" max="11521" width="13.375" style="2" customWidth="1"/>
    <col min="11522" max="11522" width="18.375" style="2" customWidth="1"/>
    <col min="11523" max="11525" width="13.375" style="2" customWidth="1"/>
    <col min="11526" max="11526" width="12.125" style="2"/>
    <col min="11527" max="11529" width="13.375" style="2" customWidth="1"/>
    <col min="11530" max="11531" width="10.875" style="2" customWidth="1"/>
    <col min="11532" max="11776" width="12.125" style="2"/>
    <col min="11777" max="11777" width="13.375" style="2" customWidth="1"/>
    <col min="11778" max="11778" width="18.375" style="2" customWidth="1"/>
    <col min="11779" max="11781" width="13.375" style="2" customWidth="1"/>
    <col min="11782" max="11782" width="12.125" style="2"/>
    <col min="11783" max="11785" width="13.375" style="2" customWidth="1"/>
    <col min="11786" max="11787" width="10.875" style="2" customWidth="1"/>
    <col min="11788" max="12032" width="12.125" style="2"/>
    <col min="12033" max="12033" width="13.375" style="2" customWidth="1"/>
    <col min="12034" max="12034" width="18.375" style="2" customWidth="1"/>
    <col min="12035" max="12037" width="13.375" style="2" customWidth="1"/>
    <col min="12038" max="12038" width="12.125" style="2"/>
    <col min="12039" max="12041" width="13.375" style="2" customWidth="1"/>
    <col min="12042" max="12043" width="10.875" style="2" customWidth="1"/>
    <col min="12044" max="12288" width="12.125" style="2"/>
    <col min="12289" max="12289" width="13.375" style="2" customWidth="1"/>
    <col min="12290" max="12290" width="18.375" style="2" customWidth="1"/>
    <col min="12291" max="12293" width="13.375" style="2" customWidth="1"/>
    <col min="12294" max="12294" width="12.125" style="2"/>
    <col min="12295" max="12297" width="13.375" style="2" customWidth="1"/>
    <col min="12298" max="12299" width="10.875" style="2" customWidth="1"/>
    <col min="12300" max="12544" width="12.125" style="2"/>
    <col min="12545" max="12545" width="13.375" style="2" customWidth="1"/>
    <col min="12546" max="12546" width="18.375" style="2" customWidth="1"/>
    <col min="12547" max="12549" width="13.375" style="2" customWidth="1"/>
    <col min="12550" max="12550" width="12.125" style="2"/>
    <col min="12551" max="12553" width="13.375" style="2" customWidth="1"/>
    <col min="12554" max="12555" width="10.875" style="2" customWidth="1"/>
    <col min="12556" max="12800" width="12.125" style="2"/>
    <col min="12801" max="12801" width="13.375" style="2" customWidth="1"/>
    <col min="12802" max="12802" width="18.375" style="2" customWidth="1"/>
    <col min="12803" max="12805" width="13.375" style="2" customWidth="1"/>
    <col min="12806" max="12806" width="12.125" style="2"/>
    <col min="12807" max="12809" width="13.375" style="2" customWidth="1"/>
    <col min="12810" max="12811" width="10.875" style="2" customWidth="1"/>
    <col min="12812" max="13056" width="12.125" style="2"/>
    <col min="13057" max="13057" width="13.375" style="2" customWidth="1"/>
    <col min="13058" max="13058" width="18.375" style="2" customWidth="1"/>
    <col min="13059" max="13061" width="13.375" style="2" customWidth="1"/>
    <col min="13062" max="13062" width="12.125" style="2"/>
    <col min="13063" max="13065" width="13.375" style="2" customWidth="1"/>
    <col min="13066" max="13067" width="10.875" style="2" customWidth="1"/>
    <col min="13068" max="13312" width="12.125" style="2"/>
    <col min="13313" max="13313" width="13.375" style="2" customWidth="1"/>
    <col min="13314" max="13314" width="18.375" style="2" customWidth="1"/>
    <col min="13315" max="13317" width="13.375" style="2" customWidth="1"/>
    <col min="13318" max="13318" width="12.125" style="2"/>
    <col min="13319" max="13321" width="13.375" style="2" customWidth="1"/>
    <col min="13322" max="13323" width="10.875" style="2" customWidth="1"/>
    <col min="13324" max="13568" width="12.125" style="2"/>
    <col min="13569" max="13569" width="13.375" style="2" customWidth="1"/>
    <col min="13570" max="13570" width="18.375" style="2" customWidth="1"/>
    <col min="13571" max="13573" width="13.375" style="2" customWidth="1"/>
    <col min="13574" max="13574" width="12.125" style="2"/>
    <col min="13575" max="13577" width="13.375" style="2" customWidth="1"/>
    <col min="13578" max="13579" width="10.875" style="2" customWidth="1"/>
    <col min="13580" max="13824" width="12.125" style="2"/>
    <col min="13825" max="13825" width="13.375" style="2" customWidth="1"/>
    <col min="13826" max="13826" width="18.375" style="2" customWidth="1"/>
    <col min="13827" max="13829" width="13.375" style="2" customWidth="1"/>
    <col min="13830" max="13830" width="12.125" style="2"/>
    <col min="13831" max="13833" width="13.375" style="2" customWidth="1"/>
    <col min="13834" max="13835" width="10.875" style="2" customWidth="1"/>
    <col min="13836" max="14080" width="12.125" style="2"/>
    <col min="14081" max="14081" width="13.375" style="2" customWidth="1"/>
    <col min="14082" max="14082" width="18.375" style="2" customWidth="1"/>
    <col min="14083" max="14085" width="13.375" style="2" customWidth="1"/>
    <col min="14086" max="14086" width="12.125" style="2"/>
    <col min="14087" max="14089" width="13.375" style="2" customWidth="1"/>
    <col min="14090" max="14091" width="10.875" style="2" customWidth="1"/>
    <col min="14092" max="14336" width="12.125" style="2"/>
    <col min="14337" max="14337" width="13.375" style="2" customWidth="1"/>
    <col min="14338" max="14338" width="18.375" style="2" customWidth="1"/>
    <col min="14339" max="14341" width="13.375" style="2" customWidth="1"/>
    <col min="14342" max="14342" width="12.125" style="2"/>
    <col min="14343" max="14345" width="13.375" style="2" customWidth="1"/>
    <col min="14346" max="14347" width="10.875" style="2" customWidth="1"/>
    <col min="14348" max="14592" width="12.125" style="2"/>
    <col min="14593" max="14593" width="13.375" style="2" customWidth="1"/>
    <col min="14594" max="14594" width="18.375" style="2" customWidth="1"/>
    <col min="14595" max="14597" width="13.375" style="2" customWidth="1"/>
    <col min="14598" max="14598" width="12.125" style="2"/>
    <col min="14599" max="14601" width="13.375" style="2" customWidth="1"/>
    <col min="14602" max="14603" width="10.875" style="2" customWidth="1"/>
    <col min="14604" max="14848" width="12.125" style="2"/>
    <col min="14849" max="14849" width="13.375" style="2" customWidth="1"/>
    <col min="14850" max="14850" width="18.375" style="2" customWidth="1"/>
    <col min="14851" max="14853" width="13.375" style="2" customWidth="1"/>
    <col min="14854" max="14854" width="12.125" style="2"/>
    <col min="14855" max="14857" width="13.375" style="2" customWidth="1"/>
    <col min="14858" max="14859" width="10.875" style="2" customWidth="1"/>
    <col min="14860" max="15104" width="12.125" style="2"/>
    <col min="15105" max="15105" width="13.375" style="2" customWidth="1"/>
    <col min="15106" max="15106" width="18.375" style="2" customWidth="1"/>
    <col min="15107" max="15109" width="13.375" style="2" customWidth="1"/>
    <col min="15110" max="15110" width="12.125" style="2"/>
    <col min="15111" max="15113" width="13.375" style="2" customWidth="1"/>
    <col min="15114" max="15115" width="10.875" style="2" customWidth="1"/>
    <col min="15116" max="15360" width="12.125" style="2"/>
    <col min="15361" max="15361" width="13.375" style="2" customWidth="1"/>
    <col min="15362" max="15362" width="18.375" style="2" customWidth="1"/>
    <col min="15363" max="15365" width="13.375" style="2" customWidth="1"/>
    <col min="15366" max="15366" width="12.125" style="2"/>
    <col min="15367" max="15369" width="13.375" style="2" customWidth="1"/>
    <col min="15370" max="15371" width="10.875" style="2" customWidth="1"/>
    <col min="15372" max="15616" width="12.125" style="2"/>
    <col min="15617" max="15617" width="13.375" style="2" customWidth="1"/>
    <col min="15618" max="15618" width="18.375" style="2" customWidth="1"/>
    <col min="15619" max="15621" width="13.375" style="2" customWidth="1"/>
    <col min="15622" max="15622" width="12.125" style="2"/>
    <col min="15623" max="15625" width="13.375" style="2" customWidth="1"/>
    <col min="15626" max="15627" width="10.875" style="2" customWidth="1"/>
    <col min="15628" max="15872" width="12.125" style="2"/>
    <col min="15873" max="15873" width="13.375" style="2" customWidth="1"/>
    <col min="15874" max="15874" width="18.375" style="2" customWidth="1"/>
    <col min="15875" max="15877" width="13.375" style="2" customWidth="1"/>
    <col min="15878" max="15878" width="12.125" style="2"/>
    <col min="15879" max="15881" width="13.375" style="2" customWidth="1"/>
    <col min="15882" max="15883" width="10.875" style="2" customWidth="1"/>
    <col min="15884" max="16128" width="12.125" style="2"/>
    <col min="16129" max="16129" width="13.375" style="2" customWidth="1"/>
    <col min="16130" max="16130" width="18.375" style="2" customWidth="1"/>
    <col min="16131" max="16133" width="13.375" style="2" customWidth="1"/>
    <col min="16134" max="16134" width="12.125" style="2"/>
    <col min="16135" max="16137" width="13.375" style="2" customWidth="1"/>
    <col min="16138" max="16139" width="10.875" style="2" customWidth="1"/>
    <col min="16140" max="16384" width="12.125" style="2"/>
  </cols>
  <sheetData>
    <row r="1" spans="1:11" x14ac:dyDescent="0.2">
      <c r="A1" s="1"/>
    </row>
    <row r="6" spans="1:11" x14ac:dyDescent="0.2">
      <c r="E6" s="3" t="s">
        <v>410</v>
      </c>
    </row>
    <row r="7" spans="1:11" x14ac:dyDescent="0.2">
      <c r="C7" s="3" t="s">
        <v>411</v>
      </c>
    </row>
    <row r="8" spans="1:11" ht="18" thickBot="1" x14ac:dyDescent="0.25">
      <c r="B8" s="4"/>
      <c r="C8" s="21" t="s">
        <v>412</v>
      </c>
      <c r="D8" s="4"/>
      <c r="E8" s="4"/>
      <c r="F8" s="4"/>
      <c r="G8" s="4"/>
      <c r="H8" s="4"/>
      <c r="I8" s="4"/>
      <c r="J8" s="21" t="s">
        <v>413</v>
      </c>
      <c r="K8" s="4"/>
    </row>
    <row r="9" spans="1:11" x14ac:dyDescent="0.2">
      <c r="C9" s="5" t="s">
        <v>414</v>
      </c>
      <c r="D9" s="8"/>
      <c r="E9" s="8"/>
      <c r="F9" s="7"/>
      <c r="G9" s="8"/>
      <c r="H9" s="8"/>
      <c r="I9" s="7"/>
      <c r="J9" s="8"/>
      <c r="K9" s="8"/>
    </row>
    <row r="10" spans="1:11" x14ac:dyDescent="0.2">
      <c r="C10" s="5" t="s">
        <v>415</v>
      </c>
      <c r="D10" s="7"/>
      <c r="E10" s="7"/>
      <c r="F10" s="6" t="s">
        <v>416</v>
      </c>
      <c r="G10" s="7"/>
      <c r="H10" s="7"/>
      <c r="I10" s="5" t="s">
        <v>417</v>
      </c>
      <c r="J10" s="7"/>
      <c r="K10" s="7"/>
    </row>
    <row r="11" spans="1:11" x14ac:dyDescent="0.2">
      <c r="B11" s="8"/>
      <c r="C11" s="10" t="s">
        <v>418</v>
      </c>
      <c r="D11" s="10" t="s">
        <v>419</v>
      </c>
      <c r="E11" s="10" t="s">
        <v>420</v>
      </c>
      <c r="F11" s="10" t="s">
        <v>140</v>
      </c>
      <c r="G11" s="10" t="s">
        <v>419</v>
      </c>
      <c r="H11" s="10" t="s">
        <v>420</v>
      </c>
      <c r="I11" s="9" t="s">
        <v>421</v>
      </c>
      <c r="J11" s="10" t="s">
        <v>419</v>
      </c>
      <c r="K11" s="10" t="s">
        <v>420</v>
      </c>
    </row>
    <row r="12" spans="1:11" x14ac:dyDescent="0.2">
      <c r="C12" s="7"/>
    </row>
    <row r="13" spans="1:11" x14ac:dyDescent="0.2">
      <c r="B13" s="1" t="s">
        <v>422</v>
      </c>
      <c r="C13" s="62">
        <f>D13+E13</f>
        <v>677004</v>
      </c>
      <c r="D13" s="14">
        <v>320122</v>
      </c>
      <c r="E13" s="14">
        <v>356882</v>
      </c>
      <c r="F13" s="64">
        <f>G13+H13</f>
        <v>412384</v>
      </c>
      <c r="G13" s="14">
        <v>261187</v>
      </c>
      <c r="H13" s="14">
        <v>151197</v>
      </c>
      <c r="I13" s="64">
        <f>J13+K13</f>
        <v>9107</v>
      </c>
      <c r="J13" s="14">
        <v>6106</v>
      </c>
      <c r="K13" s="14">
        <v>3001</v>
      </c>
    </row>
    <row r="14" spans="1:11" x14ac:dyDescent="0.2">
      <c r="B14" s="1" t="s">
        <v>423</v>
      </c>
      <c r="C14" s="62">
        <f>D14+E14</f>
        <v>694032</v>
      </c>
      <c r="D14" s="14">
        <v>331231</v>
      </c>
      <c r="E14" s="14">
        <v>362801</v>
      </c>
      <c r="F14" s="64">
        <f>G14+H14</f>
        <v>438007</v>
      </c>
      <c r="G14" s="14">
        <v>276748</v>
      </c>
      <c r="H14" s="14">
        <v>161259</v>
      </c>
      <c r="I14" s="64">
        <f>J14+K14</f>
        <v>8813</v>
      </c>
      <c r="J14" s="14">
        <v>6442</v>
      </c>
      <c r="K14" s="14">
        <v>2371</v>
      </c>
    </row>
    <row r="15" spans="1:11" x14ac:dyDescent="0.2">
      <c r="B15" s="1" t="s">
        <v>424</v>
      </c>
      <c r="C15" s="62">
        <f>D15+E15</f>
        <v>717797</v>
      </c>
      <c r="D15" s="14">
        <v>339318</v>
      </c>
      <c r="E15" s="14">
        <v>378479</v>
      </c>
      <c r="F15" s="64">
        <f>G15+H15</f>
        <v>457345</v>
      </c>
      <c r="G15" s="14">
        <v>286472</v>
      </c>
      <c r="H15" s="14">
        <v>170873</v>
      </c>
      <c r="I15" s="64">
        <f>J15+K15</f>
        <v>3440</v>
      </c>
      <c r="J15" s="14">
        <v>2417</v>
      </c>
      <c r="K15" s="14">
        <v>1023</v>
      </c>
    </row>
    <row r="16" spans="1:11" x14ac:dyDescent="0.2">
      <c r="B16" s="1" t="s">
        <v>425</v>
      </c>
      <c r="C16" s="62">
        <f>D16+E16</f>
        <v>774810</v>
      </c>
      <c r="D16" s="14">
        <v>368697</v>
      </c>
      <c r="E16" s="14">
        <v>406113</v>
      </c>
      <c r="F16" s="64">
        <f>G16+H16</f>
        <v>481181</v>
      </c>
      <c r="G16" s="14">
        <v>301124</v>
      </c>
      <c r="H16" s="14">
        <v>180057</v>
      </c>
      <c r="I16" s="64">
        <f>J16+K16</f>
        <v>9188</v>
      </c>
      <c r="J16" s="14">
        <v>6916</v>
      </c>
      <c r="K16" s="14">
        <v>2272</v>
      </c>
    </row>
    <row r="17" spans="2:11" x14ac:dyDescent="0.2">
      <c r="C17" s="7"/>
    </row>
    <row r="18" spans="2:11" x14ac:dyDescent="0.2">
      <c r="B18" s="1" t="s">
        <v>426</v>
      </c>
      <c r="C18" s="62">
        <f>D18+E18</f>
        <v>799251</v>
      </c>
      <c r="D18" s="14">
        <v>378237</v>
      </c>
      <c r="E18" s="14">
        <v>421014</v>
      </c>
      <c r="F18" s="64">
        <f>G18+H18</f>
        <v>511565</v>
      </c>
      <c r="G18" s="14">
        <v>313583</v>
      </c>
      <c r="H18" s="14">
        <v>197982</v>
      </c>
      <c r="I18" s="64">
        <f>J18+K18</f>
        <v>9069</v>
      </c>
      <c r="J18" s="14">
        <v>6577</v>
      </c>
      <c r="K18" s="14">
        <v>2492</v>
      </c>
    </row>
    <row r="19" spans="2:11" x14ac:dyDescent="0.2">
      <c r="B19" s="1" t="s">
        <v>158</v>
      </c>
      <c r="C19" s="62">
        <f>D19+E19</f>
        <v>820335</v>
      </c>
      <c r="D19" s="14">
        <v>388183</v>
      </c>
      <c r="E19" s="14">
        <v>432152</v>
      </c>
      <c r="F19" s="64">
        <f>G19+H19</f>
        <v>487213</v>
      </c>
      <c r="G19" s="14">
        <v>310851</v>
      </c>
      <c r="H19" s="14">
        <v>176362</v>
      </c>
      <c r="I19" s="64">
        <f>J19+K19</f>
        <v>13300</v>
      </c>
      <c r="J19" s="14">
        <v>10289</v>
      </c>
      <c r="K19" s="14">
        <v>3011</v>
      </c>
    </row>
    <row r="20" spans="2:11" x14ac:dyDescent="0.2">
      <c r="B20" s="1" t="s">
        <v>159</v>
      </c>
      <c r="C20" s="62">
        <f>D20+E20</f>
        <v>842630</v>
      </c>
      <c r="D20" s="14">
        <v>397403</v>
      </c>
      <c r="E20" s="14">
        <v>445227</v>
      </c>
      <c r="F20" s="64">
        <f>G20+H20</f>
        <v>499416</v>
      </c>
      <c r="G20" s="14">
        <v>310509</v>
      </c>
      <c r="H20" s="14">
        <v>188907</v>
      </c>
      <c r="I20" s="64">
        <f>J20+K20</f>
        <v>14764</v>
      </c>
      <c r="J20" s="14">
        <v>11229</v>
      </c>
      <c r="K20" s="14">
        <v>3535</v>
      </c>
    </row>
    <row r="21" spans="2:11" x14ac:dyDescent="0.2">
      <c r="C21" s="7"/>
    </row>
    <row r="22" spans="2:11" x14ac:dyDescent="0.2">
      <c r="B22" s="1" t="s">
        <v>160</v>
      </c>
      <c r="C22" s="62">
        <f>D22+E22</f>
        <v>861913</v>
      </c>
      <c r="D22" s="14">
        <v>404303</v>
      </c>
      <c r="E22" s="14">
        <v>457610</v>
      </c>
      <c r="F22" s="64">
        <f>G22+H22</f>
        <v>497049</v>
      </c>
      <c r="G22" s="14">
        <v>302337</v>
      </c>
      <c r="H22" s="14">
        <v>194712</v>
      </c>
      <c r="I22" s="64">
        <f>J22+K22</f>
        <v>21408</v>
      </c>
      <c r="J22" s="14">
        <v>16137</v>
      </c>
      <c r="K22" s="14">
        <v>5271</v>
      </c>
    </row>
    <row r="23" spans="2:11" x14ac:dyDescent="0.2">
      <c r="B23" s="1" t="s">
        <v>161</v>
      </c>
      <c r="C23" s="62">
        <f>D23+E23</f>
        <v>880713</v>
      </c>
      <c r="D23" s="14">
        <v>411393</v>
      </c>
      <c r="E23" s="14">
        <v>469320</v>
      </c>
      <c r="F23" s="64">
        <f>G23+H23</f>
        <v>503903</v>
      </c>
      <c r="G23" s="14">
        <v>301719</v>
      </c>
      <c r="H23" s="14">
        <v>202184</v>
      </c>
      <c r="I23" s="64">
        <f>J23+K23</f>
        <v>17860</v>
      </c>
      <c r="J23" s="14">
        <v>12787</v>
      </c>
      <c r="K23" s="14">
        <v>5073</v>
      </c>
    </row>
    <row r="24" spans="2:11" x14ac:dyDescent="0.2">
      <c r="B24" s="3" t="s">
        <v>223</v>
      </c>
      <c r="C24" s="29">
        <f>D24+E24</f>
        <v>904667</v>
      </c>
      <c r="D24" s="17">
        <v>423162</v>
      </c>
      <c r="E24" s="17">
        <v>481505</v>
      </c>
      <c r="F24" s="30">
        <f>G24+H24</f>
        <v>521584</v>
      </c>
      <c r="G24" s="17">
        <v>311152</v>
      </c>
      <c r="H24" s="17">
        <v>210432</v>
      </c>
      <c r="I24" s="30">
        <f>J24+K24</f>
        <v>24467</v>
      </c>
      <c r="J24" s="17">
        <v>16819</v>
      </c>
      <c r="K24" s="17">
        <v>7648</v>
      </c>
    </row>
    <row r="25" spans="2:11" ht="18" thickBot="1" x14ac:dyDescent="0.25">
      <c r="B25" s="4"/>
      <c r="C25" s="19"/>
      <c r="D25" s="67"/>
      <c r="E25" s="67"/>
      <c r="F25" s="4"/>
      <c r="G25" s="4"/>
      <c r="H25" s="4"/>
      <c r="I25" s="4"/>
      <c r="J25" s="4"/>
      <c r="K25" s="4"/>
    </row>
    <row r="26" spans="2:11" x14ac:dyDescent="0.2">
      <c r="C26" s="1" t="s">
        <v>427</v>
      </c>
      <c r="H26" s="1" t="s">
        <v>428</v>
      </c>
    </row>
  </sheetData>
  <phoneticPr fontId="2"/>
  <pageMargins left="0.43" right="0.66" top="0.55000000000000004" bottom="0.53" header="0.51200000000000001" footer="0.51200000000000001"/>
  <pageSetup paperSize="12" scale="75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H46"/>
  <sheetViews>
    <sheetView showGridLines="0" zoomScale="75" workbookViewId="0"/>
  </sheetViews>
  <sheetFormatPr defaultColWidth="15.875" defaultRowHeight="17.25" x14ac:dyDescent="0.2"/>
  <cols>
    <col min="1" max="1" width="13.375" style="2" customWidth="1"/>
    <col min="2" max="2" width="27.125" style="2" customWidth="1"/>
    <col min="3" max="8" width="17.125" style="2" customWidth="1"/>
    <col min="9" max="256" width="15.875" style="2"/>
    <col min="257" max="257" width="13.375" style="2" customWidth="1"/>
    <col min="258" max="258" width="27.125" style="2" customWidth="1"/>
    <col min="259" max="264" width="17.125" style="2" customWidth="1"/>
    <col min="265" max="512" width="15.875" style="2"/>
    <col min="513" max="513" width="13.375" style="2" customWidth="1"/>
    <col min="514" max="514" width="27.125" style="2" customWidth="1"/>
    <col min="515" max="520" width="17.125" style="2" customWidth="1"/>
    <col min="521" max="768" width="15.875" style="2"/>
    <col min="769" max="769" width="13.375" style="2" customWidth="1"/>
    <col min="770" max="770" width="27.125" style="2" customWidth="1"/>
    <col min="771" max="776" width="17.125" style="2" customWidth="1"/>
    <col min="777" max="1024" width="15.875" style="2"/>
    <col min="1025" max="1025" width="13.375" style="2" customWidth="1"/>
    <col min="1026" max="1026" width="27.125" style="2" customWidth="1"/>
    <col min="1027" max="1032" width="17.125" style="2" customWidth="1"/>
    <col min="1033" max="1280" width="15.875" style="2"/>
    <col min="1281" max="1281" width="13.375" style="2" customWidth="1"/>
    <col min="1282" max="1282" width="27.125" style="2" customWidth="1"/>
    <col min="1283" max="1288" width="17.125" style="2" customWidth="1"/>
    <col min="1289" max="1536" width="15.875" style="2"/>
    <col min="1537" max="1537" width="13.375" style="2" customWidth="1"/>
    <col min="1538" max="1538" width="27.125" style="2" customWidth="1"/>
    <col min="1539" max="1544" width="17.125" style="2" customWidth="1"/>
    <col min="1545" max="1792" width="15.875" style="2"/>
    <col min="1793" max="1793" width="13.375" style="2" customWidth="1"/>
    <col min="1794" max="1794" width="27.125" style="2" customWidth="1"/>
    <col min="1795" max="1800" width="17.125" style="2" customWidth="1"/>
    <col min="1801" max="2048" width="15.875" style="2"/>
    <col min="2049" max="2049" width="13.375" style="2" customWidth="1"/>
    <col min="2050" max="2050" width="27.125" style="2" customWidth="1"/>
    <col min="2051" max="2056" width="17.125" style="2" customWidth="1"/>
    <col min="2057" max="2304" width="15.875" style="2"/>
    <col min="2305" max="2305" width="13.375" style="2" customWidth="1"/>
    <col min="2306" max="2306" width="27.125" style="2" customWidth="1"/>
    <col min="2307" max="2312" width="17.125" style="2" customWidth="1"/>
    <col min="2313" max="2560" width="15.875" style="2"/>
    <col min="2561" max="2561" width="13.375" style="2" customWidth="1"/>
    <col min="2562" max="2562" width="27.125" style="2" customWidth="1"/>
    <col min="2563" max="2568" width="17.125" style="2" customWidth="1"/>
    <col min="2569" max="2816" width="15.875" style="2"/>
    <col min="2817" max="2817" width="13.375" style="2" customWidth="1"/>
    <col min="2818" max="2818" width="27.125" style="2" customWidth="1"/>
    <col min="2819" max="2824" width="17.125" style="2" customWidth="1"/>
    <col min="2825" max="3072" width="15.875" style="2"/>
    <col min="3073" max="3073" width="13.375" style="2" customWidth="1"/>
    <col min="3074" max="3074" width="27.125" style="2" customWidth="1"/>
    <col min="3075" max="3080" width="17.125" style="2" customWidth="1"/>
    <col min="3081" max="3328" width="15.875" style="2"/>
    <col min="3329" max="3329" width="13.375" style="2" customWidth="1"/>
    <col min="3330" max="3330" width="27.125" style="2" customWidth="1"/>
    <col min="3331" max="3336" width="17.125" style="2" customWidth="1"/>
    <col min="3337" max="3584" width="15.875" style="2"/>
    <col min="3585" max="3585" width="13.375" style="2" customWidth="1"/>
    <col min="3586" max="3586" width="27.125" style="2" customWidth="1"/>
    <col min="3587" max="3592" width="17.125" style="2" customWidth="1"/>
    <col min="3593" max="3840" width="15.875" style="2"/>
    <col min="3841" max="3841" width="13.375" style="2" customWidth="1"/>
    <col min="3842" max="3842" width="27.125" style="2" customWidth="1"/>
    <col min="3843" max="3848" width="17.125" style="2" customWidth="1"/>
    <col min="3849" max="4096" width="15.875" style="2"/>
    <col min="4097" max="4097" width="13.375" style="2" customWidth="1"/>
    <col min="4098" max="4098" width="27.125" style="2" customWidth="1"/>
    <col min="4099" max="4104" width="17.125" style="2" customWidth="1"/>
    <col min="4105" max="4352" width="15.875" style="2"/>
    <col min="4353" max="4353" width="13.375" style="2" customWidth="1"/>
    <col min="4354" max="4354" width="27.125" style="2" customWidth="1"/>
    <col min="4355" max="4360" width="17.125" style="2" customWidth="1"/>
    <col min="4361" max="4608" width="15.875" style="2"/>
    <col min="4609" max="4609" width="13.375" style="2" customWidth="1"/>
    <col min="4610" max="4610" width="27.125" style="2" customWidth="1"/>
    <col min="4611" max="4616" width="17.125" style="2" customWidth="1"/>
    <col min="4617" max="4864" width="15.875" style="2"/>
    <col min="4865" max="4865" width="13.375" style="2" customWidth="1"/>
    <col min="4866" max="4866" width="27.125" style="2" customWidth="1"/>
    <col min="4867" max="4872" width="17.125" style="2" customWidth="1"/>
    <col min="4873" max="5120" width="15.875" style="2"/>
    <col min="5121" max="5121" width="13.375" style="2" customWidth="1"/>
    <col min="5122" max="5122" width="27.125" style="2" customWidth="1"/>
    <col min="5123" max="5128" width="17.125" style="2" customWidth="1"/>
    <col min="5129" max="5376" width="15.875" style="2"/>
    <col min="5377" max="5377" width="13.375" style="2" customWidth="1"/>
    <col min="5378" max="5378" width="27.125" style="2" customWidth="1"/>
    <col min="5379" max="5384" width="17.125" style="2" customWidth="1"/>
    <col min="5385" max="5632" width="15.875" style="2"/>
    <col min="5633" max="5633" width="13.375" style="2" customWidth="1"/>
    <col min="5634" max="5634" width="27.125" style="2" customWidth="1"/>
    <col min="5635" max="5640" width="17.125" style="2" customWidth="1"/>
    <col min="5641" max="5888" width="15.875" style="2"/>
    <col min="5889" max="5889" width="13.375" style="2" customWidth="1"/>
    <col min="5890" max="5890" width="27.125" style="2" customWidth="1"/>
    <col min="5891" max="5896" width="17.125" style="2" customWidth="1"/>
    <col min="5897" max="6144" width="15.875" style="2"/>
    <col min="6145" max="6145" width="13.375" style="2" customWidth="1"/>
    <col min="6146" max="6146" width="27.125" style="2" customWidth="1"/>
    <col min="6147" max="6152" width="17.125" style="2" customWidth="1"/>
    <col min="6153" max="6400" width="15.875" style="2"/>
    <col min="6401" max="6401" width="13.375" style="2" customWidth="1"/>
    <col min="6402" max="6402" width="27.125" style="2" customWidth="1"/>
    <col min="6403" max="6408" width="17.125" style="2" customWidth="1"/>
    <col min="6409" max="6656" width="15.875" style="2"/>
    <col min="6657" max="6657" width="13.375" style="2" customWidth="1"/>
    <col min="6658" max="6658" width="27.125" style="2" customWidth="1"/>
    <col min="6659" max="6664" width="17.125" style="2" customWidth="1"/>
    <col min="6665" max="6912" width="15.875" style="2"/>
    <col min="6913" max="6913" width="13.375" style="2" customWidth="1"/>
    <col min="6914" max="6914" width="27.125" style="2" customWidth="1"/>
    <col min="6915" max="6920" width="17.125" style="2" customWidth="1"/>
    <col min="6921" max="7168" width="15.875" style="2"/>
    <col min="7169" max="7169" width="13.375" style="2" customWidth="1"/>
    <col min="7170" max="7170" width="27.125" style="2" customWidth="1"/>
    <col min="7171" max="7176" width="17.125" style="2" customWidth="1"/>
    <col min="7177" max="7424" width="15.875" style="2"/>
    <col min="7425" max="7425" width="13.375" style="2" customWidth="1"/>
    <col min="7426" max="7426" width="27.125" style="2" customWidth="1"/>
    <col min="7427" max="7432" width="17.125" style="2" customWidth="1"/>
    <col min="7433" max="7680" width="15.875" style="2"/>
    <col min="7681" max="7681" width="13.375" style="2" customWidth="1"/>
    <col min="7682" max="7682" width="27.125" style="2" customWidth="1"/>
    <col min="7683" max="7688" width="17.125" style="2" customWidth="1"/>
    <col min="7689" max="7936" width="15.875" style="2"/>
    <col min="7937" max="7937" width="13.375" style="2" customWidth="1"/>
    <col min="7938" max="7938" width="27.125" style="2" customWidth="1"/>
    <col min="7939" max="7944" width="17.125" style="2" customWidth="1"/>
    <col min="7945" max="8192" width="15.875" style="2"/>
    <col min="8193" max="8193" width="13.375" style="2" customWidth="1"/>
    <col min="8194" max="8194" width="27.125" style="2" customWidth="1"/>
    <col min="8195" max="8200" width="17.125" style="2" customWidth="1"/>
    <col min="8201" max="8448" width="15.875" style="2"/>
    <col min="8449" max="8449" width="13.375" style="2" customWidth="1"/>
    <col min="8450" max="8450" width="27.125" style="2" customWidth="1"/>
    <col min="8451" max="8456" width="17.125" style="2" customWidth="1"/>
    <col min="8457" max="8704" width="15.875" style="2"/>
    <col min="8705" max="8705" width="13.375" style="2" customWidth="1"/>
    <col min="8706" max="8706" width="27.125" style="2" customWidth="1"/>
    <col min="8707" max="8712" width="17.125" style="2" customWidth="1"/>
    <col min="8713" max="8960" width="15.875" style="2"/>
    <col min="8961" max="8961" width="13.375" style="2" customWidth="1"/>
    <col min="8962" max="8962" width="27.125" style="2" customWidth="1"/>
    <col min="8963" max="8968" width="17.125" style="2" customWidth="1"/>
    <col min="8969" max="9216" width="15.875" style="2"/>
    <col min="9217" max="9217" width="13.375" style="2" customWidth="1"/>
    <col min="9218" max="9218" width="27.125" style="2" customWidth="1"/>
    <col min="9219" max="9224" width="17.125" style="2" customWidth="1"/>
    <col min="9225" max="9472" width="15.875" style="2"/>
    <col min="9473" max="9473" width="13.375" style="2" customWidth="1"/>
    <col min="9474" max="9474" width="27.125" style="2" customWidth="1"/>
    <col min="9475" max="9480" width="17.125" style="2" customWidth="1"/>
    <col min="9481" max="9728" width="15.875" style="2"/>
    <col min="9729" max="9729" width="13.375" style="2" customWidth="1"/>
    <col min="9730" max="9730" width="27.125" style="2" customWidth="1"/>
    <col min="9731" max="9736" width="17.125" style="2" customWidth="1"/>
    <col min="9737" max="9984" width="15.875" style="2"/>
    <col min="9985" max="9985" width="13.375" style="2" customWidth="1"/>
    <col min="9986" max="9986" width="27.125" style="2" customWidth="1"/>
    <col min="9987" max="9992" width="17.125" style="2" customWidth="1"/>
    <col min="9993" max="10240" width="15.875" style="2"/>
    <col min="10241" max="10241" width="13.375" style="2" customWidth="1"/>
    <col min="10242" max="10242" width="27.125" style="2" customWidth="1"/>
    <col min="10243" max="10248" width="17.125" style="2" customWidth="1"/>
    <col min="10249" max="10496" width="15.875" style="2"/>
    <col min="10497" max="10497" width="13.375" style="2" customWidth="1"/>
    <col min="10498" max="10498" width="27.125" style="2" customWidth="1"/>
    <col min="10499" max="10504" width="17.125" style="2" customWidth="1"/>
    <col min="10505" max="10752" width="15.875" style="2"/>
    <col min="10753" max="10753" width="13.375" style="2" customWidth="1"/>
    <col min="10754" max="10754" width="27.125" style="2" customWidth="1"/>
    <col min="10755" max="10760" width="17.125" style="2" customWidth="1"/>
    <col min="10761" max="11008" width="15.875" style="2"/>
    <col min="11009" max="11009" width="13.375" style="2" customWidth="1"/>
    <col min="11010" max="11010" width="27.125" style="2" customWidth="1"/>
    <col min="11011" max="11016" width="17.125" style="2" customWidth="1"/>
    <col min="11017" max="11264" width="15.875" style="2"/>
    <col min="11265" max="11265" width="13.375" style="2" customWidth="1"/>
    <col min="11266" max="11266" width="27.125" style="2" customWidth="1"/>
    <col min="11267" max="11272" width="17.125" style="2" customWidth="1"/>
    <col min="11273" max="11520" width="15.875" style="2"/>
    <col min="11521" max="11521" width="13.375" style="2" customWidth="1"/>
    <col min="11522" max="11522" width="27.125" style="2" customWidth="1"/>
    <col min="11523" max="11528" width="17.125" style="2" customWidth="1"/>
    <col min="11529" max="11776" width="15.875" style="2"/>
    <col min="11777" max="11777" width="13.375" style="2" customWidth="1"/>
    <col min="11778" max="11778" width="27.125" style="2" customWidth="1"/>
    <col min="11779" max="11784" width="17.125" style="2" customWidth="1"/>
    <col min="11785" max="12032" width="15.875" style="2"/>
    <col min="12033" max="12033" width="13.375" style="2" customWidth="1"/>
    <col min="12034" max="12034" width="27.125" style="2" customWidth="1"/>
    <col min="12035" max="12040" width="17.125" style="2" customWidth="1"/>
    <col min="12041" max="12288" width="15.875" style="2"/>
    <col min="12289" max="12289" width="13.375" style="2" customWidth="1"/>
    <col min="12290" max="12290" width="27.125" style="2" customWidth="1"/>
    <col min="12291" max="12296" width="17.125" style="2" customWidth="1"/>
    <col min="12297" max="12544" width="15.875" style="2"/>
    <col min="12545" max="12545" width="13.375" style="2" customWidth="1"/>
    <col min="12546" max="12546" width="27.125" style="2" customWidth="1"/>
    <col min="12547" max="12552" width="17.125" style="2" customWidth="1"/>
    <col min="12553" max="12800" width="15.875" style="2"/>
    <col min="12801" max="12801" width="13.375" style="2" customWidth="1"/>
    <col min="12802" max="12802" width="27.125" style="2" customWidth="1"/>
    <col min="12803" max="12808" width="17.125" style="2" customWidth="1"/>
    <col min="12809" max="13056" width="15.875" style="2"/>
    <col min="13057" max="13057" width="13.375" style="2" customWidth="1"/>
    <col min="13058" max="13058" width="27.125" style="2" customWidth="1"/>
    <col min="13059" max="13064" width="17.125" style="2" customWidth="1"/>
    <col min="13065" max="13312" width="15.875" style="2"/>
    <col min="13313" max="13313" width="13.375" style="2" customWidth="1"/>
    <col min="13314" max="13314" width="27.125" style="2" customWidth="1"/>
    <col min="13315" max="13320" width="17.125" style="2" customWidth="1"/>
    <col min="13321" max="13568" width="15.875" style="2"/>
    <col min="13569" max="13569" width="13.375" style="2" customWidth="1"/>
    <col min="13570" max="13570" width="27.125" style="2" customWidth="1"/>
    <col min="13571" max="13576" width="17.125" style="2" customWidth="1"/>
    <col min="13577" max="13824" width="15.875" style="2"/>
    <col min="13825" max="13825" width="13.375" style="2" customWidth="1"/>
    <col min="13826" max="13826" width="27.125" style="2" customWidth="1"/>
    <col min="13827" max="13832" width="17.125" style="2" customWidth="1"/>
    <col min="13833" max="14080" width="15.875" style="2"/>
    <col min="14081" max="14081" width="13.375" style="2" customWidth="1"/>
    <col min="14082" max="14082" width="27.125" style="2" customWidth="1"/>
    <col min="14083" max="14088" width="17.125" style="2" customWidth="1"/>
    <col min="14089" max="14336" width="15.875" style="2"/>
    <col min="14337" max="14337" width="13.375" style="2" customWidth="1"/>
    <col min="14338" max="14338" width="27.125" style="2" customWidth="1"/>
    <col min="14339" max="14344" width="17.125" style="2" customWidth="1"/>
    <col min="14345" max="14592" width="15.875" style="2"/>
    <col min="14593" max="14593" width="13.375" style="2" customWidth="1"/>
    <col min="14594" max="14594" width="27.125" style="2" customWidth="1"/>
    <col min="14595" max="14600" width="17.125" style="2" customWidth="1"/>
    <col min="14601" max="14848" width="15.875" style="2"/>
    <col min="14849" max="14849" width="13.375" style="2" customWidth="1"/>
    <col min="14850" max="14850" width="27.125" style="2" customWidth="1"/>
    <col min="14851" max="14856" width="17.125" style="2" customWidth="1"/>
    <col min="14857" max="15104" width="15.875" style="2"/>
    <col min="15105" max="15105" width="13.375" style="2" customWidth="1"/>
    <col min="15106" max="15106" width="27.125" style="2" customWidth="1"/>
    <col min="15107" max="15112" width="17.125" style="2" customWidth="1"/>
    <col min="15113" max="15360" width="15.875" style="2"/>
    <col min="15361" max="15361" width="13.375" style="2" customWidth="1"/>
    <col min="15362" max="15362" width="27.125" style="2" customWidth="1"/>
    <col min="15363" max="15368" width="17.125" style="2" customWidth="1"/>
    <col min="15369" max="15616" width="15.875" style="2"/>
    <col min="15617" max="15617" width="13.375" style="2" customWidth="1"/>
    <col min="15618" max="15618" width="27.125" style="2" customWidth="1"/>
    <col min="15619" max="15624" width="17.125" style="2" customWidth="1"/>
    <col min="15625" max="15872" width="15.875" style="2"/>
    <col min="15873" max="15873" width="13.375" style="2" customWidth="1"/>
    <col min="15874" max="15874" width="27.125" style="2" customWidth="1"/>
    <col min="15875" max="15880" width="17.125" style="2" customWidth="1"/>
    <col min="15881" max="16128" width="15.875" style="2"/>
    <col min="16129" max="16129" width="13.375" style="2" customWidth="1"/>
    <col min="16130" max="16130" width="27.125" style="2" customWidth="1"/>
    <col min="16131" max="16136" width="17.125" style="2" customWidth="1"/>
    <col min="16137" max="16384" width="15.875" style="2"/>
  </cols>
  <sheetData>
    <row r="1" spans="1:8" x14ac:dyDescent="0.2">
      <c r="A1" s="1"/>
    </row>
    <row r="6" spans="1:8" x14ac:dyDescent="0.2">
      <c r="D6" s="3" t="s">
        <v>701</v>
      </c>
    </row>
    <row r="7" spans="1:8" ht="18" thickBot="1" x14ac:dyDescent="0.25">
      <c r="B7" s="4"/>
      <c r="C7" s="21" t="s">
        <v>702</v>
      </c>
      <c r="D7" s="4"/>
      <c r="E7" s="4"/>
      <c r="F7" s="4"/>
      <c r="G7" s="4"/>
      <c r="H7" s="4"/>
    </row>
    <row r="8" spans="1:8" x14ac:dyDescent="0.2">
      <c r="C8" s="9" t="s">
        <v>703</v>
      </c>
      <c r="D8" s="8"/>
      <c r="E8" s="140"/>
      <c r="F8" s="9" t="s">
        <v>704</v>
      </c>
      <c r="G8" s="140"/>
      <c r="H8" s="140"/>
    </row>
    <row r="9" spans="1:8" x14ac:dyDescent="0.2">
      <c r="C9" s="7"/>
      <c r="D9" s="8"/>
      <c r="E9" s="140"/>
      <c r="F9" s="7"/>
      <c r="G9" s="140"/>
      <c r="H9" s="140"/>
    </row>
    <row r="10" spans="1:8" x14ac:dyDescent="0.2">
      <c r="B10" s="8"/>
      <c r="C10" s="10" t="s">
        <v>140</v>
      </c>
      <c r="D10" s="10" t="s">
        <v>532</v>
      </c>
      <c r="E10" s="10" t="s">
        <v>533</v>
      </c>
      <c r="F10" s="10" t="s">
        <v>140</v>
      </c>
      <c r="G10" s="10" t="s">
        <v>532</v>
      </c>
      <c r="H10" s="10" t="s">
        <v>533</v>
      </c>
    </row>
    <row r="11" spans="1:8" x14ac:dyDescent="0.2">
      <c r="B11" s="30"/>
      <c r="C11" s="11" t="s">
        <v>11</v>
      </c>
      <c r="D11" s="12" t="s">
        <v>11</v>
      </c>
      <c r="E11" s="12" t="s">
        <v>11</v>
      </c>
      <c r="F11" s="12" t="s">
        <v>10</v>
      </c>
      <c r="G11" s="12" t="s">
        <v>10</v>
      </c>
      <c r="H11" s="12" t="s">
        <v>10</v>
      </c>
    </row>
    <row r="12" spans="1:8" x14ac:dyDescent="0.2">
      <c r="B12" s="1" t="s">
        <v>705</v>
      </c>
      <c r="C12" s="13">
        <v>63319</v>
      </c>
      <c r="D12" s="14">
        <v>40080</v>
      </c>
      <c r="E12" s="64">
        <f>C12-D12</f>
        <v>23239</v>
      </c>
      <c r="F12" s="14">
        <v>10111</v>
      </c>
      <c r="G12" s="14">
        <v>6591</v>
      </c>
      <c r="H12" s="64">
        <f>F12-G12</f>
        <v>3520</v>
      </c>
    </row>
    <row r="13" spans="1:8" x14ac:dyDescent="0.2">
      <c r="B13" s="1" t="s">
        <v>91</v>
      </c>
      <c r="C13" s="13">
        <v>60915</v>
      </c>
      <c r="D13" s="14">
        <v>37990</v>
      </c>
      <c r="E13" s="64">
        <f>C13-D13</f>
        <v>22925</v>
      </c>
      <c r="F13" s="14">
        <v>9012</v>
      </c>
      <c r="G13" s="14">
        <v>5914</v>
      </c>
      <c r="H13" s="64">
        <f>F13-G13</f>
        <v>3098</v>
      </c>
    </row>
    <row r="14" spans="1:8" x14ac:dyDescent="0.2">
      <c r="B14" s="1" t="s">
        <v>92</v>
      </c>
      <c r="C14" s="13">
        <v>53503</v>
      </c>
      <c r="D14" s="14">
        <v>34698</v>
      </c>
      <c r="E14" s="64">
        <f>C14-D14</f>
        <v>18805</v>
      </c>
      <c r="F14" s="14">
        <v>7980</v>
      </c>
      <c r="G14" s="14">
        <v>5405</v>
      </c>
      <c r="H14" s="64">
        <f>F14-G14</f>
        <v>2575</v>
      </c>
    </row>
    <row r="15" spans="1:8" x14ac:dyDescent="0.2">
      <c r="B15" s="1" t="s">
        <v>93</v>
      </c>
      <c r="C15" s="13">
        <v>50788</v>
      </c>
      <c r="D15" s="14">
        <v>33850</v>
      </c>
      <c r="E15" s="64">
        <f>C15-D15</f>
        <v>16938</v>
      </c>
      <c r="F15" s="14">
        <v>7752</v>
      </c>
      <c r="G15" s="14">
        <v>5380</v>
      </c>
      <c r="H15" s="64">
        <f>F15-G15</f>
        <v>2372</v>
      </c>
    </row>
    <row r="16" spans="1:8" x14ac:dyDescent="0.2">
      <c r="C16" s="7"/>
    </row>
    <row r="17" spans="2:8" x14ac:dyDescent="0.2">
      <c r="B17" s="1" t="s">
        <v>13</v>
      </c>
      <c r="C17" s="13">
        <v>54308</v>
      </c>
      <c r="D17" s="14">
        <v>36615</v>
      </c>
      <c r="E17" s="64">
        <f>C17-D17</f>
        <v>17693</v>
      </c>
      <c r="F17" s="14">
        <v>8436</v>
      </c>
      <c r="G17" s="14">
        <v>5808</v>
      </c>
      <c r="H17" s="64">
        <f>F17-G17</f>
        <v>2628</v>
      </c>
    </row>
    <row r="18" spans="2:8" x14ac:dyDescent="0.2">
      <c r="B18" s="1" t="s">
        <v>14</v>
      </c>
      <c r="C18" s="13">
        <v>61526</v>
      </c>
      <c r="D18" s="14">
        <v>41132</v>
      </c>
      <c r="E18" s="64">
        <f>C18-D18</f>
        <v>20394</v>
      </c>
      <c r="F18" s="14">
        <v>9180</v>
      </c>
      <c r="G18" s="14">
        <v>6250</v>
      </c>
      <c r="H18" s="64">
        <f>F18-G18</f>
        <v>2930</v>
      </c>
    </row>
    <row r="19" spans="2:8" x14ac:dyDescent="0.2">
      <c r="B19" s="1" t="s">
        <v>15</v>
      </c>
      <c r="C19" s="13">
        <v>63379</v>
      </c>
      <c r="D19" s="14">
        <v>42989</v>
      </c>
      <c r="E19" s="64">
        <f>C19-D19</f>
        <v>20390</v>
      </c>
      <c r="F19" s="14">
        <v>9884</v>
      </c>
      <c r="G19" s="14">
        <v>6793</v>
      </c>
      <c r="H19" s="64">
        <f>F19-G19</f>
        <v>3091</v>
      </c>
    </row>
    <row r="20" spans="2:8" x14ac:dyDescent="0.2">
      <c r="B20" s="1" t="s">
        <v>16</v>
      </c>
      <c r="C20" s="13">
        <v>70717</v>
      </c>
      <c r="D20" s="14">
        <v>49282</v>
      </c>
      <c r="E20" s="64">
        <f>C20-D20</f>
        <v>21435</v>
      </c>
      <c r="F20" s="14">
        <v>10320</v>
      </c>
      <c r="G20" s="14">
        <v>7383</v>
      </c>
      <c r="H20" s="64">
        <f>F20-G20</f>
        <v>2937</v>
      </c>
    </row>
    <row r="21" spans="2:8" x14ac:dyDescent="0.2">
      <c r="C21" s="7"/>
    </row>
    <row r="22" spans="2:8" x14ac:dyDescent="0.2">
      <c r="B22" s="1" t="s">
        <v>17</v>
      </c>
      <c r="C22" s="13">
        <v>72938</v>
      </c>
      <c r="D22" s="14">
        <v>48998</v>
      </c>
      <c r="E22" s="64">
        <f>C22-D22</f>
        <v>23940</v>
      </c>
      <c r="F22" s="14">
        <v>10339</v>
      </c>
      <c r="G22" s="14">
        <v>7281</v>
      </c>
      <c r="H22" s="64">
        <f>F22-G22</f>
        <v>3058</v>
      </c>
    </row>
    <row r="23" spans="2:8" x14ac:dyDescent="0.2">
      <c r="B23" s="1" t="s">
        <v>19</v>
      </c>
      <c r="C23" s="13">
        <v>76470</v>
      </c>
      <c r="D23" s="14">
        <v>53042</v>
      </c>
      <c r="E23" s="64">
        <f>C23-D23</f>
        <v>23428</v>
      </c>
      <c r="F23" s="14">
        <v>11534</v>
      </c>
      <c r="G23" s="14">
        <v>7968</v>
      </c>
      <c r="H23" s="64">
        <f>F23-G23</f>
        <v>3566</v>
      </c>
    </row>
    <row r="24" spans="2:8" x14ac:dyDescent="0.2">
      <c r="B24" s="1" t="s">
        <v>20</v>
      </c>
      <c r="C24" s="13">
        <v>89146</v>
      </c>
      <c r="D24" s="14">
        <v>61172</v>
      </c>
      <c r="E24" s="64">
        <f>C24-D24</f>
        <v>27974</v>
      </c>
      <c r="F24" s="14">
        <v>12656</v>
      </c>
      <c r="G24" s="14">
        <v>8806</v>
      </c>
      <c r="H24" s="64">
        <f>F24-G24</f>
        <v>3850</v>
      </c>
    </row>
    <row r="25" spans="2:8" x14ac:dyDescent="0.2">
      <c r="B25" s="3" t="s">
        <v>94</v>
      </c>
      <c r="C25" s="16">
        <v>85261</v>
      </c>
      <c r="D25" s="17">
        <v>58788</v>
      </c>
      <c r="E25" s="30">
        <f>C25-D25</f>
        <v>26473</v>
      </c>
      <c r="F25" s="17">
        <v>12746</v>
      </c>
      <c r="G25" s="17">
        <v>9109</v>
      </c>
      <c r="H25" s="30">
        <f>F25-G25</f>
        <v>3637</v>
      </c>
    </row>
    <row r="26" spans="2:8" ht="18" thickBot="1" x14ac:dyDescent="0.25">
      <c r="B26" s="4"/>
      <c r="C26" s="19"/>
      <c r="D26" s="4"/>
      <c r="E26" s="4"/>
      <c r="F26" s="4"/>
      <c r="G26" s="4"/>
      <c r="H26" s="4"/>
    </row>
    <row r="27" spans="2:8" x14ac:dyDescent="0.2">
      <c r="C27" s="61"/>
      <c r="D27" s="60" t="s">
        <v>706</v>
      </c>
      <c r="E27" s="8"/>
      <c r="F27" s="9" t="s">
        <v>707</v>
      </c>
      <c r="G27" s="8"/>
      <c r="H27" s="8"/>
    </row>
    <row r="28" spans="2:8" x14ac:dyDescent="0.2">
      <c r="C28" s="7"/>
      <c r="D28" s="8"/>
      <c r="E28" s="8"/>
      <c r="F28" s="7"/>
      <c r="G28" s="8"/>
      <c r="H28" s="8"/>
    </row>
    <row r="29" spans="2:8" x14ac:dyDescent="0.2">
      <c r="B29" s="8"/>
      <c r="C29" s="10" t="s">
        <v>140</v>
      </c>
      <c r="D29" s="10" t="s">
        <v>532</v>
      </c>
      <c r="E29" s="10" t="s">
        <v>533</v>
      </c>
      <c r="F29" s="10" t="s">
        <v>140</v>
      </c>
      <c r="G29" s="10" t="s">
        <v>532</v>
      </c>
      <c r="H29" s="10" t="s">
        <v>533</v>
      </c>
    </row>
    <row r="30" spans="2:8" x14ac:dyDescent="0.2">
      <c r="C30" s="11" t="s">
        <v>10</v>
      </c>
      <c r="D30" s="12" t="s">
        <v>10</v>
      </c>
      <c r="E30" s="12" t="s">
        <v>10</v>
      </c>
      <c r="F30" s="12" t="s">
        <v>40</v>
      </c>
      <c r="G30" s="12" t="s">
        <v>40</v>
      </c>
      <c r="H30" s="12" t="s">
        <v>40</v>
      </c>
    </row>
    <row r="31" spans="2:8" x14ac:dyDescent="0.2">
      <c r="B31" s="1" t="s">
        <v>705</v>
      </c>
      <c r="C31" s="13">
        <v>2144</v>
      </c>
      <c r="D31" s="14">
        <v>1437</v>
      </c>
      <c r="E31" s="64">
        <f>C31-D31</f>
        <v>707</v>
      </c>
      <c r="F31" s="23">
        <f t="shared" ref="F31:H34" si="0">C31/C12*100</f>
        <v>3.3860294698273821</v>
      </c>
      <c r="G31" s="23">
        <f t="shared" si="0"/>
        <v>3.5853293413173648</v>
      </c>
      <c r="H31" s="23">
        <f t="shared" si="0"/>
        <v>3.0422995825982189</v>
      </c>
    </row>
    <row r="32" spans="2:8" x14ac:dyDescent="0.2">
      <c r="B32" s="1" t="s">
        <v>91</v>
      </c>
      <c r="C32" s="13">
        <v>1863</v>
      </c>
      <c r="D32" s="14">
        <v>1268</v>
      </c>
      <c r="E32" s="64">
        <f>C32-D32</f>
        <v>595</v>
      </c>
      <c r="F32" s="23">
        <f t="shared" si="0"/>
        <v>3.0583600098497907</v>
      </c>
      <c r="G32" s="23">
        <f t="shared" si="0"/>
        <v>3.337720452750724</v>
      </c>
      <c r="H32" s="23">
        <f t="shared" si="0"/>
        <v>2.5954198473282442</v>
      </c>
    </row>
    <row r="33" spans="2:8" x14ac:dyDescent="0.2">
      <c r="B33" s="1" t="s">
        <v>92</v>
      </c>
      <c r="C33" s="13">
        <v>1496</v>
      </c>
      <c r="D33" s="14">
        <v>1114</v>
      </c>
      <c r="E33" s="64">
        <f>C33-D33</f>
        <v>382</v>
      </c>
      <c r="F33" s="23">
        <f t="shared" si="0"/>
        <v>2.7961048913145059</v>
      </c>
      <c r="G33" s="23">
        <f t="shared" si="0"/>
        <v>3.210559686437259</v>
      </c>
      <c r="H33" s="23">
        <f t="shared" si="0"/>
        <v>2.0313746344057431</v>
      </c>
    </row>
    <row r="34" spans="2:8" x14ac:dyDescent="0.2">
      <c r="B34" s="1" t="s">
        <v>93</v>
      </c>
      <c r="C34" s="13">
        <v>1417</v>
      </c>
      <c r="D34" s="14">
        <v>1038</v>
      </c>
      <c r="E34" s="64">
        <f>C34-D34</f>
        <v>379</v>
      </c>
      <c r="F34" s="23">
        <f t="shared" si="0"/>
        <v>2.7900291407419076</v>
      </c>
      <c r="G34" s="23">
        <f t="shared" si="0"/>
        <v>3.0664697193500738</v>
      </c>
      <c r="H34" s="23">
        <f t="shared" si="0"/>
        <v>2.2375723225882633</v>
      </c>
    </row>
    <row r="35" spans="2:8" x14ac:dyDescent="0.2">
      <c r="C35" s="7"/>
    </row>
    <row r="36" spans="2:8" x14ac:dyDescent="0.2">
      <c r="B36" s="1" t="s">
        <v>13</v>
      </c>
      <c r="C36" s="13">
        <v>1500</v>
      </c>
      <c r="D36" s="14">
        <v>1096</v>
      </c>
      <c r="E36" s="64">
        <f>C36-D36</f>
        <v>404</v>
      </c>
      <c r="F36" s="23">
        <f t="shared" ref="F36:H39" si="1">C36/C17*100</f>
        <v>2.762024011195404</v>
      </c>
      <c r="G36" s="23">
        <f t="shared" si="1"/>
        <v>2.9933087532432063</v>
      </c>
      <c r="H36" s="23">
        <f t="shared" si="1"/>
        <v>2.2833889108687053</v>
      </c>
    </row>
    <row r="37" spans="2:8" x14ac:dyDescent="0.2">
      <c r="B37" s="1" t="s">
        <v>14</v>
      </c>
      <c r="C37" s="13">
        <v>1630</v>
      </c>
      <c r="D37" s="14">
        <v>1180</v>
      </c>
      <c r="E37" s="64">
        <f>C37-D37</f>
        <v>450</v>
      </c>
      <c r="F37" s="23">
        <f t="shared" si="1"/>
        <v>2.6492864805123038</v>
      </c>
      <c r="G37" s="23">
        <f t="shared" si="1"/>
        <v>2.8688126033258774</v>
      </c>
      <c r="H37" s="23">
        <f t="shared" si="1"/>
        <v>2.206531332744925</v>
      </c>
    </row>
    <row r="38" spans="2:8" x14ac:dyDescent="0.2">
      <c r="B38" s="1" t="s">
        <v>15</v>
      </c>
      <c r="C38" s="13">
        <v>2112</v>
      </c>
      <c r="D38" s="14">
        <v>1543</v>
      </c>
      <c r="E38" s="64">
        <f>C38-D38</f>
        <v>569</v>
      </c>
      <c r="F38" s="23">
        <f t="shared" si="1"/>
        <v>3.3323340538664223</v>
      </c>
      <c r="G38" s="23">
        <f t="shared" si="1"/>
        <v>3.5892902835609108</v>
      </c>
      <c r="H38" s="23">
        <f t="shared" si="1"/>
        <v>2.7905836194212852</v>
      </c>
    </row>
    <row r="39" spans="2:8" x14ac:dyDescent="0.2">
      <c r="B39" s="1" t="s">
        <v>16</v>
      </c>
      <c r="C39" s="13">
        <v>2142</v>
      </c>
      <c r="D39" s="14">
        <v>1614</v>
      </c>
      <c r="E39" s="64">
        <f>C39-D39</f>
        <v>528</v>
      </c>
      <c r="F39" s="23">
        <f t="shared" si="1"/>
        <v>3.0289746454176503</v>
      </c>
      <c r="G39" s="23">
        <f t="shared" si="1"/>
        <v>3.2750294225072039</v>
      </c>
      <c r="H39" s="23">
        <f t="shared" si="1"/>
        <v>2.463261021693492</v>
      </c>
    </row>
    <row r="40" spans="2:8" x14ac:dyDescent="0.2">
      <c r="C40" s="7"/>
    </row>
    <row r="41" spans="2:8" x14ac:dyDescent="0.2">
      <c r="B41" s="1" t="s">
        <v>17</v>
      </c>
      <c r="C41" s="13">
        <v>2208</v>
      </c>
      <c r="D41" s="14">
        <v>1642</v>
      </c>
      <c r="E41" s="64">
        <f>C41-D41</f>
        <v>566</v>
      </c>
      <c r="F41" s="23">
        <f t="shared" ref="F41:H44" si="2">C41/C22*100</f>
        <v>3.0272286051166741</v>
      </c>
      <c r="G41" s="23">
        <f t="shared" si="2"/>
        <v>3.3511571900893911</v>
      </c>
      <c r="H41" s="23">
        <f t="shared" si="2"/>
        <v>2.3642439431913118</v>
      </c>
    </row>
    <row r="42" spans="2:8" x14ac:dyDescent="0.2">
      <c r="B42" s="1" t="s">
        <v>19</v>
      </c>
      <c r="C42" s="13">
        <v>2018</v>
      </c>
      <c r="D42" s="14">
        <v>1458</v>
      </c>
      <c r="E42" s="64">
        <f>C42-D42</f>
        <v>560</v>
      </c>
      <c r="F42" s="23">
        <f t="shared" si="2"/>
        <v>2.6389433764875116</v>
      </c>
      <c r="G42" s="23">
        <f t="shared" si="2"/>
        <v>2.7487651295200028</v>
      </c>
      <c r="H42" s="23">
        <f t="shared" si="2"/>
        <v>2.3903022024927436</v>
      </c>
    </row>
    <row r="43" spans="2:8" x14ac:dyDescent="0.2">
      <c r="B43" s="1" t="s">
        <v>20</v>
      </c>
      <c r="C43" s="13">
        <v>2020</v>
      </c>
      <c r="D43" s="14">
        <v>1577</v>
      </c>
      <c r="E43" s="64">
        <f>C43-D43</f>
        <v>443</v>
      </c>
      <c r="F43" s="23">
        <f t="shared" si="2"/>
        <v>2.2659457519125925</v>
      </c>
      <c r="G43" s="23">
        <f t="shared" si="2"/>
        <v>2.5779768521545803</v>
      </c>
      <c r="H43" s="23">
        <f t="shared" si="2"/>
        <v>1.5836133552584544</v>
      </c>
    </row>
    <row r="44" spans="2:8" x14ac:dyDescent="0.2">
      <c r="B44" s="3" t="s">
        <v>94</v>
      </c>
      <c r="C44" s="16">
        <v>2245</v>
      </c>
      <c r="D44" s="17">
        <v>1728</v>
      </c>
      <c r="E44" s="30">
        <f>C44-D44</f>
        <v>517</v>
      </c>
      <c r="F44" s="25">
        <f t="shared" si="2"/>
        <v>2.6330913313238176</v>
      </c>
      <c r="G44" s="25">
        <f t="shared" si="2"/>
        <v>2.9393753827311695</v>
      </c>
      <c r="H44" s="25">
        <f t="shared" si="2"/>
        <v>1.9529331771994107</v>
      </c>
    </row>
    <row r="45" spans="2:8" ht="18" thickBot="1" x14ac:dyDescent="0.25">
      <c r="B45" s="4"/>
      <c r="C45" s="19"/>
      <c r="D45" s="4"/>
      <c r="E45" s="4"/>
      <c r="F45" s="4"/>
      <c r="G45" s="4"/>
      <c r="H45" s="4"/>
    </row>
    <row r="46" spans="2:8" x14ac:dyDescent="0.2">
      <c r="C46" s="1" t="s">
        <v>700</v>
      </c>
    </row>
  </sheetData>
  <phoneticPr fontId="2"/>
  <pageMargins left="0.49" right="0.46" top="0.6" bottom="0.56000000000000005" header="0.51200000000000001" footer="0.51200000000000001"/>
  <pageSetup paperSize="12" scale="75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H29"/>
  <sheetViews>
    <sheetView showGridLines="0" zoomScale="75" workbookViewId="0">
      <selection activeCell="G22" sqref="G22"/>
    </sheetView>
  </sheetViews>
  <sheetFormatPr defaultColWidth="15.875" defaultRowHeight="17.25" x14ac:dyDescent="0.2"/>
  <cols>
    <col min="1" max="1" width="13.375" style="2" customWidth="1"/>
    <col min="2" max="2" width="27.125" style="2" customWidth="1"/>
    <col min="3" max="8" width="17.125" style="2" customWidth="1"/>
    <col min="9" max="256" width="15.875" style="2"/>
    <col min="257" max="257" width="13.375" style="2" customWidth="1"/>
    <col min="258" max="258" width="27.125" style="2" customWidth="1"/>
    <col min="259" max="264" width="17.125" style="2" customWidth="1"/>
    <col min="265" max="512" width="15.875" style="2"/>
    <col min="513" max="513" width="13.375" style="2" customWidth="1"/>
    <col min="514" max="514" width="27.125" style="2" customWidth="1"/>
    <col min="515" max="520" width="17.125" style="2" customWidth="1"/>
    <col min="521" max="768" width="15.875" style="2"/>
    <col min="769" max="769" width="13.375" style="2" customWidth="1"/>
    <col min="770" max="770" width="27.125" style="2" customWidth="1"/>
    <col min="771" max="776" width="17.125" style="2" customWidth="1"/>
    <col min="777" max="1024" width="15.875" style="2"/>
    <col min="1025" max="1025" width="13.375" style="2" customWidth="1"/>
    <col min="1026" max="1026" width="27.125" style="2" customWidth="1"/>
    <col min="1027" max="1032" width="17.125" style="2" customWidth="1"/>
    <col min="1033" max="1280" width="15.875" style="2"/>
    <col min="1281" max="1281" width="13.375" style="2" customWidth="1"/>
    <col min="1282" max="1282" width="27.125" style="2" customWidth="1"/>
    <col min="1283" max="1288" width="17.125" style="2" customWidth="1"/>
    <col min="1289" max="1536" width="15.875" style="2"/>
    <col min="1537" max="1537" width="13.375" style="2" customWidth="1"/>
    <col min="1538" max="1538" width="27.125" style="2" customWidth="1"/>
    <col min="1539" max="1544" width="17.125" style="2" customWidth="1"/>
    <col min="1545" max="1792" width="15.875" style="2"/>
    <col min="1793" max="1793" width="13.375" style="2" customWidth="1"/>
    <col min="1794" max="1794" width="27.125" style="2" customWidth="1"/>
    <col min="1795" max="1800" width="17.125" style="2" customWidth="1"/>
    <col min="1801" max="2048" width="15.875" style="2"/>
    <col min="2049" max="2049" width="13.375" style="2" customWidth="1"/>
    <col min="2050" max="2050" width="27.125" style="2" customWidth="1"/>
    <col min="2051" max="2056" width="17.125" style="2" customWidth="1"/>
    <col min="2057" max="2304" width="15.875" style="2"/>
    <col min="2305" max="2305" width="13.375" style="2" customWidth="1"/>
    <col min="2306" max="2306" width="27.125" style="2" customWidth="1"/>
    <col min="2307" max="2312" width="17.125" style="2" customWidth="1"/>
    <col min="2313" max="2560" width="15.875" style="2"/>
    <col min="2561" max="2561" width="13.375" style="2" customWidth="1"/>
    <col min="2562" max="2562" width="27.125" style="2" customWidth="1"/>
    <col min="2563" max="2568" width="17.125" style="2" customWidth="1"/>
    <col min="2569" max="2816" width="15.875" style="2"/>
    <col min="2817" max="2817" width="13.375" style="2" customWidth="1"/>
    <col min="2818" max="2818" width="27.125" style="2" customWidth="1"/>
    <col min="2819" max="2824" width="17.125" style="2" customWidth="1"/>
    <col min="2825" max="3072" width="15.875" style="2"/>
    <col min="3073" max="3073" width="13.375" style="2" customWidth="1"/>
    <col min="3074" max="3074" width="27.125" style="2" customWidth="1"/>
    <col min="3075" max="3080" width="17.125" style="2" customWidth="1"/>
    <col min="3081" max="3328" width="15.875" style="2"/>
    <col min="3329" max="3329" width="13.375" style="2" customWidth="1"/>
    <col min="3330" max="3330" width="27.125" style="2" customWidth="1"/>
    <col min="3331" max="3336" width="17.125" style="2" customWidth="1"/>
    <col min="3337" max="3584" width="15.875" style="2"/>
    <col min="3585" max="3585" width="13.375" style="2" customWidth="1"/>
    <col min="3586" max="3586" width="27.125" style="2" customWidth="1"/>
    <col min="3587" max="3592" width="17.125" style="2" customWidth="1"/>
    <col min="3593" max="3840" width="15.875" style="2"/>
    <col min="3841" max="3841" width="13.375" style="2" customWidth="1"/>
    <col min="3842" max="3842" width="27.125" style="2" customWidth="1"/>
    <col min="3843" max="3848" width="17.125" style="2" customWidth="1"/>
    <col min="3849" max="4096" width="15.875" style="2"/>
    <col min="4097" max="4097" width="13.375" style="2" customWidth="1"/>
    <col min="4098" max="4098" width="27.125" style="2" customWidth="1"/>
    <col min="4099" max="4104" width="17.125" style="2" customWidth="1"/>
    <col min="4105" max="4352" width="15.875" style="2"/>
    <col min="4353" max="4353" width="13.375" style="2" customWidth="1"/>
    <col min="4354" max="4354" width="27.125" style="2" customWidth="1"/>
    <col min="4355" max="4360" width="17.125" style="2" customWidth="1"/>
    <col min="4361" max="4608" width="15.875" style="2"/>
    <col min="4609" max="4609" width="13.375" style="2" customWidth="1"/>
    <col min="4610" max="4610" width="27.125" style="2" customWidth="1"/>
    <col min="4611" max="4616" width="17.125" style="2" customWidth="1"/>
    <col min="4617" max="4864" width="15.875" style="2"/>
    <col min="4865" max="4865" width="13.375" style="2" customWidth="1"/>
    <col min="4866" max="4866" width="27.125" style="2" customWidth="1"/>
    <col min="4867" max="4872" width="17.125" style="2" customWidth="1"/>
    <col min="4873" max="5120" width="15.875" style="2"/>
    <col min="5121" max="5121" width="13.375" style="2" customWidth="1"/>
    <col min="5122" max="5122" width="27.125" style="2" customWidth="1"/>
    <col min="5123" max="5128" width="17.125" style="2" customWidth="1"/>
    <col min="5129" max="5376" width="15.875" style="2"/>
    <col min="5377" max="5377" width="13.375" style="2" customWidth="1"/>
    <col min="5378" max="5378" width="27.125" style="2" customWidth="1"/>
    <col min="5379" max="5384" width="17.125" style="2" customWidth="1"/>
    <col min="5385" max="5632" width="15.875" style="2"/>
    <col min="5633" max="5633" width="13.375" style="2" customWidth="1"/>
    <col min="5634" max="5634" width="27.125" style="2" customWidth="1"/>
    <col min="5635" max="5640" width="17.125" style="2" customWidth="1"/>
    <col min="5641" max="5888" width="15.875" style="2"/>
    <col min="5889" max="5889" width="13.375" style="2" customWidth="1"/>
    <col min="5890" max="5890" width="27.125" style="2" customWidth="1"/>
    <col min="5891" max="5896" width="17.125" style="2" customWidth="1"/>
    <col min="5897" max="6144" width="15.875" style="2"/>
    <col min="6145" max="6145" width="13.375" style="2" customWidth="1"/>
    <col min="6146" max="6146" width="27.125" style="2" customWidth="1"/>
    <col min="6147" max="6152" width="17.125" style="2" customWidth="1"/>
    <col min="6153" max="6400" width="15.875" style="2"/>
    <col min="6401" max="6401" width="13.375" style="2" customWidth="1"/>
    <col min="6402" max="6402" width="27.125" style="2" customWidth="1"/>
    <col min="6403" max="6408" width="17.125" style="2" customWidth="1"/>
    <col min="6409" max="6656" width="15.875" style="2"/>
    <col min="6657" max="6657" width="13.375" style="2" customWidth="1"/>
    <col min="6658" max="6658" width="27.125" style="2" customWidth="1"/>
    <col min="6659" max="6664" width="17.125" style="2" customWidth="1"/>
    <col min="6665" max="6912" width="15.875" style="2"/>
    <col min="6913" max="6913" width="13.375" style="2" customWidth="1"/>
    <col min="6914" max="6914" width="27.125" style="2" customWidth="1"/>
    <col min="6915" max="6920" width="17.125" style="2" customWidth="1"/>
    <col min="6921" max="7168" width="15.875" style="2"/>
    <col min="7169" max="7169" width="13.375" style="2" customWidth="1"/>
    <col min="7170" max="7170" width="27.125" style="2" customWidth="1"/>
    <col min="7171" max="7176" width="17.125" style="2" customWidth="1"/>
    <col min="7177" max="7424" width="15.875" style="2"/>
    <col min="7425" max="7425" width="13.375" style="2" customWidth="1"/>
    <col min="7426" max="7426" width="27.125" style="2" customWidth="1"/>
    <col min="7427" max="7432" width="17.125" style="2" customWidth="1"/>
    <col min="7433" max="7680" width="15.875" style="2"/>
    <col min="7681" max="7681" width="13.375" style="2" customWidth="1"/>
    <col min="7682" max="7682" width="27.125" style="2" customWidth="1"/>
    <col min="7683" max="7688" width="17.125" style="2" customWidth="1"/>
    <col min="7689" max="7936" width="15.875" style="2"/>
    <col min="7937" max="7937" width="13.375" style="2" customWidth="1"/>
    <col min="7938" max="7938" width="27.125" style="2" customWidth="1"/>
    <col min="7939" max="7944" width="17.125" style="2" customWidth="1"/>
    <col min="7945" max="8192" width="15.875" style="2"/>
    <col min="8193" max="8193" width="13.375" style="2" customWidth="1"/>
    <col min="8194" max="8194" width="27.125" style="2" customWidth="1"/>
    <col min="8195" max="8200" width="17.125" style="2" customWidth="1"/>
    <col min="8201" max="8448" width="15.875" style="2"/>
    <col min="8449" max="8449" width="13.375" style="2" customWidth="1"/>
    <col min="8450" max="8450" width="27.125" style="2" customWidth="1"/>
    <col min="8451" max="8456" width="17.125" style="2" customWidth="1"/>
    <col min="8457" max="8704" width="15.875" style="2"/>
    <col min="8705" max="8705" width="13.375" style="2" customWidth="1"/>
    <col min="8706" max="8706" width="27.125" style="2" customWidth="1"/>
    <col min="8707" max="8712" width="17.125" style="2" customWidth="1"/>
    <col min="8713" max="8960" width="15.875" style="2"/>
    <col min="8961" max="8961" width="13.375" style="2" customWidth="1"/>
    <col min="8962" max="8962" width="27.125" style="2" customWidth="1"/>
    <col min="8963" max="8968" width="17.125" style="2" customWidth="1"/>
    <col min="8969" max="9216" width="15.875" style="2"/>
    <col min="9217" max="9217" width="13.375" style="2" customWidth="1"/>
    <col min="9218" max="9218" width="27.125" style="2" customWidth="1"/>
    <col min="9219" max="9224" width="17.125" style="2" customWidth="1"/>
    <col min="9225" max="9472" width="15.875" style="2"/>
    <col min="9473" max="9473" width="13.375" style="2" customWidth="1"/>
    <col min="9474" max="9474" width="27.125" style="2" customWidth="1"/>
    <col min="9475" max="9480" width="17.125" style="2" customWidth="1"/>
    <col min="9481" max="9728" width="15.875" style="2"/>
    <col min="9729" max="9729" width="13.375" style="2" customWidth="1"/>
    <col min="9730" max="9730" width="27.125" style="2" customWidth="1"/>
    <col min="9731" max="9736" width="17.125" style="2" customWidth="1"/>
    <col min="9737" max="9984" width="15.875" style="2"/>
    <col min="9985" max="9985" width="13.375" style="2" customWidth="1"/>
    <col min="9986" max="9986" width="27.125" style="2" customWidth="1"/>
    <col min="9987" max="9992" width="17.125" style="2" customWidth="1"/>
    <col min="9993" max="10240" width="15.875" style="2"/>
    <col min="10241" max="10241" width="13.375" style="2" customWidth="1"/>
    <col min="10242" max="10242" width="27.125" style="2" customWidth="1"/>
    <col min="10243" max="10248" width="17.125" style="2" customWidth="1"/>
    <col min="10249" max="10496" width="15.875" style="2"/>
    <col min="10497" max="10497" width="13.375" style="2" customWidth="1"/>
    <col min="10498" max="10498" width="27.125" style="2" customWidth="1"/>
    <col min="10499" max="10504" width="17.125" style="2" customWidth="1"/>
    <col min="10505" max="10752" width="15.875" style="2"/>
    <col min="10753" max="10753" width="13.375" style="2" customWidth="1"/>
    <col min="10754" max="10754" width="27.125" style="2" customWidth="1"/>
    <col min="10755" max="10760" width="17.125" style="2" customWidth="1"/>
    <col min="10761" max="11008" width="15.875" style="2"/>
    <col min="11009" max="11009" width="13.375" style="2" customWidth="1"/>
    <col min="11010" max="11010" width="27.125" style="2" customWidth="1"/>
    <col min="11011" max="11016" width="17.125" style="2" customWidth="1"/>
    <col min="11017" max="11264" width="15.875" style="2"/>
    <col min="11265" max="11265" width="13.375" style="2" customWidth="1"/>
    <col min="11266" max="11266" width="27.125" style="2" customWidth="1"/>
    <col min="11267" max="11272" width="17.125" style="2" customWidth="1"/>
    <col min="11273" max="11520" width="15.875" style="2"/>
    <col min="11521" max="11521" width="13.375" style="2" customWidth="1"/>
    <col min="11522" max="11522" width="27.125" style="2" customWidth="1"/>
    <col min="11523" max="11528" width="17.125" style="2" customWidth="1"/>
    <col min="11529" max="11776" width="15.875" style="2"/>
    <col min="11777" max="11777" width="13.375" style="2" customWidth="1"/>
    <col min="11778" max="11778" width="27.125" style="2" customWidth="1"/>
    <col min="11779" max="11784" width="17.125" style="2" customWidth="1"/>
    <col min="11785" max="12032" width="15.875" style="2"/>
    <col min="12033" max="12033" width="13.375" style="2" customWidth="1"/>
    <col min="12034" max="12034" width="27.125" style="2" customWidth="1"/>
    <col min="12035" max="12040" width="17.125" style="2" customWidth="1"/>
    <col min="12041" max="12288" width="15.875" style="2"/>
    <col min="12289" max="12289" width="13.375" style="2" customWidth="1"/>
    <col min="12290" max="12290" width="27.125" style="2" customWidth="1"/>
    <col min="12291" max="12296" width="17.125" style="2" customWidth="1"/>
    <col min="12297" max="12544" width="15.875" style="2"/>
    <col min="12545" max="12545" width="13.375" style="2" customWidth="1"/>
    <col min="12546" max="12546" width="27.125" style="2" customWidth="1"/>
    <col min="12547" max="12552" width="17.125" style="2" customWidth="1"/>
    <col min="12553" max="12800" width="15.875" style="2"/>
    <col min="12801" max="12801" width="13.375" style="2" customWidth="1"/>
    <col min="12802" max="12802" width="27.125" style="2" customWidth="1"/>
    <col min="12803" max="12808" width="17.125" style="2" customWidth="1"/>
    <col min="12809" max="13056" width="15.875" style="2"/>
    <col min="13057" max="13057" width="13.375" style="2" customWidth="1"/>
    <col min="13058" max="13058" width="27.125" style="2" customWidth="1"/>
    <col min="13059" max="13064" width="17.125" style="2" customWidth="1"/>
    <col min="13065" max="13312" width="15.875" style="2"/>
    <col min="13313" max="13313" width="13.375" style="2" customWidth="1"/>
    <col min="13314" max="13314" width="27.125" style="2" customWidth="1"/>
    <col min="13315" max="13320" width="17.125" style="2" customWidth="1"/>
    <col min="13321" max="13568" width="15.875" style="2"/>
    <col min="13569" max="13569" width="13.375" style="2" customWidth="1"/>
    <col min="13570" max="13570" width="27.125" style="2" customWidth="1"/>
    <col min="13571" max="13576" width="17.125" style="2" customWidth="1"/>
    <col min="13577" max="13824" width="15.875" style="2"/>
    <col min="13825" max="13825" width="13.375" style="2" customWidth="1"/>
    <col min="13826" max="13826" width="27.125" style="2" customWidth="1"/>
    <col min="13827" max="13832" width="17.125" style="2" customWidth="1"/>
    <col min="13833" max="14080" width="15.875" style="2"/>
    <col min="14081" max="14081" width="13.375" style="2" customWidth="1"/>
    <col min="14082" max="14082" width="27.125" style="2" customWidth="1"/>
    <col min="14083" max="14088" width="17.125" style="2" customWidth="1"/>
    <col min="14089" max="14336" width="15.875" style="2"/>
    <col min="14337" max="14337" width="13.375" style="2" customWidth="1"/>
    <col min="14338" max="14338" width="27.125" style="2" customWidth="1"/>
    <col min="14339" max="14344" width="17.125" style="2" customWidth="1"/>
    <col min="14345" max="14592" width="15.875" style="2"/>
    <col min="14593" max="14593" width="13.375" style="2" customWidth="1"/>
    <col min="14594" max="14594" width="27.125" style="2" customWidth="1"/>
    <col min="14595" max="14600" width="17.125" style="2" customWidth="1"/>
    <col min="14601" max="14848" width="15.875" style="2"/>
    <col min="14849" max="14849" width="13.375" style="2" customWidth="1"/>
    <col min="14850" max="14850" width="27.125" style="2" customWidth="1"/>
    <col min="14851" max="14856" width="17.125" style="2" customWidth="1"/>
    <col min="14857" max="15104" width="15.875" style="2"/>
    <col min="15105" max="15105" width="13.375" style="2" customWidth="1"/>
    <col min="15106" max="15106" width="27.125" style="2" customWidth="1"/>
    <col min="15107" max="15112" width="17.125" style="2" customWidth="1"/>
    <col min="15113" max="15360" width="15.875" style="2"/>
    <col min="15361" max="15361" width="13.375" style="2" customWidth="1"/>
    <col min="15362" max="15362" width="27.125" style="2" customWidth="1"/>
    <col min="15363" max="15368" width="17.125" style="2" customWidth="1"/>
    <col min="15369" max="15616" width="15.875" style="2"/>
    <col min="15617" max="15617" width="13.375" style="2" customWidth="1"/>
    <col min="15618" max="15618" width="27.125" style="2" customWidth="1"/>
    <col min="15619" max="15624" width="17.125" style="2" customWidth="1"/>
    <col min="15625" max="15872" width="15.875" style="2"/>
    <col min="15873" max="15873" width="13.375" style="2" customWidth="1"/>
    <col min="15874" max="15874" width="27.125" style="2" customWidth="1"/>
    <col min="15875" max="15880" width="17.125" style="2" customWidth="1"/>
    <col min="15881" max="16128" width="15.875" style="2"/>
    <col min="16129" max="16129" width="13.375" style="2" customWidth="1"/>
    <col min="16130" max="16130" width="27.125" style="2" customWidth="1"/>
    <col min="16131" max="16136" width="17.125" style="2" customWidth="1"/>
    <col min="16137" max="16384" width="15.875" style="2"/>
  </cols>
  <sheetData>
    <row r="1" spans="1:8" x14ac:dyDescent="0.2">
      <c r="A1" s="1"/>
    </row>
    <row r="6" spans="1:8" x14ac:dyDescent="0.2">
      <c r="D6" s="3" t="s">
        <v>708</v>
      </c>
    </row>
    <row r="7" spans="1:8" x14ac:dyDescent="0.2">
      <c r="C7" s="1" t="s">
        <v>709</v>
      </c>
    </row>
    <row r="8" spans="1:8" ht="18" thickBot="1" x14ac:dyDescent="0.25">
      <c r="B8" s="4"/>
      <c r="C8" s="21" t="s">
        <v>710</v>
      </c>
      <c r="D8" s="4"/>
      <c r="E8" s="4"/>
      <c r="F8" s="4"/>
      <c r="G8" s="4"/>
      <c r="H8" s="4"/>
    </row>
    <row r="9" spans="1:8" x14ac:dyDescent="0.2">
      <c r="C9" s="7"/>
      <c r="E9" s="7"/>
      <c r="G9" s="7"/>
    </row>
    <row r="10" spans="1:8" x14ac:dyDescent="0.2">
      <c r="C10" s="9" t="s">
        <v>711</v>
      </c>
      <c r="D10" s="8"/>
      <c r="E10" s="9" t="s">
        <v>628</v>
      </c>
      <c r="F10" s="8"/>
      <c r="G10" s="9" t="s">
        <v>712</v>
      </c>
      <c r="H10" s="8"/>
    </row>
    <row r="11" spans="1:8" x14ac:dyDescent="0.2">
      <c r="B11" s="8"/>
      <c r="C11" s="10" t="s">
        <v>713</v>
      </c>
      <c r="D11" s="10" t="s">
        <v>714</v>
      </c>
      <c r="E11" s="10" t="s">
        <v>713</v>
      </c>
      <c r="F11" s="10" t="s">
        <v>714</v>
      </c>
      <c r="G11" s="10" t="s">
        <v>713</v>
      </c>
      <c r="H11" s="10" t="s">
        <v>714</v>
      </c>
    </row>
    <row r="12" spans="1:8" x14ac:dyDescent="0.2">
      <c r="C12" s="11" t="s">
        <v>11</v>
      </c>
      <c r="D12" s="12" t="s">
        <v>11</v>
      </c>
      <c r="E12" s="12" t="s">
        <v>10</v>
      </c>
      <c r="F12" s="12" t="s">
        <v>10</v>
      </c>
      <c r="G12" s="12" t="s">
        <v>10</v>
      </c>
      <c r="H12" s="12" t="s">
        <v>10</v>
      </c>
    </row>
    <row r="13" spans="1:8" x14ac:dyDescent="0.2">
      <c r="B13" s="1" t="s">
        <v>705</v>
      </c>
      <c r="C13" s="13">
        <v>735</v>
      </c>
      <c r="D13" s="14">
        <v>135</v>
      </c>
      <c r="E13" s="14">
        <v>330</v>
      </c>
      <c r="F13" s="14">
        <v>35</v>
      </c>
      <c r="G13" s="14">
        <v>151</v>
      </c>
      <c r="H13" s="14">
        <v>27</v>
      </c>
    </row>
    <row r="14" spans="1:8" x14ac:dyDescent="0.2">
      <c r="B14" s="1" t="s">
        <v>91</v>
      </c>
      <c r="C14" s="13">
        <v>785</v>
      </c>
      <c r="D14" s="14">
        <v>157</v>
      </c>
      <c r="E14" s="14">
        <v>301</v>
      </c>
      <c r="F14" s="14">
        <v>46</v>
      </c>
      <c r="G14" s="14">
        <v>142</v>
      </c>
      <c r="H14" s="14">
        <v>32</v>
      </c>
    </row>
    <row r="15" spans="1:8" x14ac:dyDescent="0.2">
      <c r="B15" s="1" t="s">
        <v>92</v>
      </c>
      <c r="C15" s="13">
        <v>717</v>
      </c>
      <c r="D15" s="14">
        <v>133</v>
      </c>
      <c r="E15" s="14">
        <v>413</v>
      </c>
      <c r="F15" s="14">
        <v>62</v>
      </c>
      <c r="G15" s="14">
        <v>159</v>
      </c>
      <c r="H15" s="14">
        <v>45</v>
      </c>
    </row>
    <row r="16" spans="1:8" x14ac:dyDescent="0.2">
      <c r="B16" s="1" t="s">
        <v>93</v>
      </c>
      <c r="C16" s="13">
        <v>546</v>
      </c>
      <c r="D16" s="14">
        <v>146</v>
      </c>
      <c r="E16" s="14">
        <v>432</v>
      </c>
      <c r="F16" s="14">
        <v>100</v>
      </c>
      <c r="G16" s="14">
        <v>180</v>
      </c>
      <c r="H16" s="14">
        <v>59</v>
      </c>
    </row>
    <row r="17" spans="1:8" x14ac:dyDescent="0.2">
      <c r="C17" s="7"/>
    </row>
    <row r="18" spans="1:8" x14ac:dyDescent="0.2">
      <c r="B18" s="1" t="s">
        <v>13</v>
      </c>
      <c r="C18" s="13">
        <v>657</v>
      </c>
      <c r="D18" s="14">
        <v>162</v>
      </c>
      <c r="E18" s="14">
        <v>427</v>
      </c>
      <c r="F18" s="14">
        <v>100</v>
      </c>
      <c r="G18" s="14">
        <v>164</v>
      </c>
      <c r="H18" s="14">
        <v>60</v>
      </c>
    </row>
    <row r="19" spans="1:8" x14ac:dyDescent="0.2">
      <c r="B19" s="1" t="s">
        <v>14</v>
      </c>
      <c r="C19" s="13">
        <v>772</v>
      </c>
      <c r="D19" s="14">
        <v>181</v>
      </c>
      <c r="E19" s="14">
        <v>472</v>
      </c>
      <c r="F19" s="14">
        <v>95</v>
      </c>
      <c r="G19" s="14">
        <v>124</v>
      </c>
      <c r="H19" s="14">
        <v>47</v>
      </c>
    </row>
    <row r="20" spans="1:8" x14ac:dyDescent="0.2">
      <c r="B20" s="1" t="s">
        <v>15</v>
      </c>
      <c r="C20" s="13">
        <v>847</v>
      </c>
      <c r="D20" s="14">
        <v>214</v>
      </c>
      <c r="E20" s="14">
        <v>434</v>
      </c>
      <c r="F20" s="14">
        <v>105</v>
      </c>
      <c r="G20" s="14">
        <v>158</v>
      </c>
      <c r="H20" s="14">
        <v>64</v>
      </c>
    </row>
    <row r="21" spans="1:8" x14ac:dyDescent="0.2">
      <c r="B21" s="1" t="s">
        <v>16</v>
      </c>
      <c r="C21" s="13">
        <v>846</v>
      </c>
      <c r="D21" s="14">
        <v>226</v>
      </c>
      <c r="E21" s="14">
        <v>475</v>
      </c>
      <c r="F21" s="14">
        <v>133</v>
      </c>
      <c r="G21" s="14">
        <v>165</v>
      </c>
      <c r="H21" s="14">
        <v>72</v>
      </c>
    </row>
    <row r="22" spans="1:8" x14ac:dyDescent="0.2">
      <c r="C22" s="7"/>
    </row>
    <row r="23" spans="1:8" x14ac:dyDescent="0.2">
      <c r="B23" s="1" t="s">
        <v>17</v>
      </c>
      <c r="C23" s="13">
        <v>916</v>
      </c>
      <c r="D23" s="14">
        <v>258</v>
      </c>
      <c r="E23" s="14">
        <v>486</v>
      </c>
      <c r="F23" s="14">
        <v>156</v>
      </c>
      <c r="G23" s="14">
        <v>162</v>
      </c>
      <c r="H23" s="14">
        <v>77</v>
      </c>
    </row>
    <row r="24" spans="1:8" x14ac:dyDescent="0.2">
      <c r="B24" s="1" t="s">
        <v>19</v>
      </c>
      <c r="C24" s="13">
        <v>1066</v>
      </c>
      <c r="D24" s="14">
        <v>293</v>
      </c>
      <c r="E24" s="14">
        <v>592</v>
      </c>
      <c r="F24" s="14">
        <v>188</v>
      </c>
      <c r="G24" s="14">
        <v>133</v>
      </c>
      <c r="H24" s="14">
        <v>68</v>
      </c>
    </row>
    <row r="25" spans="1:8" x14ac:dyDescent="0.2">
      <c r="B25" s="1" t="s">
        <v>20</v>
      </c>
      <c r="C25" s="13">
        <v>967</v>
      </c>
      <c r="D25" s="14">
        <v>275</v>
      </c>
      <c r="E25" s="14">
        <v>524</v>
      </c>
      <c r="F25" s="14">
        <v>157</v>
      </c>
      <c r="G25" s="14">
        <v>148</v>
      </c>
      <c r="H25" s="14">
        <v>74</v>
      </c>
    </row>
    <row r="26" spans="1:8" x14ac:dyDescent="0.2">
      <c r="B26" s="3" t="s">
        <v>94</v>
      </c>
      <c r="C26" s="16">
        <v>1083</v>
      </c>
      <c r="D26" s="17">
        <v>275</v>
      </c>
      <c r="E26" s="17">
        <v>479</v>
      </c>
      <c r="F26" s="17">
        <v>148</v>
      </c>
      <c r="G26" s="17">
        <v>184</v>
      </c>
      <c r="H26" s="17">
        <v>74</v>
      </c>
    </row>
    <row r="27" spans="1:8" ht="18" thickBot="1" x14ac:dyDescent="0.25">
      <c r="B27" s="34"/>
      <c r="C27" s="143"/>
      <c r="D27" s="66"/>
      <c r="E27" s="66"/>
      <c r="F27" s="66"/>
      <c r="G27" s="66"/>
      <c r="H27" s="66"/>
    </row>
    <row r="28" spans="1:8" x14ac:dyDescent="0.2">
      <c r="B28" s="30"/>
      <c r="C28" s="1" t="s">
        <v>715</v>
      </c>
      <c r="D28" s="30"/>
      <c r="E28" s="30"/>
      <c r="F28" s="30"/>
      <c r="G28" s="30"/>
      <c r="H28" s="30"/>
    </row>
    <row r="29" spans="1:8" x14ac:dyDescent="0.2">
      <c r="A29" s="1"/>
      <c r="B29" s="30"/>
      <c r="C29" s="30"/>
      <c r="D29" s="30"/>
      <c r="E29" s="30"/>
      <c r="F29" s="30"/>
      <c r="G29" s="30"/>
      <c r="H29" s="30"/>
    </row>
  </sheetData>
  <phoneticPr fontId="2"/>
  <pageMargins left="0.49" right="0.46" top="0.6" bottom="0.56000000000000005" header="0.51200000000000001" footer="0.51200000000000001"/>
  <pageSetup paperSize="12" scale="75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H23"/>
  <sheetViews>
    <sheetView showGridLines="0" zoomScale="75" workbookViewId="0"/>
  </sheetViews>
  <sheetFormatPr defaultColWidth="14.625" defaultRowHeight="17.25" x14ac:dyDescent="0.2"/>
  <cols>
    <col min="1" max="1" width="13.375" style="2" customWidth="1"/>
    <col min="2" max="2" width="20.875" style="2" customWidth="1"/>
    <col min="3" max="8" width="15.875" style="2" customWidth="1"/>
    <col min="9" max="256" width="14.625" style="2"/>
    <col min="257" max="257" width="13.375" style="2" customWidth="1"/>
    <col min="258" max="258" width="20.875" style="2" customWidth="1"/>
    <col min="259" max="264" width="15.875" style="2" customWidth="1"/>
    <col min="265" max="512" width="14.625" style="2"/>
    <col min="513" max="513" width="13.375" style="2" customWidth="1"/>
    <col min="514" max="514" width="20.875" style="2" customWidth="1"/>
    <col min="515" max="520" width="15.875" style="2" customWidth="1"/>
    <col min="521" max="768" width="14.625" style="2"/>
    <col min="769" max="769" width="13.375" style="2" customWidth="1"/>
    <col min="770" max="770" width="20.875" style="2" customWidth="1"/>
    <col min="771" max="776" width="15.875" style="2" customWidth="1"/>
    <col min="777" max="1024" width="14.625" style="2"/>
    <col min="1025" max="1025" width="13.375" style="2" customWidth="1"/>
    <col min="1026" max="1026" width="20.875" style="2" customWidth="1"/>
    <col min="1027" max="1032" width="15.875" style="2" customWidth="1"/>
    <col min="1033" max="1280" width="14.625" style="2"/>
    <col min="1281" max="1281" width="13.375" style="2" customWidth="1"/>
    <col min="1282" max="1282" width="20.875" style="2" customWidth="1"/>
    <col min="1283" max="1288" width="15.875" style="2" customWidth="1"/>
    <col min="1289" max="1536" width="14.625" style="2"/>
    <col min="1537" max="1537" width="13.375" style="2" customWidth="1"/>
    <col min="1538" max="1538" width="20.875" style="2" customWidth="1"/>
    <col min="1539" max="1544" width="15.875" style="2" customWidth="1"/>
    <col min="1545" max="1792" width="14.625" style="2"/>
    <col min="1793" max="1793" width="13.375" style="2" customWidth="1"/>
    <col min="1794" max="1794" width="20.875" style="2" customWidth="1"/>
    <col min="1795" max="1800" width="15.875" style="2" customWidth="1"/>
    <col min="1801" max="2048" width="14.625" style="2"/>
    <col min="2049" max="2049" width="13.375" style="2" customWidth="1"/>
    <col min="2050" max="2050" width="20.875" style="2" customWidth="1"/>
    <col min="2051" max="2056" width="15.875" style="2" customWidth="1"/>
    <col min="2057" max="2304" width="14.625" style="2"/>
    <col min="2305" max="2305" width="13.375" style="2" customWidth="1"/>
    <col min="2306" max="2306" width="20.875" style="2" customWidth="1"/>
    <col min="2307" max="2312" width="15.875" style="2" customWidth="1"/>
    <col min="2313" max="2560" width="14.625" style="2"/>
    <col min="2561" max="2561" width="13.375" style="2" customWidth="1"/>
    <col min="2562" max="2562" width="20.875" style="2" customWidth="1"/>
    <col min="2563" max="2568" width="15.875" style="2" customWidth="1"/>
    <col min="2569" max="2816" width="14.625" style="2"/>
    <col min="2817" max="2817" width="13.375" style="2" customWidth="1"/>
    <col min="2818" max="2818" width="20.875" style="2" customWidth="1"/>
    <col min="2819" max="2824" width="15.875" style="2" customWidth="1"/>
    <col min="2825" max="3072" width="14.625" style="2"/>
    <col min="3073" max="3073" width="13.375" style="2" customWidth="1"/>
    <col min="3074" max="3074" width="20.875" style="2" customWidth="1"/>
    <col min="3075" max="3080" width="15.875" style="2" customWidth="1"/>
    <col min="3081" max="3328" width="14.625" style="2"/>
    <col min="3329" max="3329" width="13.375" style="2" customWidth="1"/>
    <col min="3330" max="3330" width="20.875" style="2" customWidth="1"/>
    <col min="3331" max="3336" width="15.875" style="2" customWidth="1"/>
    <col min="3337" max="3584" width="14.625" style="2"/>
    <col min="3585" max="3585" width="13.375" style="2" customWidth="1"/>
    <col min="3586" max="3586" width="20.875" style="2" customWidth="1"/>
    <col min="3587" max="3592" width="15.875" style="2" customWidth="1"/>
    <col min="3593" max="3840" width="14.625" style="2"/>
    <col min="3841" max="3841" width="13.375" style="2" customWidth="1"/>
    <col min="3842" max="3842" width="20.875" style="2" customWidth="1"/>
    <col min="3843" max="3848" width="15.875" style="2" customWidth="1"/>
    <col min="3849" max="4096" width="14.625" style="2"/>
    <col min="4097" max="4097" width="13.375" style="2" customWidth="1"/>
    <col min="4098" max="4098" width="20.875" style="2" customWidth="1"/>
    <col min="4099" max="4104" width="15.875" style="2" customWidth="1"/>
    <col min="4105" max="4352" width="14.625" style="2"/>
    <col min="4353" max="4353" width="13.375" style="2" customWidth="1"/>
    <col min="4354" max="4354" width="20.875" style="2" customWidth="1"/>
    <col min="4355" max="4360" width="15.875" style="2" customWidth="1"/>
    <col min="4361" max="4608" width="14.625" style="2"/>
    <col min="4609" max="4609" width="13.375" style="2" customWidth="1"/>
    <col min="4610" max="4610" width="20.875" style="2" customWidth="1"/>
    <col min="4611" max="4616" width="15.875" style="2" customWidth="1"/>
    <col min="4617" max="4864" width="14.625" style="2"/>
    <col min="4865" max="4865" width="13.375" style="2" customWidth="1"/>
    <col min="4866" max="4866" width="20.875" style="2" customWidth="1"/>
    <col min="4867" max="4872" width="15.875" style="2" customWidth="1"/>
    <col min="4873" max="5120" width="14.625" style="2"/>
    <col min="5121" max="5121" width="13.375" style="2" customWidth="1"/>
    <col min="5122" max="5122" width="20.875" style="2" customWidth="1"/>
    <col min="5123" max="5128" width="15.875" style="2" customWidth="1"/>
    <col min="5129" max="5376" width="14.625" style="2"/>
    <col min="5377" max="5377" width="13.375" style="2" customWidth="1"/>
    <col min="5378" max="5378" width="20.875" style="2" customWidth="1"/>
    <col min="5379" max="5384" width="15.875" style="2" customWidth="1"/>
    <col min="5385" max="5632" width="14.625" style="2"/>
    <col min="5633" max="5633" width="13.375" style="2" customWidth="1"/>
    <col min="5634" max="5634" width="20.875" style="2" customWidth="1"/>
    <col min="5635" max="5640" width="15.875" style="2" customWidth="1"/>
    <col min="5641" max="5888" width="14.625" style="2"/>
    <col min="5889" max="5889" width="13.375" style="2" customWidth="1"/>
    <col min="5890" max="5890" width="20.875" style="2" customWidth="1"/>
    <col min="5891" max="5896" width="15.875" style="2" customWidth="1"/>
    <col min="5897" max="6144" width="14.625" style="2"/>
    <col min="6145" max="6145" width="13.375" style="2" customWidth="1"/>
    <col min="6146" max="6146" width="20.875" style="2" customWidth="1"/>
    <col min="6147" max="6152" width="15.875" style="2" customWidth="1"/>
    <col min="6153" max="6400" width="14.625" style="2"/>
    <col min="6401" max="6401" width="13.375" style="2" customWidth="1"/>
    <col min="6402" max="6402" width="20.875" style="2" customWidth="1"/>
    <col min="6403" max="6408" width="15.875" style="2" customWidth="1"/>
    <col min="6409" max="6656" width="14.625" style="2"/>
    <col min="6657" max="6657" width="13.375" style="2" customWidth="1"/>
    <col min="6658" max="6658" width="20.875" style="2" customWidth="1"/>
    <col min="6659" max="6664" width="15.875" style="2" customWidth="1"/>
    <col min="6665" max="6912" width="14.625" style="2"/>
    <col min="6913" max="6913" width="13.375" style="2" customWidth="1"/>
    <col min="6914" max="6914" width="20.875" style="2" customWidth="1"/>
    <col min="6915" max="6920" width="15.875" style="2" customWidth="1"/>
    <col min="6921" max="7168" width="14.625" style="2"/>
    <col min="7169" max="7169" width="13.375" style="2" customWidth="1"/>
    <col min="7170" max="7170" width="20.875" style="2" customWidth="1"/>
    <col min="7171" max="7176" width="15.875" style="2" customWidth="1"/>
    <col min="7177" max="7424" width="14.625" style="2"/>
    <col min="7425" max="7425" width="13.375" style="2" customWidth="1"/>
    <col min="7426" max="7426" width="20.875" style="2" customWidth="1"/>
    <col min="7427" max="7432" width="15.875" style="2" customWidth="1"/>
    <col min="7433" max="7680" width="14.625" style="2"/>
    <col min="7681" max="7681" width="13.375" style="2" customWidth="1"/>
    <col min="7682" max="7682" width="20.875" style="2" customWidth="1"/>
    <col min="7683" max="7688" width="15.875" style="2" customWidth="1"/>
    <col min="7689" max="7936" width="14.625" style="2"/>
    <col min="7937" max="7937" width="13.375" style="2" customWidth="1"/>
    <col min="7938" max="7938" width="20.875" style="2" customWidth="1"/>
    <col min="7939" max="7944" width="15.875" style="2" customWidth="1"/>
    <col min="7945" max="8192" width="14.625" style="2"/>
    <col min="8193" max="8193" width="13.375" style="2" customWidth="1"/>
    <col min="8194" max="8194" width="20.875" style="2" customWidth="1"/>
    <col min="8195" max="8200" width="15.875" style="2" customWidth="1"/>
    <col min="8201" max="8448" width="14.625" style="2"/>
    <col min="8449" max="8449" width="13.375" style="2" customWidth="1"/>
    <col min="8450" max="8450" width="20.875" style="2" customWidth="1"/>
    <col min="8451" max="8456" width="15.875" style="2" customWidth="1"/>
    <col min="8457" max="8704" width="14.625" style="2"/>
    <col min="8705" max="8705" width="13.375" style="2" customWidth="1"/>
    <col min="8706" max="8706" width="20.875" style="2" customWidth="1"/>
    <col min="8707" max="8712" width="15.875" style="2" customWidth="1"/>
    <col min="8713" max="8960" width="14.625" style="2"/>
    <col min="8961" max="8961" width="13.375" style="2" customWidth="1"/>
    <col min="8962" max="8962" width="20.875" style="2" customWidth="1"/>
    <col min="8963" max="8968" width="15.875" style="2" customWidth="1"/>
    <col min="8969" max="9216" width="14.625" style="2"/>
    <col min="9217" max="9217" width="13.375" style="2" customWidth="1"/>
    <col min="9218" max="9218" width="20.875" style="2" customWidth="1"/>
    <col min="9219" max="9224" width="15.875" style="2" customWidth="1"/>
    <col min="9225" max="9472" width="14.625" style="2"/>
    <col min="9473" max="9473" width="13.375" style="2" customWidth="1"/>
    <col min="9474" max="9474" width="20.875" style="2" customWidth="1"/>
    <col min="9475" max="9480" width="15.875" style="2" customWidth="1"/>
    <col min="9481" max="9728" width="14.625" style="2"/>
    <col min="9729" max="9729" width="13.375" style="2" customWidth="1"/>
    <col min="9730" max="9730" width="20.875" style="2" customWidth="1"/>
    <col min="9731" max="9736" width="15.875" style="2" customWidth="1"/>
    <col min="9737" max="9984" width="14.625" style="2"/>
    <col min="9985" max="9985" width="13.375" style="2" customWidth="1"/>
    <col min="9986" max="9986" width="20.875" style="2" customWidth="1"/>
    <col min="9987" max="9992" width="15.875" style="2" customWidth="1"/>
    <col min="9993" max="10240" width="14.625" style="2"/>
    <col min="10241" max="10241" width="13.375" style="2" customWidth="1"/>
    <col min="10242" max="10242" width="20.875" style="2" customWidth="1"/>
    <col min="10243" max="10248" width="15.875" style="2" customWidth="1"/>
    <col min="10249" max="10496" width="14.625" style="2"/>
    <col min="10497" max="10497" width="13.375" style="2" customWidth="1"/>
    <col min="10498" max="10498" width="20.875" style="2" customWidth="1"/>
    <col min="10499" max="10504" width="15.875" style="2" customWidth="1"/>
    <col min="10505" max="10752" width="14.625" style="2"/>
    <col min="10753" max="10753" width="13.375" style="2" customWidth="1"/>
    <col min="10754" max="10754" width="20.875" style="2" customWidth="1"/>
    <col min="10755" max="10760" width="15.875" style="2" customWidth="1"/>
    <col min="10761" max="11008" width="14.625" style="2"/>
    <col min="11009" max="11009" width="13.375" style="2" customWidth="1"/>
    <col min="11010" max="11010" width="20.875" style="2" customWidth="1"/>
    <col min="11011" max="11016" width="15.875" style="2" customWidth="1"/>
    <col min="11017" max="11264" width="14.625" style="2"/>
    <col min="11265" max="11265" width="13.375" style="2" customWidth="1"/>
    <col min="11266" max="11266" width="20.875" style="2" customWidth="1"/>
    <col min="11267" max="11272" width="15.875" style="2" customWidth="1"/>
    <col min="11273" max="11520" width="14.625" style="2"/>
    <col min="11521" max="11521" width="13.375" style="2" customWidth="1"/>
    <col min="11522" max="11522" width="20.875" style="2" customWidth="1"/>
    <col min="11523" max="11528" width="15.875" style="2" customWidth="1"/>
    <col min="11529" max="11776" width="14.625" style="2"/>
    <col min="11777" max="11777" width="13.375" style="2" customWidth="1"/>
    <col min="11778" max="11778" width="20.875" style="2" customWidth="1"/>
    <col min="11779" max="11784" width="15.875" style="2" customWidth="1"/>
    <col min="11785" max="12032" width="14.625" style="2"/>
    <col min="12033" max="12033" width="13.375" style="2" customWidth="1"/>
    <col min="12034" max="12034" width="20.875" style="2" customWidth="1"/>
    <col min="12035" max="12040" width="15.875" style="2" customWidth="1"/>
    <col min="12041" max="12288" width="14.625" style="2"/>
    <col min="12289" max="12289" width="13.375" style="2" customWidth="1"/>
    <col min="12290" max="12290" width="20.875" style="2" customWidth="1"/>
    <col min="12291" max="12296" width="15.875" style="2" customWidth="1"/>
    <col min="12297" max="12544" width="14.625" style="2"/>
    <col min="12545" max="12545" width="13.375" style="2" customWidth="1"/>
    <col min="12546" max="12546" width="20.875" style="2" customWidth="1"/>
    <col min="12547" max="12552" width="15.875" style="2" customWidth="1"/>
    <col min="12553" max="12800" width="14.625" style="2"/>
    <col min="12801" max="12801" width="13.375" style="2" customWidth="1"/>
    <col min="12802" max="12802" width="20.875" style="2" customWidth="1"/>
    <col min="12803" max="12808" width="15.875" style="2" customWidth="1"/>
    <col min="12809" max="13056" width="14.625" style="2"/>
    <col min="13057" max="13057" width="13.375" style="2" customWidth="1"/>
    <col min="13058" max="13058" width="20.875" style="2" customWidth="1"/>
    <col min="13059" max="13064" width="15.875" style="2" customWidth="1"/>
    <col min="13065" max="13312" width="14.625" style="2"/>
    <col min="13313" max="13313" width="13.375" style="2" customWidth="1"/>
    <col min="13314" max="13314" width="20.875" style="2" customWidth="1"/>
    <col min="13315" max="13320" width="15.875" style="2" customWidth="1"/>
    <col min="13321" max="13568" width="14.625" style="2"/>
    <col min="13569" max="13569" width="13.375" style="2" customWidth="1"/>
    <col min="13570" max="13570" width="20.875" style="2" customWidth="1"/>
    <col min="13571" max="13576" width="15.875" style="2" customWidth="1"/>
    <col min="13577" max="13824" width="14.625" style="2"/>
    <col min="13825" max="13825" width="13.375" style="2" customWidth="1"/>
    <col min="13826" max="13826" width="20.875" style="2" customWidth="1"/>
    <col min="13827" max="13832" width="15.875" style="2" customWidth="1"/>
    <col min="13833" max="14080" width="14.625" style="2"/>
    <col min="14081" max="14081" width="13.375" style="2" customWidth="1"/>
    <col min="14082" max="14082" width="20.875" style="2" customWidth="1"/>
    <col min="14083" max="14088" width="15.875" style="2" customWidth="1"/>
    <col min="14089" max="14336" width="14.625" style="2"/>
    <col min="14337" max="14337" width="13.375" style="2" customWidth="1"/>
    <col min="14338" max="14338" width="20.875" style="2" customWidth="1"/>
    <col min="14339" max="14344" width="15.875" style="2" customWidth="1"/>
    <col min="14345" max="14592" width="14.625" style="2"/>
    <col min="14593" max="14593" width="13.375" style="2" customWidth="1"/>
    <col min="14594" max="14594" width="20.875" style="2" customWidth="1"/>
    <col min="14595" max="14600" width="15.875" style="2" customWidth="1"/>
    <col min="14601" max="14848" width="14.625" style="2"/>
    <col min="14849" max="14849" width="13.375" style="2" customWidth="1"/>
    <col min="14850" max="14850" width="20.875" style="2" customWidth="1"/>
    <col min="14851" max="14856" width="15.875" style="2" customWidth="1"/>
    <col min="14857" max="15104" width="14.625" style="2"/>
    <col min="15105" max="15105" width="13.375" style="2" customWidth="1"/>
    <col min="15106" max="15106" width="20.875" style="2" customWidth="1"/>
    <col min="15107" max="15112" width="15.875" style="2" customWidth="1"/>
    <col min="15113" max="15360" width="14.625" style="2"/>
    <col min="15361" max="15361" width="13.375" style="2" customWidth="1"/>
    <col min="15362" max="15362" width="20.875" style="2" customWidth="1"/>
    <col min="15363" max="15368" width="15.875" style="2" customWidth="1"/>
    <col min="15369" max="15616" width="14.625" style="2"/>
    <col min="15617" max="15617" width="13.375" style="2" customWidth="1"/>
    <col min="15618" max="15618" width="20.875" style="2" customWidth="1"/>
    <col min="15619" max="15624" width="15.875" style="2" customWidth="1"/>
    <col min="15625" max="15872" width="14.625" style="2"/>
    <col min="15873" max="15873" width="13.375" style="2" customWidth="1"/>
    <col min="15874" max="15874" width="20.875" style="2" customWidth="1"/>
    <col min="15875" max="15880" width="15.875" style="2" customWidth="1"/>
    <col min="15881" max="16128" width="14.625" style="2"/>
    <col min="16129" max="16129" width="13.375" style="2" customWidth="1"/>
    <col min="16130" max="16130" width="20.875" style="2" customWidth="1"/>
    <col min="16131" max="16136" width="15.875" style="2" customWidth="1"/>
    <col min="16137" max="16384" width="14.625" style="2"/>
  </cols>
  <sheetData>
    <row r="1" spans="1:8" x14ac:dyDescent="0.2">
      <c r="A1" s="1"/>
    </row>
    <row r="6" spans="1:8" x14ac:dyDescent="0.2">
      <c r="E6" s="3" t="s">
        <v>0</v>
      </c>
    </row>
    <row r="7" spans="1:8" ht="18" thickBot="1" x14ac:dyDescent="0.25">
      <c r="B7" s="4"/>
      <c r="C7" s="4"/>
      <c r="D7" s="4"/>
      <c r="E7" s="4"/>
      <c r="F7" s="4"/>
      <c r="G7" s="4"/>
      <c r="H7" s="4"/>
    </row>
    <row r="8" spans="1:8" x14ac:dyDescent="0.2">
      <c r="C8" s="5" t="s">
        <v>1</v>
      </c>
      <c r="D8" s="6" t="s">
        <v>2</v>
      </c>
      <c r="E8" s="6" t="s">
        <v>3</v>
      </c>
      <c r="F8" s="7"/>
      <c r="G8" s="7"/>
      <c r="H8" s="7"/>
    </row>
    <row r="9" spans="1:8" x14ac:dyDescent="0.2">
      <c r="B9" s="8"/>
      <c r="C9" s="9" t="s">
        <v>4</v>
      </c>
      <c r="D9" s="10" t="s">
        <v>5</v>
      </c>
      <c r="E9" s="10" t="s">
        <v>6</v>
      </c>
      <c r="F9" s="9" t="s">
        <v>7</v>
      </c>
      <c r="G9" s="9" t="s">
        <v>8</v>
      </c>
      <c r="H9" s="9" t="s">
        <v>9</v>
      </c>
    </row>
    <row r="10" spans="1:8" x14ac:dyDescent="0.2">
      <c r="C10" s="11" t="s">
        <v>10</v>
      </c>
      <c r="D10" s="12" t="s">
        <v>11</v>
      </c>
      <c r="E10" s="12" t="s">
        <v>11</v>
      </c>
      <c r="F10" s="12" t="s">
        <v>11</v>
      </c>
      <c r="G10" s="12" t="s">
        <v>11</v>
      </c>
      <c r="H10" s="12" t="s">
        <v>11</v>
      </c>
    </row>
    <row r="11" spans="1:8" x14ac:dyDescent="0.2">
      <c r="B11" s="1" t="s">
        <v>12</v>
      </c>
      <c r="C11" s="13">
        <v>19</v>
      </c>
      <c r="D11" s="14">
        <v>5955</v>
      </c>
      <c r="E11" s="14">
        <v>233</v>
      </c>
      <c r="F11" s="14">
        <v>1006</v>
      </c>
      <c r="G11" s="14">
        <v>18590</v>
      </c>
      <c r="H11" s="14">
        <v>5251</v>
      </c>
    </row>
    <row r="12" spans="1:8" x14ac:dyDescent="0.2">
      <c r="B12" s="1" t="s">
        <v>13</v>
      </c>
      <c r="C12" s="13">
        <v>8</v>
      </c>
      <c r="D12" s="14">
        <v>5657</v>
      </c>
      <c r="E12" s="14">
        <v>230</v>
      </c>
      <c r="F12" s="14">
        <v>897</v>
      </c>
      <c r="G12" s="14">
        <v>17192</v>
      </c>
      <c r="H12" s="14">
        <v>2603</v>
      </c>
    </row>
    <row r="13" spans="1:8" x14ac:dyDescent="0.2">
      <c r="B13" s="1" t="s">
        <v>14</v>
      </c>
      <c r="C13" s="13">
        <v>29</v>
      </c>
      <c r="D13" s="14">
        <v>5024</v>
      </c>
      <c r="E13" s="14">
        <v>209</v>
      </c>
      <c r="F13" s="14">
        <v>914</v>
      </c>
      <c r="G13" s="14">
        <v>14923</v>
      </c>
      <c r="H13" s="14">
        <v>10166</v>
      </c>
    </row>
    <row r="14" spans="1:8" x14ac:dyDescent="0.2">
      <c r="C14" s="7"/>
    </row>
    <row r="15" spans="1:8" x14ac:dyDescent="0.2">
      <c r="B15" s="1" t="s">
        <v>15</v>
      </c>
      <c r="C15" s="13">
        <v>20</v>
      </c>
      <c r="D15" s="14">
        <v>4493</v>
      </c>
      <c r="E15" s="14">
        <v>229</v>
      </c>
      <c r="F15" s="14">
        <v>623</v>
      </c>
      <c r="G15" s="14">
        <v>11080</v>
      </c>
      <c r="H15" s="14">
        <v>13661</v>
      </c>
    </row>
    <row r="16" spans="1:8" x14ac:dyDescent="0.2">
      <c r="B16" s="1" t="s">
        <v>16</v>
      </c>
      <c r="C16" s="13">
        <v>12</v>
      </c>
      <c r="D16" s="14">
        <v>3053</v>
      </c>
      <c r="E16" s="14">
        <v>244</v>
      </c>
      <c r="F16" s="14">
        <v>510</v>
      </c>
      <c r="G16" s="14">
        <v>8403</v>
      </c>
      <c r="H16" s="14">
        <v>8877</v>
      </c>
    </row>
    <row r="17" spans="2:8" x14ac:dyDescent="0.2">
      <c r="B17" s="1" t="s">
        <v>17</v>
      </c>
      <c r="C17" s="13">
        <v>17</v>
      </c>
      <c r="D17" s="14">
        <v>1116</v>
      </c>
      <c r="E17" s="15" t="s">
        <v>18</v>
      </c>
      <c r="F17" s="14">
        <v>366</v>
      </c>
      <c r="G17" s="14">
        <v>5756</v>
      </c>
      <c r="H17" s="14">
        <v>2127</v>
      </c>
    </row>
    <row r="18" spans="2:8" x14ac:dyDescent="0.2">
      <c r="C18" s="7"/>
    </row>
    <row r="19" spans="2:8" x14ac:dyDescent="0.2">
      <c r="B19" s="1" t="s">
        <v>19</v>
      </c>
      <c r="C19" s="13">
        <v>32</v>
      </c>
      <c r="D19" s="14">
        <v>761</v>
      </c>
      <c r="E19" s="15" t="s">
        <v>18</v>
      </c>
      <c r="F19" s="14">
        <v>275</v>
      </c>
      <c r="G19" s="14">
        <v>4368</v>
      </c>
      <c r="H19" s="14">
        <v>2078</v>
      </c>
    </row>
    <row r="20" spans="2:8" x14ac:dyDescent="0.2">
      <c r="B20" s="1" t="s">
        <v>20</v>
      </c>
      <c r="C20" s="13">
        <v>36</v>
      </c>
      <c r="D20" s="14">
        <v>631</v>
      </c>
      <c r="E20" s="15" t="s">
        <v>18</v>
      </c>
      <c r="F20" s="14">
        <v>202</v>
      </c>
      <c r="G20" s="14">
        <v>3176</v>
      </c>
      <c r="H20" s="14">
        <v>1802</v>
      </c>
    </row>
    <row r="21" spans="2:8" x14ac:dyDescent="0.2">
      <c r="B21" s="3" t="s">
        <v>21</v>
      </c>
      <c r="C21" s="16">
        <v>37</v>
      </c>
      <c r="D21" s="17">
        <v>551</v>
      </c>
      <c r="E21" s="18" t="s">
        <v>18</v>
      </c>
      <c r="F21" s="17">
        <v>158</v>
      </c>
      <c r="G21" s="17">
        <v>2476</v>
      </c>
      <c r="H21" s="17">
        <v>2367</v>
      </c>
    </row>
    <row r="22" spans="2:8" ht="18" thickBot="1" x14ac:dyDescent="0.25">
      <c r="B22" s="4"/>
      <c r="C22" s="19"/>
      <c r="D22" s="4"/>
      <c r="E22" s="4"/>
      <c r="F22" s="4"/>
      <c r="G22" s="4"/>
      <c r="H22" s="4"/>
    </row>
    <row r="23" spans="2:8" x14ac:dyDescent="0.2">
      <c r="C23" s="1" t="s">
        <v>22</v>
      </c>
    </row>
  </sheetData>
  <phoneticPr fontId="2"/>
  <pageMargins left="0.37" right="0.51" top="0.6" bottom="0.56000000000000005" header="0.51200000000000001" footer="0.51200000000000001"/>
  <pageSetup paperSize="12" scale="75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51"/>
  <sheetViews>
    <sheetView showGridLines="0" zoomScale="75" zoomScaleNormal="100" workbookViewId="0"/>
  </sheetViews>
  <sheetFormatPr defaultColWidth="14.625" defaultRowHeight="17.25" x14ac:dyDescent="0.2"/>
  <cols>
    <col min="1" max="1" width="13.375" style="2" customWidth="1"/>
    <col min="2" max="2" width="20.875" style="2" customWidth="1"/>
    <col min="3" max="8" width="15.875" style="2" customWidth="1"/>
    <col min="9" max="256" width="14.625" style="2"/>
    <col min="257" max="257" width="13.375" style="2" customWidth="1"/>
    <col min="258" max="258" width="20.875" style="2" customWidth="1"/>
    <col min="259" max="264" width="15.875" style="2" customWidth="1"/>
    <col min="265" max="512" width="14.625" style="2"/>
    <col min="513" max="513" width="13.375" style="2" customWidth="1"/>
    <col min="514" max="514" width="20.875" style="2" customWidth="1"/>
    <col min="515" max="520" width="15.875" style="2" customWidth="1"/>
    <col min="521" max="768" width="14.625" style="2"/>
    <col min="769" max="769" width="13.375" style="2" customWidth="1"/>
    <col min="770" max="770" width="20.875" style="2" customWidth="1"/>
    <col min="771" max="776" width="15.875" style="2" customWidth="1"/>
    <col min="777" max="1024" width="14.625" style="2"/>
    <col min="1025" max="1025" width="13.375" style="2" customWidth="1"/>
    <col min="1026" max="1026" width="20.875" style="2" customWidth="1"/>
    <col min="1027" max="1032" width="15.875" style="2" customWidth="1"/>
    <col min="1033" max="1280" width="14.625" style="2"/>
    <col min="1281" max="1281" width="13.375" style="2" customWidth="1"/>
    <col min="1282" max="1282" width="20.875" style="2" customWidth="1"/>
    <col min="1283" max="1288" width="15.875" style="2" customWidth="1"/>
    <col min="1289" max="1536" width="14.625" style="2"/>
    <col min="1537" max="1537" width="13.375" style="2" customWidth="1"/>
    <col min="1538" max="1538" width="20.875" style="2" customWidth="1"/>
    <col min="1539" max="1544" width="15.875" style="2" customWidth="1"/>
    <col min="1545" max="1792" width="14.625" style="2"/>
    <col min="1793" max="1793" width="13.375" style="2" customWidth="1"/>
    <col min="1794" max="1794" width="20.875" style="2" customWidth="1"/>
    <col min="1795" max="1800" width="15.875" style="2" customWidth="1"/>
    <col min="1801" max="2048" width="14.625" style="2"/>
    <col min="2049" max="2049" width="13.375" style="2" customWidth="1"/>
    <col min="2050" max="2050" width="20.875" style="2" customWidth="1"/>
    <col min="2051" max="2056" width="15.875" style="2" customWidth="1"/>
    <col min="2057" max="2304" width="14.625" style="2"/>
    <col min="2305" max="2305" width="13.375" style="2" customWidth="1"/>
    <col min="2306" max="2306" width="20.875" style="2" customWidth="1"/>
    <col min="2307" max="2312" width="15.875" style="2" customWidth="1"/>
    <col min="2313" max="2560" width="14.625" style="2"/>
    <col min="2561" max="2561" width="13.375" style="2" customWidth="1"/>
    <col min="2562" max="2562" width="20.875" style="2" customWidth="1"/>
    <col min="2563" max="2568" width="15.875" style="2" customWidth="1"/>
    <col min="2569" max="2816" width="14.625" style="2"/>
    <col min="2817" max="2817" width="13.375" style="2" customWidth="1"/>
    <col min="2818" max="2818" width="20.875" style="2" customWidth="1"/>
    <col min="2819" max="2824" width="15.875" style="2" customWidth="1"/>
    <col min="2825" max="3072" width="14.625" style="2"/>
    <col min="3073" max="3073" width="13.375" style="2" customWidth="1"/>
    <col min="3074" max="3074" width="20.875" style="2" customWidth="1"/>
    <col min="3075" max="3080" width="15.875" style="2" customWidth="1"/>
    <col min="3081" max="3328" width="14.625" style="2"/>
    <col min="3329" max="3329" width="13.375" style="2" customWidth="1"/>
    <col min="3330" max="3330" width="20.875" style="2" customWidth="1"/>
    <col min="3331" max="3336" width="15.875" style="2" customWidth="1"/>
    <col min="3337" max="3584" width="14.625" style="2"/>
    <col min="3585" max="3585" width="13.375" style="2" customWidth="1"/>
    <col min="3586" max="3586" width="20.875" style="2" customWidth="1"/>
    <col min="3587" max="3592" width="15.875" style="2" customWidth="1"/>
    <col min="3593" max="3840" width="14.625" style="2"/>
    <col min="3841" max="3841" width="13.375" style="2" customWidth="1"/>
    <col min="3842" max="3842" width="20.875" style="2" customWidth="1"/>
    <col min="3843" max="3848" width="15.875" style="2" customWidth="1"/>
    <col min="3849" max="4096" width="14.625" style="2"/>
    <col min="4097" max="4097" width="13.375" style="2" customWidth="1"/>
    <col min="4098" max="4098" width="20.875" style="2" customWidth="1"/>
    <col min="4099" max="4104" width="15.875" style="2" customWidth="1"/>
    <col min="4105" max="4352" width="14.625" style="2"/>
    <col min="4353" max="4353" width="13.375" style="2" customWidth="1"/>
    <col min="4354" max="4354" width="20.875" style="2" customWidth="1"/>
    <col min="4355" max="4360" width="15.875" style="2" customWidth="1"/>
    <col min="4361" max="4608" width="14.625" style="2"/>
    <col min="4609" max="4609" width="13.375" style="2" customWidth="1"/>
    <col min="4610" max="4610" width="20.875" style="2" customWidth="1"/>
    <col min="4611" max="4616" width="15.875" style="2" customWidth="1"/>
    <col min="4617" max="4864" width="14.625" style="2"/>
    <col min="4865" max="4865" width="13.375" style="2" customWidth="1"/>
    <col min="4866" max="4866" width="20.875" style="2" customWidth="1"/>
    <col min="4867" max="4872" width="15.875" style="2" customWidth="1"/>
    <col min="4873" max="5120" width="14.625" style="2"/>
    <col min="5121" max="5121" width="13.375" style="2" customWidth="1"/>
    <col min="5122" max="5122" width="20.875" style="2" customWidth="1"/>
    <col min="5123" max="5128" width="15.875" style="2" customWidth="1"/>
    <col min="5129" max="5376" width="14.625" style="2"/>
    <col min="5377" max="5377" width="13.375" style="2" customWidth="1"/>
    <col min="5378" max="5378" width="20.875" style="2" customWidth="1"/>
    <col min="5379" max="5384" width="15.875" style="2" customWidth="1"/>
    <col min="5385" max="5632" width="14.625" style="2"/>
    <col min="5633" max="5633" width="13.375" style="2" customWidth="1"/>
    <col min="5634" max="5634" width="20.875" style="2" customWidth="1"/>
    <col min="5635" max="5640" width="15.875" style="2" customWidth="1"/>
    <col min="5641" max="5888" width="14.625" style="2"/>
    <col min="5889" max="5889" width="13.375" style="2" customWidth="1"/>
    <col min="5890" max="5890" width="20.875" style="2" customWidth="1"/>
    <col min="5891" max="5896" width="15.875" style="2" customWidth="1"/>
    <col min="5897" max="6144" width="14.625" style="2"/>
    <col min="6145" max="6145" width="13.375" style="2" customWidth="1"/>
    <col min="6146" max="6146" width="20.875" style="2" customWidth="1"/>
    <col min="6147" max="6152" width="15.875" style="2" customWidth="1"/>
    <col min="6153" max="6400" width="14.625" style="2"/>
    <col min="6401" max="6401" width="13.375" style="2" customWidth="1"/>
    <col min="6402" max="6402" width="20.875" style="2" customWidth="1"/>
    <col min="6403" max="6408" width="15.875" style="2" customWidth="1"/>
    <col min="6409" max="6656" width="14.625" style="2"/>
    <col min="6657" max="6657" width="13.375" style="2" customWidth="1"/>
    <col min="6658" max="6658" width="20.875" style="2" customWidth="1"/>
    <col min="6659" max="6664" width="15.875" style="2" customWidth="1"/>
    <col min="6665" max="6912" width="14.625" style="2"/>
    <col min="6913" max="6913" width="13.375" style="2" customWidth="1"/>
    <col min="6914" max="6914" width="20.875" style="2" customWidth="1"/>
    <col min="6915" max="6920" width="15.875" style="2" customWidth="1"/>
    <col min="6921" max="7168" width="14.625" style="2"/>
    <col min="7169" max="7169" width="13.375" style="2" customWidth="1"/>
    <col min="7170" max="7170" width="20.875" style="2" customWidth="1"/>
    <col min="7171" max="7176" width="15.875" style="2" customWidth="1"/>
    <col min="7177" max="7424" width="14.625" style="2"/>
    <col min="7425" max="7425" width="13.375" style="2" customWidth="1"/>
    <col min="7426" max="7426" width="20.875" style="2" customWidth="1"/>
    <col min="7427" max="7432" width="15.875" style="2" customWidth="1"/>
    <col min="7433" max="7680" width="14.625" style="2"/>
    <col min="7681" max="7681" width="13.375" style="2" customWidth="1"/>
    <col min="7682" max="7682" width="20.875" style="2" customWidth="1"/>
    <col min="7683" max="7688" width="15.875" style="2" customWidth="1"/>
    <col min="7689" max="7936" width="14.625" style="2"/>
    <col min="7937" max="7937" width="13.375" style="2" customWidth="1"/>
    <col min="7938" max="7938" width="20.875" style="2" customWidth="1"/>
    <col min="7939" max="7944" width="15.875" style="2" customWidth="1"/>
    <col min="7945" max="8192" width="14.625" style="2"/>
    <col min="8193" max="8193" width="13.375" style="2" customWidth="1"/>
    <col min="8194" max="8194" width="20.875" style="2" customWidth="1"/>
    <col min="8195" max="8200" width="15.875" style="2" customWidth="1"/>
    <col min="8201" max="8448" width="14.625" style="2"/>
    <col min="8449" max="8449" width="13.375" style="2" customWidth="1"/>
    <col min="8450" max="8450" width="20.875" style="2" customWidth="1"/>
    <col min="8451" max="8456" width="15.875" style="2" customWidth="1"/>
    <col min="8457" max="8704" width="14.625" style="2"/>
    <col min="8705" max="8705" width="13.375" style="2" customWidth="1"/>
    <col min="8706" max="8706" width="20.875" style="2" customWidth="1"/>
    <col min="8707" max="8712" width="15.875" style="2" customWidth="1"/>
    <col min="8713" max="8960" width="14.625" style="2"/>
    <col min="8961" max="8961" width="13.375" style="2" customWidth="1"/>
    <col min="8962" max="8962" width="20.875" style="2" customWidth="1"/>
    <col min="8963" max="8968" width="15.875" style="2" customWidth="1"/>
    <col min="8969" max="9216" width="14.625" style="2"/>
    <col min="9217" max="9217" width="13.375" style="2" customWidth="1"/>
    <col min="9218" max="9218" width="20.875" style="2" customWidth="1"/>
    <col min="9219" max="9224" width="15.875" style="2" customWidth="1"/>
    <col min="9225" max="9472" width="14.625" style="2"/>
    <col min="9473" max="9473" width="13.375" style="2" customWidth="1"/>
    <col min="9474" max="9474" width="20.875" style="2" customWidth="1"/>
    <col min="9475" max="9480" width="15.875" style="2" customWidth="1"/>
    <col min="9481" max="9728" width="14.625" style="2"/>
    <col min="9729" max="9729" width="13.375" style="2" customWidth="1"/>
    <col min="9730" max="9730" width="20.875" style="2" customWidth="1"/>
    <col min="9731" max="9736" width="15.875" style="2" customWidth="1"/>
    <col min="9737" max="9984" width="14.625" style="2"/>
    <col min="9985" max="9985" width="13.375" style="2" customWidth="1"/>
    <col min="9986" max="9986" width="20.875" style="2" customWidth="1"/>
    <col min="9987" max="9992" width="15.875" style="2" customWidth="1"/>
    <col min="9993" max="10240" width="14.625" style="2"/>
    <col min="10241" max="10241" width="13.375" style="2" customWidth="1"/>
    <col min="10242" max="10242" width="20.875" style="2" customWidth="1"/>
    <col min="10243" max="10248" width="15.875" style="2" customWidth="1"/>
    <col min="10249" max="10496" width="14.625" style="2"/>
    <col min="10497" max="10497" width="13.375" style="2" customWidth="1"/>
    <col min="10498" max="10498" width="20.875" style="2" customWidth="1"/>
    <col min="10499" max="10504" width="15.875" style="2" customWidth="1"/>
    <col min="10505" max="10752" width="14.625" style="2"/>
    <col min="10753" max="10753" width="13.375" style="2" customWidth="1"/>
    <col min="10754" max="10754" width="20.875" style="2" customWidth="1"/>
    <col min="10755" max="10760" width="15.875" style="2" customWidth="1"/>
    <col min="10761" max="11008" width="14.625" style="2"/>
    <col min="11009" max="11009" width="13.375" style="2" customWidth="1"/>
    <col min="11010" max="11010" width="20.875" style="2" customWidth="1"/>
    <col min="11011" max="11016" width="15.875" style="2" customWidth="1"/>
    <col min="11017" max="11264" width="14.625" style="2"/>
    <col min="11265" max="11265" width="13.375" style="2" customWidth="1"/>
    <col min="11266" max="11266" width="20.875" style="2" customWidth="1"/>
    <col min="11267" max="11272" width="15.875" style="2" customWidth="1"/>
    <col min="11273" max="11520" width="14.625" style="2"/>
    <col min="11521" max="11521" width="13.375" style="2" customWidth="1"/>
    <col min="11522" max="11522" width="20.875" style="2" customWidth="1"/>
    <col min="11523" max="11528" width="15.875" style="2" customWidth="1"/>
    <col min="11529" max="11776" width="14.625" style="2"/>
    <col min="11777" max="11777" width="13.375" style="2" customWidth="1"/>
    <col min="11778" max="11778" width="20.875" style="2" customWidth="1"/>
    <col min="11779" max="11784" width="15.875" style="2" customWidth="1"/>
    <col min="11785" max="12032" width="14.625" style="2"/>
    <col min="12033" max="12033" width="13.375" style="2" customWidth="1"/>
    <col min="12034" max="12034" width="20.875" style="2" customWidth="1"/>
    <col min="12035" max="12040" width="15.875" style="2" customWidth="1"/>
    <col min="12041" max="12288" width="14.625" style="2"/>
    <col min="12289" max="12289" width="13.375" style="2" customWidth="1"/>
    <col min="12290" max="12290" width="20.875" style="2" customWidth="1"/>
    <col min="12291" max="12296" width="15.875" style="2" customWidth="1"/>
    <col min="12297" max="12544" width="14.625" style="2"/>
    <col min="12545" max="12545" width="13.375" style="2" customWidth="1"/>
    <col min="12546" max="12546" width="20.875" style="2" customWidth="1"/>
    <col min="12547" max="12552" width="15.875" style="2" customWidth="1"/>
    <col min="12553" max="12800" width="14.625" style="2"/>
    <col min="12801" max="12801" width="13.375" style="2" customWidth="1"/>
    <col min="12802" max="12802" width="20.875" style="2" customWidth="1"/>
    <col min="12803" max="12808" width="15.875" style="2" customWidth="1"/>
    <col min="12809" max="13056" width="14.625" style="2"/>
    <col min="13057" max="13057" width="13.375" style="2" customWidth="1"/>
    <col min="13058" max="13058" width="20.875" style="2" customWidth="1"/>
    <col min="13059" max="13064" width="15.875" style="2" customWidth="1"/>
    <col min="13065" max="13312" width="14.625" style="2"/>
    <col min="13313" max="13313" width="13.375" style="2" customWidth="1"/>
    <col min="13314" max="13314" width="20.875" style="2" customWidth="1"/>
    <col min="13315" max="13320" width="15.875" style="2" customWidth="1"/>
    <col min="13321" max="13568" width="14.625" style="2"/>
    <col min="13569" max="13569" width="13.375" style="2" customWidth="1"/>
    <col min="13570" max="13570" width="20.875" style="2" customWidth="1"/>
    <col min="13571" max="13576" width="15.875" style="2" customWidth="1"/>
    <col min="13577" max="13824" width="14.625" style="2"/>
    <col min="13825" max="13825" width="13.375" style="2" customWidth="1"/>
    <col min="13826" max="13826" width="20.875" style="2" customWidth="1"/>
    <col min="13827" max="13832" width="15.875" style="2" customWidth="1"/>
    <col min="13833" max="14080" width="14.625" style="2"/>
    <col min="14081" max="14081" width="13.375" style="2" customWidth="1"/>
    <col min="14082" max="14082" width="20.875" style="2" customWidth="1"/>
    <col min="14083" max="14088" width="15.875" style="2" customWidth="1"/>
    <col min="14089" max="14336" width="14.625" style="2"/>
    <col min="14337" max="14337" width="13.375" style="2" customWidth="1"/>
    <col min="14338" max="14338" width="20.875" style="2" customWidth="1"/>
    <col min="14339" max="14344" width="15.875" style="2" customWidth="1"/>
    <col min="14345" max="14592" width="14.625" style="2"/>
    <col min="14593" max="14593" width="13.375" style="2" customWidth="1"/>
    <col min="14594" max="14594" width="20.875" style="2" customWidth="1"/>
    <col min="14595" max="14600" width="15.875" style="2" customWidth="1"/>
    <col min="14601" max="14848" width="14.625" style="2"/>
    <col min="14849" max="14849" width="13.375" style="2" customWidth="1"/>
    <col min="14850" max="14850" width="20.875" style="2" customWidth="1"/>
    <col min="14851" max="14856" width="15.875" style="2" customWidth="1"/>
    <col min="14857" max="15104" width="14.625" style="2"/>
    <col min="15105" max="15105" width="13.375" style="2" customWidth="1"/>
    <col min="15106" max="15106" width="20.875" style="2" customWidth="1"/>
    <col min="15107" max="15112" width="15.875" style="2" customWidth="1"/>
    <col min="15113" max="15360" width="14.625" style="2"/>
    <col min="15361" max="15361" width="13.375" style="2" customWidth="1"/>
    <col min="15362" max="15362" width="20.875" style="2" customWidth="1"/>
    <col min="15363" max="15368" width="15.875" style="2" customWidth="1"/>
    <col min="15369" max="15616" width="14.625" style="2"/>
    <col min="15617" max="15617" width="13.375" style="2" customWidth="1"/>
    <col min="15618" max="15618" width="20.875" style="2" customWidth="1"/>
    <col min="15619" max="15624" width="15.875" style="2" customWidth="1"/>
    <col min="15625" max="15872" width="14.625" style="2"/>
    <col min="15873" max="15873" width="13.375" style="2" customWidth="1"/>
    <col min="15874" max="15874" width="20.875" style="2" customWidth="1"/>
    <col min="15875" max="15880" width="15.875" style="2" customWidth="1"/>
    <col min="15881" max="16128" width="14.625" style="2"/>
    <col min="16129" max="16129" width="13.375" style="2" customWidth="1"/>
    <col min="16130" max="16130" width="20.875" style="2" customWidth="1"/>
    <col min="16131" max="16136" width="15.875" style="2" customWidth="1"/>
    <col min="16137" max="16384" width="14.625" style="2"/>
  </cols>
  <sheetData>
    <row r="1" spans="1:9" x14ac:dyDescent="0.2">
      <c r="A1" s="1"/>
    </row>
    <row r="6" spans="1:9" x14ac:dyDescent="0.2">
      <c r="E6" s="3" t="s">
        <v>23</v>
      </c>
    </row>
    <row r="7" spans="1:9" ht="18" thickBot="1" x14ac:dyDescent="0.25">
      <c r="B7" s="4"/>
      <c r="C7" s="20" t="s">
        <v>24</v>
      </c>
      <c r="D7" s="4"/>
      <c r="E7" s="21" t="s">
        <v>25</v>
      </c>
      <c r="F7" s="4"/>
      <c r="G7" s="4"/>
      <c r="H7" s="4"/>
      <c r="I7" s="4"/>
    </row>
    <row r="8" spans="1:9" x14ac:dyDescent="0.2">
      <c r="C8" s="7"/>
      <c r="D8" s="7"/>
      <c r="E8" s="7"/>
      <c r="F8" s="8"/>
      <c r="G8" s="7"/>
      <c r="H8" s="7"/>
      <c r="I8" s="7"/>
    </row>
    <row r="9" spans="1:9" x14ac:dyDescent="0.2">
      <c r="C9" s="6" t="s">
        <v>26</v>
      </c>
      <c r="D9" s="6" t="s">
        <v>27</v>
      </c>
      <c r="E9" s="6" t="s">
        <v>28</v>
      </c>
      <c r="F9" s="6" t="s">
        <v>29</v>
      </c>
      <c r="G9" s="6" t="s">
        <v>30</v>
      </c>
      <c r="H9" s="6" t="s">
        <v>31</v>
      </c>
      <c r="I9" s="6" t="s">
        <v>32</v>
      </c>
    </row>
    <row r="10" spans="1:9" x14ac:dyDescent="0.2">
      <c r="B10" s="8"/>
      <c r="C10" s="10" t="s">
        <v>33</v>
      </c>
      <c r="D10" s="9" t="s">
        <v>34</v>
      </c>
      <c r="E10" s="9" t="s">
        <v>35</v>
      </c>
      <c r="F10" s="9" t="s">
        <v>36</v>
      </c>
      <c r="G10" s="9" t="s">
        <v>37</v>
      </c>
      <c r="H10" s="9" t="s">
        <v>38</v>
      </c>
      <c r="I10" s="9" t="s">
        <v>39</v>
      </c>
    </row>
    <row r="11" spans="1:9" x14ac:dyDescent="0.2">
      <c r="C11" s="11" t="s">
        <v>11</v>
      </c>
      <c r="D11" s="12" t="s">
        <v>11</v>
      </c>
      <c r="E11" s="12" t="s">
        <v>11</v>
      </c>
      <c r="F11" s="12" t="s">
        <v>11</v>
      </c>
      <c r="H11" s="12" t="s">
        <v>40</v>
      </c>
      <c r="I11" s="12" t="s">
        <v>40</v>
      </c>
    </row>
    <row r="12" spans="1:9" x14ac:dyDescent="0.2">
      <c r="C12" s="7"/>
      <c r="F12" s="3" t="s">
        <v>41</v>
      </c>
    </row>
    <row r="13" spans="1:9" x14ac:dyDescent="0.2">
      <c r="B13" s="1" t="s">
        <v>42</v>
      </c>
      <c r="C13" s="13">
        <v>182</v>
      </c>
      <c r="D13" s="14">
        <v>535</v>
      </c>
      <c r="E13" s="14">
        <v>182</v>
      </c>
      <c r="F13" s="14">
        <v>142</v>
      </c>
      <c r="G13" s="22">
        <f>D13/C13</f>
        <v>2.9395604395604398</v>
      </c>
      <c r="H13" s="23">
        <f>E13/C13*100</f>
        <v>100</v>
      </c>
      <c r="I13" s="23">
        <f>F13/E13*100</f>
        <v>78.021978021978029</v>
      </c>
    </row>
    <row r="14" spans="1:9" x14ac:dyDescent="0.2">
      <c r="B14" s="1" t="s">
        <v>43</v>
      </c>
      <c r="C14" s="13">
        <v>149</v>
      </c>
      <c r="D14" s="14">
        <v>396</v>
      </c>
      <c r="E14" s="14">
        <v>149</v>
      </c>
      <c r="F14" s="14">
        <v>132</v>
      </c>
      <c r="G14" s="22">
        <f>D14/C14</f>
        <v>2.6577181208053693</v>
      </c>
      <c r="H14" s="23">
        <f>E14/C14*100</f>
        <v>100</v>
      </c>
      <c r="I14" s="23">
        <f>F14/E14*100</f>
        <v>88.590604026845639</v>
      </c>
    </row>
    <row r="15" spans="1:9" x14ac:dyDescent="0.2">
      <c r="B15" s="1" t="s">
        <v>44</v>
      </c>
      <c r="C15" s="13">
        <v>102</v>
      </c>
      <c r="D15" s="14">
        <v>281</v>
      </c>
      <c r="E15" s="14">
        <v>101</v>
      </c>
      <c r="F15" s="14">
        <v>77</v>
      </c>
      <c r="G15" s="22">
        <f>D15/C15</f>
        <v>2.7549019607843137</v>
      </c>
      <c r="H15" s="23">
        <f>E15/C15*100</f>
        <v>99.019607843137265</v>
      </c>
      <c r="I15" s="23">
        <f>F15/E15*100</f>
        <v>76.237623762376245</v>
      </c>
    </row>
    <row r="16" spans="1:9" x14ac:dyDescent="0.2">
      <c r="B16" s="1" t="s">
        <v>45</v>
      </c>
      <c r="C16" s="13">
        <v>87</v>
      </c>
      <c r="D16" s="14">
        <v>235</v>
      </c>
      <c r="E16" s="14">
        <v>87</v>
      </c>
      <c r="F16" s="14">
        <v>73</v>
      </c>
      <c r="G16" s="22">
        <f>D16/C16</f>
        <v>2.7011494252873565</v>
      </c>
      <c r="H16" s="23">
        <f>E16/C16*100</f>
        <v>100</v>
      </c>
      <c r="I16" s="23">
        <f>F16/E16*100</f>
        <v>83.908045977011497</v>
      </c>
    </row>
    <row r="17" spans="2:9" x14ac:dyDescent="0.2">
      <c r="B17" s="1"/>
      <c r="C17" s="13"/>
      <c r="D17" s="14"/>
      <c r="E17" s="14"/>
      <c r="F17" s="14"/>
      <c r="G17" s="22"/>
      <c r="H17" s="23"/>
      <c r="I17" s="23"/>
    </row>
    <row r="18" spans="2:9" x14ac:dyDescent="0.2">
      <c r="B18" s="1" t="s">
        <v>46</v>
      </c>
      <c r="C18" s="13">
        <v>68</v>
      </c>
      <c r="D18" s="14">
        <v>167</v>
      </c>
      <c r="E18" s="14">
        <v>68</v>
      </c>
      <c r="F18" s="14">
        <v>51</v>
      </c>
      <c r="G18" s="22">
        <f>D18/C18</f>
        <v>2.4558823529411766</v>
      </c>
      <c r="H18" s="23">
        <f>E18/C18*100</f>
        <v>100</v>
      </c>
      <c r="I18" s="23">
        <f>F18/E18*100</f>
        <v>75</v>
      </c>
    </row>
    <row r="19" spans="2:9" x14ac:dyDescent="0.2">
      <c r="B19" s="1" t="s">
        <v>47</v>
      </c>
      <c r="C19" s="13">
        <v>94</v>
      </c>
      <c r="D19" s="14">
        <v>143</v>
      </c>
      <c r="E19" s="14">
        <v>92</v>
      </c>
      <c r="F19" s="14">
        <v>71</v>
      </c>
      <c r="G19" s="22">
        <f>D19/C19</f>
        <v>1.5212765957446808</v>
      </c>
      <c r="H19" s="23">
        <f>E19/C19*100</f>
        <v>97.872340425531917</v>
      </c>
      <c r="I19" s="23">
        <f>F19/E19*100</f>
        <v>77.173913043478265</v>
      </c>
    </row>
    <row r="20" spans="2:9" x14ac:dyDescent="0.2">
      <c r="B20" s="1" t="s">
        <v>48</v>
      </c>
      <c r="C20" s="13">
        <v>70</v>
      </c>
      <c r="D20" s="14">
        <v>103</v>
      </c>
      <c r="E20" s="14">
        <v>55</v>
      </c>
      <c r="F20" s="14">
        <v>44</v>
      </c>
      <c r="G20" s="22">
        <f>D20/C20</f>
        <v>1.4714285714285715</v>
      </c>
      <c r="H20" s="23">
        <f>E20/C20*100</f>
        <v>78.571428571428569</v>
      </c>
      <c r="I20" s="23">
        <f>F20/E20*100</f>
        <v>80</v>
      </c>
    </row>
    <row r="21" spans="2:9" x14ac:dyDescent="0.2">
      <c r="B21" s="3" t="s">
        <v>49</v>
      </c>
      <c r="C21" s="16">
        <v>26</v>
      </c>
      <c r="D21" s="17">
        <v>20</v>
      </c>
      <c r="E21" s="17">
        <v>22</v>
      </c>
      <c r="F21" s="17">
        <v>17</v>
      </c>
      <c r="G21" s="24">
        <f>D21/C21</f>
        <v>0.76923076923076927</v>
      </c>
      <c r="H21" s="25">
        <f>E21/C21*100</f>
        <v>84.615384615384613</v>
      </c>
      <c r="I21" s="25">
        <f>F21/E21*100</f>
        <v>77.272727272727266</v>
      </c>
    </row>
    <row r="22" spans="2:9" ht="18" thickBot="1" x14ac:dyDescent="0.25">
      <c r="B22" s="4"/>
      <c r="C22" s="19"/>
      <c r="D22" s="4"/>
      <c r="E22" s="4"/>
      <c r="F22" s="4"/>
      <c r="G22" s="4"/>
      <c r="H22" s="4"/>
      <c r="I22" s="4"/>
    </row>
    <row r="23" spans="2:9" x14ac:dyDescent="0.2">
      <c r="C23" s="1" t="s">
        <v>50</v>
      </c>
    </row>
    <row r="25" spans="2:9" ht="18" thickBot="1" x14ac:dyDescent="0.25">
      <c r="B25" s="4"/>
      <c r="C25" s="20" t="s">
        <v>51</v>
      </c>
      <c r="D25" s="4"/>
      <c r="E25" s="4"/>
      <c r="F25" s="4"/>
      <c r="G25" s="4"/>
      <c r="H25" s="4"/>
      <c r="I25" s="4"/>
    </row>
    <row r="26" spans="2:9" x14ac:dyDescent="0.2">
      <c r="C26" s="5" t="s">
        <v>52</v>
      </c>
      <c r="D26" s="11"/>
      <c r="E26" s="7"/>
      <c r="F26" s="8"/>
      <c r="G26" s="6" t="s">
        <v>53</v>
      </c>
      <c r="H26" s="7"/>
      <c r="I26" s="6" t="s">
        <v>54</v>
      </c>
    </row>
    <row r="27" spans="2:9" x14ac:dyDescent="0.2">
      <c r="B27" s="8"/>
      <c r="C27" s="9" t="s">
        <v>55</v>
      </c>
      <c r="D27" s="10" t="s">
        <v>56</v>
      </c>
      <c r="E27" s="10" t="s">
        <v>57</v>
      </c>
      <c r="F27" s="10" t="s">
        <v>58</v>
      </c>
      <c r="G27" s="9" t="s">
        <v>59</v>
      </c>
      <c r="H27" s="10" t="s">
        <v>60</v>
      </c>
      <c r="I27" s="9" t="s">
        <v>61</v>
      </c>
    </row>
    <row r="28" spans="2:9" x14ac:dyDescent="0.2">
      <c r="C28" s="11" t="s">
        <v>11</v>
      </c>
      <c r="D28" s="12" t="s">
        <v>11</v>
      </c>
      <c r="E28" s="12" t="s">
        <v>11</v>
      </c>
      <c r="F28" s="12" t="s">
        <v>62</v>
      </c>
      <c r="H28" s="12" t="s">
        <v>40</v>
      </c>
      <c r="I28" s="12" t="s">
        <v>40</v>
      </c>
    </row>
    <row r="29" spans="2:9" x14ac:dyDescent="0.2">
      <c r="C29" s="7"/>
      <c r="F29" s="3" t="s">
        <v>41</v>
      </c>
    </row>
    <row r="30" spans="2:9" x14ac:dyDescent="0.2">
      <c r="B30" s="1" t="s">
        <v>63</v>
      </c>
      <c r="C30" s="13">
        <v>4354</v>
      </c>
      <c r="D30" s="14">
        <v>8975</v>
      </c>
      <c r="E30" s="14">
        <v>4354</v>
      </c>
      <c r="F30" s="14">
        <v>2554</v>
      </c>
      <c r="G30" s="22">
        <f>D30/C30</f>
        <v>2.0613229214515387</v>
      </c>
      <c r="H30" s="23">
        <f>E30/C30*100</f>
        <v>100</v>
      </c>
      <c r="I30" s="23">
        <f>F30/E30*100</f>
        <v>58.658704639412043</v>
      </c>
    </row>
    <row r="31" spans="2:9" x14ac:dyDescent="0.2">
      <c r="B31" s="1" t="s">
        <v>43</v>
      </c>
      <c r="C31" s="13">
        <v>3707</v>
      </c>
      <c r="D31" s="14">
        <v>6212</v>
      </c>
      <c r="E31" s="14">
        <v>3620</v>
      </c>
      <c r="F31" s="14">
        <v>2225</v>
      </c>
      <c r="G31" s="22">
        <f>D31/C31</f>
        <v>1.6757485837604531</v>
      </c>
      <c r="H31" s="23">
        <f>E31/C31*100</f>
        <v>97.653088751011595</v>
      </c>
      <c r="I31" s="23">
        <f>F31/E31*100</f>
        <v>61.46408839779005</v>
      </c>
    </row>
    <row r="32" spans="2:9" x14ac:dyDescent="0.2">
      <c r="B32" s="1" t="s">
        <v>44</v>
      </c>
      <c r="C32" s="13">
        <v>3349</v>
      </c>
      <c r="D32" s="26">
        <v>4637</v>
      </c>
      <c r="E32" s="26">
        <v>3290</v>
      </c>
      <c r="F32" s="26">
        <v>2213</v>
      </c>
      <c r="G32" s="22">
        <f>D32/C32</f>
        <v>1.3845924156464617</v>
      </c>
      <c r="H32" s="23">
        <f>E32/C32*100</f>
        <v>98.238280083607037</v>
      </c>
      <c r="I32" s="23">
        <f>F32/E32*100</f>
        <v>67.264437689969597</v>
      </c>
    </row>
    <row r="33" spans="2:10" x14ac:dyDescent="0.2">
      <c r="B33" s="1" t="s">
        <v>45</v>
      </c>
      <c r="C33" s="13">
        <v>3033</v>
      </c>
      <c r="D33" s="14">
        <v>4466</v>
      </c>
      <c r="E33" s="14">
        <v>2947</v>
      </c>
      <c r="F33" s="14">
        <v>2062</v>
      </c>
      <c r="G33" s="27">
        <f>D33/C33</f>
        <v>1.4724695021430927</v>
      </c>
      <c r="H33" s="23">
        <f>E33/C33*100</f>
        <v>97.164523574019128</v>
      </c>
      <c r="I33" s="23">
        <f>F33/E33*100</f>
        <v>69.969460468272814</v>
      </c>
    </row>
    <row r="34" spans="2:10" x14ac:dyDescent="0.2">
      <c r="C34" s="7"/>
      <c r="G34" s="28"/>
    </row>
    <row r="35" spans="2:10" x14ac:dyDescent="0.2">
      <c r="B35" s="1" t="s">
        <v>46</v>
      </c>
      <c r="C35" s="13">
        <v>2772</v>
      </c>
      <c r="D35" s="14">
        <v>3685</v>
      </c>
      <c r="E35" s="14">
        <v>2715</v>
      </c>
      <c r="F35" s="14">
        <v>1812</v>
      </c>
      <c r="G35" s="27">
        <f>D35/C35</f>
        <v>1.3293650793650793</v>
      </c>
      <c r="H35" s="23">
        <f>E35/C35*100</f>
        <v>97.943722943722946</v>
      </c>
      <c r="I35" s="23">
        <f>F35/E35*100</f>
        <v>66.740331491712709</v>
      </c>
    </row>
    <row r="36" spans="2:10" x14ac:dyDescent="0.2">
      <c r="B36" s="1" t="s">
        <v>47</v>
      </c>
      <c r="C36" s="13">
        <v>2516</v>
      </c>
      <c r="D36" s="14">
        <v>3402</v>
      </c>
      <c r="E36" s="14">
        <v>2432</v>
      </c>
      <c r="F36" s="14">
        <v>1544</v>
      </c>
      <c r="G36" s="27">
        <f>D36/C36</f>
        <v>1.3521462639109698</v>
      </c>
      <c r="H36" s="23">
        <f>E36/C36*100</f>
        <v>96.661367249602549</v>
      </c>
      <c r="I36" s="23">
        <f>F36/E36*100</f>
        <v>63.48684210526315</v>
      </c>
    </row>
    <row r="37" spans="2:10" x14ac:dyDescent="0.2">
      <c r="B37" s="1" t="s">
        <v>48</v>
      </c>
      <c r="C37" s="13">
        <v>2231</v>
      </c>
      <c r="D37" s="14">
        <v>2272</v>
      </c>
      <c r="E37" s="14">
        <v>2124</v>
      </c>
      <c r="F37" s="14">
        <v>1423</v>
      </c>
      <c r="G37" s="27">
        <f>D37/C37</f>
        <v>1.0183774092335276</v>
      </c>
      <c r="H37" s="23">
        <f>E37/C37*100</f>
        <v>95.203944419542808</v>
      </c>
      <c r="I37" s="23">
        <f>F37/E37*100</f>
        <v>66.99623352165726</v>
      </c>
    </row>
    <row r="38" spans="2:10" x14ac:dyDescent="0.2">
      <c r="B38" s="3" t="s">
        <v>49</v>
      </c>
      <c r="C38" s="29">
        <f>SUM(C40:C48)</f>
        <v>1845</v>
      </c>
      <c r="D38" s="30">
        <f>SUM(D40:D48)</f>
        <v>1554</v>
      </c>
      <c r="E38" s="30">
        <f>SUM(E40:E48)</f>
        <v>1721</v>
      </c>
      <c r="F38" s="30">
        <f>SUM(F40:F48)</f>
        <v>1244</v>
      </c>
      <c r="G38" s="31">
        <f>D38/C38</f>
        <v>0.84227642276422765</v>
      </c>
      <c r="H38" s="25">
        <f>E38/C38*100</f>
        <v>93.27913279132791</v>
      </c>
      <c r="I38" s="25">
        <f>F38/E38*100</f>
        <v>72.283556072051141</v>
      </c>
    </row>
    <row r="39" spans="2:10" x14ac:dyDescent="0.2">
      <c r="C39" s="7"/>
      <c r="G39" s="28"/>
    </row>
    <row r="40" spans="2:10" x14ac:dyDescent="0.2">
      <c r="B40" s="1" t="s">
        <v>64</v>
      </c>
      <c r="C40" s="13">
        <v>773</v>
      </c>
      <c r="D40" s="14">
        <v>851</v>
      </c>
      <c r="E40" s="14">
        <v>692</v>
      </c>
      <c r="F40" s="14">
        <v>567</v>
      </c>
      <c r="G40" s="27">
        <f>D40/C40</f>
        <v>1.1009055627425615</v>
      </c>
      <c r="H40" s="23">
        <f>E40/C40*100</f>
        <v>89.521345407503233</v>
      </c>
      <c r="I40" s="23">
        <f>F40/E40*100</f>
        <v>81.936416184971094</v>
      </c>
    </row>
    <row r="41" spans="2:10" x14ac:dyDescent="0.2">
      <c r="B41" s="1" t="s">
        <v>65</v>
      </c>
      <c r="C41" s="13">
        <v>117</v>
      </c>
      <c r="D41" s="14">
        <v>99</v>
      </c>
      <c r="E41" s="14">
        <v>117</v>
      </c>
      <c r="F41" s="14">
        <v>33</v>
      </c>
      <c r="G41" s="27">
        <f>D41/C41</f>
        <v>0.84615384615384615</v>
      </c>
      <c r="H41" s="23">
        <f>E41/C41*100</f>
        <v>100</v>
      </c>
      <c r="I41" s="23">
        <f>F41/E41*100</f>
        <v>28.205128205128204</v>
      </c>
    </row>
    <row r="42" spans="2:10" x14ac:dyDescent="0.2">
      <c r="B42" s="1" t="s">
        <v>66</v>
      </c>
      <c r="C42" s="13">
        <v>277</v>
      </c>
      <c r="D42" s="14">
        <v>198</v>
      </c>
      <c r="E42" s="14">
        <v>261</v>
      </c>
      <c r="F42" s="14">
        <v>181</v>
      </c>
      <c r="G42" s="27">
        <f>D42/C42</f>
        <v>0.71480144404332135</v>
      </c>
      <c r="H42" s="23">
        <f>E42/C42*100</f>
        <v>94.223826714801433</v>
      </c>
      <c r="I42" s="23">
        <f>F42/E42*100</f>
        <v>69.348659003831415</v>
      </c>
    </row>
    <row r="43" spans="2:10" x14ac:dyDescent="0.2">
      <c r="B43" s="1" t="s">
        <v>67</v>
      </c>
      <c r="C43" s="13">
        <v>128</v>
      </c>
      <c r="D43" s="14">
        <v>123</v>
      </c>
      <c r="E43" s="14">
        <v>111</v>
      </c>
      <c r="F43" s="14">
        <v>82</v>
      </c>
      <c r="G43" s="27">
        <f>D43/C43</f>
        <v>0.9609375</v>
      </c>
      <c r="H43" s="23">
        <f>E43/C43*100</f>
        <v>86.71875</v>
      </c>
      <c r="I43" s="23">
        <f>F43/E43*100</f>
        <v>73.873873873873876</v>
      </c>
    </row>
    <row r="44" spans="2:10" x14ac:dyDescent="0.2">
      <c r="C44" s="7"/>
      <c r="G44" s="28"/>
    </row>
    <row r="45" spans="2:10" x14ac:dyDescent="0.2">
      <c r="B45" s="1" t="s">
        <v>68</v>
      </c>
      <c r="C45" s="13">
        <v>161</v>
      </c>
      <c r="D45" s="14">
        <v>132</v>
      </c>
      <c r="E45" s="14">
        <v>159</v>
      </c>
      <c r="F45" s="14">
        <v>144</v>
      </c>
      <c r="G45" s="27">
        <f>D45/C45</f>
        <v>0.81987577639751552</v>
      </c>
      <c r="H45" s="23">
        <f>E45/C45*100</f>
        <v>98.757763975155271</v>
      </c>
      <c r="I45" s="23">
        <f>F45/E45*100</f>
        <v>90.566037735849065</v>
      </c>
    </row>
    <row r="46" spans="2:10" x14ac:dyDescent="0.2">
      <c r="B46" s="1" t="s">
        <v>69</v>
      </c>
      <c r="C46" s="13">
        <v>75</v>
      </c>
      <c r="D46" s="14">
        <v>71</v>
      </c>
      <c r="E46" s="14">
        <v>75</v>
      </c>
      <c r="F46" s="14">
        <v>68</v>
      </c>
      <c r="G46" s="27">
        <f>D46/C46</f>
        <v>0.94666666666666666</v>
      </c>
      <c r="H46" s="23">
        <f>E46/C46*100</f>
        <v>100</v>
      </c>
      <c r="I46" s="23">
        <f>F46/E46*100</f>
        <v>90.666666666666657</v>
      </c>
    </row>
    <row r="47" spans="2:10" x14ac:dyDescent="0.2">
      <c r="B47" s="32" t="s">
        <v>70</v>
      </c>
      <c r="C47" s="13">
        <v>232</v>
      </c>
      <c r="D47" s="26">
        <v>67</v>
      </c>
      <c r="E47" s="26">
        <v>224</v>
      </c>
      <c r="F47" s="26">
        <v>142</v>
      </c>
      <c r="G47" s="27">
        <f>D47/C47</f>
        <v>0.28879310344827586</v>
      </c>
      <c r="H47" s="33">
        <f>E47/C47*100</f>
        <v>96.551724137931032</v>
      </c>
      <c r="I47" s="33">
        <f>F47/E47*100</f>
        <v>63.392857142857139</v>
      </c>
    </row>
    <row r="48" spans="2:10" x14ac:dyDescent="0.2">
      <c r="B48" s="1" t="s">
        <v>71</v>
      </c>
      <c r="C48" s="13">
        <v>82</v>
      </c>
      <c r="D48" s="26">
        <v>13</v>
      </c>
      <c r="E48" s="26">
        <v>82</v>
      </c>
      <c r="F48" s="26">
        <v>27</v>
      </c>
      <c r="G48" s="27">
        <f>D48/C48</f>
        <v>0.15853658536585366</v>
      </c>
      <c r="H48" s="23">
        <f>E48/C48*100</f>
        <v>100</v>
      </c>
      <c r="I48" s="23">
        <f>F48/E48*100</f>
        <v>32.926829268292686</v>
      </c>
      <c r="J48" s="28"/>
    </row>
    <row r="49" spans="1:9" ht="18" thickBot="1" x14ac:dyDescent="0.25">
      <c r="B49" s="34"/>
      <c r="C49" s="19"/>
      <c r="D49" s="34"/>
      <c r="E49" s="34"/>
      <c r="F49" s="34"/>
      <c r="G49" s="34"/>
      <c r="H49" s="34"/>
      <c r="I49" s="34"/>
    </row>
    <row r="50" spans="1:9" x14ac:dyDescent="0.2">
      <c r="C50" s="1" t="s">
        <v>50</v>
      </c>
    </row>
    <row r="51" spans="1:9" x14ac:dyDescent="0.2">
      <c r="A51" s="1"/>
    </row>
  </sheetData>
  <phoneticPr fontId="2"/>
  <pageMargins left="0.37" right="0.51" top="0.6" bottom="0.56000000000000005" header="0.51200000000000001" footer="0.51200000000000001"/>
  <pageSetup paperSize="12" scale="75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71"/>
  <sheetViews>
    <sheetView showGridLines="0" zoomScale="75" workbookViewId="0"/>
  </sheetViews>
  <sheetFormatPr defaultColWidth="12.125" defaultRowHeight="17.25" x14ac:dyDescent="0.2"/>
  <cols>
    <col min="1" max="1" width="13.375" style="36" customWidth="1"/>
    <col min="2" max="5" width="3.375" style="36" customWidth="1"/>
    <col min="6" max="6" width="17.125" style="36" customWidth="1"/>
    <col min="7" max="7" width="12.125" style="36"/>
    <col min="8" max="13" width="13.375" style="36" customWidth="1"/>
    <col min="14" max="256" width="12.125" style="36"/>
    <col min="257" max="257" width="13.375" style="36" customWidth="1"/>
    <col min="258" max="261" width="3.375" style="36" customWidth="1"/>
    <col min="262" max="262" width="17.125" style="36" customWidth="1"/>
    <col min="263" max="263" width="12.125" style="36"/>
    <col min="264" max="269" width="13.375" style="36" customWidth="1"/>
    <col min="270" max="512" width="12.125" style="36"/>
    <col min="513" max="513" width="13.375" style="36" customWidth="1"/>
    <col min="514" max="517" width="3.375" style="36" customWidth="1"/>
    <col min="518" max="518" width="17.125" style="36" customWidth="1"/>
    <col min="519" max="519" width="12.125" style="36"/>
    <col min="520" max="525" width="13.375" style="36" customWidth="1"/>
    <col min="526" max="768" width="12.125" style="36"/>
    <col min="769" max="769" width="13.375" style="36" customWidth="1"/>
    <col min="770" max="773" width="3.375" style="36" customWidth="1"/>
    <col min="774" max="774" width="17.125" style="36" customWidth="1"/>
    <col min="775" max="775" width="12.125" style="36"/>
    <col min="776" max="781" width="13.375" style="36" customWidth="1"/>
    <col min="782" max="1024" width="12.125" style="36"/>
    <col min="1025" max="1025" width="13.375" style="36" customWidth="1"/>
    <col min="1026" max="1029" width="3.375" style="36" customWidth="1"/>
    <col min="1030" max="1030" width="17.125" style="36" customWidth="1"/>
    <col min="1031" max="1031" width="12.125" style="36"/>
    <col min="1032" max="1037" width="13.375" style="36" customWidth="1"/>
    <col min="1038" max="1280" width="12.125" style="36"/>
    <col min="1281" max="1281" width="13.375" style="36" customWidth="1"/>
    <col min="1282" max="1285" width="3.375" style="36" customWidth="1"/>
    <col min="1286" max="1286" width="17.125" style="36" customWidth="1"/>
    <col min="1287" max="1287" width="12.125" style="36"/>
    <col min="1288" max="1293" width="13.375" style="36" customWidth="1"/>
    <col min="1294" max="1536" width="12.125" style="36"/>
    <col min="1537" max="1537" width="13.375" style="36" customWidth="1"/>
    <col min="1538" max="1541" width="3.375" style="36" customWidth="1"/>
    <col min="1542" max="1542" width="17.125" style="36" customWidth="1"/>
    <col min="1543" max="1543" width="12.125" style="36"/>
    <col min="1544" max="1549" width="13.375" style="36" customWidth="1"/>
    <col min="1550" max="1792" width="12.125" style="36"/>
    <col min="1793" max="1793" width="13.375" style="36" customWidth="1"/>
    <col min="1794" max="1797" width="3.375" style="36" customWidth="1"/>
    <col min="1798" max="1798" width="17.125" style="36" customWidth="1"/>
    <col min="1799" max="1799" width="12.125" style="36"/>
    <col min="1800" max="1805" width="13.375" style="36" customWidth="1"/>
    <col min="1806" max="2048" width="12.125" style="36"/>
    <col min="2049" max="2049" width="13.375" style="36" customWidth="1"/>
    <col min="2050" max="2053" width="3.375" style="36" customWidth="1"/>
    <col min="2054" max="2054" width="17.125" style="36" customWidth="1"/>
    <col min="2055" max="2055" width="12.125" style="36"/>
    <col min="2056" max="2061" width="13.375" style="36" customWidth="1"/>
    <col min="2062" max="2304" width="12.125" style="36"/>
    <col min="2305" max="2305" width="13.375" style="36" customWidth="1"/>
    <col min="2306" max="2309" width="3.375" style="36" customWidth="1"/>
    <col min="2310" max="2310" width="17.125" style="36" customWidth="1"/>
    <col min="2311" max="2311" width="12.125" style="36"/>
    <col min="2312" max="2317" width="13.375" style="36" customWidth="1"/>
    <col min="2318" max="2560" width="12.125" style="36"/>
    <col min="2561" max="2561" width="13.375" style="36" customWidth="1"/>
    <col min="2562" max="2565" width="3.375" style="36" customWidth="1"/>
    <col min="2566" max="2566" width="17.125" style="36" customWidth="1"/>
    <col min="2567" max="2567" width="12.125" style="36"/>
    <col min="2568" max="2573" width="13.375" style="36" customWidth="1"/>
    <col min="2574" max="2816" width="12.125" style="36"/>
    <col min="2817" max="2817" width="13.375" style="36" customWidth="1"/>
    <col min="2818" max="2821" width="3.375" style="36" customWidth="1"/>
    <col min="2822" max="2822" width="17.125" style="36" customWidth="1"/>
    <col min="2823" max="2823" width="12.125" style="36"/>
    <col min="2824" max="2829" width="13.375" style="36" customWidth="1"/>
    <col min="2830" max="3072" width="12.125" style="36"/>
    <col min="3073" max="3073" width="13.375" style="36" customWidth="1"/>
    <col min="3074" max="3077" width="3.375" style="36" customWidth="1"/>
    <col min="3078" max="3078" width="17.125" style="36" customWidth="1"/>
    <col min="3079" max="3079" width="12.125" style="36"/>
    <col min="3080" max="3085" width="13.375" style="36" customWidth="1"/>
    <col min="3086" max="3328" width="12.125" style="36"/>
    <col min="3329" max="3329" width="13.375" style="36" customWidth="1"/>
    <col min="3330" max="3333" width="3.375" style="36" customWidth="1"/>
    <col min="3334" max="3334" width="17.125" style="36" customWidth="1"/>
    <col min="3335" max="3335" width="12.125" style="36"/>
    <col min="3336" max="3341" width="13.375" style="36" customWidth="1"/>
    <col min="3342" max="3584" width="12.125" style="36"/>
    <col min="3585" max="3585" width="13.375" style="36" customWidth="1"/>
    <col min="3586" max="3589" width="3.375" style="36" customWidth="1"/>
    <col min="3590" max="3590" width="17.125" style="36" customWidth="1"/>
    <col min="3591" max="3591" width="12.125" style="36"/>
    <col min="3592" max="3597" width="13.375" style="36" customWidth="1"/>
    <col min="3598" max="3840" width="12.125" style="36"/>
    <col min="3841" max="3841" width="13.375" style="36" customWidth="1"/>
    <col min="3842" max="3845" width="3.375" style="36" customWidth="1"/>
    <col min="3846" max="3846" width="17.125" style="36" customWidth="1"/>
    <col min="3847" max="3847" width="12.125" style="36"/>
    <col min="3848" max="3853" width="13.375" style="36" customWidth="1"/>
    <col min="3854" max="4096" width="12.125" style="36"/>
    <col min="4097" max="4097" width="13.375" style="36" customWidth="1"/>
    <col min="4098" max="4101" width="3.375" style="36" customWidth="1"/>
    <col min="4102" max="4102" width="17.125" style="36" customWidth="1"/>
    <col min="4103" max="4103" width="12.125" style="36"/>
    <col min="4104" max="4109" width="13.375" style="36" customWidth="1"/>
    <col min="4110" max="4352" width="12.125" style="36"/>
    <col min="4353" max="4353" width="13.375" style="36" customWidth="1"/>
    <col min="4354" max="4357" width="3.375" style="36" customWidth="1"/>
    <col min="4358" max="4358" width="17.125" style="36" customWidth="1"/>
    <col min="4359" max="4359" width="12.125" style="36"/>
    <col min="4360" max="4365" width="13.375" style="36" customWidth="1"/>
    <col min="4366" max="4608" width="12.125" style="36"/>
    <col min="4609" max="4609" width="13.375" style="36" customWidth="1"/>
    <col min="4610" max="4613" width="3.375" style="36" customWidth="1"/>
    <col min="4614" max="4614" width="17.125" style="36" customWidth="1"/>
    <col min="4615" max="4615" width="12.125" style="36"/>
    <col min="4616" max="4621" width="13.375" style="36" customWidth="1"/>
    <col min="4622" max="4864" width="12.125" style="36"/>
    <col min="4865" max="4865" width="13.375" style="36" customWidth="1"/>
    <col min="4866" max="4869" width="3.375" style="36" customWidth="1"/>
    <col min="4870" max="4870" width="17.125" style="36" customWidth="1"/>
    <col min="4871" max="4871" width="12.125" style="36"/>
    <col min="4872" max="4877" width="13.375" style="36" customWidth="1"/>
    <col min="4878" max="5120" width="12.125" style="36"/>
    <col min="5121" max="5121" width="13.375" style="36" customWidth="1"/>
    <col min="5122" max="5125" width="3.375" style="36" customWidth="1"/>
    <col min="5126" max="5126" width="17.125" style="36" customWidth="1"/>
    <col min="5127" max="5127" width="12.125" style="36"/>
    <col min="5128" max="5133" width="13.375" style="36" customWidth="1"/>
    <col min="5134" max="5376" width="12.125" style="36"/>
    <col min="5377" max="5377" width="13.375" style="36" customWidth="1"/>
    <col min="5378" max="5381" width="3.375" style="36" customWidth="1"/>
    <col min="5382" max="5382" width="17.125" style="36" customWidth="1"/>
    <col min="5383" max="5383" width="12.125" style="36"/>
    <col min="5384" max="5389" width="13.375" style="36" customWidth="1"/>
    <col min="5390" max="5632" width="12.125" style="36"/>
    <col min="5633" max="5633" width="13.375" style="36" customWidth="1"/>
    <col min="5634" max="5637" width="3.375" style="36" customWidth="1"/>
    <col min="5638" max="5638" width="17.125" style="36" customWidth="1"/>
    <col min="5639" max="5639" width="12.125" style="36"/>
    <col min="5640" max="5645" width="13.375" style="36" customWidth="1"/>
    <col min="5646" max="5888" width="12.125" style="36"/>
    <col min="5889" max="5889" width="13.375" style="36" customWidth="1"/>
    <col min="5890" max="5893" width="3.375" style="36" customWidth="1"/>
    <col min="5894" max="5894" width="17.125" style="36" customWidth="1"/>
    <col min="5895" max="5895" width="12.125" style="36"/>
    <col min="5896" max="5901" width="13.375" style="36" customWidth="1"/>
    <col min="5902" max="6144" width="12.125" style="36"/>
    <col min="6145" max="6145" width="13.375" style="36" customWidth="1"/>
    <col min="6146" max="6149" width="3.375" style="36" customWidth="1"/>
    <col min="6150" max="6150" width="17.125" style="36" customWidth="1"/>
    <col min="6151" max="6151" width="12.125" style="36"/>
    <col min="6152" max="6157" width="13.375" style="36" customWidth="1"/>
    <col min="6158" max="6400" width="12.125" style="36"/>
    <col min="6401" max="6401" width="13.375" style="36" customWidth="1"/>
    <col min="6402" max="6405" width="3.375" style="36" customWidth="1"/>
    <col min="6406" max="6406" width="17.125" style="36" customWidth="1"/>
    <col min="6407" max="6407" width="12.125" style="36"/>
    <col min="6408" max="6413" width="13.375" style="36" customWidth="1"/>
    <col min="6414" max="6656" width="12.125" style="36"/>
    <col min="6657" max="6657" width="13.375" style="36" customWidth="1"/>
    <col min="6658" max="6661" width="3.375" style="36" customWidth="1"/>
    <col min="6662" max="6662" width="17.125" style="36" customWidth="1"/>
    <col min="6663" max="6663" width="12.125" style="36"/>
    <col min="6664" max="6669" width="13.375" style="36" customWidth="1"/>
    <col min="6670" max="6912" width="12.125" style="36"/>
    <col min="6913" max="6913" width="13.375" style="36" customWidth="1"/>
    <col min="6914" max="6917" width="3.375" style="36" customWidth="1"/>
    <col min="6918" max="6918" width="17.125" style="36" customWidth="1"/>
    <col min="6919" max="6919" width="12.125" style="36"/>
    <col min="6920" max="6925" width="13.375" style="36" customWidth="1"/>
    <col min="6926" max="7168" width="12.125" style="36"/>
    <col min="7169" max="7169" width="13.375" style="36" customWidth="1"/>
    <col min="7170" max="7173" width="3.375" style="36" customWidth="1"/>
    <col min="7174" max="7174" width="17.125" style="36" customWidth="1"/>
    <col min="7175" max="7175" width="12.125" style="36"/>
    <col min="7176" max="7181" width="13.375" style="36" customWidth="1"/>
    <col min="7182" max="7424" width="12.125" style="36"/>
    <col min="7425" max="7425" width="13.375" style="36" customWidth="1"/>
    <col min="7426" max="7429" width="3.375" style="36" customWidth="1"/>
    <col min="7430" max="7430" width="17.125" style="36" customWidth="1"/>
    <col min="7431" max="7431" width="12.125" style="36"/>
    <col min="7432" max="7437" width="13.375" style="36" customWidth="1"/>
    <col min="7438" max="7680" width="12.125" style="36"/>
    <col min="7681" max="7681" width="13.375" style="36" customWidth="1"/>
    <col min="7682" max="7685" width="3.375" style="36" customWidth="1"/>
    <col min="7686" max="7686" width="17.125" style="36" customWidth="1"/>
    <col min="7687" max="7687" width="12.125" style="36"/>
    <col min="7688" max="7693" width="13.375" style="36" customWidth="1"/>
    <col min="7694" max="7936" width="12.125" style="36"/>
    <col min="7937" max="7937" width="13.375" style="36" customWidth="1"/>
    <col min="7938" max="7941" width="3.375" style="36" customWidth="1"/>
    <col min="7942" max="7942" width="17.125" style="36" customWidth="1"/>
    <col min="7943" max="7943" width="12.125" style="36"/>
    <col min="7944" max="7949" width="13.375" style="36" customWidth="1"/>
    <col min="7950" max="8192" width="12.125" style="36"/>
    <col min="8193" max="8193" width="13.375" style="36" customWidth="1"/>
    <col min="8194" max="8197" width="3.375" style="36" customWidth="1"/>
    <col min="8198" max="8198" width="17.125" style="36" customWidth="1"/>
    <col min="8199" max="8199" width="12.125" style="36"/>
    <col min="8200" max="8205" width="13.375" style="36" customWidth="1"/>
    <col min="8206" max="8448" width="12.125" style="36"/>
    <col min="8449" max="8449" width="13.375" style="36" customWidth="1"/>
    <col min="8450" max="8453" width="3.375" style="36" customWidth="1"/>
    <col min="8454" max="8454" width="17.125" style="36" customWidth="1"/>
    <col min="8455" max="8455" width="12.125" style="36"/>
    <col min="8456" max="8461" width="13.375" style="36" customWidth="1"/>
    <col min="8462" max="8704" width="12.125" style="36"/>
    <col min="8705" max="8705" width="13.375" style="36" customWidth="1"/>
    <col min="8706" max="8709" width="3.375" style="36" customWidth="1"/>
    <col min="8710" max="8710" width="17.125" style="36" customWidth="1"/>
    <col min="8711" max="8711" width="12.125" style="36"/>
    <col min="8712" max="8717" width="13.375" style="36" customWidth="1"/>
    <col min="8718" max="8960" width="12.125" style="36"/>
    <col min="8961" max="8961" width="13.375" style="36" customWidth="1"/>
    <col min="8962" max="8965" width="3.375" style="36" customWidth="1"/>
    <col min="8966" max="8966" width="17.125" style="36" customWidth="1"/>
    <col min="8967" max="8967" width="12.125" style="36"/>
    <col min="8968" max="8973" width="13.375" style="36" customWidth="1"/>
    <col min="8974" max="9216" width="12.125" style="36"/>
    <col min="9217" max="9217" width="13.375" style="36" customWidth="1"/>
    <col min="9218" max="9221" width="3.375" style="36" customWidth="1"/>
    <col min="9222" max="9222" width="17.125" style="36" customWidth="1"/>
    <col min="9223" max="9223" width="12.125" style="36"/>
    <col min="9224" max="9229" width="13.375" style="36" customWidth="1"/>
    <col min="9230" max="9472" width="12.125" style="36"/>
    <col min="9473" max="9473" width="13.375" style="36" customWidth="1"/>
    <col min="9474" max="9477" width="3.375" style="36" customWidth="1"/>
    <col min="9478" max="9478" width="17.125" style="36" customWidth="1"/>
    <col min="9479" max="9479" width="12.125" style="36"/>
    <col min="9480" max="9485" width="13.375" style="36" customWidth="1"/>
    <col min="9486" max="9728" width="12.125" style="36"/>
    <col min="9729" max="9729" width="13.375" style="36" customWidth="1"/>
    <col min="9730" max="9733" width="3.375" style="36" customWidth="1"/>
    <col min="9734" max="9734" width="17.125" style="36" customWidth="1"/>
    <col min="9735" max="9735" width="12.125" style="36"/>
    <col min="9736" max="9741" width="13.375" style="36" customWidth="1"/>
    <col min="9742" max="9984" width="12.125" style="36"/>
    <col min="9985" max="9985" width="13.375" style="36" customWidth="1"/>
    <col min="9986" max="9989" width="3.375" style="36" customWidth="1"/>
    <col min="9990" max="9990" width="17.125" style="36" customWidth="1"/>
    <col min="9991" max="9991" width="12.125" style="36"/>
    <col min="9992" max="9997" width="13.375" style="36" customWidth="1"/>
    <col min="9998" max="10240" width="12.125" style="36"/>
    <col min="10241" max="10241" width="13.375" style="36" customWidth="1"/>
    <col min="10242" max="10245" width="3.375" style="36" customWidth="1"/>
    <col min="10246" max="10246" width="17.125" style="36" customWidth="1"/>
    <col min="10247" max="10247" width="12.125" style="36"/>
    <col min="10248" max="10253" width="13.375" style="36" customWidth="1"/>
    <col min="10254" max="10496" width="12.125" style="36"/>
    <col min="10497" max="10497" width="13.375" style="36" customWidth="1"/>
    <col min="10498" max="10501" width="3.375" style="36" customWidth="1"/>
    <col min="10502" max="10502" width="17.125" style="36" customWidth="1"/>
    <col min="10503" max="10503" width="12.125" style="36"/>
    <col min="10504" max="10509" width="13.375" style="36" customWidth="1"/>
    <col min="10510" max="10752" width="12.125" style="36"/>
    <col min="10753" max="10753" width="13.375" style="36" customWidth="1"/>
    <col min="10754" max="10757" width="3.375" style="36" customWidth="1"/>
    <col min="10758" max="10758" width="17.125" style="36" customWidth="1"/>
    <col min="10759" max="10759" width="12.125" style="36"/>
    <col min="10760" max="10765" width="13.375" style="36" customWidth="1"/>
    <col min="10766" max="11008" width="12.125" style="36"/>
    <col min="11009" max="11009" width="13.375" style="36" customWidth="1"/>
    <col min="11010" max="11013" width="3.375" style="36" customWidth="1"/>
    <col min="11014" max="11014" width="17.125" style="36" customWidth="1"/>
    <col min="11015" max="11015" width="12.125" style="36"/>
    <col min="11016" max="11021" width="13.375" style="36" customWidth="1"/>
    <col min="11022" max="11264" width="12.125" style="36"/>
    <col min="11265" max="11265" width="13.375" style="36" customWidth="1"/>
    <col min="11266" max="11269" width="3.375" style="36" customWidth="1"/>
    <col min="11270" max="11270" width="17.125" style="36" customWidth="1"/>
    <col min="11271" max="11271" width="12.125" style="36"/>
    <col min="11272" max="11277" width="13.375" style="36" customWidth="1"/>
    <col min="11278" max="11520" width="12.125" style="36"/>
    <col min="11521" max="11521" width="13.375" style="36" customWidth="1"/>
    <col min="11522" max="11525" width="3.375" style="36" customWidth="1"/>
    <col min="11526" max="11526" width="17.125" style="36" customWidth="1"/>
    <col min="11527" max="11527" width="12.125" style="36"/>
    <col min="11528" max="11533" width="13.375" style="36" customWidth="1"/>
    <col min="11534" max="11776" width="12.125" style="36"/>
    <col min="11777" max="11777" width="13.375" style="36" customWidth="1"/>
    <col min="11778" max="11781" width="3.375" style="36" customWidth="1"/>
    <col min="11782" max="11782" width="17.125" style="36" customWidth="1"/>
    <col min="11783" max="11783" width="12.125" style="36"/>
    <col min="11784" max="11789" width="13.375" style="36" customWidth="1"/>
    <col min="11790" max="12032" width="12.125" style="36"/>
    <col min="12033" max="12033" width="13.375" style="36" customWidth="1"/>
    <col min="12034" max="12037" width="3.375" style="36" customWidth="1"/>
    <col min="12038" max="12038" width="17.125" style="36" customWidth="1"/>
    <col min="12039" max="12039" width="12.125" style="36"/>
    <col min="12040" max="12045" width="13.375" style="36" customWidth="1"/>
    <col min="12046" max="12288" width="12.125" style="36"/>
    <col min="12289" max="12289" width="13.375" style="36" customWidth="1"/>
    <col min="12290" max="12293" width="3.375" style="36" customWidth="1"/>
    <col min="12294" max="12294" width="17.125" style="36" customWidth="1"/>
    <col min="12295" max="12295" width="12.125" style="36"/>
    <col min="12296" max="12301" width="13.375" style="36" customWidth="1"/>
    <col min="12302" max="12544" width="12.125" style="36"/>
    <col min="12545" max="12545" width="13.375" style="36" customWidth="1"/>
    <col min="12546" max="12549" width="3.375" style="36" customWidth="1"/>
    <col min="12550" max="12550" width="17.125" style="36" customWidth="1"/>
    <col min="12551" max="12551" width="12.125" style="36"/>
    <col min="12552" max="12557" width="13.375" style="36" customWidth="1"/>
    <col min="12558" max="12800" width="12.125" style="36"/>
    <col min="12801" max="12801" width="13.375" style="36" customWidth="1"/>
    <col min="12802" max="12805" width="3.375" style="36" customWidth="1"/>
    <col min="12806" max="12806" width="17.125" style="36" customWidth="1"/>
    <col min="12807" max="12807" width="12.125" style="36"/>
    <col min="12808" max="12813" width="13.375" style="36" customWidth="1"/>
    <col min="12814" max="13056" width="12.125" style="36"/>
    <col min="13057" max="13057" width="13.375" style="36" customWidth="1"/>
    <col min="13058" max="13061" width="3.375" style="36" customWidth="1"/>
    <col min="13062" max="13062" width="17.125" style="36" customWidth="1"/>
    <col min="13063" max="13063" width="12.125" style="36"/>
    <col min="13064" max="13069" width="13.375" style="36" customWidth="1"/>
    <col min="13070" max="13312" width="12.125" style="36"/>
    <col min="13313" max="13313" width="13.375" style="36" customWidth="1"/>
    <col min="13314" max="13317" width="3.375" style="36" customWidth="1"/>
    <col min="13318" max="13318" width="17.125" style="36" customWidth="1"/>
    <col min="13319" max="13319" width="12.125" style="36"/>
    <col min="13320" max="13325" width="13.375" style="36" customWidth="1"/>
    <col min="13326" max="13568" width="12.125" style="36"/>
    <col min="13569" max="13569" width="13.375" style="36" customWidth="1"/>
    <col min="13570" max="13573" width="3.375" style="36" customWidth="1"/>
    <col min="13574" max="13574" width="17.125" style="36" customWidth="1"/>
    <col min="13575" max="13575" width="12.125" style="36"/>
    <col min="13576" max="13581" width="13.375" style="36" customWidth="1"/>
    <col min="13582" max="13824" width="12.125" style="36"/>
    <col min="13825" max="13825" width="13.375" style="36" customWidth="1"/>
    <col min="13826" max="13829" width="3.375" style="36" customWidth="1"/>
    <col min="13830" max="13830" width="17.125" style="36" customWidth="1"/>
    <col min="13831" max="13831" width="12.125" style="36"/>
    <col min="13832" max="13837" width="13.375" style="36" customWidth="1"/>
    <col min="13838" max="14080" width="12.125" style="36"/>
    <col min="14081" max="14081" width="13.375" style="36" customWidth="1"/>
    <col min="14082" max="14085" width="3.375" style="36" customWidth="1"/>
    <col min="14086" max="14086" width="17.125" style="36" customWidth="1"/>
    <col min="14087" max="14087" width="12.125" style="36"/>
    <col min="14088" max="14093" width="13.375" style="36" customWidth="1"/>
    <col min="14094" max="14336" width="12.125" style="36"/>
    <col min="14337" max="14337" width="13.375" style="36" customWidth="1"/>
    <col min="14338" max="14341" width="3.375" style="36" customWidth="1"/>
    <col min="14342" max="14342" width="17.125" style="36" customWidth="1"/>
    <col min="14343" max="14343" width="12.125" style="36"/>
    <col min="14344" max="14349" width="13.375" style="36" customWidth="1"/>
    <col min="14350" max="14592" width="12.125" style="36"/>
    <col min="14593" max="14593" width="13.375" style="36" customWidth="1"/>
    <col min="14594" max="14597" width="3.375" style="36" customWidth="1"/>
    <col min="14598" max="14598" width="17.125" style="36" customWidth="1"/>
    <col min="14599" max="14599" width="12.125" style="36"/>
    <col min="14600" max="14605" width="13.375" style="36" customWidth="1"/>
    <col min="14606" max="14848" width="12.125" style="36"/>
    <col min="14849" max="14849" width="13.375" style="36" customWidth="1"/>
    <col min="14850" max="14853" width="3.375" style="36" customWidth="1"/>
    <col min="14854" max="14854" width="17.125" style="36" customWidth="1"/>
    <col min="14855" max="14855" width="12.125" style="36"/>
    <col min="14856" max="14861" width="13.375" style="36" customWidth="1"/>
    <col min="14862" max="15104" width="12.125" style="36"/>
    <col min="15105" max="15105" width="13.375" style="36" customWidth="1"/>
    <col min="15106" max="15109" width="3.375" style="36" customWidth="1"/>
    <col min="15110" max="15110" width="17.125" style="36" customWidth="1"/>
    <col min="15111" max="15111" width="12.125" style="36"/>
    <col min="15112" max="15117" width="13.375" style="36" customWidth="1"/>
    <col min="15118" max="15360" width="12.125" style="36"/>
    <col min="15361" max="15361" width="13.375" style="36" customWidth="1"/>
    <col min="15362" max="15365" width="3.375" style="36" customWidth="1"/>
    <col min="15366" max="15366" width="17.125" style="36" customWidth="1"/>
    <col min="15367" max="15367" width="12.125" style="36"/>
    <col min="15368" max="15373" width="13.375" style="36" customWidth="1"/>
    <col min="15374" max="15616" width="12.125" style="36"/>
    <col min="15617" max="15617" width="13.375" style="36" customWidth="1"/>
    <col min="15618" max="15621" width="3.375" style="36" customWidth="1"/>
    <col min="15622" max="15622" width="17.125" style="36" customWidth="1"/>
    <col min="15623" max="15623" width="12.125" style="36"/>
    <col min="15624" max="15629" width="13.375" style="36" customWidth="1"/>
    <col min="15630" max="15872" width="12.125" style="36"/>
    <col min="15873" max="15873" width="13.375" style="36" customWidth="1"/>
    <col min="15874" max="15877" width="3.375" style="36" customWidth="1"/>
    <col min="15878" max="15878" width="17.125" style="36" customWidth="1"/>
    <col min="15879" max="15879" width="12.125" style="36"/>
    <col min="15880" max="15885" width="13.375" style="36" customWidth="1"/>
    <col min="15886" max="16128" width="12.125" style="36"/>
    <col min="16129" max="16129" width="13.375" style="36" customWidth="1"/>
    <col min="16130" max="16133" width="3.375" style="36" customWidth="1"/>
    <col min="16134" max="16134" width="17.125" style="36" customWidth="1"/>
    <col min="16135" max="16135" width="12.125" style="36"/>
    <col min="16136" max="16141" width="13.375" style="36" customWidth="1"/>
    <col min="16142" max="16384" width="12.125" style="36"/>
  </cols>
  <sheetData>
    <row r="1" spans="1:14" x14ac:dyDescent="0.2">
      <c r="A1" s="35"/>
    </row>
    <row r="6" spans="1:14" x14ac:dyDescent="0.2">
      <c r="H6" s="37" t="s">
        <v>72</v>
      </c>
    </row>
    <row r="7" spans="1:14" x14ac:dyDescent="0.2">
      <c r="G7" s="37" t="s">
        <v>73</v>
      </c>
    </row>
    <row r="8" spans="1:14" ht="18" thickBot="1" x14ac:dyDescent="0.25"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9" t="s">
        <v>74</v>
      </c>
    </row>
    <row r="9" spans="1:14" x14ac:dyDescent="0.2">
      <c r="G9" s="40"/>
      <c r="H9" s="40"/>
      <c r="I9" s="40"/>
      <c r="J9" s="40"/>
      <c r="K9" s="41"/>
      <c r="L9" s="41"/>
      <c r="M9" s="41"/>
      <c r="N9" s="41"/>
    </row>
    <row r="10" spans="1:14" x14ac:dyDescent="0.2">
      <c r="G10" s="40"/>
      <c r="H10" s="40"/>
      <c r="I10" s="40"/>
      <c r="J10" s="40"/>
      <c r="K10" s="40"/>
      <c r="L10" s="41"/>
      <c r="M10" s="41"/>
      <c r="N10" s="40"/>
    </row>
    <row r="11" spans="1:14" x14ac:dyDescent="0.2">
      <c r="G11" s="42" t="s">
        <v>75</v>
      </c>
      <c r="H11" s="42" t="s">
        <v>76</v>
      </c>
      <c r="I11" s="42" t="s">
        <v>77</v>
      </c>
      <c r="J11" s="42" t="s">
        <v>78</v>
      </c>
      <c r="K11" s="42" t="s">
        <v>28</v>
      </c>
      <c r="L11" s="40"/>
      <c r="M11" s="40"/>
      <c r="N11" s="42" t="s">
        <v>79</v>
      </c>
    </row>
    <row r="12" spans="1:14" x14ac:dyDescent="0.2">
      <c r="B12" s="41"/>
      <c r="C12" s="41"/>
      <c r="D12" s="41"/>
      <c r="E12" s="41"/>
      <c r="F12" s="41"/>
      <c r="G12" s="43"/>
      <c r="H12" s="43"/>
      <c r="I12" s="43"/>
      <c r="J12" s="43"/>
      <c r="K12" s="43"/>
      <c r="L12" s="44" t="s">
        <v>80</v>
      </c>
      <c r="M12" s="44" t="s">
        <v>81</v>
      </c>
      <c r="N12" s="44" t="s">
        <v>82</v>
      </c>
    </row>
    <row r="13" spans="1:14" x14ac:dyDescent="0.2">
      <c r="G13" s="40"/>
    </row>
    <row r="14" spans="1:14" x14ac:dyDescent="0.2">
      <c r="C14" s="35" t="s">
        <v>83</v>
      </c>
      <c r="G14" s="45">
        <v>350</v>
      </c>
      <c r="H14" s="46">
        <v>599</v>
      </c>
      <c r="I14" s="46">
        <v>287</v>
      </c>
      <c r="J14" s="47">
        <f>K14+N14</f>
        <v>211</v>
      </c>
      <c r="K14" s="46">
        <v>192</v>
      </c>
      <c r="L14" s="48" t="s">
        <v>84</v>
      </c>
      <c r="M14" s="48" t="s">
        <v>84</v>
      </c>
      <c r="N14" s="46">
        <v>19</v>
      </c>
    </row>
    <row r="15" spans="1:14" x14ac:dyDescent="0.2">
      <c r="C15" s="35" t="s">
        <v>85</v>
      </c>
      <c r="G15" s="45">
        <v>350</v>
      </c>
      <c r="H15" s="46">
        <v>506</v>
      </c>
      <c r="I15" s="46">
        <v>187</v>
      </c>
      <c r="J15" s="47">
        <f>K15+N15</f>
        <v>143</v>
      </c>
      <c r="K15" s="46">
        <v>128</v>
      </c>
      <c r="L15" s="48" t="s">
        <v>84</v>
      </c>
      <c r="M15" s="48" t="s">
        <v>84</v>
      </c>
      <c r="N15" s="46">
        <v>15</v>
      </c>
    </row>
    <row r="16" spans="1:14" x14ac:dyDescent="0.2">
      <c r="C16" s="35" t="s">
        <v>86</v>
      </c>
      <c r="G16" s="45">
        <v>350</v>
      </c>
      <c r="H16" s="46">
        <v>838</v>
      </c>
      <c r="I16" s="46">
        <v>248</v>
      </c>
      <c r="J16" s="47">
        <f>K16+N16</f>
        <v>187</v>
      </c>
      <c r="K16" s="46">
        <v>167</v>
      </c>
      <c r="L16" s="48" t="s">
        <v>84</v>
      </c>
      <c r="M16" s="48" t="s">
        <v>84</v>
      </c>
      <c r="N16" s="46">
        <v>20</v>
      </c>
    </row>
    <row r="17" spans="2:14" x14ac:dyDescent="0.2">
      <c r="C17" s="35" t="s">
        <v>87</v>
      </c>
      <c r="G17" s="45">
        <v>310</v>
      </c>
      <c r="H17" s="46">
        <v>409</v>
      </c>
      <c r="I17" s="46">
        <v>198</v>
      </c>
      <c r="J17" s="47">
        <f>K17+N17</f>
        <v>152</v>
      </c>
      <c r="K17" s="47">
        <f>L17+M17</f>
        <v>128</v>
      </c>
      <c r="L17" s="46">
        <v>101</v>
      </c>
      <c r="M17" s="46">
        <v>27</v>
      </c>
      <c r="N17" s="46">
        <v>24</v>
      </c>
    </row>
    <row r="18" spans="2:14" x14ac:dyDescent="0.2">
      <c r="G18" s="40"/>
    </row>
    <row r="19" spans="2:14" x14ac:dyDescent="0.2">
      <c r="C19" s="35" t="s">
        <v>88</v>
      </c>
      <c r="G19" s="45">
        <v>310</v>
      </c>
      <c r="H19" s="46">
        <v>455</v>
      </c>
      <c r="I19" s="46">
        <v>215</v>
      </c>
      <c r="J19" s="47">
        <f>K19+N19</f>
        <v>165</v>
      </c>
      <c r="K19" s="47">
        <f>L19+M19</f>
        <v>125</v>
      </c>
      <c r="L19" s="46">
        <v>107</v>
      </c>
      <c r="M19" s="46">
        <v>18</v>
      </c>
      <c r="N19" s="46">
        <v>40</v>
      </c>
    </row>
    <row r="20" spans="2:14" x14ac:dyDescent="0.2">
      <c r="C20" s="35" t="s">
        <v>89</v>
      </c>
      <c r="G20" s="45">
        <v>270</v>
      </c>
      <c r="H20" s="46">
        <v>411</v>
      </c>
      <c r="I20" s="46">
        <v>230</v>
      </c>
      <c r="J20" s="47">
        <f>K20+N20</f>
        <v>170</v>
      </c>
      <c r="K20" s="47">
        <f>L20+M20</f>
        <v>141</v>
      </c>
      <c r="L20" s="46">
        <v>116</v>
      </c>
      <c r="M20" s="46">
        <v>25</v>
      </c>
      <c r="N20" s="46">
        <v>29</v>
      </c>
    </row>
    <row r="21" spans="2:14" x14ac:dyDescent="0.2">
      <c r="C21" s="35" t="s">
        <v>90</v>
      </c>
      <c r="G21" s="45">
        <v>250</v>
      </c>
      <c r="H21" s="46">
        <v>300</v>
      </c>
      <c r="I21" s="46">
        <v>220</v>
      </c>
      <c r="J21" s="47">
        <f>K21+N21</f>
        <v>135</v>
      </c>
      <c r="K21" s="47">
        <f>L21+M21</f>
        <v>107</v>
      </c>
      <c r="L21" s="46">
        <v>91</v>
      </c>
      <c r="M21" s="46">
        <v>16</v>
      </c>
      <c r="N21" s="46">
        <v>28</v>
      </c>
    </row>
    <row r="22" spans="2:14" x14ac:dyDescent="0.2">
      <c r="C22" s="35" t="s">
        <v>91</v>
      </c>
      <c r="G22" s="45">
        <v>240</v>
      </c>
      <c r="H22" s="46">
        <v>260</v>
      </c>
      <c r="I22" s="46">
        <v>220</v>
      </c>
      <c r="J22" s="47">
        <f>K22+N22</f>
        <v>129</v>
      </c>
      <c r="K22" s="47">
        <f>L22+M22</f>
        <v>113</v>
      </c>
      <c r="L22" s="46">
        <v>100</v>
      </c>
      <c r="M22" s="46">
        <v>13</v>
      </c>
      <c r="N22" s="46">
        <v>16</v>
      </c>
    </row>
    <row r="23" spans="2:14" x14ac:dyDescent="0.2">
      <c r="C23" s="35" t="s">
        <v>92</v>
      </c>
      <c r="G23" s="45">
        <v>240</v>
      </c>
      <c r="H23" s="46">
        <v>310</v>
      </c>
      <c r="I23" s="46">
        <v>220</v>
      </c>
      <c r="J23" s="47">
        <f>K23+N23</f>
        <v>154</v>
      </c>
      <c r="K23" s="47">
        <f>L23+M23</f>
        <v>132</v>
      </c>
      <c r="L23" s="46">
        <v>114</v>
      </c>
      <c r="M23" s="46">
        <v>18</v>
      </c>
      <c r="N23" s="46">
        <v>22</v>
      </c>
    </row>
    <row r="24" spans="2:14" x14ac:dyDescent="0.2">
      <c r="G24" s="40"/>
    </row>
    <row r="25" spans="2:14" x14ac:dyDescent="0.2">
      <c r="C25" s="35" t="s">
        <v>93</v>
      </c>
      <c r="G25" s="45">
        <v>240</v>
      </c>
      <c r="H25" s="46">
        <v>264</v>
      </c>
      <c r="I25" s="46">
        <v>206</v>
      </c>
      <c r="J25" s="47">
        <f>K25+N25</f>
        <v>159</v>
      </c>
      <c r="K25" s="47">
        <f>L25+M25</f>
        <v>150</v>
      </c>
      <c r="L25" s="46">
        <v>131</v>
      </c>
      <c r="M25" s="46">
        <v>19</v>
      </c>
      <c r="N25" s="46">
        <v>9</v>
      </c>
    </row>
    <row r="26" spans="2:14" x14ac:dyDescent="0.2">
      <c r="C26" s="35" t="s">
        <v>13</v>
      </c>
      <c r="G26" s="45">
        <v>240</v>
      </c>
      <c r="H26" s="46">
        <v>231</v>
      </c>
      <c r="I26" s="46">
        <v>183</v>
      </c>
      <c r="J26" s="47">
        <f>K26+N26</f>
        <v>125</v>
      </c>
      <c r="K26" s="47">
        <f>L26+M26</f>
        <v>108</v>
      </c>
      <c r="L26" s="46">
        <v>99</v>
      </c>
      <c r="M26" s="46">
        <v>9</v>
      </c>
      <c r="N26" s="46">
        <v>17</v>
      </c>
    </row>
    <row r="27" spans="2:14" x14ac:dyDescent="0.2">
      <c r="B27" s="49"/>
      <c r="C27" s="35" t="s">
        <v>14</v>
      </c>
      <c r="G27" s="45">
        <v>285</v>
      </c>
      <c r="H27" s="46">
        <v>226</v>
      </c>
      <c r="I27" s="46">
        <v>175</v>
      </c>
      <c r="J27" s="47">
        <f>K27+N27</f>
        <v>139</v>
      </c>
      <c r="K27" s="47">
        <f>L27+M27</f>
        <v>112</v>
      </c>
      <c r="L27" s="46">
        <v>98</v>
      </c>
      <c r="M27" s="46">
        <v>14</v>
      </c>
      <c r="N27" s="46">
        <v>27</v>
      </c>
    </row>
    <row r="28" spans="2:14" x14ac:dyDescent="0.2">
      <c r="C28" s="35" t="s">
        <v>15</v>
      </c>
      <c r="G28" s="45">
        <v>275</v>
      </c>
      <c r="H28" s="46">
        <v>256</v>
      </c>
      <c r="I28" s="46">
        <v>203</v>
      </c>
      <c r="J28" s="47">
        <f>K28+N28</f>
        <v>168</v>
      </c>
      <c r="K28" s="47">
        <f>L28+M28</f>
        <v>134</v>
      </c>
      <c r="L28" s="46">
        <v>124</v>
      </c>
      <c r="M28" s="46">
        <v>10</v>
      </c>
      <c r="N28" s="46">
        <v>34</v>
      </c>
    </row>
    <row r="29" spans="2:14" x14ac:dyDescent="0.2">
      <c r="C29" s="35" t="s">
        <v>16</v>
      </c>
      <c r="G29" s="45">
        <v>275</v>
      </c>
      <c r="H29" s="46">
        <v>283</v>
      </c>
      <c r="I29" s="46">
        <v>214</v>
      </c>
      <c r="J29" s="47">
        <f>K29+N29</f>
        <v>169</v>
      </c>
      <c r="K29" s="47">
        <f>L29+M29</f>
        <v>136</v>
      </c>
      <c r="L29" s="46">
        <v>116</v>
      </c>
      <c r="M29" s="46">
        <v>20</v>
      </c>
      <c r="N29" s="46">
        <v>33</v>
      </c>
    </row>
    <row r="30" spans="2:14" x14ac:dyDescent="0.2">
      <c r="G30" s="40"/>
    </row>
    <row r="31" spans="2:14" x14ac:dyDescent="0.2">
      <c r="C31" s="35" t="s">
        <v>17</v>
      </c>
      <c r="G31" s="45">
        <v>275</v>
      </c>
      <c r="H31" s="46">
        <v>304</v>
      </c>
      <c r="I31" s="46">
        <v>223</v>
      </c>
      <c r="J31" s="47">
        <f>K31+N31</f>
        <v>179</v>
      </c>
      <c r="K31" s="47">
        <f>L31+M31</f>
        <v>151</v>
      </c>
      <c r="L31" s="46">
        <v>128</v>
      </c>
      <c r="M31" s="46">
        <v>23</v>
      </c>
      <c r="N31" s="46">
        <v>28</v>
      </c>
    </row>
    <row r="32" spans="2:14" x14ac:dyDescent="0.2">
      <c r="C32" s="35" t="s">
        <v>19</v>
      </c>
      <c r="G32" s="45">
        <v>265</v>
      </c>
      <c r="H32" s="46">
        <v>304</v>
      </c>
      <c r="I32" s="46">
        <v>186</v>
      </c>
      <c r="J32" s="47">
        <f>K32+N32</f>
        <v>129</v>
      </c>
      <c r="K32" s="47">
        <f>L32+M32</f>
        <v>101</v>
      </c>
      <c r="L32" s="46">
        <v>85</v>
      </c>
      <c r="M32" s="46">
        <v>16</v>
      </c>
      <c r="N32" s="46">
        <v>28</v>
      </c>
    </row>
    <row r="33" spans="2:14" x14ac:dyDescent="0.2">
      <c r="C33" s="35" t="s">
        <v>20</v>
      </c>
      <c r="G33" s="45">
        <v>235</v>
      </c>
      <c r="H33" s="46">
        <v>233</v>
      </c>
      <c r="I33" s="46">
        <v>167</v>
      </c>
      <c r="J33" s="47">
        <f>K33+N33</f>
        <v>114</v>
      </c>
      <c r="K33" s="47">
        <f>L33+M33</f>
        <v>90</v>
      </c>
      <c r="L33" s="46">
        <v>83</v>
      </c>
      <c r="M33" s="46">
        <v>7</v>
      </c>
      <c r="N33" s="46">
        <v>24</v>
      </c>
    </row>
    <row r="34" spans="2:14" x14ac:dyDescent="0.2">
      <c r="B34" s="49"/>
      <c r="C34" s="37" t="s">
        <v>94</v>
      </c>
      <c r="D34" s="49"/>
      <c r="E34" s="49"/>
      <c r="F34" s="49"/>
      <c r="G34" s="50">
        <f t="shared" ref="G34:N34" si="0">G37+G54+G63</f>
        <v>210</v>
      </c>
      <c r="H34" s="49">
        <f t="shared" si="0"/>
        <v>286</v>
      </c>
      <c r="I34" s="49">
        <f t="shared" si="0"/>
        <v>188</v>
      </c>
      <c r="J34" s="49">
        <f t="shared" si="0"/>
        <v>134</v>
      </c>
      <c r="K34" s="49">
        <f t="shared" si="0"/>
        <v>101</v>
      </c>
      <c r="L34" s="49">
        <f t="shared" si="0"/>
        <v>88</v>
      </c>
      <c r="M34" s="49">
        <f t="shared" si="0"/>
        <v>13</v>
      </c>
      <c r="N34" s="49">
        <f t="shared" si="0"/>
        <v>33</v>
      </c>
    </row>
    <row r="35" spans="2:14" x14ac:dyDescent="0.2">
      <c r="G35" s="40"/>
    </row>
    <row r="36" spans="2:14" x14ac:dyDescent="0.2">
      <c r="B36" s="37" t="s">
        <v>95</v>
      </c>
      <c r="C36" s="49"/>
      <c r="D36" s="49"/>
      <c r="E36" s="49"/>
      <c r="F36" s="49"/>
      <c r="G36" s="51"/>
      <c r="H36" s="52"/>
      <c r="I36" s="52"/>
      <c r="J36" s="52"/>
      <c r="K36" s="52"/>
      <c r="L36" s="52"/>
      <c r="M36" s="52"/>
      <c r="N36" s="52"/>
    </row>
    <row r="37" spans="2:14" x14ac:dyDescent="0.2">
      <c r="B37" s="37" t="s">
        <v>96</v>
      </c>
      <c r="C37" s="49"/>
      <c r="D37" s="49"/>
      <c r="E37" s="49"/>
      <c r="F37" s="49"/>
      <c r="G37" s="50">
        <f t="shared" ref="G37:N37" si="1">G39+G49</f>
        <v>120</v>
      </c>
      <c r="H37" s="49">
        <f t="shared" si="1"/>
        <v>170</v>
      </c>
      <c r="I37" s="49">
        <f t="shared" si="1"/>
        <v>103</v>
      </c>
      <c r="J37" s="49">
        <f t="shared" si="1"/>
        <v>70</v>
      </c>
      <c r="K37" s="49">
        <f t="shared" si="1"/>
        <v>47</v>
      </c>
      <c r="L37" s="49">
        <f t="shared" si="1"/>
        <v>41</v>
      </c>
      <c r="M37" s="49">
        <f t="shared" si="1"/>
        <v>6</v>
      </c>
      <c r="N37" s="49">
        <f t="shared" si="1"/>
        <v>23</v>
      </c>
    </row>
    <row r="38" spans="2:14" x14ac:dyDescent="0.2">
      <c r="G38" s="45"/>
      <c r="H38" s="46"/>
      <c r="I38" s="46"/>
      <c r="J38" s="46"/>
      <c r="K38" s="46"/>
      <c r="L38" s="46"/>
      <c r="M38" s="46"/>
      <c r="N38" s="46"/>
    </row>
    <row r="39" spans="2:14" x14ac:dyDescent="0.2">
      <c r="D39" s="35" t="s">
        <v>97</v>
      </c>
      <c r="G39" s="53">
        <f t="shared" ref="G39:N39" si="2">SUM(G41:G47)</f>
        <v>100</v>
      </c>
      <c r="H39" s="47">
        <f t="shared" si="2"/>
        <v>153</v>
      </c>
      <c r="I39" s="47">
        <f t="shared" si="2"/>
        <v>90</v>
      </c>
      <c r="J39" s="47">
        <f t="shared" si="2"/>
        <v>64</v>
      </c>
      <c r="K39" s="47">
        <f t="shared" si="2"/>
        <v>45</v>
      </c>
      <c r="L39" s="47">
        <f t="shared" si="2"/>
        <v>40</v>
      </c>
      <c r="M39" s="47">
        <f t="shared" si="2"/>
        <v>5</v>
      </c>
      <c r="N39" s="47">
        <f t="shared" si="2"/>
        <v>19</v>
      </c>
    </row>
    <row r="40" spans="2:14" x14ac:dyDescent="0.2">
      <c r="G40" s="40"/>
    </row>
    <row r="41" spans="2:14" x14ac:dyDescent="0.2">
      <c r="F41" s="35" t="s">
        <v>98</v>
      </c>
      <c r="G41" s="45">
        <v>20</v>
      </c>
      <c r="H41" s="46">
        <v>24</v>
      </c>
      <c r="I41" s="46">
        <v>20</v>
      </c>
      <c r="J41" s="47">
        <v>12</v>
      </c>
      <c r="K41" s="47">
        <v>12</v>
      </c>
      <c r="L41" s="46">
        <v>8</v>
      </c>
      <c r="M41" s="46">
        <v>4</v>
      </c>
      <c r="N41" s="48" t="s">
        <v>18</v>
      </c>
    </row>
    <row r="42" spans="2:14" x14ac:dyDescent="0.2">
      <c r="F42" s="35" t="s">
        <v>99</v>
      </c>
      <c r="G42" s="45">
        <v>20</v>
      </c>
      <c r="H42" s="46">
        <v>65</v>
      </c>
      <c r="I42" s="46">
        <v>26</v>
      </c>
      <c r="J42" s="47">
        <v>12</v>
      </c>
      <c r="K42" s="47">
        <v>9</v>
      </c>
      <c r="L42" s="46">
        <v>9</v>
      </c>
      <c r="M42" s="48" t="s">
        <v>18</v>
      </c>
      <c r="N42" s="46">
        <v>3</v>
      </c>
    </row>
    <row r="43" spans="2:14" x14ac:dyDescent="0.2">
      <c r="F43" s="35" t="s">
        <v>100</v>
      </c>
      <c r="G43" s="45">
        <v>15</v>
      </c>
      <c r="H43" s="46">
        <v>28</v>
      </c>
      <c r="I43" s="46">
        <v>17</v>
      </c>
      <c r="J43" s="47">
        <v>13</v>
      </c>
      <c r="K43" s="47">
        <v>6</v>
      </c>
      <c r="L43" s="46">
        <v>6</v>
      </c>
      <c r="M43" s="48" t="s">
        <v>18</v>
      </c>
      <c r="N43" s="46">
        <v>7</v>
      </c>
    </row>
    <row r="44" spans="2:14" x14ac:dyDescent="0.2">
      <c r="G44" s="40"/>
    </row>
    <row r="45" spans="2:14" x14ac:dyDescent="0.2">
      <c r="F45" s="35" t="s">
        <v>101</v>
      </c>
      <c r="G45" s="45">
        <v>15</v>
      </c>
      <c r="H45" s="46">
        <v>10</v>
      </c>
      <c r="I45" s="46">
        <v>10</v>
      </c>
      <c r="J45" s="47">
        <v>10</v>
      </c>
      <c r="K45" s="47">
        <v>8</v>
      </c>
      <c r="L45" s="46">
        <v>8</v>
      </c>
      <c r="M45" s="48" t="s">
        <v>18</v>
      </c>
      <c r="N45" s="46">
        <v>2</v>
      </c>
    </row>
    <row r="46" spans="2:14" x14ac:dyDescent="0.2">
      <c r="F46" s="35" t="s">
        <v>102</v>
      </c>
      <c r="G46" s="45">
        <v>15</v>
      </c>
      <c r="H46" s="46">
        <v>12</v>
      </c>
      <c r="I46" s="46">
        <v>8</v>
      </c>
      <c r="J46" s="47">
        <v>8</v>
      </c>
      <c r="K46" s="47">
        <v>3</v>
      </c>
      <c r="L46" s="46">
        <v>3</v>
      </c>
      <c r="M46" s="48" t="s">
        <v>18</v>
      </c>
      <c r="N46" s="46">
        <v>5</v>
      </c>
    </row>
    <row r="47" spans="2:14" x14ac:dyDescent="0.2">
      <c r="F47" s="35" t="s">
        <v>103</v>
      </c>
      <c r="G47" s="45">
        <v>15</v>
      </c>
      <c r="H47" s="46">
        <v>14</v>
      </c>
      <c r="I47" s="46">
        <v>9</v>
      </c>
      <c r="J47" s="47">
        <v>9</v>
      </c>
      <c r="K47" s="47">
        <v>7</v>
      </c>
      <c r="L47" s="46">
        <v>6</v>
      </c>
      <c r="M47" s="46">
        <v>1</v>
      </c>
      <c r="N47" s="46">
        <v>2</v>
      </c>
    </row>
    <row r="48" spans="2:14" x14ac:dyDescent="0.2">
      <c r="G48" s="45"/>
      <c r="H48" s="46"/>
      <c r="I48" s="46"/>
      <c r="L48" s="46"/>
      <c r="M48" s="46"/>
      <c r="N48" s="46"/>
    </row>
    <row r="49" spans="2:14" x14ac:dyDescent="0.2">
      <c r="D49" s="35" t="s">
        <v>104</v>
      </c>
      <c r="G49" s="53">
        <f t="shared" ref="G49:N49" si="3">G51</f>
        <v>20</v>
      </c>
      <c r="H49" s="47">
        <f t="shared" si="3"/>
        <v>17</v>
      </c>
      <c r="I49" s="47">
        <f t="shared" si="3"/>
        <v>13</v>
      </c>
      <c r="J49" s="47">
        <f t="shared" si="3"/>
        <v>6</v>
      </c>
      <c r="K49" s="47">
        <f t="shared" si="3"/>
        <v>2</v>
      </c>
      <c r="L49" s="47">
        <f t="shared" si="3"/>
        <v>1</v>
      </c>
      <c r="M49" s="47">
        <f t="shared" si="3"/>
        <v>1</v>
      </c>
      <c r="N49" s="47">
        <f t="shared" si="3"/>
        <v>4</v>
      </c>
    </row>
    <row r="50" spans="2:14" x14ac:dyDescent="0.2">
      <c r="G50" s="40"/>
    </row>
    <row r="51" spans="2:14" x14ac:dyDescent="0.2">
      <c r="F51" s="35" t="s">
        <v>105</v>
      </c>
      <c r="G51" s="45">
        <v>20</v>
      </c>
      <c r="H51" s="46">
        <v>17</v>
      </c>
      <c r="I51" s="46">
        <v>13</v>
      </c>
      <c r="J51" s="47">
        <v>6</v>
      </c>
      <c r="K51" s="47">
        <v>2</v>
      </c>
      <c r="L51" s="46">
        <v>1</v>
      </c>
      <c r="M51" s="46">
        <v>1</v>
      </c>
      <c r="N51" s="46">
        <v>4</v>
      </c>
    </row>
    <row r="52" spans="2:14" x14ac:dyDescent="0.2">
      <c r="G52" s="40"/>
    </row>
    <row r="53" spans="2:14" x14ac:dyDescent="0.2">
      <c r="B53" s="37" t="s">
        <v>106</v>
      </c>
      <c r="C53" s="49"/>
      <c r="D53" s="49"/>
      <c r="E53" s="49"/>
      <c r="F53" s="49"/>
      <c r="G53" s="51"/>
      <c r="H53" s="52"/>
      <c r="I53" s="52"/>
      <c r="J53" s="49"/>
      <c r="K53" s="49"/>
      <c r="L53" s="52"/>
      <c r="M53" s="52"/>
      <c r="N53" s="52"/>
    </row>
    <row r="54" spans="2:14" x14ac:dyDescent="0.2">
      <c r="B54" s="37" t="s">
        <v>96</v>
      </c>
      <c r="C54" s="49"/>
      <c r="D54" s="49"/>
      <c r="E54" s="49"/>
      <c r="F54" s="49"/>
      <c r="G54" s="50">
        <f t="shared" ref="G54:N54" si="4">G56</f>
        <v>55</v>
      </c>
      <c r="H54" s="49">
        <f t="shared" si="4"/>
        <v>79</v>
      </c>
      <c r="I54" s="49">
        <f t="shared" si="4"/>
        <v>55</v>
      </c>
      <c r="J54" s="49">
        <f t="shared" si="4"/>
        <v>40</v>
      </c>
      <c r="K54" s="49">
        <f t="shared" si="4"/>
        <v>35</v>
      </c>
      <c r="L54" s="49">
        <f t="shared" si="4"/>
        <v>33</v>
      </c>
      <c r="M54" s="49">
        <f t="shared" si="4"/>
        <v>2</v>
      </c>
      <c r="N54" s="49">
        <f t="shared" si="4"/>
        <v>5</v>
      </c>
    </row>
    <row r="55" spans="2:14" x14ac:dyDescent="0.2">
      <c r="G55" s="45"/>
      <c r="H55" s="46"/>
      <c r="I55" s="46"/>
      <c r="L55" s="46"/>
      <c r="M55" s="46"/>
      <c r="N55" s="46"/>
    </row>
    <row r="56" spans="2:14" x14ac:dyDescent="0.2">
      <c r="D56" s="35" t="s">
        <v>97</v>
      </c>
      <c r="G56" s="53">
        <f t="shared" ref="G56:N56" si="5">SUM(G58:G60)</f>
        <v>55</v>
      </c>
      <c r="H56" s="47">
        <f t="shared" si="5"/>
        <v>79</v>
      </c>
      <c r="I56" s="47">
        <f t="shared" si="5"/>
        <v>55</v>
      </c>
      <c r="J56" s="47">
        <f t="shared" si="5"/>
        <v>40</v>
      </c>
      <c r="K56" s="47">
        <f t="shared" si="5"/>
        <v>35</v>
      </c>
      <c r="L56" s="47">
        <f t="shared" si="5"/>
        <v>33</v>
      </c>
      <c r="M56" s="47">
        <f t="shared" si="5"/>
        <v>2</v>
      </c>
      <c r="N56" s="47">
        <f t="shared" si="5"/>
        <v>5</v>
      </c>
    </row>
    <row r="57" spans="2:14" x14ac:dyDescent="0.2">
      <c r="G57" s="40"/>
    </row>
    <row r="58" spans="2:14" x14ac:dyDescent="0.2">
      <c r="F58" s="35" t="s">
        <v>99</v>
      </c>
      <c r="G58" s="45">
        <v>15</v>
      </c>
      <c r="H58" s="46">
        <v>21</v>
      </c>
      <c r="I58" s="46">
        <v>15</v>
      </c>
      <c r="J58" s="47">
        <v>10</v>
      </c>
      <c r="K58" s="47">
        <v>9</v>
      </c>
      <c r="L58" s="46">
        <v>9</v>
      </c>
      <c r="M58" s="48" t="s">
        <v>107</v>
      </c>
      <c r="N58" s="46">
        <v>1</v>
      </c>
    </row>
    <row r="59" spans="2:14" x14ac:dyDescent="0.2">
      <c r="F59" s="35" t="s">
        <v>108</v>
      </c>
      <c r="G59" s="45">
        <v>20</v>
      </c>
      <c r="H59" s="46">
        <v>33</v>
      </c>
      <c r="I59" s="46">
        <v>20</v>
      </c>
      <c r="J59" s="47">
        <v>20</v>
      </c>
      <c r="K59" s="47">
        <v>17</v>
      </c>
      <c r="L59" s="46">
        <v>17</v>
      </c>
      <c r="M59" s="48" t="s">
        <v>107</v>
      </c>
      <c r="N59" s="46">
        <v>3</v>
      </c>
    </row>
    <row r="60" spans="2:14" x14ac:dyDescent="0.2">
      <c r="F60" s="35" t="s">
        <v>109</v>
      </c>
      <c r="G60" s="45">
        <v>20</v>
      </c>
      <c r="H60" s="46">
        <v>25</v>
      </c>
      <c r="I60" s="46">
        <v>20</v>
      </c>
      <c r="J60" s="47">
        <v>10</v>
      </c>
      <c r="K60" s="47">
        <v>9</v>
      </c>
      <c r="L60" s="46">
        <v>7</v>
      </c>
      <c r="M60" s="46">
        <v>2</v>
      </c>
      <c r="N60" s="46">
        <v>1</v>
      </c>
    </row>
    <row r="61" spans="2:14" x14ac:dyDescent="0.2">
      <c r="G61" s="40"/>
    </row>
    <row r="62" spans="2:14" x14ac:dyDescent="0.2">
      <c r="B62" s="37" t="s">
        <v>110</v>
      </c>
      <c r="C62" s="49"/>
      <c r="D62" s="49"/>
      <c r="E62" s="49"/>
      <c r="F62" s="49"/>
      <c r="G62" s="51"/>
      <c r="H62" s="52"/>
      <c r="I62" s="52"/>
      <c r="J62" s="49"/>
      <c r="K62" s="49"/>
      <c r="L62" s="52"/>
      <c r="M62" s="52"/>
      <c r="N62" s="52"/>
    </row>
    <row r="63" spans="2:14" x14ac:dyDescent="0.2">
      <c r="B63" s="37" t="s">
        <v>96</v>
      </c>
      <c r="C63" s="49"/>
      <c r="D63" s="49"/>
      <c r="E63" s="49"/>
      <c r="F63" s="49"/>
      <c r="G63" s="50">
        <f t="shared" ref="G63:N63" si="6">G65</f>
        <v>35</v>
      </c>
      <c r="H63" s="49">
        <f t="shared" si="6"/>
        <v>37</v>
      </c>
      <c r="I63" s="49">
        <f t="shared" si="6"/>
        <v>30</v>
      </c>
      <c r="J63" s="49">
        <f t="shared" si="6"/>
        <v>24</v>
      </c>
      <c r="K63" s="49">
        <f t="shared" si="6"/>
        <v>19</v>
      </c>
      <c r="L63" s="49">
        <f t="shared" si="6"/>
        <v>14</v>
      </c>
      <c r="M63" s="49">
        <f t="shared" si="6"/>
        <v>5</v>
      </c>
      <c r="N63" s="49">
        <f t="shared" si="6"/>
        <v>5</v>
      </c>
    </row>
    <row r="64" spans="2:14" x14ac:dyDescent="0.2">
      <c r="G64" s="45"/>
      <c r="H64" s="46"/>
      <c r="I64" s="46"/>
      <c r="J64" s="46"/>
      <c r="K64" s="46"/>
      <c r="L64" s="46"/>
      <c r="M64" s="46"/>
      <c r="N64" s="46"/>
    </row>
    <row r="65" spans="1:14" x14ac:dyDescent="0.2">
      <c r="D65" s="35" t="s">
        <v>104</v>
      </c>
      <c r="G65" s="53">
        <f t="shared" ref="G65:N65" si="7">G67+G68</f>
        <v>35</v>
      </c>
      <c r="H65" s="47">
        <f t="shared" si="7"/>
        <v>37</v>
      </c>
      <c r="I65" s="47">
        <f t="shared" si="7"/>
        <v>30</v>
      </c>
      <c r="J65" s="47">
        <f t="shared" si="7"/>
        <v>24</v>
      </c>
      <c r="K65" s="47">
        <f t="shared" si="7"/>
        <v>19</v>
      </c>
      <c r="L65" s="47">
        <f t="shared" si="7"/>
        <v>14</v>
      </c>
      <c r="M65" s="47">
        <f t="shared" si="7"/>
        <v>5</v>
      </c>
      <c r="N65" s="47">
        <f t="shared" si="7"/>
        <v>5</v>
      </c>
    </row>
    <row r="66" spans="1:14" x14ac:dyDescent="0.2">
      <c r="G66" s="40"/>
    </row>
    <row r="67" spans="1:14" x14ac:dyDescent="0.2">
      <c r="F67" s="35" t="s">
        <v>111</v>
      </c>
      <c r="G67" s="45">
        <v>15</v>
      </c>
      <c r="H67" s="46">
        <v>14</v>
      </c>
      <c r="I67" s="46">
        <v>10</v>
      </c>
      <c r="J67" s="47">
        <v>9</v>
      </c>
      <c r="K67" s="47">
        <v>9</v>
      </c>
      <c r="L67" s="46">
        <v>7</v>
      </c>
      <c r="M67" s="46">
        <v>2</v>
      </c>
      <c r="N67" s="48" t="s">
        <v>18</v>
      </c>
    </row>
    <row r="68" spans="1:14" x14ac:dyDescent="0.2">
      <c r="F68" s="35" t="s">
        <v>105</v>
      </c>
      <c r="G68" s="45">
        <v>20</v>
      </c>
      <c r="H68" s="46">
        <v>23</v>
      </c>
      <c r="I68" s="46">
        <v>20</v>
      </c>
      <c r="J68" s="47">
        <v>15</v>
      </c>
      <c r="K68" s="47">
        <v>10</v>
      </c>
      <c r="L68" s="46">
        <v>7</v>
      </c>
      <c r="M68" s="46">
        <v>3</v>
      </c>
      <c r="N68" s="46">
        <v>5</v>
      </c>
    </row>
    <row r="69" spans="1:14" ht="18" thickBot="1" x14ac:dyDescent="0.25">
      <c r="B69" s="38"/>
      <c r="C69" s="38"/>
      <c r="D69" s="38"/>
      <c r="E69" s="38"/>
      <c r="F69" s="38"/>
      <c r="G69" s="54"/>
      <c r="H69" s="55"/>
      <c r="I69" s="55"/>
      <c r="J69" s="55"/>
      <c r="K69" s="55"/>
      <c r="L69" s="55"/>
      <c r="M69" s="55"/>
      <c r="N69" s="55"/>
    </row>
    <row r="70" spans="1:14" x14ac:dyDescent="0.2">
      <c r="G70" s="35" t="s">
        <v>112</v>
      </c>
    </row>
    <row r="71" spans="1:14" x14ac:dyDescent="0.2">
      <c r="A71" s="35"/>
    </row>
  </sheetData>
  <phoneticPr fontId="2"/>
  <pageMargins left="0.52" right="0.46" top="0.56999999999999995" bottom="0.59" header="0.51200000000000001" footer="0.51200000000000001"/>
  <pageSetup paperSize="12" scale="75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71"/>
  <sheetViews>
    <sheetView showGridLines="0" zoomScale="75" workbookViewId="0"/>
  </sheetViews>
  <sheetFormatPr defaultColWidth="12.125" defaultRowHeight="17.25" x14ac:dyDescent="0.2"/>
  <cols>
    <col min="1" max="1" width="13.375" style="36" customWidth="1"/>
    <col min="2" max="2" width="5.875" style="36" customWidth="1"/>
    <col min="3" max="5" width="3.375" style="36" customWidth="1"/>
    <col min="6" max="6" width="23.375" style="36" customWidth="1"/>
    <col min="7" max="7" width="13.375" style="36" customWidth="1"/>
    <col min="8" max="11" width="12.125" style="36"/>
    <col min="12" max="13" width="10.875" style="36" customWidth="1"/>
    <col min="14" max="256" width="12.125" style="36"/>
    <col min="257" max="257" width="13.375" style="36" customWidth="1"/>
    <col min="258" max="258" width="5.875" style="36" customWidth="1"/>
    <col min="259" max="261" width="3.375" style="36" customWidth="1"/>
    <col min="262" max="262" width="23.375" style="36" customWidth="1"/>
    <col min="263" max="263" width="13.375" style="36" customWidth="1"/>
    <col min="264" max="267" width="12.125" style="36"/>
    <col min="268" max="269" width="10.875" style="36" customWidth="1"/>
    <col min="270" max="512" width="12.125" style="36"/>
    <col min="513" max="513" width="13.375" style="36" customWidth="1"/>
    <col min="514" max="514" width="5.875" style="36" customWidth="1"/>
    <col min="515" max="517" width="3.375" style="36" customWidth="1"/>
    <col min="518" max="518" width="23.375" style="36" customWidth="1"/>
    <col min="519" max="519" width="13.375" style="36" customWidth="1"/>
    <col min="520" max="523" width="12.125" style="36"/>
    <col min="524" max="525" width="10.875" style="36" customWidth="1"/>
    <col min="526" max="768" width="12.125" style="36"/>
    <col min="769" max="769" width="13.375" style="36" customWidth="1"/>
    <col min="770" max="770" width="5.875" style="36" customWidth="1"/>
    <col min="771" max="773" width="3.375" style="36" customWidth="1"/>
    <col min="774" max="774" width="23.375" style="36" customWidth="1"/>
    <col min="775" max="775" width="13.375" style="36" customWidth="1"/>
    <col min="776" max="779" width="12.125" style="36"/>
    <col min="780" max="781" width="10.875" style="36" customWidth="1"/>
    <col min="782" max="1024" width="12.125" style="36"/>
    <col min="1025" max="1025" width="13.375" style="36" customWidth="1"/>
    <col min="1026" max="1026" width="5.875" style="36" customWidth="1"/>
    <col min="1027" max="1029" width="3.375" style="36" customWidth="1"/>
    <col min="1030" max="1030" width="23.375" style="36" customWidth="1"/>
    <col min="1031" max="1031" width="13.375" style="36" customWidth="1"/>
    <col min="1032" max="1035" width="12.125" style="36"/>
    <col min="1036" max="1037" width="10.875" style="36" customWidth="1"/>
    <col min="1038" max="1280" width="12.125" style="36"/>
    <col min="1281" max="1281" width="13.375" style="36" customWidth="1"/>
    <col min="1282" max="1282" width="5.875" style="36" customWidth="1"/>
    <col min="1283" max="1285" width="3.375" style="36" customWidth="1"/>
    <col min="1286" max="1286" width="23.375" style="36" customWidth="1"/>
    <col min="1287" max="1287" width="13.375" style="36" customWidth="1"/>
    <col min="1288" max="1291" width="12.125" style="36"/>
    <col min="1292" max="1293" width="10.875" style="36" customWidth="1"/>
    <col min="1294" max="1536" width="12.125" style="36"/>
    <col min="1537" max="1537" width="13.375" style="36" customWidth="1"/>
    <col min="1538" max="1538" width="5.875" style="36" customWidth="1"/>
    <col min="1539" max="1541" width="3.375" style="36" customWidth="1"/>
    <col min="1542" max="1542" width="23.375" style="36" customWidth="1"/>
    <col min="1543" max="1543" width="13.375" style="36" customWidth="1"/>
    <col min="1544" max="1547" width="12.125" style="36"/>
    <col min="1548" max="1549" width="10.875" style="36" customWidth="1"/>
    <col min="1550" max="1792" width="12.125" style="36"/>
    <col min="1793" max="1793" width="13.375" style="36" customWidth="1"/>
    <col min="1794" max="1794" width="5.875" style="36" customWidth="1"/>
    <col min="1795" max="1797" width="3.375" style="36" customWidth="1"/>
    <col min="1798" max="1798" width="23.375" style="36" customWidth="1"/>
    <col min="1799" max="1799" width="13.375" style="36" customWidth="1"/>
    <col min="1800" max="1803" width="12.125" style="36"/>
    <col min="1804" max="1805" width="10.875" style="36" customWidth="1"/>
    <col min="1806" max="2048" width="12.125" style="36"/>
    <col min="2049" max="2049" width="13.375" style="36" customWidth="1"/>
    <col min="2050" max="2050" width="5.875" style="36" customWidth="1"/>
    <col min="2051" max="2053" width="3.375" style="36" customWidth="1"/>
    <col min="2054" max="2054" width="23.375" style="36" customWidth="1"/>
    <col min="2055" max="2055" width="13.375" style="36" customWidth="1"/>
    <col min="2056" max="2059" width="12.125" style="36"/>
    <col min="2060" max="2061" width="10.875" style="36" customWidth="1"/>
    <col min="2062" max="2304" width="12.125" style="36"/>
    <col min="2305" max="2305" width="13.375" style="36" customWidth="1"/>
    <col min="2306" max="2306" width="5.875" style="36" customWidth="1"/>
    <col min="2307" max="2309" width="3.375" style="36" customWidth="1"/>
    <col min="2310" max="2310" width="23.375" style="36" customWidth="1"/>
    <col min="2311" max="2311" width="13.375" style="36" customWidth="1"/>
    <col min="2312" max="2315" width="12.125" style="36"/>
    <col min="2316" max="2317" width="10.875" style="36" customWidth="1"/>
    <col min="2318" max="2560" width="12.125" style="36"/>
    <col min="2561" max="2561" width="13.375" style="36" customWidth="1"/>
    <col min="2562" max="2562" width="5.875" style="36" customWidth="1"/>
    <col min="2563" max="2565" width="3.375" style="36" customWidth="1"/>
    <col min="2566" max="2566" width="23.375" style="36" customWidth="1"/>
    <col min="2567" max="2567" width="13.375" style="36" customWidth="1"/>
    <col min="2568" max="2571" width="12.125" style="36"/>
    <col min="2572" max="2573" width="10.875" style="36" customWidth="1"/>
    <col min="2574" max="2816" width="12.125" style="36"/>
    <col min="2817" max="2817" width="13.375" style="36" customWidth="1"/>
    <col min="2818" max="2818" width="5.875" style="36" customWidth="1"/>
    <col min="2819" max="2821" width="3.375" style="36" customWidth="1"/>
    <col min="2822" max="2822" width="23.375" style="36" customWidth="1"/>
    <col min="2823" max="2823" width="13.375" style="36" customWidth="1"/>
    <col min="2824" max="2827" width="12.125" style="36"/>
    <col min="2828" max="2829" width="10.875" style="36" customWidth="1"/>
    <col min="2830" max="3072" width="12.125" style="36"/>
    <col min="3073" max="3073" width="13.375" style="36" customWidth="1"/>
    <col min="3074" max="3074" width="5.875" style="36" customWidth="1"/>
    <col min="3075" max="3077" width="3.375" style="36" customWidth="1"/>
    <col min="3078" max="3078" width="23.375" style="36" customWidth="1"/>
    <col min="3079" max="3079" width="13.375" style="36" customWidth="1"/>
    <col min="3080" max="3083" width="12.125" style="36"/>
    <col min="3084" max="3085" width="10.875" style="36" customWidth="1"/>
    <col min="3086" max="3328" width="12.125" style="36"/>
    <col min="3329" max="3329" width="13.375" style="36" customWidth="1"/>
    <col min="3330" max="3330" width="5.875" style="36" customWidth="1"/>
    <col min="3331" max="3333" width="3.375" style="36" customWidth="1"/>
    <col min="3334" max="3334" width="23.375" style="36" customWidth="1"/>
    <col min="3335" max="3335" width="13.375" style="36" customWidth="1"/>
    <col min="3336" max="3339" width="12.125" style="36"/>
    <col min="3340" max="3341" width="10.875" style="36" customWidth="1"/>
    <col min="3342" max="3584" width="12.125" style="36"/>
    <col min="3585" max="3585" width="13.375" style="36" customWidth="1"/>
    <col min="3586" max="3586" width="5.875" style="36" customWidth="1"/>
    <col min="3587" max="3589" width="3.375" style="36" customWidth="1"/>
    <col min="3590" max="3590" width="23.375" style="36" customWidth="1"/>
    <col min="3591" max="3591" width="13.375" style="36" customWidth="1"/>
    <col min="3592" max="3595" width="12.125" style="36"/>
    <col min="3596" max="3597" width="10.875" style="36" customWidth="1"/>
    <col min="3598" max="3840" width="12.125" style="36"/>
    <col min="3841" max="3841" width="13.375" style="36" customWidth="1"/>
    <col min="3842" max="3842" width="5.875" style="36" customWidth="1"/>
    <col min="3843" max="3845" width="3.375" style="36" customWidth="1"/>
    <col min="3846" max="3846" width="23.375" style="36" customWidth="1"/>
    <col min="3847" max="3847" width="13.375" style="36" customWidth="1"/>
    <col min="3848" max="3851" width="12.125" style="36"/>
    <col min="3852" max="3853" width="10.875" style="36" customWidth="1"/>
    <col min="3854" max="4096" width="12.125" style="36"/>
    <col min="4097" max="4097" width="13.375" style="36" customWidth="1"/>
    <col min="4098" max="4098" width="5.875" style="36" customWidth="1"/>
    <col min="4099" max="4101" width="3.375" style="36" customWidth="1"/>
    <col min="4102" max="4102" width="23.375" style="36" customWidth="1"/>
    <col min="4103" max="4103" width="13.375" style="36" customWidth="1"/>
    <col min="4104" max="4107" width="12.125" style="36"/>
    <col min="4108" max="4109" width="10.875" style="36" customWidth="1"/>
    <col min="4110" max="4352" width="12.125" style="36"/>
    <col min="4353" max="4353" width="13.375" style="36" customWidth="1"/>
    <col min="4354" max="4354" width="5.875" style="36" customWidth="1"/>
    <col min="4355" max="4357" width="3.375" style="36" customWidth="1"/>
    <col min="4358" max="4358" width="23.375" style="36" customWidth="1"/>
    <col min="4359" max="4359" width="13.375" style="36" customWidth="1"/>
    <col min="4360" max="4363" width="12.125" style="36"/>
    <col min="4364" max="4365" width="10.875" style="36" customWidth="1"/>
    <col min="4366" max="4608" width="12.125" style="36"/>
    <col min="4609" max="4609" width="13.375" style="36" customWidth="1"/>
    <col min="4610" max="4610" width="5.875" style="36" customWidth="1"/>
    <col min="4611" max="4613" width="3.375" style="36" customWidth="1"/>
    <col min="4614" max="4614" width="23.375" style="36" customWidth="1"/>
    <col min="4615" max="4615" width="13.375" style="36" customWidth="1"/>
    <col min="4616" max="4619" width="12.125" style="36"/>
    <col min="4620" max="4621" width="10.875" style="36" customWidth="1"/>
    <col min="4622" max="4864" width="12.125" style="36"/>
    <col min="4865" max="4865" width="13.375" style="36" customWidth="1"/>
    <col min="4866" max="4866" width="5.875" style="36" customWidth="1"/>
    <col min="4867" max="4869" width="3.375" style="36" customWidth="1"/>
    <col min="4870" max="4870" width="23.375" style="36" customWidth="1"/>
    <col min="4871" max="4871" width="13.375" style="36" customWidth="1"/>
    <col min="4872" max="4875" width="12.125" style="36"/>
    <col min="4876" max="4877" width="10.875" style="36" customWidth="1"/>
    <col min="4878" max="5120" width="12.125" style="36"/>
    <col min="5121" max="5121" width="13.375" style="36" customWidth="1"/>
    <col min="5122" max="5122" width="5.875" style="36" customWidth="1"/>
    <col min="5123" max="5125" width="3.375" style="36" customWidth="1"/>
    <col min="5126" max="5126" width="23.375" style="36" customWidth="1"/>
    <col min="5127" max="5127" width="13.375" style="36" customWidth="1"/>
    <col min="5128" max="5131" width="12.125" style="36"/>
    <col min="5132" max="5133" width="10.875" style="36" customWidth="1"/>
    <col min="5134" max="5376" width="12.125" style="36"/>
    <col min="5377" max="5377" width="13.375" style="36" customWidth="1"/>
    <col min="5378" max="5378" width="5.875" style="36" customWidth="1"/>
    <col min="5379" max="5381" width="3.375" style="36" customWidth="1"/>
    <col min="5382" max="5382" width="23.375" style="36" customWidth="1"/>
    <col min="5383" max="5383" width="13.375" style="36" customWidth="1"/>
    <col min="5384" max="5387" width="12.125" style="36"/>
    <col min="5388" max="5389" width="10.875" style="36" customWidth="1"/>
    <col min="5390" max="5632" width="12.125" style="36"/>
    <col min="5633" max="5633" width="13.375" style="36" customWidth="1"/>
    <col min="5634" max="5634" width="5.875" style="36" customWidth="1"/>
    <col min="5635" max="5637" width="3.375" style="36" customWidth="1"/>
    <col min="5638" max="5638" width="23.375" style="36" customWidth="1"/>
    <col min="5639" max="5639" width="13.375" style="36" customWidth="1"/>
    <col min="5640" max="5643" width="12.125" style="36"/>
    <col min="5644" max="5645" width="10.875" style="36" customWidth="1"/>
    <col min="5646" max="5888" width="12.125" style="36"/>
    <col min="5889" max="5889" width="13.375" style="36" customWidth="1"/>
    <col min="5890" max="5890" width="5.875" style="36" customWidth="1"/>
    <col min="5891" max="5893" width="3.375" style="36" customWidth="1"/>
    <col min="5894" max="5894" width="23.375" style="36" customWidth="1"/>
    <col min="5895" max="5895" width="13.375" style="36" customWidth="1"/>
    <col min="5896" max="5899" width="12.125" style="36"/>
    <col min="5900" max="5901" width="10.875" style="36" customWidth="1"/>
    <col min="5902" max="6144" width="12.125" style="36"/>
    <col min="6145" max="6145" width="13.375" style="36" customWidth="1"/>
    <col min="6146" max="6146" width="5.875" style="36" customWidth="1"/>
    <col min="6147" max="6149" width="3.375" style="36" customWidth="1"/>
    <col min="6150" max="6150" width="23.375" style="36" customWidth="1"/>
    <col min="6151" max="6151" width="13.375" style="36" customWidth="1"/>
    <col min="6152" max="6155" width="12.125" style="36"/>
    <col min="6156" max="6157" width="10.875" style="36" customWidth="1"/>
    <col min="6158" max="6400" width="12.125" style="36"/>
    <col min="6401" max="6401" width="13.375" style="36" customWidth="1"/>
    <col min="6402" max="6402" width="5.875" style="36" customWidth="1"/>
    <col min="6403" max="6405" width="3.375" style="36" customWidth="1"/>
    <col min="6406" max="6406" width="23.375" style="36" customWidth="1"/>
    <col min="6407" max="6407" width="13.375" style="36" customWidth="1"/>
    <col min="6408" max="6411" width="12.125" style="36"/>
    <col min="6412" max="6413" width="10.875" style="36" customWidth="1"/>
    <col min="6414" max="6656" width="12.125" style="36"/>
    <col min="6657" max="6657" width="13.375" style="36" customWidth="1"/>
    <col min="6658" max="6658" width="5.875" style="36" customWidth="1"/>
    <col min="6659" max="6661" width="3.375" style="36" customWidth="1"/>
    <col min="6662" max="6662" width="23.375" style="36" customWidth="1"/>
    <col min="6663" max="6663" width="13.375" style="36" customWidth="1"/>
    <col min="6664" max="6667" width="12.125" style="36"/>
    <col min="6668" max="6669" width="10.875" style="36" customWidth="1"/>
    <col min="6670" max="6912" width="12.125" style="36"/>
    <col min="6913" max="6913" width="13.375" style="36" customWidth="1"/>
    <col min="6914" max="6914" width="5.875" style="36" customWidth="1"/>
    <col min="6915" max="6917" width="3.375" style="36" customWidth="1"/>
    <col min="6918" max="6918" width="23.375" style="36" customWidth="1"/>
    <col min="6919" max="6919" width="13.375" style="36" customWidth="1"/>
    <col min="6920" max="6923" width="12.125" style="36"/>
    <col min="6924" max="6925" width="10.875" style="36" customWidth="1"/>
    <col min="6926" max="7168" width="12.125" style="36"/>
    <col min="7169" max="7169" width="13.375" style="36" customWidth="1"/>
    <col min="7170" max="7170" width="5.875" style="36" customWidth="1"/>
    <col min="7171" max="7173" width="3.375" style="36" customWidth="1"/>
    <col min="7174" max="7174" width="23.375" style="36" customWidth="1"/>
    <col min="7175" max="7175" width="13.375" style="36" customWidth="1"/>
    <col min="7176" max="7179" width="12.125" style="36"/>
    <col min="7180" max="7181" width="10.875" style="36" customWidth="1"/>
    <col min="7182" max="7424" width="12.125" style="36"/>
    <col min="7425" max="7425" width="13.375" style="36" customWidth="1"/>
    <col min="7426" max="7426" width="5.875" style="36" customWidth="1"/>
    <col min="7427" max="7429" width="3.375" style="36" customWidth="1"/>
    <col min="7430" max="7430" width="23.375" style="36" customWidth="1"/>
    <col min="7431" max="7431" width="13.375" style="36" customWidth="1"/>
    <col min="7432" max="7435" width="12.125" style="36"/>
    <col min="7436" max="7437" width="10.875" style="36" customWidth="1"/>
    <col min="7438" max="7680" width="12.125" style="36"/>
    <col min="7681" max="7681" width="13.375" style="36" customWidth="1"/>
    <col min="7682" max="7682" width="5.875" style="36" customWidth="1"/>
    <col min="7683" max="7685" width="3.375" style="36" customWidth="1"/>
    <col min="7686" max="7686" width="23.375" style="36" customWidth="1"/>
    <col min="7687" max="7687" width="13.375" style="36" customWidth="1"/>
    <col min="7688" max="7691" width="12.125" style="36"/>
    <col min="7692" max="7693" width="10.875" style="36" customWidth="1"/>
    <col min="7694" max="7936" width="12.125" style="36"/>
    <col min="7937" max="7937" width="13.375" style="36" customWidth="1"/>
    <col min="7938" max="7938" width="5.875" style="36" customWidth="1"/>
    <col min="7939" max="7941" width="3.375" style="36" customWidth="1"/>
    <col min="7942" max="7942" width="23.375" style="36" customWidth="1"/>
    <col min="7943" max="7943" width="13.375" style="36" customWidth="1"/>
    <col min="7944" max="7947" width="12.125" style="36"/>
    <col min="7948" max="7949" width="10.875" style="36" customWidth="1"/>
    <col min="7950" max="8192" width="12.125" style="36"/>
    <col min="8193" max="8193" width="13.375" style="36" customWidth="1"/>
    <col min="8194" max="8194" width="5.875" style="36" customWidth="1"/>
    <col min="8195" max="8197" width="3.375" style="36" customWidth="1"/>
    <col min="8198" max="8198" width="23.375" style="36" customWidth="1"/>
    <col min="8199" max="8199" width="13.375" style="36" customWidth="1"/>
    <col min="8200" max="8203" width="12.125" style="36"/>
    <col min="8204" max="8205" width="10.875" style="36" customWidth="1"/>
    <col min="8206" max="8448" width="12.125" style="36"/>
    <col min="8449" max="8449" width="13.375" style="36" customWidth="1"/>
    <col min="8450" max="8450" width="5.875" style="36" customWidth="1"/>
    <col min="8451" max="8453" width="3.375" style="36" customWidth="1"/>
    <col min="8454" max="8454" width="23.375" style="36" customWidth="1"/>
    <col min="8455" max="8455" width="13.375" style="36" customWidth="1"/>
    <col min="8456" max="8459" width="12.125" style="36"/>
    <col min="8460" max="8461" width="10.875" style="36" customWidth="1"/>
    <col min="8462" max="8704" width="12.125" style="36"/>
    <col min="8705" max="8705" width="13.375" style="36" customWidth="1"/>
    <col min="8706" max="8706" width="5.875" style="36" customWidth="1"/>
    <col min="8707" max="8709" width="3.375" style="36" customWidth="1"/>
    <col min="8710" max="8710" width="23.375" style="36" customWidth="1"/>
    <col min="8711" max="8711" width="13.375" style="36" customWidth="1"/>
    <col min="8712" max="8715" width="12.125" style="36"/>
    <col min="8716" max="8717" width="10.875" style="36" customWidth="1"/>
    <col min="8718" max="8960" width="12.125" style="36"/>
    <col min="8961" max="8961" width="13.375" style="36" customWidth="1"/>
    <col min="8962" max="8962" width="5.875" style="36" customWidth="1"/>
    <col min="8963" max="8965" width="3.375" style="36" customWidth="1"/>
    <col min="8966" max="8966" width="23.375" style="36" customWidth="1"/>
    <col min="8967" max="8967" width="13.375" style="36" customWidth="1"/>
    <col min="8968" max="8971" width="12.125" style="36"/>
    <col min="8972" max="8973" width="10.875" style="36" customWidth="1"/>
    <col min="8974" max="9216" width="12.125" style="36"/>
    <col min="9217" max="9217" width="13.375" style="36" customWidth="1"/>
    <col min="9218" max="9218" width="5.875" style="36" customWidth="1"/>
    <col min="9219" max="9221" width="3.375" style="36" customWidth="1"/>
    <col min="9222" max="9222" width="23.375" style="36" customWidth="1"/>
    <col min="9223" max="9223" width="13.375" style="36" customWidth="1"/>
    <col min="9224" max="9227" width="12.125" style="36"/>
    <col min="9228" max="9229" width="10.875" style="36" customWidth="1"/>
    <col min="9230" max="9472" width="12.125" style="36"/>
    <col min="9473" max="9473" width="13.375" style="36" customWidth="1"/>
    <col min="9474" max="9474" width="5.875" style="36" customWidth="1"/>
    <col min="9475" max="9477" width="3.375" style="36" customWidth="1"/>
    <col min="9478" max="9478" width="23.375" style="36" customWidth="1"/>
    <col min="9479" max="9479" width="13.375" style="36" customWidth="1"/>
    <col min="9480" max="9483" width="12.125" style="36"/>
    <col min="9484" max="9485" width="10.875" style="36" customWidth="1"/>
    <col min="9486" max="9728" width="12.125" style="36"/>
    <col min="9729" max="9729" width="13.375" style="36" customWidth="1"/>
    <col min="9730" max="9730" width="5.875" style="36" customWidth="1"/>
    <col min="9731" max="9733" width="3.375" style="36" customWidth="1"/>
    <col min="9734" max="9734" width="23.375" style="36" customWidth="1"/>
    <col min="9735" max="9735" width="13.375" style="36" customWidth="1"/>
    <col min="9736" max="9739" width="12.125" style="36"/>
    <col min="9740" max="9741" width="10.875" style="36" customWidth="1"/>
    <col min="9742" max="9984" width="12.125" style="36"/>
    <col min="9985" max="9985" width="13.375" style="36" customWidth="1"/>
    <col min="9986" max="9986" width="5.875" style="36" customWidth="1"/>
    <col min="9987" max="9989" width="3.375" style="36" customWidth="1"/>
    <col min="9990" max="9990" width="23.375" style="36" customWidth="1"/>
    <col min="9991" max="9991" width="13.375" style="36" customWidth="1"/>
    <col min="9992" max="9995" width="12.125" style="36"/>
    <col min="9996" max="9997" width="10.875" style="36" customWidth="1"/>
    <col min="9998" max="10240" width="12.125" style="36"/>
    <col min="10241" max="10241" width="13.375" style="36" customWidth="1"/>
    <col min="10242" max="10242" width="5.875" style="36" customWidth="1"/>
    <col min="10243" max="10245" width="3.375" style="36" customWidth="1"/>
    <col min="10246" max="10246" width="23.375" style="36" customWidth="1"/>
    <col min="10247" max="10247" width="13.375" style="36" customWidth="1"/>
    <col min="10248" max="10251" width="12.125" style="36"/>
    <col min="10252" max="10253" width="10.875" style="36" customWidth="1"/>
    <col min="10254" max="10496" width="12.125" style="36"/>
    <col min="10497" max="10497" width="13.375" style="36" customWidth="1"/>
    <col min="10498" max="10498" width="5.875" style="36" customWidth="1"/>
    <col min="10499" max="10501" width="3.375" style="36" customWidth="1"/>
    <col min="10502" max="10502" width="23.375" style="36" customWidth="1"/>
    <col min="10503" max="10503" width="13.375" style="36" customWidth="1"/>
    <col min="10504" max="10507" width="12.125" style="36"/>
    <col min="10508" max="10509" width="10.875" style="36" customWidth="1"/>
    <col min="10510" max="10752" width="12.125" style="36"/>
    <col min="10753" max="10753" width="13.375" style="36" customWidth="1"/>
    <col min="10754" max="10754" width="5.875" style="36" customWidth="1"/>
    <col min="10755" max="10757" width="3.375" style="36" customWidth="1"/>
    <col min="10758" max="10758" width="23.375" style="36" customWidth="1"/>
    <col min="10759" max="10759" width="13.375" style="36" customWidth="1"/>
    <col min="10760" max="10763" width="12.125" style="36"/>
    <col min="10764" max="10765" width="10.875" style="36" customWidth="1"/>
    <col min="10766" max="11008" width="12.125" style="36"/>
    <col min="11009" max="11009" width="13.375" style="36" customWidth="1"/>
    <col min="11010" max="11010" width="5.875" style="36" customWidth="1"/>
    <col min="11011" max="11013" width="3.375" style="36" customWidth="1"/>
    <col min="11014" max="11014" width="23.375" style="36" customWidth="1"/>
    <col min="11015" max="11015" width="13.375" style="36" customWidth="1"/>
    <col min="11016" max="11019" width="12.125" style="36"/>
    <col min="11020" max="11021" width="10.875" style="36" customWidth="1"/>
    <col min="11022" max="11264" width="12.125" style="36"/>
    <col min="11265" max="11265" width="13.375" style="36" customWidth="1"/>
    <col min="11266" max="11266" width="5.875" style="36" customWidth="1"/>
    <col min="11267" max="11269" width="3.375" style="36" customWidth="1"/>
    <col min="11270" max="11270" width="23.375" style="36" customWidth="1"/>
    <col min="11271" max="11271" width="13.375" style="36" customWidth="1"/>
    <col min="11272" max="11275" width="12.125" style="36"/>
    <col min="11276" max="11277" width="10.875" style="36" customWidth="1"/>
    <col min="11278" max="11520" width="12.125" style="36"/>
    <col min="11521" max="11521" width="13.375" style="36" customWidth="1"/>
    <col min="11522" max="11522" width="5.875" style="36" customWidth="1"/>
    <col min="11523" max="11525" width="3.375" style="36" customWidth="1"/>
    <col min="11526" max="11526" width="23.375" style="36" customWidth="1"/>
    <col min="11527" max="11527" width="13.375" style="36" customWidth="1"/>
    <col min="11528" max="11531" width="12.125" style="36"/>
    <col min="11532" max="11533" width="10.875" style="36" customWidth="1"/>
    <col min="11534" max="11776" width="12.125" style="36"/>
    <col min="11777" max="11777" width="13.375" style="36" customWidth="1"/>
    <col min="11778" max="11778" width="5.875" style="36" customWidth="1"/>
    <col min="11779" max="11781" width="3.375" style="36" customWidth="1"/>
    <col min="11782" max="11782" width="23.375" style="36" customWidth="1"/>
    <col min="11783" max="11783" width="13.375" style="36" customWidth="1"/>
    <col min="11784" max="11787" width="12.125" style="36"/>
    <col min="11788" max="11789" width="10.875" style="36" customWidth="1"/>
    <col min="11790" max="12032" width="12.125" style="36"/>
    <col min="12033" max="12033" width="13.375" style="36" customWidth="1"/>
    <col min="12034" max="12034" width="5.875" style="36" customWidth="1"/>
    <col min="12035" max="12037" width="3.375" style="36" customWidth="1"/>
    <col min="12038" max="12038" width="23.375" style="36" customWidth="1"/>
    <col min="12039" max="12039" width="13.375" style="36" customWidth="1"/>
    <col min="12040" max="12043" width="12.125" style="36"/>
    <col min="12044" max="12045" width="10.875" style="36" customWidth="1"/>
    <col min="12046" max="12288" width="12.125" style="36"/>
    <col min="12289" max="12289" width="13.375" style="36" customWidth="1"/>
    <col min="12290" max="12290" width="5.875" style="36" customWidth="1"/>
    <col min="12291" max="12293" width="3.375" style="36" customWidth="1"/>
    <col min="12294" max="12294" width="23.375" style="36" customWidth="1"/>
    <col min="12295" max="12295" width="13.375" style="36" customWidth="1"/>
    <col min="12296" max="12299" width="12.125" style="36"/>
    <col min="12300" max="12301" width="10.875" style="36" customWidth="1"/>
    <col min="12302" max="12544" width="12.125" style="36"/>
    <col min="12545" max="12545" width="13.375" style="36" customWidth="1"/>
    <col min="12546" max="12546" width="5.875" style="36" customWidth="1"/>
    <col min="12547" max="12549" width="3.375" style="36" customWidth="1"/>
    <col min="12550" max="12550" width="23.375" style="36" customWidth="1"/>
    <col min="12551" max="12551" width="13.375" style="36" customWidth="1"/>
    <col min="12552" max="12555" width="12.125" style="36"/>
    <col min="12556" max="12557" width="10.875" style="36" customWidth="1"/>
    <col min="12558" max="12800" width="12.125" style="36"/>
    <col min="12801" max="12801" width="13.375" style="36" customWidth="1"/>
    <col min="12802" max="12802" width="5.875" style="36" customWidth="1"/>
    <col min="12803" max="12805" width="3.375" style="36" customWidth="1"/>
    <col min="12806" max="12806" width="23.375" style="36" customWidth="1"/>
    <col min="12807" max="12807" width="13.375" style="36" customWidth="1"/>
    <col min="12808" max="12811" width="12.125" style="36"/>
    <col min="12812" max="12813" width="10.875" style="36" customWidth="1"/>
    <col min="12814" max="13056" width="12.125" style="36"/>
    <col min="13057" max="13057" width="13.375" style="36" customWidth="1"/>
    <col min="13058" max="13058" width="5.875" style="36" customWidth="1"/>
    <col min="13059" max="13061" width="3.375" style="36" customWidth="1"/>
    <col min="13062" max="13062" width="23.375" style="36" customWidth="1"/>
    <col min="13063" max="13063" width="13.375" style="36" customWidth="1"/>
    <col min="13064" max="13067" width="12.125" style="36"/>
    <col min="13068" max="13069" width="10.875" style="36" customWidth="1"/>
    <col min="13070" max="13312" width="12.125" style="36"/>
    <col min="13313" max="13313" width="13.375" style="36" customWidth="1"/>
    <col min="13314" max="13314" width="5.875" style="36" customWidth="1"/>
    <col min="13315" max="13317" width="3.375" style="36" customWidth="1"/>
    <col min="13318" max="13318" width="23.375" style="36" customWidth="1"/>
    <col min="13319" max="13319" width="13.375" style="36" customWidth="1"/>
    <col min="13320" max="13323" width="12.125" style="36"/>
    <col min="13324" max="13325" width="10.875" style="36" customWidth="1"/>
    <col min="13326" max="13568" width="12.125" style="36"/>
    <col min="13569" max="13569" width="13.375" style="36" customWidth="1"/>
    <col min="13570" max="13570" width="5.875" style="36" customWidth="1"/>
    <col min="13571" max="13573" width="3.375" style="36" customWidth="1"/>
    <col min="13574" max="13574" width="23.375" style="36" customWidth="1"/>
    <col min="13575" max="13575" width="13.375" style="36" customWidth="1"/>
    <col min="13576" max="13579" width="12.125" style="36"/>
    <col min="13580" max="13581" width="10.875" style="36" customWidth="1"/>
    <col min="13582" max="13824" width="12.125" style="36"/>
    <col min="13825" max="13825" width="13.375" style="36" customWidth="1"/>
    <col min="13826" max="13826" width="5.875" style="36" customWidth="1"/>
    <col min="13827" max="13829" width="3.375" style="36" customWidth="1"/>
    <col min="13830" max="13830" width="23.375" style="36" customWidth="1"/>
    <col min="13831" max="13831" width="13.375" style="36" customWidth="1"/>
    <col min="13832" max="13835" width="12.125" style="36"/>
    <col min="13836" max="13837" width="10.875" style="36" customWidth="1"/>
    <col min="13838" max="14080" width="12.125" style="36"/>
    <col min="14081" max="14081" width="13.375" style="36" customWidth="1"/>
    <col min="14082" max="14082" width="5.875" style="36" customWidth="1"/>
    <col min="14083" max="14085" width="3.375" style="36" customWidth="1"/>
    <col min="14086" max="14086" width="23.375" style="36" customWidth="1"/>
    <col min="14087" max="14087" width="13.375" style="36" customWidth="1"/>
    <col min="14088" max="14091" width="12.125" style="36"/>
    <col min="14092" max="14093" width="10.875" style="36" customWidth="1"/>
    <col min="14094" max="14336" width="12.125" style="36"/>
    <col min="14337" max="14337" width="13.375" style="36" customWidth="1"/>
    <col min="14338" max="14338" width="5.875" style="36" customWidth="1"/>
    <col min="14339" max="14341" width="3.375" style="36" customWidth="1"/>
    <col min="14342" max="14342" width="23.375" style="36" customWidth="1"/>
    <col min="14343" max="14343" width="13.375" style="36" customWidth="1"/>
    <col min="14344" max="14347" width="12.125" style="36"/>
    <col min="14348" max="14349" width="10.875" style="36" customWidth="1"/>
    <col min="14350" max="14592" width="12.125" style="36"/>
    <col min="14593" max="14593" width="13.375" style="36" customWidth="1"/>
    <col min="14594" max="14594" width="5.875" style="36" customWidth="1"/>
    <col min="14595" max="14597" width="3.375" style="36" customWidth="1"/>
    <col min="14598" max="14598" width="23.375" style="36" customWidth="1"/>
    <col min="14599" max="14599" width="13.375" style="36" customWidth="1"/>
    <col min="14600" max="14603" width="12.125" style="36"/>
    <col min="14604" max="14605" width="10.875" style="36" customWidth="1"/>
    <col min="14606" max="14848" width="12.125" style="36"/>
    <col min="14849" max="14849" width="13.375" style="36" customWidth="1"/>
    <col min="14850" max="14850" width="5.875" style="36" customWidth="1"/>
    <col min="14851" max="14853" width="3.375" style="36" customWidth="1"/>
    <col min="14854" max="14854" width="23.375" style="36" customWidth="1"/>
    <col min="14855" max="14855" width="13.375" style="36" customWidth="1"/>
    <col min="14856" max="14859" width="12.125" style="36"/>
    <col min="14860" max="14861" width="10.875" style="36" customWidth="1"/>
    <col min="14862" max="15104" width="12.125" style="36"/>
    <col min="15105" max="15105" width="13.375" style="36" customWidth="1"/>
    <col min="15106" max="15106" width="5.875" style="36" customWidth="1"/>
    <col min="15107" max="15109" width="3.375" style="36" customWidth="1"/>
    <col min="15110" max="15110" width="23.375" style="36" customWidth="1"/>
    <col min="15111" max="15111" width="13.375" style="36" customWidth="1"/>
    <col min="15112" max="15115" width="12.125" style="36"/>
    <col min="15116" max="15117" width="10.875" style="36" customWidth="1"/>
    <col min="15118" max="15360" width="12.125" style="36"/>
    <col min="15361" max="15361" width="13.375" style="36" customWidth="1"/>
    <col min="15362" max="15362" width="5.875" style="36" customWidth="1"/>
    <col min="15363" max="15365" width="3.375" style="36" customWidth="1"/>
    <col min="15366" max="15366" width="23.375" style="36" customWidth="1"/>
    <col min="15367" max="15367" width="13.375" style="36" customWidth="1"/>
    <col min="15368" max="15371" width="12.125" style="36"/>
    <col min="15372" max="15373" width="10.875" style="36" customWidth="1"/>
    <col min="15374" max="15616" width="12.125" style="36"/>
    <col min="15617" max="15617" width="13.375" style="36" customWidth="1"/>
    <col min="15618" max="15618" width="5.875" style="36" customWidth="1"/>
    <col min="15619" max="15621" width="3.375" style="36" customWidth="1"/>
    <col min="15622" max="15622" width="23.375" style="36" customWidth="1"/>
    <col min="15623" max="15623" width="13.375" style="36" customWidth="1"/>
    <col min="15624" max="15627" width="12.125" style="36"/>
    <col min="15628" max="15629" width="10.875" style="36" customWidth="1"/>
    <col min="15630" max="15872" width="12.125" style="36"/>
    <col min="15873" max="15873" width="13.375" style="36" customWidth="1"/>
    <col min="15874" max="15874" width="5.875" style="36" customWidth="1"/>
    <col min="15875" max="15877" width="3.375" style="36" customWidth="1"/>
    <col min="15878" max="15878" width="23.375" style="36" customWidth="1"/>
    <col min="15879" max="15879" width="13.375" style="36" customWidth="1"/>
    <col min="15880" max="15883" width="12.125" style="36"/>
    <col min="15884" max="15885" width="10.875" style="36" customWidth="1"/>
    <col min="15886" max="16128" width="12.125" style="36"/>
    <col min="16129" max="16129" width="13.375" style="36" customWidth="1"/>
    <col min="16130" max="16130" width="5.875" style="36" customWidth="1"/>
    <col min="16131" max="16133" width="3.375" style="36" customWidth="1"/>
    <col min="16134" max="16134" width="23.375" style="36" customWidth="1"/>
    <col min="16135" max="16135" width="13.375" style="36" customWidth="1"/>
    <col min="16136" max="16139" width="12.125" style="36"/>
    <col min="16140" max="16141" width="10.875" style="36" customWidth="1"/>
    <col min="16142" max="16384" width="12.125" style="36"/>
  </cols>
  <sheetData>
    <row r="1" spans="1:14" x14ac:dyDescent="0.2">
      <c r="A1" s="35"/>
    </row>
    <row r="6" spans="1:14" x14ac:dyDescent="0.2">
      <c r="H6" s="37" t="s">
        <v>72</v>
      </c>
    </row>
    <row r="7" spans="1:14" x14ac:dyDescent="0.2">
      <c r="G7" s="37" t="s">
        <v>113</v>
      </c>
    </row>
    <row r="8" spans="1:14" ht="18" thickBot="1" x14ac:dyDescent="0.25"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9" t="s">
        <v>114</v>
      </c>
    </row>
    <row r="9" spans="1:14" x14ac:dyDescent="0.2">
      <c r="G9" s="40"/>
      <c r="H9" s="40"/>
      <c r="I9" s="40"/>
      <c r="J9" s="40"/>
      <c r="K9" s="41"/>
      <c r="L9" s="41"/>
      <c r="M9" s="41"/>
      <c r="N9" s="41"/>
    </row>
    <row r="10" spans="1:14" x14ac:dyDescent="0.2">
      <c r="G10" s="42" t="s">
        <v>75</v>
      </c>
      <c r="H10" s="56" t="s">
        <v>115</v>
      </c>
      <c r="I10" s="56" t="s">
        <v>116</v>
      </c>
      <c r="J10" s="56" t="s">
        <v>117</v>
      </c>
      <c r="K10" s="40"/>
      <c r="L10" s="41"/>
      <c r="M10" s="41"/>
      <c r="N10" s="42" t="s">
        <v>79</v>
      </c>
    </row>
    <row r="11" spans="1:14" x14ac:dyDescent="0.2">
      <c r="B11" s="41"/>
      <c r="C11" s="41"/>
      <c r="D11" s="41"/>
      <c r="E11" s="41"/>
      <c r="F11" s="41"/>
      <c r="G11" s="43"/>
      <c r="H11" s="43"/>
      <c r="I11" s="43"/>
      <c r="J11" s="43"/>
      <c r="K11" s="44" t="s">
        <v>28</v>
      </c>
      <c r="L11" s="57" t="s">
        <v>118</v>
      </c>
      <c r="M11" s="57" t="s">
        <v>119</v>
      </c>
      <c r="N11" s="44" t="s">
        <v>82</v>
      </c>
    </row>
    <row r="12" spans="1:14" x14ac:dyDescent="0.2">
      <c r="G12" s="40"/>
    </row>
    <row r="13" spans="1:14" x14ac:dyDescent="0.2">
      <c r="C13" s="35" t="s">
        <v>120</v>
      </c>
      <c r="G13" s="45">
        <v>190</v>
      </c>
      <c r="H13" s="46">
        <v>81</v>
      </c>
      <c r="I13" s="46">
        <v>70</v>
      </c>
      <c r="J13" s="47">
        <f>K13+N13</f>
        <v>60</v>
      </c>
      <c r="K13" s="46">
        <v>40</v>
      </c>
      <c r="L13" s="48" t="s">
        <v>84</v>
      </c>
      <c r="M13" s="48" t="s">
        <v>84</v>
      </c>
      <c r="N13" s="46">
        <v>20</v>
      </c>
    </row>
    <row r="14" spans="1:14" x14ac:dyDescent="0.2">
      <c r="C14" s="35" t="s">
        <v>86</v>
      </c>
      <c r="G14" s="45">
        <v>130</v>
      </c>
      <c r="H14" s="46">
        <v>104</v>
      </c>
      <c r="I14" s="46">
        <v>84</v>
      </c>
      <c r="J14" s="47">
        <f>K14+N14</f>
        <v>63</v>
      </c>
      <c r="K14" s="46">
        <v>33</v>
      </c>
      <c r="L14" s="48" t="s">
        <v>84</v>
      </c>
      <c r="M14" s="48" t="s">
        <v>84</v>
      </c>
      <c r="N14" s="46">
        <v>30</v>
      </c>
    </row>
    <row r="15" spans="1:14" x14ac:dyDescent="0.2">
      <c r="C15" s="35" t="s">
        <v>87</v>
      </c>
      <c r="G15" s="45">
        <v>345</v>
      </c>
      <c r="H15" s="46">
        <f>117+178</f>
        <v>295</v>
      </c>
      <c r="I15" s="46">
        <f>93+143</f>
        <v>236</v>
      </c>
      <c r="J15" s="47">
        <f>K15+N15</f>
        <v>200</v>
      </c>
      <c r="K15" s="47">
        <f>L15+M15</f>
        <v>64</v>
      </c>
      <c r="L15" s="46">
        <f>23+25</f>
        <v>48</v>
      </c>
      <c r="M15" s="46">
        <v>16</v>
      </c>
      <c r="N15" s="46">
        <f>4+48+84</f>
        <v>136</v>
      </c>
    </row>
    <row r="16" spans="1:14" x14ac:dyDescent="0.2">
      <c r="C16" s="35" t="s">
        <v>121</v>
      </c>
      <c r="G16" s="45">
        <v>240</v>
      </c>
      <c r="H16" s="46">
        <v>310</v>
      </c>
      <c r="I16" s="46">
        <v>220</v>
      </c>
      <c r="J16" s="47">
        <f>K16+N16</f>
        <v>154</v>
      </c>
      <c r="K16" s="47">
        <f>L16+M16</f>
        <v>132</v>
      </c>
      <c r="L16" s="46">
        <v>114</v>
      </c>
      <c r="M16" s="46">
        <v>18</v>
      </c>
      <c r="N16" s="46">
        <v>22</v>
      </c>
    </row>
    <row r="17" spans="2:14" x14ac:dyDescent="0.2">
      <c r="G17" s="40"/>
    </row>
    <row r="18" spans="2:14" x14ac:dyDescent="0.2">
      <c r="C18" s="35" t="s">
        <v>93</v>
      </c>
      <c r="G18" s="45">
        <v>240</v>
      </c>
      <c r="H18" s="46">
        <v>160</v>
      </c>
      <c r="I18" s="46">
        <v>141</v>
      </c>
      <c r="J18" s="47">
        <f>K18+N18</f>
        <v>120</v>
      </c>
      <c r="K18" s="47">
        <f>L18+M18</f>
        <v>83</v>
      </c>
      <c r="L18" s="46">
        <v>79</v>
      </c>
      <c r="M18" s="46">
        <v>4</v>
      </c>
      <c r="N18" s="46">
        <v>37</v>
      </c>
    </row>
    <row r="19" spans="2:14" x14ac:dyDescent="0.2">
      <c r="C19" s="35" t="s">
        <v>13</v>
      </c>
      <c r="G19" s="45">
        <v>235</v>
      </c>
      <c r="H19" s="46">
        <v>182</v>
      </c>
      <c r="I19" s="46">
        <v>161</v>
      </c>
      <c r="J19" s="47">
        <f>K19+N19</f>
        <v>139</v>
      </c>
      <c r="K19" s="47">
        <f>L19+M19</f>
        <v>75</v>
      </c>
      <c r="L19" s="46">
        <v>70</v>
      </c>
      <c r="M19" s="46">
        <v>5</v>
      </c>
      <c r="N19" s="46">
        <v>64</v>
      </c>
    </row>
    <row r="20" spans="2:14" x14ac:dyDescent="0.2">
      <c r="C20" s="35" t="s">
        <v>14</v>
      </c>
      <c r="G20" s="45">
        <v>230</v>
      </c>
      <c r="H20" s="46">
        <v>208</v>
      </c>
      <c r="I20" s="46">
        <v>183</v>
      </c>
      <c r="J20" s="47">
        <f>K20+N20</f>
        <v>161</v>
      </c>
      <c r="K20" s="47">
        <f>L20+M20</f>
        <v>82</v>
      </c>
      <c r="L20" s="46">
        <v>76</v>
      </c>
      <c r="M20" s="46">
        <v>6</v>
      </c>
      <c r="N20" s="46">
        <v>79</v>
      </c>
    </row>
    <row r="21" spans="2:14" x14ac:dyDescent="0.2">
      <c r="G21" s="40"/>
    </row>
    <row r="22" spans="2:14" x14ac:dyDescent="0.2">
      <c r="C22" s="35" t="s">
        <v>15</v>
      </c>
      <c r="G22" s="45">
        <v>335</v>
      </c>
      <c r="H22" s="46">
        <v>250</v>
      </c>
      <c r="I22" s="46">
        <v>244</v>
      </c>
      <c r="J22" s="47">
        <f>K22+N22</f>
        <v>218</v>
      </c>
      <c r="K22" s="47">
        <f>L22+M22</f>
        <v>74</v>
      </c>
      <c r="L22" s="46">
        <v>72</v>
      </c>
      <c r="M22" s="46">
        <v>2</v>
      </c>
      <c r="N22" s="46">
        <v>144</v>
      </c>
    </row>
    <row r="23" spans="2:14" x14ac:dyDescent="0.2">
      <c r="C23" s="35" t="s">
        <v>16</v>
      </c>
      <c r="G23" s="45">
        <v>350</v>
      </c>
      <c r="H23" s="46">
        <v>320</v>
      </c>
      <c r="I23" s="46">
        <v>283</v>
      </c>
      <c r="J23" s="47">
        <f>K23+N23</f>
        <v>252</v>
      </c>
      <c r="K23" s="47">
        <f>L23+M23</f>
        <v>118</v>
      </c>
      <c r="L23" s="46">
        <v>106</v>
      </c>
      <c r="M23" s="46">
        <v>12</v>
      </c>
      <c r="N23" s="46">
        <v>134</v>
      </c>
    </row>
    <row r="24" spans="2:14" x14ac:dyDescent="0.2">
      <c r="C24" s="35" t="s">
        <v>17</v>
      </c>
      <c r="G24" s="45">
        <v>420</v>
      </c>
      <c r="H24" s="46">
        <v>343</v>
      </c>
      <c r="I24" s="46">
        <v>318</v>
      </c>
      <c r="J24" s="47">
        <f>K24+N24</f>
        <v>275</v>
      </c>
      <c r="K24" s="47">
        <f>L24+M24</f>
        <v>160</v>
      </c>
      <c r="L24" s="46">
        <v>147</v>
      </c>
      <c r="M24" s="46">
        <v>13</v>
      </c>
      <c r="N24" s="46">
        <v>115</v>
      </c>
    </row>
    <row r="25" spans="2:14" x14ac:dyDescent="0.2">
      <c r="G25" s="40"/>
    </row>
    <row r="26" spans="2:14" x14ac:dyDescent="0.2">
      <c r="C26" s="35" t="s">
        <v>19</v>
      </c>
      <c r="G26" s="45">
        <v>420</v>
      </c>
      <c r="H26" s="46">
        <v>360</v>
      </c>
      <c r="I26" s="46">
        <v>319</v>
      </c>
      <c r="J26" s="47">
        <f>K26+N26</f>
        <v>283</v>
      </c>
      <c r="K26" s="47">
        <f>L26+M26</f>
        <v>140</v>
      </c>
      <c r="L26" s="46">
        <v>122</v>
      </c>
      <c r="M26" s="46">
        <v>18</v>
      </c>
      <c r="N26" s="46">
        <v>143</v>
      </c>
    </row>
    <row r="27" spans="2:14" x14ac:dyDescent="0.2">
      <c r="C27" s="35" t="s">
        <v>20</v>
      </c>
      <c r="G27" s="45">
        <v>450</v>
      </c>
      <c r="H27" s="46">
        <v>468</v>
      </c>
      <c r="I27" s="46">
        <v>383</v>
      </c>
      <c r="J27" s="47">
        <f>K27+N27</f>
        <v>346</v>
      </c>
      <c r="K27" s="47">
        <f>L27+M27</f>
        <v>169</v>
      </c>
      <c r="L27" s="46">
        <v>152</v>
      </c>
      <c r="M27" s="46">
        <v>17</v>
      </c>
      <c r="N27" s="46">
        <v>177</v>
      </c>
    </row>
    <row r="28" spans="2:14" x14ac:dyDescent="0.2">
      <c r="B28" s="49"/>
      <c r="C28" s="37" t="s">
        <v>94</v>
      </c>
      <c r="D28" s="49"/>
      <c r="E28" s="49"/>
      <c r="F28" s="49"/>
      <c r="G28" s="50">
        <f t="shared" ref="G28:N28" si="0">G31+G58</f>
        <v>390</v>
      </c>
      <c r="H28" s="49">
        <f t="shared" si="0"/>
        <v>428</v>
      </c>
      <c r="I28" s="49">
        <f t="shared" si="0"/>
        <v>343</v>
      </c>
      <c r="J28" s="49">
        <f t="shared" si="0"/>
        <v>298</v>
      </c>
      <c r="K28" s="49">
        <f t="shared" si="0"/>
        <v>207</v>
      </c>
      <c r="L28" s="49">
        <f t="shared" si="0"/>
        <v>195</v>
      </c>
      <c r="M28" s="49">
        <f t="shared" si="0"/>
        <v>12</v>
      </c>
      <c r="N28" s="49">
        <f t="shared" si="0"/>
        <v>91</v>
      </c>
    </row>
    <row r="29" spans="2:14" x14ac:dyDescent="0.2">
      <c r="B29" s="49"/>
      <c r="C29" s="37"/>
      <c r="D29" s="49"/>
      <c r="E29" s="49"/>
      <c r="F29" s="49"/>
      <c r="G29" s="50"/>
      <c r="H29" s="49"/>
      <c r="I29" s="49"/>
      <c r="J29" s="49"/>
      <c r="K29" s="49"/>
      <c r="L29" s="49"/>
      <c r="M29" s="49"/>
      <c r="N29" s="49"/>
    </row>
    <row r="30" spans="2:14" x14ac:dyDescent="0.2">
      <c r="B30" s="37" t="s">
        <v>122</v>
      </c>
      <c r="E30" s="49"/>
      <c r="F30" s="49"/>
      <c r="G30" s="50"/>
      <c r="H30" s="49"/>
      <c r="I30" s="49"/>
      <c r="J30" s="49"/>
      <c r="K30" s="49"/>
      <c r="L30" s="49"/>
      <c r="M30" s="49"/>
      <c r="N30" s="49"/>
    </row>
    <row r="31" spans="2:14" x14ac:dyDescent="0.2">
      <c r="B31" s="37" t="s">
        <v>123</v>
      </c>
      <c r="E31" s="49"/>
      <c r="F31" s="49"/>
      <c r="G31" s="50">
        <f t="shared" ref="G31:N31" si="1">SUM(G33:G54)</f>
        <v>270</v>
      </c>
      <c r="H31" s="49">
        <f t="shared" si="1"/>
        <v>261</v>
      </c>
      <c r="I31" s="49">
        <f t="shared" si="1"/>
        <v>229</v>
      </c>
      <c r="J31" s="49">
        <f t="shared" si="1"/>
        <v>198</v>
      </c>
      <c r="K31" s="49">
        <f t="shared" si="1"/>
        <v>137</v>
      </c>
      <c r="L31" s="49">
        <f t="shared" si="1"/>
        <v>126</v>
      </c>
      <c r="M31" s="49">
        <f t="shared" si="1"/>
        <v>11</v>
      </c>
      <c r="N31" s="49">
        <f t="shared" si="1"/>
        <v>61</v>
      </c>
    </row>
    <row r="32" spans="2:14" x14ac:dyDescent="0.2">
      <c r="G32" s="40"/>
    </row>
    <row r="33" spans="3:14" x14ac:dyDescent="0.2">
      <c r="C33" s="35" t="s">
        <v>124</v>
      </c>
      <c r="G33" s="45">
        <v>15</v>
      </c>
      <c r="H33" s="46">
        <v>14</v>
      </c>
      <c r="I33" s="46">
        <v>14</v>
      </c>
      <c r="J33" s="47">
        <v>12</v>
      </c>
      <c r="K33" s="47">
        <v>8</v>
      </c>
      <c r="L33" s="46">
        <v>8</v>
      </c>
      <c r="M33" s="48" t="s">
        <v>18</v>
      </c>
      <c r="N33" s="46">
        <v>4</v>
      </c>
    </row>
    <row r="34" spans="3:14" x14ac:dyDescent="0.2">
      <c r="F34" s="35" t="s">
        <v>125</v>
      </c>
      <c r="G34" s="45">
        <v>15</v>
      </c>
      <c r="H34" s="46">
        <v>17</v>
      </c>
      <c r="I34" s="46">
        <v>14</v>
      </c>
      <c r="J34" s="47">
        <v>13</v>
      </c>
      <c r="K34" s="47">
        <v>10</v>
      </c>
      <c r="L34" s="46">
        <v>8</v>
      </c>
      <c r="M34" s="48">
        <v>2</v>
      </c>
      <c r="N34" s="46">
        <v>3</v>
      </c>
    </row>
    <row r="35" spans="3:14" x14ac:dyDescent="0.2">
      <c r="F35" s="35" t="s">
        <v>126</v>
      </c>
      <c r="G35" s="45">
        <v>15</v>
      </c>
      <c r="H35" s="46">
        <v>17</v>
      </c>
      <c r="I35" s="46">
        <v>16</v>
      </c>
      <c r="J35" s="47">
        <v>12</v>
      </c>
      <c r="K35" s="47">
        <v>7</v>
      </c>
      <c r="L35" s="46">
        <v>6</v>
      </c>
      <c r="M35" s="46">
        <v>1</v>
      </c>
      <c r="N35" s="46">
        <v>5</v>
      </c>
    </row>
    <row r="36" spans="3:14" x14ac:dyDescent="0.2">
      <c r="F36" s="35" t="s">
        <v>127</v>
      </c>
      <c r="G36" s="45">
        <v>15</v>
      </c>
      <c r="H36" s="46">
        <v>13</v>
      </c>
      <c r="I36" s="46">
        <v>12</v>
      </c>
      <c r="J36" s="47">
        <v>9</v>
      </c>
      <c r="K36" s="47">
        <v>7</v>
      </c>
      <c r="L36" s="46">
        <v>6</v>
      </c>
      <c r="M36" s="46">
        <v>1</v>
      </c>
      <c r="N36" s="46">
        <v>2</v>
      </c>
    </row>
    <row r="37" spans="3:14" x14ac:dyDescent="0.2">
      <c r="G37" s="40"/>
    </row>
    <row r="38" spans="3:14" x14ac:dyDescent="0.2">
      <c r="C38" s="35" t="s">
        <v>128</v>
      </c>
      <c r="G38" s="45">
        <v>15</v>
      </c>
      <c r="H38" s="46">
        <v>7</v>
      </c>
      <c r="I38" s="46">
        <v>6</v>
      </c>
      <c r="J38" s="47">
        <v>6</v>
      </c>
      <c r="K38" s="47">
        <v>3</v>
      </c>
      <c r="L38" s="46">
        <v>3</v>
      </c>
      <c r="M38" s="48" t="s">
        <v>18</v>
      </c>
      <c r="N38" s="46">
        <v>3</v>
      </c>
    </row>
    <row r="39" spans="3:14" x14ac:dyDescent="0.2">
      <c r="F39" s="35" t="s">
        <v>125</v>
      </c>
      <c r="G39" s="45">
        <v>15</v>
      </c>
      <c r="H39" s="46">
        <v>7</v>
      </c>
      <c r="I39" s="46">
        <v>7</v>
      </c>
      <c r="J39" s="47">
        <v>5</v>
      </c>
      <c r="K39" s="47">
        <v>4</v>
      </c>
      <c r="L39" s="46">
        <v>4</v>
      </c>
      <c r="M39" s="48" t="s">
        <v>18</v>
      </c>
      <c r="N39" s="46">
        <v>1</v>
      </c>
    </row>
    <row r="40" spans="3:14" x14ac:dyDescent="0.2">
      <c r="F40" s="35" t="s">
        <v>126</v>
      </c>
      <c r="G40" s="45">
        <v>15</v>
      </c>
      <c r="H40" s="46">
        <v>8</v>
      </c>
      <c r="I40" s="46">
        <v>8</v>
      </c>
      <c r="J40" s="47">
        <v>3</v>
      </c>
      <c r="K40" s="47">
        <v>3</v>
      </c>
      <c r="L40" s="46">
        <v>3</v>
      </c>
      <c r="M40" s="48" t="s">
        <v>18</v>
      </c>
      <c r="N40" s="48" t="s">
        <v>18</v>
      </c>
    </row>
    <row r="41" spans="3:14" x14ac:dyDescent="0.2">
      <c r="F41" s="35" t="s">
        <v>127</v>
      </c>
      <c r="G41" s="45">
        <v>15</v>
      </c>
      <c r="H41" s="46">
        <v>5</v>
      </c>
      <c r="I41" s="46">
        <v>4</v>
      </c>
      <c r="J41" s="47">
        <v>4</v>
      </c>
      <c r="K41" s="47">
        <v>4</v>
      </c>
      <c r="L41" s="46">
        <v>3</v>
      </c>
      <c r="M41" s="46">
        <v>1</v>
      </c>
      <c r="N41" s="48" t="s">
        <v>18</v>
      </c>
    </row>
    <row r="42" spans="3:14" x14ac:dyDescent="0.2">
      <c r="G42" s="40"/>
    </row>
    <row r="43" spans="3:14" x14ac:dyDescent="0.2">
      <c r="C43" s="35" t="s">
        <v>129</v>
      </c>
      <c r="G43" s="45">
        <v>15</v>
      </c>
      <c r="H43" s="46">
        <v>19</v>
      </c>
      <c r="I43" s="46">
        <v>19</v>
      </c>
      <c r="J43" s="47">
        <v>16</v>
      </c>
      <c r="K43" s="47">
        <v>10</v>
      </c>
      <c r="L43" s="46">
        <v>10</v>
      </c>
      <c r="M43" s="48" t="s">
        <v>18</v>
      </c>
      <c r="N43" s="46">
        <v>6</v>
      </c>
    </row>
    <row r="44" spans="3:14" x14ac:dyDescent="0.2">
      <c r="F44" s="35" t="s">
        <v>125</v>
      </c>
      <c r="G44" s="45">
        <v>15</v>
      </c>
      <c r="H44" s="46">
        <v>20</v>
      </c>
      <c r="I44" s="46">
        <v>18</v>
      </c>
      <c r="J44" s="47">
        <v>15</v>
      </c>
      <c r="K44" s="47">
        <v>7</v>
      </c>
      <c r="L44" s="46">
        <v>6</v>
      </c>
      <c r="M44" s="46">
        <v>1</v>
      </c>
      <c r="N44" s="46">
        <v>8</v>
      </c>
    </row>
    <row r="45" spans="3:14" x14ac:dyDescent="0.2">
      <c r="F45" s="35" t="s">
        <v>126</v>
      </c>
      <c r="G45" s="45">
        <v>15</v>
      </c>
      <c r="H45" s="46">
        <v>17</v>
      </c>
      <c r="I45" s="46">
        <v>14</v>
      </c>
      <c r="J45" s="47">
        <v>12</v>
      </c>
      <c r="K45" s="47">
        <v>6</v>
      </c>
      <c r="L45" s="46">
        <v>4</v>
      </c>
      <c r="M45" s="46">
        <v>2</v>
      </c>
      <c r="N45" s="46">
        <v>6</v>
      </c>
    </row>
    <row r="46" spans="3:14" x14ac:dyDescent="0.2">
      <c r="F46" s="35" t="s">
        <v>127</v>
      </c>
      <c r="G46" s="45">
        <v>15</v>
      </c>
      <c r="H46" s="46">
        <v>17</v>
      </c>
      <c r="I46" s="46">
        <v>14</v>
      </c>
      <c r="J46" s="47">
        <v>12</v>
      </c>
      <c r="K46" s="47">
        <v>6</v>
      </c>
      <c r="L46" s="46">
        <v>6</v>
      </c>
      <c r="M46" s="48" t="s">
        <v>18</v>
      </c>
      <c r="N46" s="46">
        <v>6</v>
      </c>
    </row>
    <row r="47" spans="3:14" x14ac:dyDescent="0.2">
      <c r="G47" s="40"/>
    </row>
    <row r="48" spans="3:14" x14ac:dyDescent="0.2">
      <c r="C48" s="35" t="s">
        <v>130</v>
      </c>
      <c r="G48" s="45">
        <v>15</v>
      </c>
      <c r="H48" s="46">
        <v>17</v>
      </c>
      <c r="I48" s="46">
        <v>17</v>
      </c>
      <c r="J48" s="47">
        <v>17</v>
      </c>
      <c r="K48" s="47">
        <v>13</v>
      </c>
      <c r="L48" s="46">
        <v>13</v>
      </c>
      <c r="M48" s="48" t="s">
        <v>18</v>
      </c>
      <c r="N48" s="46">
        <v>4</v>
      </c>
    </row>
    <row r="49" spans="2:14" x14ac:dyDescent="0.2">
      <c r="F49" s="35" t="s">
        <v>125</v>
      </c>
      <c r="G49" s="45">
        <v>15</v>
      </c>
      <c r="H49" s="46">
        <v>25</v>
      </c>
      <c r="I49" s="46">
        <v>17</v>
      </c>
      <c r="J49" s="47">
        <v>17</v>
      </c>
      <c r="K49" s="47">
        <v>15</v>
      </c>
      <c r="L49" s="46">
        <v>13</v>
      </c>
      <c r="M49" s="46">
        <v>2</v>
      </c>
      <c r="N49" s="46">
        <v>2</v>
      </c>
    </row>
    <row r="50" spans="2:14" x14ac:dyDescent="0.2">
      <c r="F50" s="35" t="s">
        <v>126</v>
      </c>
      <c r="G50" s="45">
        <v>15</v>
      </c>
      <c r="H50" s="46">
        <v>19</v>
      </c>
      <c r="I50" s="46">
        <v>17</v>
      </c>
      <c r="J50" s="47">
        <v>17</v>
      </c>
      <c r="K50" s="47">
        <v>12</v>
      </c>
      <c r="L50" s="46">
        <v>12</v>
      </c>
      <c r="M50" s="48" t="s">
        <v>18</v>
      </c>
      <c r="N50" s="46">
        <v>5</v>
      </c>
    </row>
    <row r="51" spans="2:14" x14ac:dyDescent="0.2">
      <c r="F51" s="35" t="s">
        <v>127</v>
      </c>
      <c r="G51" s="45">
        <v>15</v>
      </c>
      <c r="H51" s="46">
        <v>22</v>
      </c>
      <c r="I51" s="46">
        <v>17</v>
      </c>
      <c r="J51" s="47">
        <v>15</v>
      </c>
      <c r="K51" s="47">
        <v>12</v>
      </c>
      <c r="L51" s="46">
        <v>11</v>
      </c>
      <c r="M51" s="46">
        <v>1</v>
      </c>
      <c r="N51" s="46">
        <v>3</v>
      </c>
    </row>
    <row r="52" spans="2:14" x14ac:dyDescent="0.2">
      <c r="G52" s="40"/>
    </row>
    <row r="53" spans="2:14" x14ac:dyDescent="0.2">
      <c r="C53" s="35" t="s">
        <v>131</v>
      </c>
      <c r="G53" s="45">
        <v>15</v>
      </c>
      <c r="H53" s="46">
        <v>9</v>
      </c>
      <c r="I53" s="46">
        <v>7</v>
      </c>
      <c r="J53" s="47">
        <v>6</v>
      </c>
      <c r="K53" s="47">
        <v>5</v>
      </c>
      <c r="L53" s="46">
        <v>5</v>
      </c>
      <c r="M53" s="48" t="s">
        <v>18</v>
      </c>
      <c r="N53" s="46">
        <v>1</v>
      </c>
    </row>
    <row r="54" spans="2:14" x14ac:dyDescent="0.2">
      <c r="C54" s="35" t="s">
        <v>132</v>
      </c>
      <c r="F54" s="35" t="s">
        <v>125</v>
      </c>
      <c r="G54" s="45">
        <v>15</v>
      </c>
      <c r="H54" s="46">
        <v>8</v>
      </c>
      <c r="I54" s="46">
        <v>8</v>
      </c>
      <c r="J54" s="47">
        <v>7</v>
      </c>
      <c r="K54" s="47">
        <v>5</v>
      </c>
      <c r="L54" s="46">
        <v>5</v>
      </c>
      <c r="M54" s="48" t="s">
        <v>18</v>
      </c>
      <c r="N54" s="46">
        <v>2</v>
      </c>
    </row>
    <row r="55" spans="2:14" x14ac:dyDescent="0.2">
      <c r="C55" s="35"/>
      <c r="F55" s="35" t="s">
        <v>126</v>
      </c>
      <c r="G55" s="45">
        <v>15</v>
      </c>
      <c r="H55" s="46">
        <v>10</v>
      </c>
      <c r="I55" s="46">
        <v>10</v>
      </c>
      <c r="J55" s="47">
        <v>9</v>
      </c>
      <c r="K55" s="47">
        <v>5</v>
      </c>
      <c r="L55" s="46">
        <v>5</v>
      </c>
      <c r="M55" s="48" t="s">
        <v>18</v>
      </c>
      <c r="N55" s="46">
        <v>4</v>
      </c>
    </row>
    <row r="56" spans="2:14" x14ac:dyDescent="0.2">
      <c r="C56" s="35"/>
      <c r="F56" s="35" t="s">
        <v>127</v>
      </c>
      <c r="G56" s="45">
        <v>15</v>
      </c>
      <c r="H56" s="46">
        <v>6</v>
      </c>
      <c r="I56" s="46">
        <v>5</v>
      </c>
      <c r="J56" s="47">
        <v>2</v>
      </c>
      <c r="K56" s="47">
        <v>1</v>
      </c>
      <c r="L56" s="46">
        <v>1</v>
      </c>
      <c r="M56" s="48" t="s">
        <v>18</v>
      </c>
      <c r="N56" s="46">
        <v>1</v>
      </c>
    </row>
    <row r="57" spans="2:14" x14ac:dyDescent="0.2">
      <c r="G57" s="45"/>
      <c r="H57" s="46"/>
      <c r="I57" s="46"/>
      <c r="L57" s="46"/>
      <c r="M57" s="46"/>
      <c r="N57" s="46"/>
    </row>
    <row r="58" spans="2:14" x14ac:dyDescent="0.2">
      <c r="B58" s="37" t="s">
        <v>133</v>
      </c>
      <c r="E58" s="49"/>
      <c r="F58" s="49"/>
      <c r="G58" s="50">
        <f t="shared" ref="G58:N58" si="2">SUM(G59:G68)</f>
        <v>120</v>
      </c>
      <c r="H58" s="49">
        <f t="shared" si="2"/>
        <v>167</v>
      </c>
      <c r="I58" s="49">
        <f t="shared" si="2"/>
        <v>114</v>
      </c>
      <c r="J58" s="49">
        <f t="shared" si="2"/>
        <v>100</v>
      </c>
      <c r="K58" s="49">
        <f t="shared" si="2"/>
        <v>70</v>
      </c>
      <c r="L58" s="49">
        <f t="shared" si="2"/>
        <v>69</v>
      </c>
      <c r="M58" s="49">
        <f t="shared" si="2"/>
        <v>1</v>
      </c>
      <c r="N58" s="49">
        <f t="shared" si="2"/>
        <v>30</v>
      </c>
    </row>
    <row r="59" spans="2:14" x14ac:dyDescent="0.2">
      <c r="G59" s="45"/>
    </row>
    <row r="60" spans="2:14" x14ac:dyDescent="0.2">
      <c r="C60" s="35" t="s">
        <v>134</v>
      </c>
      <c r="G60" s="45">
        <v>15</v>
      </c>
      <c r="H60" s="46">
        <v>13</v>
      </c>
      <c r="I60" s="46">
        <v>11</v>
      </c>
      <c r="J60" s="47">
        <v>9</v>
      </c>
      <c r="K60" s="47">
        <v>4</v>
      </c>
      <c r="L60" s="46">
        <v>4</v>
      </c>
      <c r="M60" s="48" t="s">
        <v>18</v>
      </c>
      <c r="N60" s="46">
        <v>5</v>
      </c>
    </row>
    <row r="61" spans="2:14" x14ac:dyDescent="0.2">
      <c r="C61" s="35" t="s">
        <v>135</v>
      </c>
      <c r="F61" s="35" t="s">
        <v>125</v>
      </c>
      <c r="G61" s="45">
        <v>15</v>
      </c>
      <c r="H61" s="46">
        <v>26</v>
      </c>
      <c r="I61" s="46">
        <v>18</v>
      </c>
      <c r="J61" s="47">
        <v>15</v>
      </c>
      <c r="K61" s="47">
        <v>9</v>
      </c>
      <c r="L61" s="46">
        <v>9</v>
      </c>
      <c r="M61" s="48" t="s">
        <v>18</v>
      </c>
      <c r="N61" s="46">
        <v>6</v>
      </c>
    </row>
    <row r="62" spans="2:14" x14ac:dyDescent="0.2">
      <c r="F62" s="35" t="s">
        <v>126</v>
      </c>
      <c r="G62" s="45">
        <v>15</v>
      </c>
      <c r="H62" s="46">
        <v>23</v>
      </c>
      <c r="I62" s="46">
        <v>15</v>
      </c>
      <c r="J62" s="47">
        <v>12</v>
      </c>
      <c r="K62" s="47">
        <v>7</v>
      </c>
      <c r="L62" s="46">
        <v>7</v>
      </c>
      <c r="M62" s="48" t="s">
        <v>18</v>
      </c>
      <c r="N62" s="46">
        <v>5</v>
      </c>
    </row>
    <row r="63" spans="2:14" x14ac:dyDescent="0.2">
      <c r="F63" s="35" t="s">
        <v>127</v>
      </c>
      <c r="G63" s="45">
        <v>15</v>
      </c>
      <c r="H63" s="46">
        <v>11</v>
      </c>
      <c r="I63" s="46">
        <v>10</v>
      </c>
      <c r="J63" s="47">
        <v>7</v>
      </c>
      <c r="K63" s="47">
        <v>4</v>
      </c>
      <c r="L63" s="46">
        <v>4</v>
      </c>
      <c r="M63" s="48" t="s">
        <v>18</v>
      </c>
      <c r="N63" s="46">
        <v>3</v>
      </c>
    </row>
    <row r="64" spans="2:14" x14ac:dyDescent="0.2">
      <c r="G64" s="45"/>
    </row>
    <row r="65" spans="1:14" x14ac:dyDescent="0.2">
      <c r="C65" s="35" t="s">
        <v>134</v>
      </c>
      <c r="G65" s="45">
        <v>15</v>
      </c>
      <c r="H65" s="46">
        <v>26</v>
      </c>
      <c r="I65" s="46">
        <v>15</v>
      </c>
      <c r="J65" s="47">
        <v>13</v>
      </c>
      <c r="K65" s="47">
        <v>8</v>
      </c>
      <c r="L65" s="46">
        <v>8</v>
      </c>
      <c r="M65" s="48" t="s">
        <v>18</v>
      </c>
      <c r="N65" s="46">
        <v>5</v>
      </c>
    </row>
    <row r="66" spans="1:14" x14ac:dyDescent="0.2">
      <c r="C66" s="58" t="s">
        <v>136</v>
      </c>
      <c r="F66" s="35" t="s">
        <v>125</v>
      </c>
      <c r="G66" s="45">
        <v>15</v>
      </c>
      <c r="H66" s="46">
        <v>21</v>
      </c>
      <c r="I66" s="46">
        <v>15</v>
      </c>
      <c r="J66" s="47">
        <v>14</v>
      </c>
      <c r="K66" s="47">
        <v>12</v>
      </c>
      <c r="L66" s="46">
        <v>11</v>
      </c>
      <c r="M66" s="46">
        <v>1</v>
      </c>
      <c r="N66" s="46">
        <v>2</v>
      </c>
    </row>
    <row r="67" spans="1:14" x14ac:dyDescent="0.2">
      <c r="F67" s="35" t="s">
        <v>126</v>
      </c>
      <c r="G67" s="45">
        <v>15</v>
      </c>
      <c r="H67" s="46">
        <v>26</v>
      </c>
      <c r="I67" s="46">
        <v>15</v>
      </c>
      <c r="J67" s="47">
        <v>15</v>
      </c>
      <c r="K67" s="47">
        <v>14</v>
      </c>
      <c r="L67" s="46">
        <v>14</v>
      </c>
      <c r="M67" s="48" t="s">
        <v>18</v>
      </c>
      <c r="N67" s="46">
        <v>1</v>
      </c>
    </row>
    <row r="68" spans="1:14" x14ac:dyDescent="0.2">
      <c r="F68" s="35" t="s">
        <v>127</v>
      </c>
      <c r="G68" s="45">
        <v>15</v>
      </c>
      <c r="H68" s="46">
        <v>21</v>
      </c>
      <c r="I68" s="46">
        <v>15</v>
      </c>
      <c r="J68" s="47">
        <v>15</v>
      </c>
      <c r="K68" s="47">
        <v>12</v>
      </c>
      <c r="L68" s="46">
        <v>12</v>
      </c>
      <c r="M68" s="48" t="s">
        <v>18</v>
      </c>
      <c r="N68" s="46">
        <v>3</v>
      </c>
    </row>
    <row r="69" spans="1:14" ht="18" thickBot="1" x14ac:dyDescent="0.25">
      <c r="B69" s="38"/>
      <c r="C69" s="38"/>
      <c r="D69" s="38"/>
      <c r="E69" s="38"/>
      <c r="F69" s="38"/>
      <c r="G69" s="54"/>
      <c r="H69" s="55"/>
      <c r="I69" s="55"/>
      <c r="J69" s="55"/>
      <c r="K69" s="55"/>
      <c r="L69" s="55"/>
      <c r="M69" s="55"/>
      <c r="N69" s="55"/>
    </row>
    <row r="70" spans="1:14" x14ac:dyDescent="0.2">
      <c r="G70" s="35" t="s">
        <v>112</v>
      </c>
    </row>
    <row r="71" spans="1:14" x14ac:dyDescent="0.2">
      <c r="A71" s="35"/>
    </row>
  </sheetData>
  <phoneticPr fontId="2"/>
  <pageMargins left="0.34" right="0.43" top="0.6" bottom="0.56000000000000005" header="0.51200000000000001" footer="0.51200000000000001"/>
  <pageSetup paperSize="12" scale="75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2"/>
  <sheetViews>
    <sheetView showGridLines="0" zoomScale="75" workbookViewId="0"/>
  </sheetViews>
  <sheetFormatPr defaultColWidth="10.875" defaultRowHeight="17.25" x14ac:dyDescent="0.2"/>
  <cols>
    <col min="1" max="1" width="13.375" style="2" customWidth="1"/>
    <col min="2" max="2" width="5.875" style="2" customWidth="1"/>
    <col min="3" max="3" width="19.625" style="2" customWidth="1"/>
    <col min="4" max="5" width="13.375" style="2" customWidth="1"/>
    <col min="6" max="10" width="10.875" style="2"/>
    <col min="11" max="12" width="13.375" style="2" customWidth="1"/>
    <col min="13" max="256" width="10.875" style="2"/>
    <col min="257" max="257" width="13.375" style="2" customWidth="1"/>
    <col min="258" max="258" width="5.875" style="2" customWidth="1"/>
    <col min="259" max="259" width="19.625" style="2" customWidth="1"/>
    <col min="260" max="261" width="13.375" style="2" customWidth="1"/>
    <col min="262" max="266" width="10.875" style="2"/>
    <col min="267" max="268" width="13.375" style="2" customWidth="1"/>
    <col min="269" max="512" width="10.875" style="2"/>
    <col min="513" max="513" width="13.375" style="2" customWidth="1"/>
    <col min="514" max="514" width="5.875" style="2" customWidth="1"/>
    <col min="515" max="515" width="19.625" style="2" customWidth="1"/>
    <col min="516" max="517" width="13.375" style="2" customWidth="1"/>
    <col min="518" max="522" width="10.875" style="2"/>
    <col min="523" max="524" width="13.375" style="2" customWidth="1"/>
    <col min="525" max="768" width="10.875" style="2"/>
    <col min="769" max="769" width="13.375" style="2" customWidth="1"/>
    <col min="770" max="770" width="5.875" style="2" customWidth="1"/>
    <col min="771" max="771" width="19.625" style="2" customWidth="1"/>
    <col min="772" max="773" width="13.375" style="2" customWidth="1"/>
    <col min="774" max="778" width="10.875" style="2"/>
    <col min="779" max="780" width="13.375" style="2" customWidth="1"/>
    <col min="781" max="1024" width="10.875" style="2"/>
    <col min="1025" max="1025" width="13.375" style="2" customWidth="1"/>
    <col min="1026" max="1026" width="5.875" style="2" customWidth="1"/>
    <col min="1027" max="1027" width="19.625" style="2" customWidth="1"/>
    <col min="1028" max="1029" width="13.375" style="2" customWidth="1"/>
    <col min="1030" max="1034" width="10.875" style="2"/>
    <col min="1035" max="1036" width="13.375" style="2" customWidth="1"/>
    <col min="1037" max="1280" width="10.875" style="2"/>
    <col min="1281" max="1281" width="13.375" style="2" customWidth="1"/>
    <col min="1282" max="1282" width="5.875" style="2" customWidth="1"/>
    <col min="1283" max="1283" width="19.625" style="2" customWidth="1"/>
    <col min="1284" max="1285" width="13.375" style="2" customWidth="1"/>
    <col min="1286" max="1290" width="10.875" style="2"/>
    <col min="1291" max="1292" width="13.375" style="2" customWidth="1"/>
    <col min="1293" max="1536" width="10.875" style="2"/>
    <col min="1537" max="1537" width="13.375" style="2" customWidth="1"/>
    <col min="1538" max="1538" width="5.875" style="2" customWidth="1"/>
    <col min="1539" max="1539" width="19.625" style="2" customWidth="1"/>
    <col min="1540" max="1541" width="13.375" style="2" customWidth="1"/>
    <col min="1542" max="1546" width="10.875" style="2"/>
    <col min="1547" max="1548" width="13.375" style="2" customWidth="1"/>
    <col min="1549" max="1792" width="10.875" style="2"/>
    <col min="1793" max="1793" width="13.375" style="2" customWidth="1"/>
    <col min="1794" max="1794" width="5.875" style="2" customWidth="1"/>
    <col min="1795" max="1795" width="19.625" style="2" customWidth="1"/>
    <col min="1796" max="1797" width="13.375" style="2" customWidth="1"/>
    <col min="1798" max="1802" width="10.875" style="2"/>
    <col min="1803" max="1804" width="13.375" style="2" customWidth="1"/>
    <col min="1805" max="2048" width="10.875" style="2"/>
    <col min="2049" max="2049" width="13.375" style="2" customWidth="1"/>
    <col min="2050" max="2050" width="5.875" style="2" customWidth="1"/>
    <col min="2051" max="2051" width="19.625" style="2" customWidth="1"/>
    <col min="2052" max="2053" width="13.375" style="2" customWidth="1"/>
    <col min="2054" max="2058" width="10.875" style="2"/>
    <col min="2059" max="2060" width="13.375" style="2" customWidth="1"/>
    <col min="2061" max="2304" width="10.875" style="2"/>
    <col min="2305" max="2305" width="13.375" style="2" customWidth="1"/>
    <col min="2306" max="2306" width="5.875" style="2" customWidth="1"/>
    <col min="2307" max="2307" width="19.625" style="2" customWidth="1"/>
    <col min="2308" max="2309" width="13.375" style="2" customWidth="1"/>
    <col min="2310" max="2314" width="10.875" style="2"/>
    <col min="2315" max="2316" width="13.375" style="2" customWidth="1"/>
    <col min="2317" max="2560" width="10.875" style="2"/>
    <col min="2561" max="2561" width="13.375" style="2" customWidth="1"/>
    <col min="2562" max="2562" width="5.875" style="2" customWidth="1"/>
    <col min="2563" max="2563" width="19.625" style="2" customWidth="1"/>
    <col min="2564" max="2565" width="13.375" style="2" customWidth="1"/>
    <col min="2566" max="2570" width="10.875" style="2"/>
    <col min="2571" max="2572" width="13.375" style="2" customWidth="1"/>
    <col min="2573" max="2816" width="10.875" style="2"/>
    <col min="2817" max="2817" width="13.375" style="2" customWidth="1"/>
    <col min="2818" max="2818" width="5.875" style="2" customWidth="1"/>
    <col min="2819" max="2819" width="19.625" style="2" customWidth="1"/>
    <col min="2820" max="2821" width="13.375" style="2" customWidth="1"/>
    <col min="2822" max="2826" width="10.875" style="2"/>
    <col min="2827" max="2828" width="13.375" style="2" customWidth="1"/>
    <col min="2829" max="3072" width="10.875" style="2"/>
    <col min="3073" max="3073" width="13.375" style="2" customWidth="1"/>
    <col min="3074" max="3074" width="5.875" style="2" customWidth="1"/>
    <col min="3075" max="3075" width="19.625" style="2" customWidth="1"/>
    <col min="3076" max="3077" width="13.375" style="2" customWidth="1"/>
    <col min="3078" max="3082" width="10.875" style="2"/>
    <col min="3083" max="3084" width="13.375" style="2" customWidth="1"/>
    <col min="3085" max="3328" width="10.875" style="2"/>
    <col min="3329" max="3329" width="13.375" style="2" customWidth="1"/>
    <col min="3330" max="3330" width="5.875" style="2" customWidth="1"/>
    <col min="3331" max="3331" width="19.625" style="2" customWidth="1"/>
    <col min="3332" max="3333" width="13.375" style="2" customWidth="1"/>
    <col min="3334" max="3338" width="10.875" style="2"/>
    <col min="3339" max="3340" width="13.375" style="2" customWidth="1"/>
    <col min="3341" max="3584" width="10.875" style="2"/>
    <col min="3585" max="3585" width="13.375" style="2" customWidth="1"/>
    <col min="3586" max="3586" width="5.875" style="2" customWidth="1"/>
    <col min="3587" max="3587" width="19.625" style="2" customWidth="1"/>
    <col min="3588" max="3589" width="13.375" style="2" customWidth="1"/>
    <col min="3590" max="3594" width="10.875" style="2"/>
    <col min="3595" max="3596" width="13.375" style="2" customWidth="1"/>
    <col min="3597" max="3840" width="10.875" style="2"/>
    <col min="3841" max="3841" width="13.375" style="2" customWidth="1"/>
    <col min="3842" max="3842" width="5.875" style="2" customWidth="1"/>
    <col min="3843" max="3843" width="19.625" style="2" customWidth="1"/>
    <col min="3844" max="3845" width="13.375" style="2" customWidth="1"/>
    <col min="3846" max="3850" width="10.875" style="2"/>
    <col min="3851" max="3852" width="13.375" style="2" customWidth="1"/>
    <col min="3853" max="4096" width="10.875" style="2"/>
    <col min="4097" max="4097" width="13.375" style="2" customWidth="1"/>
    <col min="4098" max="4098" width="5.875" style="2" customWidth="1"/>
    <col min="4099" max="4099" width="19.625" style="2" customWidth="1"/>
    <col min="4100" max="4101" width="13.375" style="2" customWidth="1"/>
    <col min="4102" max="4106" width="10.875" style="2"/>
    <col min="4107" max="4108" width="13.375" style="2" customWidth="1"/>
    <col min="4109" max="4352" width="10.875" style="2"/>
    <col min="4353" max="4353" width="13.375" style="2" customWidth="1"/>
    <col min="4354" max="4354" width="5.875" style="2" customWidth="1"/>
    <col min="4355" max="4355" width="19.625" style="2" customWidth="1"/>
    <col min="4356" max="4357" width="13.375" style="2" customWidth="1"/>
    <col min="4358" max="4362" width="10.875" style="2"/>
    <col min="4363" max="4364" width="13.375" style="2" customWidth="1"/>
    <col min="4365" max="4608" width="10.875" style="2"/>
    <col min="4609" max="4609" width="13.375" style="2" customWidth="1"/>
    <col min="4610" max="4610" width="5.875" style="2" customWidth="1"/>
    <col min="4611" max="4611" width="19.625" style="2" customWidth="1"/>
    <col min="4612" max="4613" width="13.375" style="2" customWidth="1"/>
    <col min="4614" max="4618" width="10.875" style="2"/>
    <col min="4619" max="4620" width="13.375" style="2" customWidth="1"/>
    <col min="4621" max="4864" width="10.875" style="2"/>
    <col min="4865" max="4865" width="13.375" style="2" customWidth="1"/>
    <col min="4866" max="4866" width="5.875" style="2" customWidth="1"/>
    <col min="4867" max="4867" width="19.625" style="2" customWidth="1"/>
    <col min="4868" max="4869" width="13.375" style="2" customWidth="1"/>
    <col min="4870" max="4874" width="10.875" style="2"/>
    <col min="4875" max="4876" width="13.375" style="2" customWidth="1"/>
    <col min="4877" max="5120" width="10.875" style="2"/>
    <col min="5121" max="5121" width="13.375" style="2" customWidth="1"/>
    <col min="5122" max="5122" width="5.875" style="2" customWidth="1"/>
    <col min="5123" max="5123" width="19.625" style="2" customWidth="1"/>
    <col min="5124" max="5125" width="13.375" style="2" customWidth="1"/>
    <col min="5126" max="5130" width="10.875" style="2"/>
    <col min="5131" max="5132" width="13.375" style="2" customWidth="1"/>
    <col min="5133" max="5376" width="10.875" style="2"/>
    <col min="5377" max="5377" width="13.375" style="2" customWidth="1"/>
    <col min="5378" max="5378" width="5.875" style="2" customWidth="1"/>
    <col min="5379" max="5379" width="19.625" style="2" customWidth="1"/>
    <col min="5380" max="5381" width="13.375" style="2" customWidth="1"/>
    <col min="5382" max="5386" width="10.875" style="2"/>
    <col min="5387" max="5388" width="13.375" style="2" customWidth="1"/>
    <col min="5389" max="5632" width="10.875" style="2"/>
    <col min="5633" max="5633" width="13.375" style="2" customWidth="1"/>
    <col min="5634" max="5634" width="5.875" style="2" customWidth="1"/>
    <col min="5635" max="5635" width="19.625" style="2" customWidth="1"/>
    <col min="5636" max="5637" width="13.375" style="2" customWidth="1"/>
    <col min="5638" max="5642" width="10.875" style="2"/>
    <col min="5643" max="5644" width="13.375" style="2" customWidth="1"/>
    <col min="5645" max="5888" width="10.875" style="2"/>
    <col min="5889" max="5889" width="13.375" style="2" customWidth="1"/>
    <col min="5890" max="5890" width="5.875" style="2" customWidth="1"/>
    <col min="5891" max="5891" width="19.625" style="2" customWidth="1"/>
    <col min="5892" max="5893" width="13.375" style="2" customWidth="1"/>
    <col min="5894" max="5898" width="10.875" style="2"/>
    <col min="5899" max="5900" width="13.375" style="2" customWidth="1"/>
    <col min="5901" max="6144" width="10.875" style="2"/>
    <col min="6145" max="6145" width="13.375" style="2" customWidth="1"/>
    <col min="6146" max="6146" width="5.875" style="2" customWidth="1"/>
    <col min="6147" max="6147" width="19.625" style="2" customWidth="1"/>
    <col min="6148" max="6149" width="13.375" style="2" customWidth="1"/>
    <col min="6150" max="6154" width="10.875" style="2"/>
    <col min="6155" max="6156" width="13.375" style="2" customWidth="1"/>
    <col min="6157" max="6400" width="10.875" style="2"/>
    <col min="6401" max="6401" width="13.375" style="2" customWidth="1"/>
    <col min="6402" max="6402" width="5.875" style="2" customWidth="1"/>
    <col min="6403" max="6403" width="19.625" style="2" customWidth="1"/>
    <col min="6404" max="6405" width="13.375" style="2" customWidth="1"/>
    <col min="6406" max="6410" width="10.875" style="2"/>
    <col min="6411" max="6412" width="13.375" style="2" customWidth="1"/>
    <col min="6413" max="6656" width="10.875" style="2"/>
    <col min="6657" max="6657" width="13.375" style="2" customWidth="1"/>
    <col min="6658" max="6658" width="5.875" style="2" customWidth="1"/>
    <col min="6659" max="6659" width="19.625" style="2" customWidth="1"/>
    <col min="6660" max="6661" width="13.375" style="2" customWidth="1"/>
    <col min="6662" max="6666" width="10.875" style="2"/>
    <col min="6667" max="6668" width="13.375" style="2" customWidth="1"/>
    <col min="6669" max="6912" width="10.875" style="2"/>
    <col min="6913" max="6913" width="13.375" style="2" customWidth="1"/>
    <col min="6914" max="6914" width="5.875" style="2" customWidth="1"/>
    <col min="6915" max="6915" width="19.625" style="2" customWidth="1"/>
    <col min="6916" max="6917" width="13.375" style="2" customWidth="1"/>
    <col min="6918" max="6922" width="10.875" style="2"/>
    <col min="6923" max="6924" width="13.375" style="2" customWidth="1"/>
    <col min="6925" max="7168" width="10.875" style="2"/>
    <col min="7169" max="7169" width="13.375" style="2" customWidth="1"/>
    <col min="7170" max="7170" width="5.875" style="2" customWidth="1"/>
    <col min="7171" max="7171" width="19.625" style="2" customWidth="1"/>
    <col min="7172" max="7173" width="13.375" style="2" customWidth="1"/>
    <col min="7174" max="7178" width="10.875" style="2"/>
    <col min="7179" max="7180" width="13.375" style="2" customWidth="1"/>
    <col min="7181" max="7424" width="10.875" style="2"/>
    <col min="7425" max="7425" width="13.375" style="2" customWidth="1"/>
    <col min="7426" max="7426" width="5.875" style="2" customWidth="1"/>
    <col min="7427" max="7427" width="19.625" style="2" customWidth="1"/>
    <col min="7428" max="7429" width="13.375" style="2" customWidth="1"/>
    <col min="7430" max="7434" width="10.875" style="2"/>
    <col min="7435" max="7436" width="13.375" style="2" customWidth="1"/>
    <col min="7437" max="7680" width="10.875" style="2"/>
    <col min="7681" max="7681" width="13.375" style="2" customWidth="1"/>
    <col min="7682" max="7682" width="5.875" style="2" customWidth="1"/>
    <col min="7683" max="7683" width="19.625" style="2" customWidth="1"/>
    <col min="7684" max="7685" width="13.375" style="2" customWidth="1"/>
    <col min="7686" max="7690" width="10.875" style="2"/>
    <col min="7691" max="7692" width="13.375" style="2" customWidth="1"/>
    <col min="7693" max="7936" width="10.875" style="2"/>
    <col min="7937" max="7937" width="13.375" style="2" customWidth="1"/>
    <col min="7938" max="7938" width="5.875" style="2" customWidth="1"/>
    <col min="7939" max="7939" width="19.625" style="2" customWidth="1"/>
    <col min="7940" max="7941" width="13.375" style="2" customWidth="1"/>
    <col min="7942" max="7946" width="10.875" style="2"/>
    <col min="7947" max="7948" width="13.375" style="2" customWidth="1"/>
    <col min="7949" max="8192" width="10.875" style="2"/>
    <col min="8193" max="8193" width="13.375" style="2" customWidth="1"/>
    <col min="8194" max="8194" width="5.875" style="2" customWidth="1"/>
    <col min="8195" max="8195" width="19.625" style="2" customWidth="1"/>
    <col min="8196" max="8197" width="13.375" style="2" customWidth="1"/>
    <col min="8198" max="8202" width="10.875" style="2"/>
    <col min="8203" max="8204" width="13.375" style="2" customWidth="1"/>
    <col min="8205" max="8448" width="10.875" style="2"/>
    <col min="8449" max="8449" width="13.375" style="2" customWidth="1"/>
    <col min="8450" max="8450" width="5.875" style="2" customWidth="1"/>
    <col min="8451" max="8451" width="19.625" style="2" customWidth="1"/>
    <col min="8452" max="8453" width="13.375" style="2" customWidth="1"/>
    <col min="8454" max="8458" width="10.875" style="2"/>
    <col min="8459" max="8460" width="13.375" style="2" customWidth="1"/>
    <col min="8461" max="8704" width="10.875" style="2"/>
    <col min="8705" max="8705" width="13.375" style="2" customWidth="1"/>
    <col min="8706" max="8706" width="5.875" style="2" customWidth="1"/>
    <col min="8707" max="8707" width="19.625" style="2" customWidth="1"/>
    <col min="8708" max="8709" width="13.375" style="2" customWidth="1"/>
    <col min="8710" max="8714" width="10.875" style="2"/>
    <col min="8715" max="8716" width="13.375" style="2" customWidth="1"/>
    <col min="8717" max="8960" width="10.875" style="2"/>
    <col min="8961" max="8961" width="13.375" style="2" customWidth="1"/>
    <col min="8962" max="8962" width="5.875" style="2" customWidth="1"/>
    <col min="8963" max="8963" width="19.625" style="2" customWidth="1"/>
    <col min="8964" max="8965" width="13.375" style="2" customWidth="1"/>
    <col min="8966" max="8970" width="10.875" style="2"/>
    <col min="8971" max="8972" width="13.375" style="2" customWidth="1"/>
    <col min="8973" max="9216" width="10.875" style="2"/>
    <col min="9217" max="9217" width="13.375" style="2" customWidth="1"/>
    <col min="9218" max="9218" width="5.875" style="2" customWidth="1"/>
    <col min="9219" max="9219" width="19.625" style="2" customWidth="1"/>
    <col min="9220" max="9221" width="13.375" style="2" customWidth="1"/>
    <col min="9222" max="9226" width="10.875" style="2"/>
    <col min="9227" max="9228" width="13.375" style="2" customWidth="1"/>
    <col min="9229" max="9472" width="10.875" style="2"/>
    <col min="9473" max="9473" width="13.375" style="2" customWidth="1"/>
    <col min="9474" max="9474" width="5.875" style="2" customWidth="1"/>
    <col min="9475" max="9475" width="19.625" style="2" customWidth="1"/>
    <col min="9476" max="9477" width="13.375" style="2" customWidth="1"/>
    <col min="9478" max="9482" width="10.875" style="2"/>
    <col min="9483" max="9484" width="13.375" style="2" customWidth="1"/>
    <col min="9485" max="9728" width="10.875" style="2"/>
    <col min="9729" max="9729" width="13.375" style="2" customWidth="1"/>
    <col min="9730" max="9730" width="5.875" style="2" customWidth="1"/>
    <col min="9731" max="9731" width="19.625" style="2" customWidth="1"/>
    <col min="9732" max="9733" width="13.375" style="2" customWidth="1"/>
    <col min="9734" max="9738" width="10.875" style="2"/>
    <col min="9739" max="9740" width="13.375" style="2" customWidth="1"/>
    <col min="9741" max="9984" width="10.875" style="2"/>
    <col min="9985" max="9985" width="13.375" style="2" customWidth="1"/>
    <col min="9986" max="9986" width="5.875" style="2" customWidth="1"/>
    <col min="9987" max="9987" width="19.625" style="2" customWidth="1"/>
    <col min="9988" max="9989" width="13.375" style="2" customWidth="1"/>
    <col min="9990" max="9994" width="10.875" style="2"/>
    <col min="9995" max="9996" width="13.375" style="2" customWidth="1"/>
    <col min="9997" max="10240" width="10.875" style="2"/>
    <col min="10241" max="10241" width="13.375" style="2" customWidth="1"/>
    <col min="10242" max="10242" width="5.875" style="2" customWidth="1"/>
    <col min="10243" max="10243" width="19.625" style="2" customWidth="1"/>
    <col min="10244" max="10245" width="13.375" style="2" customWidth="1"/>
    <col min="10246" max="10250" width="10.875" style="2"/>
    <col min="10251" max="10252" width="13.375" style="2" customWidth="1"/>
    <col min="10253" max="10496" width="10.875" style="2"/>
    <col min="10497" max="10497" width="13.375" style="2" customWidth="1"/>
    <col min="10498" max="10498" width="5.875" style="2" customWidth="1"/>
    <col min="10499" max="10499" width="19.625" style="2" customWidth="1"/>
    <col min="10500" max="10501" width="13.375" style="2" customWidth="1"/>
    <col min="10502" max="10506" width="10.875" style="2"/>
    <col min="10507" max="10508" width="13.375" style="2" customWidth="1"/>
    <col min="10509" max="10752" width="10.875" style="2"/>
    <col min="10753" max="10753" width="13.375" style="2" customWidth="1"/>
    <col min="10754" max="10754" width="5.875" style="2" customWidth="1"/>
    <col min="10755" max="10755" width="19.625" style="2" customWidth="1"/>
    <col min="10756" max="10757" width="13.375" style="2" customWidth="1"/>
    <col min="10758" max="10762" width="10.875" style="2"/>
    <col min="10763" max="10764" width="13.375" style="2" customWidth="1"/>
    <col min="10765" max="11008" width="10.875" style="2"/>
    <col min="11009" max="11009" width="13.375" style="2" customWidth="1"/>
    <col min="11010" max="11010" width="5.875" style="2" customWidth="1"/>
    <col min="11011" max="11011" width="19.625" style="2" customWidth="1"/>
    <col min="11012" max="11013" width="13.375" style="2" customWidth="1"/>
    <col min="11014" max="11018" width="10.875" style="2"/>
    <col min="11019" max="11020" width="13.375" style="2" customWidth="1"/>
    <col min="11021" max="11264" width="10.875" style="2"/>
    <col min="11265" max="11265" width="13.375" style="2" customWidth="1"/>
    <col min="11266" max="11266" width="5.875" style="2" customWidth="1"/>
    <col min="11267" max="11267" width="19.625" style="2" customWidth="1"/>
    <col min="11268" max="11269" width="13.375" style="2" customWidth="1"/>
    <col min="11270" max="11274" width="10.875" style="2"/>
    <col min="11275" max="11276" width="13.375" style="2" customWidth="1"/>
    <col min="11277" max="11520" width="10.875" style="2"/>
    <col min="11521" max="11521" width="13.375" style="2" customWidth="1"/>
    <col min="11522" max="11522" width="5.875" style="2" customWidth="1"/>
    <col min="11523" max="11523" width="19.625" style="2" customWidth="1"/>
    <col min="11524" max="11525" width="13.375" style="2" customWidth="1"/>
    <col min="11526" max="11530" width="10.875" style="2"/>
    <col min="11531" max="11532" width="13.375" style="2" customWidth="1"/>
    <col min="11533" max="11776" width="10.875" style="2"/>
    <col min="11777" max="11777" width="13.375" style="2" customWidth="1"/>
    <col min="11778" max="11778" width="5.875" style="2" customWidth="1"/>
    <col min="11779" max="11779" width="19.625" style="2" customWidth="1"/>
    <col min="11780" max="11781" width="13.375" style="2" customWidth="1"/>
    <col min="11782" max="11786" width="10.875" style="2"/>
    <col min="11787" max="11788" width="13.375" style="2" customWidth="1"/>
    <col min="11789" max="12032" width="10.875" style="2"/>
    <col min="12033" max="12033" width="13.375" style="2" customWidth="1"/>
    <col min="12034" max="12034" width="5.875" style="2" customWidth="1"/>
    <col min="12035" max="12035" width="19.625" style="2" customWidth="1"/>
    <col min="12036" max="12037" width="13.375" style="2" customWidth="1"/>
    <col min="12038" max="12042" width="10.875" style="2"/>
    <col min="12043" max="12044" width="13.375" style="2" customWidth="1"/>
    <col min="12045" max="12288" width="10.875" style="2"/>
    <col min="12289" max="12289" width="13.375" style="2" customWidth="1"/>
    <col min="12290" max="12290" width="5.875" style="2" customWidth="1"/>
    <col min="12291" max="12291" width="19.625" style="2" customWidth="1"/>
    <col min="12292" max="12293" width="13.375" style="2" customWidth="1"/>
    <col min="12294" max="12298" width="10.875" style="2"/>
    <col min="12299" max="12300" width="13.375" style="2" customWidth="1"/>
    <col min="12301" max="12544" width="10.875" style="2"/>
    <col min="12545" max="12545" width="13.375" style="2" customWidth="1"/>
    <col min="12546" max="12546" width="5.875" style="2" customWidth="1"/>
    <col min="12547" max="12547" width="19.625" style="2" customWidth="1"/>
    <col min="12548" max="12549" width="13.375" style="2" customWidth="1"/>
    <col min="12550" max="12554" width="10.875" style="2"/>
    <col min="12555" max="12556" width="13.375" style="2" customWidth="1"/>
    <col min="12557" max="12800" width="10.875" style="2"/>
    <col min="12801" max="12801" width="13.375" style="2" customWidth="1"/>
    <col min="12802" max="12802" width="5.875" style="2" customWidth="1"/>
    <col min="12803" max="12803" width="19.625" style="2" customWidth="1"/>
    <col min="12804" max="12805" width="13.375" style="2" customWidth="1"/>
    <col min="12806" max="12810" width="10.875" style="2"/>
    <col min="12811" max="12812" width="13.375" style="2" customWidth="1"/>
    <col min="12813" max="13056" width="10.875" style="2"/>
    <col min="13057" max="13057" width="13.375" style="2" customWidth="1"/>
    <col min="13058" max="13058" width="5.875" style="2" customWidth="1"/>
    <col min="13059" max="13059" width="19.625" style="2" customWidth="1"/>
    <col min="13060" max="13061" width="13.375" style="2" customWidth="1"/>
    <col min="13062" max="13066" width="10.875" style="2"/>
    <col min="13067" max="13068" width="13.375" style="2" customWidth="1"/>
    <col min="13069" max="13312" width="10.875" style="2"/>
    <col min="13313" max="13313" width="13.375" style="2" customWidth="1"/>
    <col min="13314" max="13314" width="5.875" style="2" customWidth="1"/>
    <col min="13315" max="13315" width="19.625" style="2" customWidth="1"/>
    <col min="13316" max="13317" width="13.375" style="2" customWidth="1"/>
    <col min="13318" max="13322" width="10.875" style="2"/>
    <col min="13323" max="13324" width="13.375" style="2" customWidth="1"/>
    <col min="13325" max="13568" width="10.875" style="2"/>
    <col min="13569" max="13569" width="13.375" style="2" customWidth="1"/>
    <col min="13570" max="13570" width="5.875" style="2" customWidth="1"/>
    <col min="13571" max="13571" width="19.625" style="2" customWidth="1"/>
    <col min="13572" max="13573" width="13.375" style="2" customWidth="1"/>
    <col min="13574" max="13578" width="10.875" style="2"/>
    <col min="13579" max="13580" width="13.375" style="2" customWidth="1"/>
    <col min="13581" max="13824" width="10.875" style="2"/>
    <col min="13825" max="13825" width="13.375" style="2" customWidth="1"/>
    <col min="13826" max="13826" width="5.875" style="2" customWidth="1"/>
    <col min="13827" max="13827" width="19.625" style="2" customWidth="1"/>
    <col min="13828" max="13829" width="13.375" style="2" customWidth="1"/>
    <col min="13830" max="13834" width="10.875" style="2"/>
    <col min="13835" max="13836" width="13.375" style="2" customWidth="1"/>
    <col min="13837" max="14080" width="10.875" style="2"/>
    <col min="14081" max="14081" width="13.375" style="2" customWidth="1"/>
    <col min="14082" max="14082" width="5.875" style="2" customWidth="1"/>
    <col min="14083" max="14083" width="19.625" style="2" customWidth="1"/>
    <col min="14084" max="14085" width="13.375" style="2" customWidth="1"/>
    <col min="14086" max="14090" width="10.875" style="2"/>
    <col min="14091" max="14092" width="13.375" style="2" customWidth="1"/>
    <col min="14093" max="14336" width="10.875" style="2"/>
    <col min="14337" max="14337" width="13.375" style="2" customWidth="1"/>
    <col min="14338" max="14338" width="5.875" style="2" customWidth="1"/>
    <col min="14339" max="14339" width="19.625" style="2" customWidth="1"/>
    <col min="14340" max="14341" width="13.375" style="2" customWidth="1"/>
    <col min="14342" max="14346" width="10.875" style="2"/>
    <col min="14347" max="14348" width="13.375" style="2" customWidth="1"/>
    <col min="14349" max="14592" width="10.875" style="2"/>
    <col min="14593" max="14593" width="13.375" style="2" customWidth="1"/>
    <col min="14594" max="14594" width="5.875" style="2" customWidth="1"/>
    <col min="14595" max="14595" width="19.625" style="2" customWidth="1"/>
    <col min="14596" max="14597" width="13.375" style="2" customWidth="1"/>
    <col min="14598" max="14602" width="10.875" style="2"/>
    <col min="14603" max="14604" width="13.375" style="2" customWidth="1"/>
    <col min="14605" max="14848" width="10.875" style="2"/>
    <col min="14849" max="14849" width="13.375" style="2" customWidth="1"/>
    <col min="14850" max="14850" width="5.875" style="2" customWidth="1"/>
    <col min="14851" max="14851" width="19.625" style="2" customWidth="1"/>
    <col min="14852" max="14853" width="13.375" style="2" customWidth="1"/>
    <col min="14854" max="14858" width="10.875" style="2"/>
    <col min="14859" max="14860" width="13.375" style="2" customWidth="1"/>
    <col min="14861" max="15104" width="10.875" style="2"/>
    <col min="15105" max="15105" width="13.375" style="2" customWidth="1"/>
    <col min="15106" max="15106" width="5.875" style="2" customWidth="1"/>
    <col min="15107" max="15107" width="19.625" style="2" customWidth="1"/>
    <col min="15108" max="15109" width="13.375" style="2" customWidth="1"/>
    <col min="15110" max="15114" width="10.875" style="2"/>
    <col min="15115" max="15116" width="13.375" style="2" customWidth="1"/>
    <col min="15117" max="15360" width="10.875" style="2"/>
    <col min="15361" max="15361" width="13.375" style="2" customWidth="1"/>
    <col min="15362" max="15362" width="5.875" style="2" customWidth="1"/>
    <col min="15363" max="15363" width="19.625" style="2" customWidth="1"/>
    <col min="15364" max="15365" width="13.375" style="2" customWidth="1"/>
    <col min="15366" max="15370" width="10.875" style="2"/>
    <col min="15371" max="15372" width="13.375" style="2" customWidth="1"/>
    <col min="15373" max="15616" width="10.875" style="2"/>
    <col min="15617" max="15617" width="13.375" style="2" customWidth="1"/>
    <col min="15618" max="15618" width="5.875" style="2" customWidth="1"/>
    <col min="15619" max="15619" width="19.625" style="2" customWidth="1"/>
    <col min="15620" max="15621" width="13.375" style="2" customWidth="1"/>
    <col min="15622" max="15626" width="10.875" style="2"/>
    <col min="15627" max="15628" width="13.375" style="2" customWidth="1"/>
    <col min="15629" max="15872" width="10.875" style="2"/>
    <col min="15873" max="15873" width="13.375" style="2" customWidth="1"/>
    <col min="15874" max="15874" width="5.875" style="2" customWidth="1"/>
    <col min="15875" max="15875" width="19.625" style="2" customWidth="1"/>
    <col min="15876" max="15877" width="13.375" style="2" customWidth="1"/>
    <col min="15878" max="15882" width="10.875" style="2"/>
    <col min="15883" max="15884" width="13.375" style="2" customWidth="1"/>
    <col min="15885" max="16128" width="10.875" style="2"/>
    <col min="16129" max="16129" width="13.375" style="2" customWidth="1"/>
    <col min="16130" max="16130" width="5.875" style="2" customWidth="1"/>
    <col min="16131" max="16131" width="19.625" style="2" customWidth="1"/>
    <col min="16132" max="16133" width="13.375" style="2" customWidth="1"/>
    <col min="16134" max="16138" width="10.875" style="2"/>
    <col min="16139" max="16140" width="13.375" style="2" customWidth="1"/>
    <col min="16141" max="16384" width="10.875" style="2"/>
  </cols>
  <sheetData>
    <row r="1" spans="1:12" x14ac:dyDescent="0.2">
      <c r="A1" s="1"/>
    </row>
    <row r="6" spans="1:12" x14ac:dyDescent="0.2">
      <c r="F6" s="3" t="s">
        <v>137</v>
      </c>
    </row>
    <row r="7" spans="1:12" x14ac:dyDescent="0.2">
      <c r="D7" s="3" t="s">
        <v>138</v>
      </c>
      <c r="F7" s="59"/>
      <c r="H7" s="1" t="s">
        <v>139</v>
      </c>
    </row>
    <row r="8" spans="1:12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">
      <c r="D9" s="7"/>
      <c r="E9" s="8"/>
      <c r="F9" s="8"/>
      <c r="G9" s="8"/>
      <c r="H9" s="8"/>
      <c r="I9" s="8"/>
      <c r="J9" s="8"/>
      <c r="K9" s="8"/>
      <c r="L9" s="8"/>
    </row>
    <row r="10" spans="1:12" x14ac:dyDescent="0.2">
      <c r="D10" s="6" t="s">
        <v>140</v>
      </c>
      <c r="E10" s="7"/>
      <c r="F10" s="6" t="s">
        <v>141</v>
      </c>
      <c r="G10" s="7"/>
      <c r="H10" s="6" t="s">
        <v>142</v>
      </c>
      <c r="I10" s="6" t="s">
        <v>143</v>
      </c>
      <c r="J10" s="6" t="s">
        <v>144</v>
      </c>
      <c r="K10" s="5" t="s">
        <v>145</v>
      </c>
      <c r="L10" s="5" t="s">
        <v>146</v>
      </c>
    </row>
    <row r="11" spans="1:12" x14ac:dyDescent="0.2">
      <c r="B11" s="8"/>
      <c r="C11" s="60" t="s">
        <v>147</v>
      </c>
      <c r="D11" s="61"/>
      <c r="E11" s="10" t="s">
        <v>148</v>
      </c>
      <c r="F11" s="10" t="s">
        <v>149</v>
      </c>
      <c r="G11" s="10" t="s">
        <v>150</v>
      </c>
      <c r="H11" s="10" t="s">
        <v>151</v>
      </c>
      <c r="I11" s="10" t="s">
        <v>152</v>
      </c>
      <c r="J11" s="10" t="s">
        <v>153</v>
      </c>
      <c r="K11" s="10" t="s">
        <v>154</v>
      </c>
      <c r="L11" s="10" t="s">
        <v>155</v>
      </c>
    </row>
    <row r="12" spans="1:12" x14ac:dyDescent="0.2">
      <c r="D12" s="7"/>
      <c r="H12" s="3" t="s">
        <v>156</v>
      </c>
    </row>
    <row r="13" spans="1:12" x14ac:dyDescent="0.2">
      <c r="C13" s="1" t="s">
        <v>157</v>
      </c>
      <c r="D13" s="62">
        <f t="shared" ref="D13:D18" si="0">SUM(E13:L13)</f>
        <v>501</v>
      </c>
      <c r="E13" s="14">
        <v>215</v>
      </c>
      <c r="F13" s="14">
        <v>32</v>
      </c>
      <c r="G13" s="14">
        <v>23</v>
      </c>
      <c r="H13" s="14">
        <v>29</v>
      </c>
      <c r="I13" s="14">
        <v>38</v>
      </c>
      <c r="J13" s="14">
        <v>41</v>
      </c>
      <c r="K13" s="14">
        <v>62</v>
      </c>
      <c r="L13" s="14">
        <v>61</v>
      </c>
    </row>
    <row r="14" spans="1:12" x14ac:dyDescent="0.2">
      <c r="C14" s="1" t="s">
        <v>158</v>
      </c>
      <c r="D14" s="62">
        <f t="shared" si="0"/>
        <v>604</v>
      </c>
      <c r="E14" s="14">
        <v>252</v>
      </c>
      <c r="F14" s="14">
        <v>35</v>
      </c>
      <c r="G14" s="14">
        <v>27</v>
      </c>
      <c r="H14" s="14">
        <v>47</v>
      </c>
      <c r="I14" s="14">
        <v>49</v>
      </c>
      <c r="J14" s="14">
        <v>52</v>
      </c>
      <c r="K14" s="14">
        <v>72</v>
      </c>
      <c r="L14" s="14">
        <v>70</v>
      </c>
    </row>
    <row r="15" spans="1:12" x14ac:dyDescent="0.2">
      <c r="C15" s="1" t="s">
        <v>159</v>
      </c>
      <c r="D15" s="62">
        <f t="shared" si="0"/>
        <v>630</v>
      </c>
      <c r="E15" s="14">
        <v>275</v>
      </c>
      <c r="F15" s="14">
        <v>41</v>
      </c>
      <c r="G15" s="14">
        <v>29</v>
      </c>
      <c r="H15" s="14">
        <v>46</v>
      </c>
      <c r="I15" s="14">
        <v>48</v>
      </c>
      <c r="J15" s="14">
        <v>55</v>
      </c>
      <c r="K15" s="14">
        <v>74</v>
      </c>
      <c r="L15" s="14">
        <v>62</v>
      </c>
    </row>
    <row r="16" spans="1:12" x14ac:dyDescent="0.2">
      <c r="C16" s="1" t="s">
        <v>160</v>
      </c>
      <c r="D16" s="62">
        <f t="shared" si="0"/>
        <v>627</v>
      </c>
      <c r="E16" s="14">
        <v>271</v>
      </c>
      <c r="F16" s="14">
        <v>43</v>
      </c>
      <c r="G16" s="14">
        <v>30</v>
      </c>
      <c r="H16" s="14">
        <v>43</v>
      </c>
      <c r="I16" s="14">
        <v>47</v>
      </c>
      <c r="J16" s="14">
        <v>54</v>
      </c>
      <c r="K16" s="14">
        <v>78</v>
      </c>
      <c r="L16" s="14">
        <v>61</v>
      </c>
    </row>
    <row r="17" spans="2:12" x14ac:dyDescent="0.2">
      <c r="C17" s="1" t="s">
        <v>161</v>
      </c>
      <c r="D17" s="62">
        <f t="shared" si="0"/>
        <v>641</v>
      </c>
      <c r="E17" s="14">
        <v>272</v>
      </c>
      <c r="F17" s="14">
        <v>38</v>
      </c>
      <c r="G17" s="14">
        <v>32</v>
      </c>
      <c r="H17" s="14">
        <v>44</v>
      </c>
      <c r="I17" s="14">
        <v>43</v>
      </c>
      <c r="J17" s="14">
        <v>63</v>
      </c>
      <c r="K17" s="14">
        <v>88</v>
      </c>
      <c r="L17" s="14">
        <v>61</v>
      </c>
    </row>
    <row r="18" spans="2:12" x14ac:dyDescent="0.2">
      <c r="C18" s="1" t="s">
        <v>162</v>
      </c>
      <c r="D18" s="62">
        <f t="shared" si="0"/>
        <v>623</v>
      </c>
      <c r="E18" s="14">
        <v>274</v>
      </c>
      <c r="F18" s="14">
        <v>36</v>
      </c>
      <c r="G18" s="14">
        <v>27</v>
      </c>
      <c r="H18" s="14">
        <v>48</v>
      </c>
      <c r="I18" s="14">
        <v>42</v>
      </c>
      <c r="J18" s="14">
        <v>58</v>
      </c>
      <c r="K18" s="14">
        <v>83</v>
      </c>
      <c r="L18" s="14">
        <v>55</v>
      </c>
    </row>
    <row r="19" spans="2:12" x14ac:dyDescent="0.2">
      <c r="D19" s="7"/>
    </row>
    <row r="20" spans="2:12" x14ac:dyDescent="0.2">
      <c r="C20" s="1" t="s">
        <v>163</v>
      </c>
      <c r="D20" s="62">
        <f>SUM(E20:L20)</f>
        <v>625</v>
      </c>
      <c r="E20" s="14">
        <v>273</v>
      </c>
      <c r="F20" s="14">
        <v>33</v>
      </c>
      <c r="G20" s="14">
        <v>27</v>
      </c>
      <c r="H20" s="14">
        <v>48</v>
      </c>
      <c r="I20" s="14">
        <v>42</v>
      </c>
      <c r="J20" s="14">
        <v>59</v>
      </c>
      <c r="K20" s="14">
        <v>87</v>
      </c>
      <c r="L20" s="14">
        <v>56</v>
      </c>
    </row>
    <row r="21" spans="2:12" x14ac:dyDescent="0.2">
      <c r="C21" s="1" t="s">
        <v>164</v>
      </c>
      <c r="D21" s="62">
        <f>SUM(E21:L21)</f>
        <v>633</v>
      </c>
      <c r="E21" s="14">
        <v>279</v>
      </c>
      <c r="F21" s="14">
        <v>34</v>
      </c>
      <c r="G21" s="14">
        <v>29</v>
      </c>
      <c r="H21" s="14">
        <v>48</v>
      </c>
      <c r="I21" s="14">
        <v>41</v>
      </c>
      <c r="J21" s="14">
        <v>57</v>
      </c>
      <c r="K21" s="14">
        <v>86</v>
      </c>
      <c r="L21" s="14">
        <v>59</v>
      </c>
    </row>
    <row r="22" spans="2:12" x14ac:dyDescent="0.2">
      <c r="C22" s="1" t="s">
        <v>165</v>
      </c>
      <c r="D22" s="62">
        <f>SUM(E22:L22)</f>
        <v>632</v>
      </c>
      <c r="E22" s="14">
        <v>279</v>
      </c>
      <c r="F22" s="14">
        <v>35</v>
      </c>
      <c r="G22" s="14">
        <v>31</v>
      </c>
      <c r="H22" s="14">
        <v>47</v>
      </c>
      <c r="I22" s="14">
        <v>40</v>
      </c>
      <c r="J22" s="14">
        <v>54</v>
      </c>
      <c r="K22" s="14">
        <v>89</v>
      </c>
      <c r="L22" s="14">
        <v>57</v>
      </c>
    </row>
    <row r="23" spans="2:12" x14ac:dyDescent="0.2">
      <c r="B23" s="30"/>
      <c r="C23" s="3" t="s">
        <v>166</v>
      </c>
      <c r="D23" s="29">
        <f>SUM(E23:L23)</f>
        <v>622</v>
      </c>
      <c r="E23" s="30">
        <f t="shared" ref="E23:L23" si="1">SUM(E25:E38)</f>
        <v>280</v>
      </c>
      <c r="F23" s="30">
        <f t="shared" si="1"/>
        <v>33</v>
      </c>
      <c r="G23" s="30">
        <f t="shared" si="1"/>
        <v>27</v>
      </c>
      <c r="H23" s="30">
        <f t="shared" si="1"/>
        <v>47</v>
      </c>
      <c r="I23" s="30">
        <f t="shared" si="1"/>
        <v>41</v>
      </c>
      <c r="J23" s="30">
        <f t="shared" si="1"/>
        <v>51</v>
      </c>
      <c r="K23" s="30">
        <f t="shared" si="1"/>
        <v>86</v>
      </c>
      <c r="L23" s="30">
        <f t="shared" si="1"/>
        <v>57</v>
      </c>
    </row>
    <row r="24" spans="2:12" x14ac:dyDescent="0.2">
      <c r="D24" s="7"/>
      <c r="E24" s="14"/>
      <c r="F24" s="14"/>
      <c r="G24" s="14"/>
      <c r="H24" s="14"/>
      <c r="I24" s="14"/>
      <c r="J24" s="14"/>
      <c r="K24" s="14"/>
      <c r="L24" s="14"/>
    </row>
    <row r="25" spans="2:12" x14ac:dyDescent="0.2">
      <c r="B25" s="1" t="s">
        <v>167</v>
      </c>
      <c r="D25" s="62">
        <f>SUM(E25:L25)</f>
        <v>5</v>
      </c>
      <c r="E25" s="15" t="s">
        <v>168</v>
      </c>
      <c r="F25" s="15" t="s">
        <v>168</v>
      </c>
      <c r="G25" s="15" t="s">
        <v>168</v>
      </c>
      <c r="H25" s="14">
        <v>1</v>
      </c>
      <c r="I25" s="15" t="s">
        <v>168</v>
      </c>
      <c r="J25" s="14">
        <v>1</v>
      </c>
      <c r="K25" s="14">
        <v>1</v>
      </c>
      <c r="L25" s="14">
        <v>2</v>
      </c>
    </row>
    <row r="26" spans="2:12" x14ac:dyDescent="0.2">
      <c r="B26" s="1" t="s">
        <v>169</v>
      </c>
      <c r="D26" s="62">
        <f>SUM(E26:L26)</f>
        <v>14</v>
      </c>
      <c r="E26" s="14">
        <v>6</v>
      </c>
      <c r="F26" s="14">
        <v>1</v>
      </c>
      <c r="G26" s="15" t="s">
        <v>168</v>
      </c>
      <c r="H26" s="15" t="s">
        <v>168</v>
      </c>
      <c r="I26" s="14">
        <v>3</v>
      </c>
      <c r="J26" s="14">
        <v>3</v>
      </c>
      <c r="K26" s="14">
        <v>1</v>
      </c>
      <c r="L26" s="15" t="s">
        <v>168</v>
      </c>
    </row>
    <row r="27" spans="2:12" x14ac:dyDescent="0.2">
      <c r="B27" s="1" t="s">
        <v>170</v>
      </c>
      <c r="D27" s="62">
        <f>SUM(E27:L27)</f>
        <v>113</v>
      </c>
      <c r="E27" s="14">
        <v>50</v>
      </c>
      <c r="F27" s="14">
        <v>9</v>
      </c>
      <c r="G27" s="14">
        <v>6</v>
      </c>
      <c r="H27" s="14">
        <v>13</v>
      </c>
      <c r="I27" s="14">
        <v>9</v>
      </c>
      <c r="J27" s="14">
        <v>10</v>
      </c>
      <c r="K27" s="14">
        <v>13</v>
      </c>
      <c r="L27" s="14">
        <v>3</v>
      </c>
    </row>
    <row r="28" spans="2:12" x14ac:dyDescent="0.2">
      <c r="B28" s="1" t="s">
        <v>171</v>
      </c>
      <c r="D28" s="62">
        <f>SUM(E28:L28)</f>
        <v>13</v>
      </c>
      <c r="E28" s="14">
        <v>7</v>
      </c>
      <c r="F28" s="14">
        <v>1</v>
      </c>
      <c r="G28" s="15" t="s">
        <v>168</v>
      </c>
      <c r="H28" s="14">
        <v>1</v>
      </c>
      <c r="I28" s="15" t="s">
        <v>168</v>
      </c>
      <c r="J28" s="14">
        <v>1</v>
      </c>
      <c r="K28" s="14">
        <v>1</v>
      </c>
      <c r="L28" s="14">
        <v>2</v>
      </c>
    </row>
    <row r="29" spans="2:12" x14ac:dyDescent="0.2">
      <c r="D29" s="7"/>
    </row>
    <row r="30" spans="2:12" x14ac:dyDescent="0.2">
      <c r="B30" s="1" t="s">
        <v>172</v>
      </c>
      <c r="D30" s="62">
        <f>SUM(E30:L30)</f>
        <v>126</v>
      </c>
      <c r="E30" s="14">
        <v>63</v>
      </c>
      <c r="F30" s="14">
        <v>8</v>
      </c>
      <c r="G30" s="14">
        <v>2</v>
      </c>
      <c r="H30" s="14">
        <v>6</v>
      </c>
      <c r="I30" s="14">
        <v>3</v>
      </c>
      <c r="J30" s="14">
        <v>6</v>
      </c>
      <c r="K30" s="14">
        <v>24</v>
      </c>
      <c r="L30" s="14">
        <v>14</v>
      </c>
    </row>
    <row r="31" spans="2:12" x14ac:dyDescent="0.2">
      <c r="B31" s="1" t="s">
        <v>173</v>
      </c>
      <c r="D31" s="62">
        <f>SUM(E31:L31)</f>
        <v>42</v>
      </c>
      <c r="E31" s="14">
        <v>29</v>
      </c>
      <c r="F31" s="14">
        <v>2</v>
      </c>
      <c r="G31" s="14">
        <v>2</v>
      </c>
      <c r="H31" s="14">
        <v>2</v>
      </c>
      <c r="I31" s="14">
        <v>1</v>
      </c>
      <c r="J31" s="14">
        <v>1</v>
      </c>
      <c r="K31" s="14">
        <v>4</v>
      </c>
      <c r="L31" s="14">
        <v>1</v>
      </c>
    </row>
    <row r="32" spans="2:12" x14ac:dyDescent="0.2">
      <c r="B32" s="1" t="s">
        <v>174</v>
      </c>
      <c r="D32" s="62">
        <f>SUM(E32:L32)</f>
        <v>53</v>
      </c>
      <c r="E32" s="14">
        <v>40</v>
      </c>
      <c r="F32" s="14">
        <v>1</v>
      </c>
      <c r="G32" s="14">
        <v>1</v>
      </c>
      <c r="H32" s="14">
        <v>1</v>
      </c>
      <c r="I32" s="14">
        <v>3</v>
      </c>
      <c r="J32" s="14">
        <v>1</v>
      </c>
      <c r="K32" s="14">
        <v>3</v>
      </c>
      <c r="L32" s="14">
        <v>3</v>
      </c>
    </row>
    <row r="33" spans="2:12" x14ac:dyDescent="0.2">
      <c r="B33" s="1" t="s">
        <v>175</v>
      </c>
      <c r="D33" s="62">
        <f>SUM(E33:L33)</f>
        <v>1</v>
      </c>
      <c r="E33" s="14">
        <v>1</v>
      </c>
      <c r="F33" s="15" t="s">
        <v>168</v>
      </c>
      <c r="G33" s="15" t="s">
        <v>168</v>
      </c>
      <c r="H33" s="15" t="s">
        <v>168</v>
      </c>
      <c r="I33" s="15" t="s">
        <v>168</v>
      </c>
      <c r="J33" s="15" t="s">
        <v>168</v>
      </c>
      <c r="K33" s="15" t="s">
        <v>168</v>
      </c>
      <c r="L33" s="15" t="s">
        <v>168</v>
      </c>
    </row>
    <row r="34" spans="2:12" x14ac:dyDescent="0.2">
      <c r="D34" s="7"/>
    </row>
    <row r="35" spans="2:12" x14ac:dyDescent="0.2">
      <c r="B35" s="1" t="s">
        <v>176</v>
      </c>
      <c r="D35" s="62">
        <f>SUM(E34:L35)</f>
        <v>163</v>
      </c>
      <c r="E35" s="14">
        <v>63</v>
      </c>
      <c r="F35" s="14">
        <v>6</v>
      </c>
      <c r="G35" s="14">
        <v>7</v>
      </c>
      <c r="H35" s="14">
        <v>16</v>
      </c>
      <c r="I35" s="14">
        <v>14</v>
      </c>
      <c r="J35" s="14">
        <v>14</v>
      </c>
      <c r="K35" s="14">
        <v>24</v>
      </c>
      <c r="L35" s="14">
        <v>19</v>
      </c>
    </row>
    <row r="36" spans="2:12" x14ac:dyDescent="0.2">
      <c r="B36" s="1" t="s">
        <v>177</v>
      </c>
      <c r="D36" s="62">
        <f>SUM(E36:L36)</f>
        <v>28</v>
      </c>
      <c r="E36" s="14">
        <v>15</v>
      </c>
      <c r="F36" s="14">
        <v>1</v>
      </c>
      <c r="G36" s="14">
        <v>2</v>
      </c>
      <c r="H36" s="15" t="s">
        <v>168</v>
      </c>
      <c r="I36" s="14">
        <v>1</v>
      </c>
      <c r="J36" s="14">
        <v>2</v>
      </c>
      <c r="K36" s="14">
        <v>5</v>
      </c>
      <c r="L36" s="14">
        <v>2</v>
      </c>
    </row>
    <row r="37" spans="2:12" x14ac:dyDescent="0.2">
      <c r="B37" s="1" t="s">
        <v>178</v>
      </c>
      <c r="D37" s="62">
        <f>SUM(E37:L37)</f>
        <v>58</v>
      </c>
      <c r="E37" s="14">
        <v>4</v>
      </c>
      <c r="F37" s="14">
        <v>4</v>
      </c>
      <c r="G37" s="14">
        <v>7</v>
      </c>
      <c r="H37" s="14">
        <v>7</v>
      </c>
      <c r="I37" s="14">
        <v>7</v>
      </c>
      <c r="J37" s="14">
        <v>12</v>
      </c>
      <c r="K37" s="14">
        <v>9</v>
      </c>
      <c r="L37" s="14">
        <v>8</v>
      </c>
    </row>
    <row r="38" spans="2:12" x14ac:dyDescent="0.2">
      <c r="B38" s="1" t="s">
        <v>179</v>
      </c>
      <c r="D38" s="62">
        <f>SUM(E38:L38)</f>
        <v>6</v>
      </c>
      <c r="E38" s="14">
        <v>2</v>
      </c>
      <c r="F38" s="15" t="s">
        <v>168</v>
      </c>
      <c r="G38" s="15" t="s">
        <v>168</v>
      </c>
      <c r="H38" s="15" t="s">
        <v>168</v>
      </c>
      <c r="I38" s="15" t="s">
        <v>168</v>
      </c>
      <c r="J38" s="15" t="s">
        <v>168</v>
      </c>
      <c r="K38" s="14">
        <v>1</v>
      </c>
      <c r="L38" s="14">
        <v>3</v>
      </c>
    </row>
    <row r="39" spans="2:12" x14ac:dyDescent="0.2">
      <c r="B39" s="8"/>
      <c r="C39" s="8"/>
      <c r="D39" s="61"/>
      <c r="E39" s="8"/>
      <c r="F39" s="8"/>
      <c r="G39" s="8"/>
      <c r="H39" s="8"/>
      <c r="I39" s="8"/>
      <c r="J39" s="8"/>
      <c r="K39" s="8"/>
      <c r="L39" s="8"/>
    </row>
    <row r="40" spans="2:12" x14ac:dyDescent="0.2">
      <c r="D40" s="7"/>
      <c r="E40" s="8"/>
      <c r="F40" s="8"/>
      <c r="G40" s="8"/>
      <c r="H40" s="8"/>
      <c r="I40" s="8"/>
      <c r="J40" s="8"/>
      <c r="K40" s="8"/>
      <c r="L40" s="8"/>
    </row>
    <row r="41" spans="2:12" x14ac:dyDescent="0.2">
      <c r="D41" s="6" t="s">
        <v>140</v>
      </c>
      <c r="E41" s="7"/>
      <c r="F41" s="6" t="s">
        <v>141</v>
      </c>
      <c r="G41" s="7"/>
      <c r="H41" s="6" t="s">
        <v>142</v>
      </c>
      <c r="I41" s="6" t="s">
        <v>143</v>
      </c>
      <c r="J41" s="6" t="s">
        <v>144</v>
      </c>
      <c r="K41" s="5" t="s">
        <v>145</v>
      </c>
      <c r="L41" s="5" t="s">
        <v>146</v>
      </c>
    </row>
    <row r="42" spans="2:12" x14ac:dyDescent="0.2">
      <c r="B42" s="8"/>
      <c r="C42" s="60" t="s">
        <v>147</v>
      </c>
      <c r="D42" s="61"/>
      <c r="E42" s="10" t="s">
        <v>148</v>
      </c>
      <c r="F42" s="10" t="s">
        <v>149</v>
      </c>
      <c r="G42" s="10" t="s">
        <v>150</v>
      </c>
      <c r="H42" s="10" t="s">
        <v>151</v>
      </c>
      <c r="I42" s="10" t="s">
        <v>152</v>
      </c>
      <c r="J42" s="10" t="s">
        <v>153</v>
      </c>
      <c r="K42" s="10" t="s">
        <v>154</v>
      </c>
      <c r="L42" s="10" t="s">
        <v>155</v>
      </c>
    </row>
    <row r="43" spans="2:12" x14ac:dyDescent="0.2">
      <c r="D43" s="7"/>
      <c r="H43" s="3" t="s">
        <v>180</v>
      </c>
      <c r="I43" s="3" t="s">
        <v>181</v>
      </c>
    </row>
    <row r="44" spans="2:12" x14ac:dyDescent="0.2">
      <c r="C44" s="1" t="s">
        <v>157</v>
      </c>
      <c r="D44" s="62">
        <f t="shared" ref="D44:D49" si="2">SUM(E44:L44)</f>
        <v>88875</v>
      </c>
      <c r="E44" s="14">
        <v>50057</v>
      </c>
      <c r="F44" s="14">
        <v>5861</v>
      </c>
      <c r="G44" s="14">
        <v>2194</v>
      </c>
      <c r="H44" s="14">
        <v>4455</v>
      </c>
      <c r="I44" s="14">
        <v>5761</v>
      </c>
      <c r="J44" s="14">
        <v>4596</v>
      </c>
      <c r="K44" s="14">
        <v>8425</v>
      </c>
      <c r="L44" s="14">
        <v>7526</v>
      </c>
    </row>
    <row r="45" spans="2:12" x14ac:dyDescent="0.2">
      <c r="C45" s="1" t="s">
        <v>158</v>
      </c>
      <c r="D45" s="62">
        <f t="shared" si="2"/>
        <v>94836</v>
      </c>
      <c r="E45" s="14">
        <v>52893</v>
      </c>
      <c r="F45" s="14">
        <v>5754</v>
      </c>
      <c r="G45" s="14">
        <v>2218</v>
      </c>
      <c r="H45" s="14">
        <v>5801</v>
      </c>
      <c r="I45" s="14">
        <v>6477</v>
      </c>
      <c r="J45" s="14">
        <v>5895</v>
      </c>
      <c r="K45" s="14">
        <v>8881</v>
      </c>
      <c r="L45" s="14">
        <v>6917</v>
      </c>
    </row>
    <row r="46" spans="2:12" x14ac:dyDescent="0.2">
      <c r="C46" s="1" t="s">
        <v>159</v>
      </c>
      <c r="D46" s="62">
        <f t="shared" si="2"/>
        <v>91866</v>
      </c>
      <c r="E46" s="14">
        <v>50334</v>
      </c>
      <c r="F46" s="14">
        <v>5994</v>
      </c>
      <c r="G46" s="14">
        <v>2246</v>
      </c>
      <c r="H46" s="14">
        <v>5475</v>
      </c>
      <c r="I46" s="14">
        <v>5874</v>
      </c>
      <c r="J46" s="14">
        <v>6317</v>
      </c>
      <c r="K46" s="14">
        <v>8855</v>
      </c>
      <c r="L46" s="14">
        <v>6771</v>
      </c>
    </row>
    <row r="47" spans="2:12" x14ac:dyDescent="0.2">
      <c r="C47" s="1" t="s">
        <v>160</v>
      </c>
      <c r="D47" s="62">
        <f t="shared" si="2"/>
        <v>86005</v>
      </c>
      <c r="E47" s="14">
        <v>49120</v>
      </c>
      <c r="F47" s="14">
        <v>5557</v>
      </c>
      <c r="G47" s="14">
        <v>2420</v>
      </c>
      <c r="H47" s="14">
        <v>4577</v>
      </c>
      <c r="I47" s="14">
        <v>5201</v>
      </c>
      <c r="J47" s="14">
        <v>5352</v>
      </c>
      <c r="K47" s="14">
        <v>8540</v>
      </c>
      <c r="L47" s="14">
        <v>5238</v>
      </c>
    </row>
    <row r="48" spans="2:12" x14ac:dyDescent="0.2">
      <c r="C48" s="1" t="s">
        <v>161</v>
      </c>
      <c r="D48" s="62">
        <f t="shared" si="2"/>
        <v>79444</v>
      </c>
      <c r="E48" s="14">
        <v>45650</v>
      </c>
      <c r="F48" s="14">
        <v>4826</v>
      </c>
      <c r="G48" s="14">
        <v>2696</v>
      </c>
      <c r="H48" s="14">
        <v>4042</v>
      </c>
      <c r="I48" s="14">
        <v>4264</v>
      </c>
      <c r="J48" s="14">
        <v>5315</v>
      </c>
      <c r="K48" s="14">
        <v>8083</v>
      </c>
      <c r="L48" s="14">
        <v>4568</v>
      </c>
    </row>
    <row r="49" spans="2:12" x14ac:dyDescent="0.2">
      <c r="C49" s="1" t="s">
        <v>162</v>
      </c>
      <c r="D49" s="62">
        <f t="shared" si="2"/>
        <v>78853</v>
      </c>
      <c r="E49" s="14">
        <v>48036</v>
      </c>
      <c r="F49" s="14">
        <v>3236</v>
      </c>
      <c r="G49" s="14">
        <v>2540</v>
      </c>
      <c r="H49" s="14">
        <v>4573</v>
      </c>
      <c r="I49" s="14">
        <v>4331</v>
      </c>
      <c r="J49" s="14">
        <v>4890</v>
      </c>
      <c r="K49" s="14">
        <v>7513</v>
      </c>
      <c r="L49" s="14">
        <v>3734</v>
      </c>
    </row>
    <row r="50" spans="2:12" x14ac:dyDescent="0.2">
      <c r="D50" s="7"/>
    </row>
    <row r="51" spans="2:12" x14ac:dyDescent="0.2">
      <c r="C51" s="1" t="s">
        <v>163</v>
      </c>
      <c r="D51" s="62">
        <f>SUM(E51:L51)</f>
        <v>76826</v>
      </c>
      <c r="E51" s="14">
        <v>46292</v>
      </c>
      <c r="F51" s="14">
        <v>3162</v>
      </c>
      <c r="G51" s="14">
        <v>2638</v>
      </c>
      <c r="H51" s="14">
        <v>4574</v>
      </c>
      <c r="I51" s="14">
        <v>4329</v>
      </c>
      <c r="J51" s="14">
        <v>5064</v>
      </c>
      <c r="K51" s="14">
        <v>7235</v>
      </c>
      <c r="L51" s="14">
        <v>3532</v>
      </c>
    </row>
    <row r="52" spans="2:12" x14ac:dyDescent="0.2">
      <c r="C52" s="1" t="s">
        <v>164</v>
      </c>
      <c r="D52" s="62">
        <f>SUM(E52:L52)</f>
        <v>75345</v>
      </c>
      <c r="E52" s="14">
        <v>45306</v>
      </c>
      <c r="F52" s="14">
        <v>3156</v>
      </c>
      <c r="G52" s="14">
        <v>3073</v>
      </c>
      <c r="H52" s="14">
        <v>4145</v>
      </c>
      <c r="I52" s="14">
        <v>4229</v>
      </c>
      <c r="J52" s="14">
        <v>4728</v>
      </c>
      <c r="K52" s="14">
        <v>7030</v>
      </c>
      <c r="L52" s="14">
        <v>3678</v>
      </c>
    </row>
    <row r="53" spans="2:12" x14ac:dyDescent="0.2">
      <c r="C53" s="1" t="s">
        <v>165</v>
      </c>
      <c r="D53" s="62">
        <f>SUM(E53:L53)</f>
        <v>74152</v>
      </c>
      <c r="E53" s="14">
        <v>44244</v>
      </c>
      <c r="F53" s="14">
        <v>3143</v>
      </c>
      <c r="G53" s="14">
        <v>3106</v>
      </c>
      <c r="H53" s="14">
        <v>3958</v>
      </c>
      <c r="I53" s="14">
        <v>4194</v>
      </c>
      <c r="J53" s="14">
        <v>4444</v>
      </c>
      <c r="K53" s="14">
        <v>7649</v>
      </c>
      <c r="L53" s="14">
        <v>3414</v>
      </c>
    </row>
    <row r="54" spans="2:12" x14ac:dyDescent="0.2">
      <c r="B54" s="30"/>
      <c r="C54" s="3" t="s">
        <v>166</v>
      </c>
      <c r="D54" s="29">
        <f>SUM(E54:L54)</f>
        <v>70913</v>
      </c>
      <c r="E54" s="30">
        <f t="shared" ref="E54:L54" si="3">SUM(E56:E69)</f>
        <v>42194</v>
      </c>
      <c r="F54" s="30">
        <f t="shared" si="3"/>
        <v>3116</v>
      </c>
      <c r="G54" s="30">
        <f t="shared" si="3"/>
        <v>2792</v>
      </c>
      <c r="H54" s="30">
        <f t="shared" si="3"/>
        <v>4259</v>
      </c>
      <c r="I54" s="30">
        <f t="shared" si="3"/>
        <v>3912</v>
      </c>
      <c r="J54" s="30">
        <f t="shared" si="3"/>
        <v>4517</v>
      </c>
      <c r="K54" s="30">
        <f t="shared" si="3"/>
        <v>6671</v>
      </c>
      <c r="L54" s="30">
        <f t="shared" si="3"/>
        <v>3452</v>
      </c>
    </row>
    <row r="55" spans="2:12" x14ac:dyDescent="0.2">
      <c r="D55" s="7"/>
    </row>
    <row r="56" spans="2:12" x14ac:dyDescent="0.2">
      <c r="B56" s="1" t="s">
        <v>167</v>
      </c>
      <c r="D56" s="62">
        <f>SUM(E56:L56)</f>
        <v>113</v>
      </c>
      <c r="E56" s="15" t="s">
        <v>168</v>
      </c>
      <c r="F56" s="15" t="s">
        <v>168</v>
      </c>
      <c r="G56" s="15" t="s">
        <v>168</v>
      </c>
      <c r="H56" s="14">
        <v>16</v>
      </c>
      <c r="I56" s="15" t="s">
        <v>168</v>
      </c>
      <c r="J56" s="14">
        <v>43</v>
      </c>
      <c r="K56" s="14">
        <v>15</v>
      </c>
      <c r="L56" s="14">
        <v>39</v>
      </c>
    </row>
    <row r="57" spans="2:12" x14ac:dyDescent="0.2">
      <c r="B57" s="1" t="s">
        <v>169</v>
      </c>
      <c r="D57" s="62">
        <f>SUM(E57:L57)</f>
        <v>2145</v>
      </c>
      <c r="E57" s="14">
        <v>1843</v>
      </c>
      <c r="F57" s="14">
        <v>62</v>
      </c>
      <c r="G57" s="15" t="s">
        <v>168</v>
      </c>
      <c r="H57" s="15" t="s">
        <v>168</v>
      </c>
      <c r="I57" s="14">
        <v>97</v>
      </c>
      <c r="J57" s="14">
        <v>86</v>
      </c>
      <c r="K57" s="14">
        <v>57</v>
      </c>
      <c r="L57" s="15" t="s">
        <v>168</v>
      </c>
    </row>
    <row r="58" spans="2:12" x14ac:dyDescent="0.2">
      <c r="B58" s="1" t="s">
        <v>170</v>
      </c>
      <c r="D58" s="62">
        <f>SUM(E58:L58)</f>
        <v>16486</v>
      </c>
      <c r="E58" s="14">
        <v>12150</v>
      </c>
      <c r="F58" s="14">
        <v>927</v>
      </c>
      <c r="G58" s="14">
        <v>650</v>
      </c>
      <c r="H58" s="14">
        <v>671</v>
      </c>
      <c r="I58" s="14">
        <v>1034</v>
      </c>
      <c r="J58" s="14">
        <v>594</v>
      </c>
      <c r="K58" s="14">
        <v>383</v>
      </c>
      <c r="L58" s="14">
        <v>77</v>
      </c>
    </row>
    <row r="59" spans="2:12" x14ac:dyDescent="0.2">
      <c r="B59" s="1" t="s">
        <v>171</v>
      </c>
      <c r="D59" s="62">
        <f>SUM(E59:L59)</f>
        <v>2469</v>
      </c>
      <c r="E59" s="14">
        <v>1454</v>
      </c>
      <c r="F59" s="14">
        <v>217</v>
      </c>
      <c r="G59" s="15" t="s">
        <v>168</v>
      </c>
      <c r="H59" s="14">
        <v>147</v>
      </c>
      <c r="I59" s="15" t="s">
        <v>168</v>
      </c>
      <c r="J59" s="14">
        <v>155</v>
      </c>
      <c r="K59" s="14">
        <v>302</v>
      </c>
      <c r="L59" s="14">
        <v>194</v>
      </c>
    </row>
    <row r="60" spans="2:12" x14ac:dyDescent="0.2">
      <c r="D60" s="7"/>
    </row>
    <row r="61" spans="2:12" x14ac:dyDescent="0.2">
      <c r="B61" s="1" t="s">
        <v>172</v>
      </c>
      <c r="D61" s="62">
        <f>SUM(E61:L61)</f>
        <v>8946</v>
      </c>
      <c r="E61" s="14">
        <v>5373</v>
      </c>
      <c r="F61" s="14">
        <v>294</v>
      </c>
      <c r="G61" s="14">
        <v>67</v>
      </c>
      <c r="H61" s="14">
        <v>470</v>
      </c>
      <c r="I61" s="14">
        <v>448</v>
      </c>
      <c r="J61" s="14">
        <v>203</v>
      </c>
      <c r="K61" s="14">
        <v>1349</v>
      </c>
      <c r="L61" s="14">
        <v>742</v>
      </c>
    </row>
    <row r="62" spans="2:12" x14ac:dyDescent="0.2">
      <c r="B62" s="1" t="s">
        <v>173</v>
      </c>
      <c r="D62" s="62">
        <f>SUM(E62:L62)</f>
        <v>4870</v>
      </c>
      <c r="E62" s="14">
        <v>4604</v>
      </c>
      <c r="F62" s="14">
        <v>34</v>
      </c>
      <c r="G62" s="14">
        <v>60</v>
      </c>
      <c r="H62" s="14">
        <v>32</v>
      </c>
      <c r="I62" s="14">
        <v>19</v>
      </c>
      <c r="J62" s="14">
        <v>36</v>
      </c>
      <c r="K62" s="14">
        <v>82</v>
      </c>
      <c r="L62" s="14">
        <v>3</v>
      </c>
    </row>
    <row r="63" spans="2:12" x14ac:dyDescent="0.2">
      <c r="B63" s="1" t="s">
        <v>174</v>
      </c>
      <c r="D63" s="62">
        <f>SUM(E63:L63)</f>
        <v>6209</v>
      </c>
      <c r="E63" s="14">
        <v>5955</v>
      </c>
      <c r="F63" s="14">
        <v>5</v>
      </c>
      <c r="G63" s="14">
        <v>3</v>
      </c>
      <c r="H63" s="14">
        <v>5</v>
      </c>
      <c r="I63" s="14">
        <v>75</v>
      </c>
      <c r="J63" s="14">
        <v>7</v>
      </c>
      <c r="K63" s="14">
        <v>26</v>
      </c>
      <c r="L63" s="14">
        <v>133</v>
      </c>
    </row>
    <row r="64" spans="2:12" x14ac:dyDescent="0.2">
      <c r="B64" s="1" t="s">
        <v>175</v>
      </c>
      <c r="D64" s="62">
        <f>SUM(E64:L64)</f>
        <v>18</v>
      </c>
      <c r="E64" s="14">
        <v>18</v>
      </c>
      <c r="F64" s="15" t="s">
        <v>168</v>
      </c>
      <c r="G64" s="15" t="s">
        <v>168</v>
      </c>
      <c r="H64" s="15" t="s">
        <v>168</v>
      </c>
      <c r="I64" s="15" t="s">
        <v>168</v>
      </c>
      <c r="J64" s="15" t="s">
        <v>168</v>
      </c>
      <c r="K64" s="15" t="s">
        <v>168</v>
      </c>
      <c r="L64" s="15" t="s">
        <v>168</v>
      </c>
    </row>
    <row r="65" spans="1:12" x14ac:dyDescent="0.2">
      <c r="D65" s="7"/>
    </row>
    <row r="66" spans="1:12" x14ac:dyDescent="0.2">
      <c r="B66" s="1" t="s">
        <v>176</v>
      </c>
      <c r="D66" s="62">
        <f>SUM(E66:L66)</f>
        <v>15597</v>
      </c>
      <c r="E66" s="14">
        <v>5843</v>
      </c>
      <c r="F66" s="14">
        <v>661</v>
      </c>
      <c r="G66" s="14">
        <v>1136</v>
      </c>
      <c r="H66" s="14">
        <v>1532</v>
      </c>
      <c r="I66" s="14">
        <v>915</v>
      </c>
      <c r="J66" s="14">
        <v>2031</v>
      </c>
      <c r="K66" s="14">
        <v>2521</v>
      </c>
      <c r="L66" s="14">
        <v>958</v>
      </c>
    </row>
    <row r="67" spans="1:12" x14ac:dyDescent="0.2">
      <c r="B67" s="1" t="s">
        <v>177</v>
      </c>
      <c r="D67" s="62">
        <f>SUM(E67:L67)</f>
        <v>1181</v>
      </c>
      <c r="E67" s="14">
        <v>900</v>
      </c>
      <c r="F67" s="14">
        <v>22</v>
      </c>
      <c r="G67" s="14">
        <v>39</v>
      </c>
      <c r="H67" s="15" t="s">
        <v>168</v>
      </c>
      <c r="I67" s="14">
        <v>22</v>
      </c>
      <c r="J67" s="14">
        <v>47</v>
      </c>
      <c r="K67" s="14">
        <v>125</v>
      </c>
      <c r="L67" s="14">
        <v>26</v>
      </c>
    </row>
    <row r="68" spans="1:12" x14ac:dyDescent="0.2">
      <c r="B68" s="1" t="s">
        <v>178</v>
      </c>
      <c r="D68" s="62">
        <f>SUM(E68:L68)</f>
        <v>12734</v>
      </c>
      <c r="E68" s="14">
        <v>3974</v>
      </c>
      <c r="F68" s="14">
        <v>894</v>
      </c>
      <c r="G68" s="14">
        <v>837</v>
      </c>
      <c r="H68" s="14">
        <v>1386</v>
      </c>
      <c r="I68" s="14">
        <v>1302</v>
      </c>
      <c r="J68" s="14">
        <v>1315</v>
      </c>
      <c r="K68" s="14">
        <v>1793</v>
      </c>
      <c r="L68" s="14">
        <v>1233</v>
      </c>
    </row>
    <row r="69" spans="1:12" x14ac:dyDescent="0.2">
      <c r="B69" s="1" t="s">
        <v>179</v>
      </c>
      <c r="D69" s="62">
        <f>SUM(E69:L69)</f>
        <v>145</v>
      </c>
      <c r="E69" s="14">
        <v>80</v>
      </c>
      <c r="F69" s="15" t="s">
        <v>168</v>
      </c>
      <c r="G69" s="15" t="s">
        <v>168</v>
      </c>
      <c r="H69" s="15" t="s">
        <v>168</v>
      </c>
      <c r="I69" s="15" t="s">
        <v>168</v>
      </c>
      <c r="J69" s="15" t="s">
        <v>168</v>
      </c>
      <c r="K69" s="14">
        <v>18</v>
      </c>
      <c r="L69" s="14">
        <v>47</v>
      </c>
    </row>
    <row r="70" spans="1:12" ht="18" thickBot="1" x14ac:dyDescent="0.25">
      <c r="B70" s="4"/>
      <c r="C70" s="4"/>
      <c r="D70" s="19"/>
      <c r="E70" s="4"/>
      <c r="F70" s="4"/>
      <c r="G70" s="4"/>
      <c r="H70" s="4"/>
      <c r="I70" s="4"/>
      <c r="J70" s="4"/>
      <c r="K70" s="4"/>
      <c r="L70" s="4"/>
    </row>
    <row r="71" spans="1:12" x14ac:dyDescent="0.2">
      <c r="D71" s="1" t="s">
        <v>182</v>
      </c>
    </row>
    <row r="72" spans="1:12" x14ac:dyDescent="0.2">
      <c r="A72" s="1"/>
    </row>
  </sheetData>
  <phoneticPr fontId="2"/>
  <pageMargins left="0.4" right="0.63" top="0.55000000000000004" bottom="0.51" header="0.51200000000000001" footer="0.51200000000000001"/>
  <pageSetup paperSize="12" scale="75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3" transitionEvaluation="1"/>
  <dimension ref="A1:L73"/>
  <sheetViews>
    <sheetView showGridLines="0" topLeftCell="A13" zoomScale="75" workbookViewId="0"/>
  </sheetViews>
  <sheetFormatPr defaultColWidth="10.875" defaultRowHeight="17.25" x14ac:dyDescent="0.2"/>
  <cols>
    <col min="1" max="1" width="13.375" style="2" customWidth="1"/>
    <col min="2" max="2" width="4.625" style="2" customWidth="1"/>
    <col min="3" max="3" width="20.875" style="2" customWidth="1"/>
    <col min="4" max="5" width="13.375" style="2" customWidth="1"/>
    <col min="6" max="10" width="10.875" style="2"/>
    <col min="11" max="12" width="13.375" style="2" customWidth="1"/>
    <col min="13" max="256" width="10.875" style="2"/>
    <col min="257" max="257" width="13.375" style="2" customWidth="1"/>
    <col min="258" max="258" width="4.625" style="2" customWidth="1"/>
    <col min="259" max="259" width="20.875" style="2" customWidth="1"/>
    <col min="260" max="261" width="13.375" style="2" customWidth="1"/>
    <col min="262" max="266" width="10.875" style="2"/>
    <col min="267" max="268" width="13.375" style="2" customWidth="1"/>
    <col min="269" max="512" width="10.875" style="2"/>
    <col min="513" max="513" width="13.375" style="2" customWidth="1"/>
    <col min="514" max="514" width="4.625" style="2" customWidth="1"/>
    <col min="515" max="515" width="20.875" style="2" customWidth="1"/>
    <col min="516" max="517" width="13.375" style="2" customWidth="1"/>
    <col min="518" max="522" width="10.875" style="2"/>
    <col min="523" max="524" width="13.375" style="2" customWidth="1"/>
    <col min="525" max="768" width="10.875" style="2"/>
    <col min="769" max="769" width="13.375" style="2" customWidth="1"/>
    <col min="770" max="770" width="4.625" style="2" customWidth="1"/>
    <col min="771" max="771" width="20.875" style="2" customWidth="1"/>
    <col min="772" max="773" width="13.375" style="2" customWidth="1"/>
    <col min="774" max="778" width="10.875" style="2"/>
    <col min="779" max="780" width="13.375" style="2" customWidth="1"/>
    <col min="781" max="1024" width="10.875" style="2"/>
    <col min="1025" max="1025" width="13.375" style="2" customWidth="1"/>
    <col min="1026" max="1026" width="4.625" style="2" customWidth="1"/>
    <col min="1027" max="1027" width="20.875" style="2" customWidth="1"/>
    <col min="1028" max="1029" width="13.375" style="2" customWidth="1"/>
    <col min="1030" max="1034" width="10.875" style="2"/>
    <col min="1035" max="1036" width="13.375" style="2" customWidth="1"/>
    <col min="1037" max="1280" width="10.875" style="2"/>
    <col min="1281" max="1281" width="13.375" style="2" customWidth="1"/>
    <col min="1282" max="1282" width="4.625" style="2" customWidth="1"/>
    <col min="1283" max="1283" width="20.875" style="2" customWidth="1"/>
    <col min="1284" max="1285" width="13.375" style="2" customWidth="1"/>
    <col min="1286" max="1290" width="10.875" style="2"/>
    <col min="1291" max="1292" width="13.375" style="2" customWidth="1"/>
    <col min="1293" max="1536" width="10.875" style="2"/>
    <col min="1537" max="1537" width="13.375" style="2" customWidth="1"/>
    <col min="1538" max="1538" width="4.625" style="2" customWidth="1"/>
    <col min="1539" max="1539" width="20.875" style="2" customWidth="1"/>
    <col min="1540" max="1541" width="13.375" style="2" customWidth="1"/>
    <col min="1542" max="1546" width="10.875" style="2"/>
    <col min="1547" max="1548" width="13.375" style="2" customWidth="1"/>
    <col min="1549" max="1792" width="10.875" style="2"/>
    <col min="1793" max="1793" width="13.375" style="2" customWidth="1"/>
    <col min="1794" max="1794" width="4.625" style="2" customWidth="1"/>
    <col min="1795" max="1795" width="20.875" style="2" customWidth="1"/>
    <col min="1796" max="1797" width="13.375" style="2" customWidth="1"/>
    <col min="1798" max="1802" width="10.875" style="2"/>
    <col min="1803" max="1804" width="13.375" style="2" customWidth="1"/>
    <col min="1805" max="2048" width="10.875" style="2"/>
    <col min="2049" max="2049" width="13.375" style="2" customWidth="1"/>
    <col min="2050" max="2050" width="4.625" style="2" customWidth="1"/>
    <col min="2051" max="2051" width="20.875" style="2" customWidth="1"/>
    <col min="2052" max="2053" width="13.375" style="2" customWidth="1"/>
    <col min="2054" max="2058" width="10.875" style="2"/>
    <col min="2059" max="2060" width="13.375" style="2" customWidth="1"/>
    <col min="2061" max="2304" width="10.875" style="2"/>
    <col min="2305" max="2305" width="13.375" style="2" customWidth="1"/>
    <col min="2306" max="2306" width="4.625" style="2" customWidth="1"/>
    <col min="2307" max="2307" width="20.875" style="2" customWidth="1"/>
    <col min="2308" max="2309" width="13.375" style="2" customWidth="1"/>
    <col min="2310" max="2314" width="10.875" style="2"/>
    <col min="2315" max="2316" width="13.375" style="2" customWidth="1"/>
    <col min="2317" max="2560" width="10.875" style="2"/>
    <col min="2561" max="2561" width="13.375" style="2" customWidth="1"/>
    <col min="2562" max="2562" width="4.625" style="2" customWidth="1"/>
    <col min="2563" max="2563" width="20.875" style="2" customWidth="1"/>
    <col min="2564" max="2565" width="13.375" style="2" customWidth="1"/>
    <col min="2566" max="2570" width="10.875" style="2"/>
    <col min="2571" max="2572" width="13.375" style="2" customWidth="1"/>
    <col min="2573" max="2816" width="10.875" style="2"/>
    <col min="2817" max="2817" width="13.375" style="2" customWidth="1"/>
    <col min="2818" max="2818" width="4.625" style="2" customWidth="1"/>
    <col min="2819" max="2819" width="20.875" style="2" customWidth="1"/>
    <col min="2820" max="2821" width="13.375" style="2" customWidth="1"/>
    <col min="2822" max="2826" width="10.875" style="2"/>
    <col min="2827" max="2828" width="13.375" style="2" customWidth="1"/>
    <col min="2829" max="3072" width="10.875" style="2"/>
    <col min="3073" max="3073" width="13.375" style="2" customWidth="1"/>
    <col min="3074" max="3074" width="4.625" style="2" customWidth="1"/>
    <col min="3075" max="3075" width="20.875" style="2" customWidth="1"/>
    <col min="3076" max="3077" width="13.375" style="2" customWidth="1"/>
    <col min="3078" max="3082" width="10.875" style="2"/>
    <col min="3083" max="3084" width="13.375" style="2" customWidth="1"/>
    <col min="3085" max="3328" width="10.875" style="2"/>
    <col min="3329" max="3329" width="13.375" style="2" customWidth="1"/>
    <col min="3330" max="3330" width="4.625" style="2" customWidth="1"/>
    <col min="3331" max="3331" width="20.875" style="2" customWidth="1"/>
    <col min="3332" max="3333" width="13.375" style="2" customWidth="1"/>
    <col min="3334" max="3338" width="10.875" style="2"/>
    <col min="3339" max="3340" width="13.375" style="2" customWidth="1"/>
    <col min="3341" max="3584" width="10.875" style="2"/>
    <col min="3585" max="3585" width="13.375" style="2" customWidth="1"/>
    <col min="3586" max="3586" width="4.625" style="2" customWidth="1"/>
    <col min="3587" max="3587" width="20.875" style="2" customWidth="1"/>
    <col min="3588" max="3589" width="13.375" style="2" customWidth="1"/>
    <col min="3590" max="3594" width="10.875" style="2"/>
    <col min="3595" max="3596" width="13.375" style="2" customWidth="1"/>
    <col min="3597" max="3840" width="10.875" style="2"/>
    <col min="3841" max="3841" width="13.375" style="2" customWidth="1"/>
    <col min="3842" max="3842" width="4.625" style="2" customWidth="1"/>
    <col min="3843" max="3843" width="20.875" style="2" customWidth="1"/>
    <col min="3844" max="3845" width="13.375" style="2" customWidth="1"/>
    <col min="3846" max="3850" width="10.875" style="2"/>
    <col min="3851" max="3852" width="13.375" style="2" customWidth="1"/>
    <col min="3853" max="4096" width="10.875" style="2"/>
    <col min="4097" max="4097" width="13.375" style="2" customWidth="1"/>
    <col min="4098" max="4098" width="4.625" style="2" customWidth="1"/>
    <col min="4099" max="4099" width="20.875" style="2" customWidth="1"/>
    <col min="4100" max="4101" width="13.375" style="2" customWidth="1"/>
    <col min="4102" max="4106" width="10.875" style="2"/>
    <col min="4107" max="4108" width="13.375" style="2" customWidth="1"/>
    <col min="4109" max="4352" width="10.875" style="2"/>
    <col min="4353" max="4353" width="13.375" style="2" customWidth="1"/>
    <col min="4354" max="4354" width="4.625" style="2" customWidth="1"/>
    <col min="4355" max="4355" width="20.875" style="2" customWidth="1"/>
    <col min="4356" max="4357" width="13.375" style="2" customWidth="1"/>
    <col min="4358" max="4362" width="10.875" style="2"/>
    <col min="4363" max="4364" width="13.375" style="2" customWidth="1"/>
    <col min="4365" max="4608" width="10.875" style="2"/>
    <col min="4609" max="4609" width="13.375" style="2" customWidth="1"/>
    <col min="4610" max="4610" width="4.625" style="2" customWidth="1"/>
    <col min="4611" max="4611" width="20.875" style="2" customWidth="1"/>
    <col min="4612" max="4613" width="13.375" style="2" customWidth="1"/>
    <col min="4614" max="4618" width="10.875" style="2"/>
    <col min="4619" max="4620" width="13.375" style="2" customWidth="1"/>
    <col min="4621" max="4864" width="10.875" style="2"/>
    <col min="4865" max="4865" width="13.375" style="2" customWidth="1"/>
    <col min="4866" max="4866" width="4.625" style="2" customWidth="1"/>
    <col min="4867" max="4867" width="20.875" style="2" customWidth="1"/>
    <col min="4868" max="4869" width="13.375" style="2" customWidth="1"/>
    <col min="4870" max="4874" width="10.875" style="2"/>
    <col min="4875" max="4876" width="13.375" style="2" customWidth="1"/>
    <col min="4877" max="5120" width="10.875" style="2"/>
    <col min="5121" max="5121" width="13.375" style="2" customWidth="1"/>
    <col min="5122" max="5122" width="4.625" style="2" customWidth="1"/>
    <col min="5123" max="5123" width="20.875" style="2" customWidth="1"/>
    <col min="5124" max="5125" width="13.375" style="2" customWidth="1"/>
    <col min="5126" max="5130" width="10.875" style="2"/>
    <col min="5131" max="5132" width="13.375" style="2" customWidth="1"/>
    <col min="5133" max="5376" width="10.875" style="2"/>
    <col min="5377" max="5377" width="13.375" style="2" customWidth="1"/>
    <col min="5378" max="5378" width="4.625" style="2" customWidth="1"/>
    <col min="5379" max="5379" width="20.875" style="2" customWidth="1"/>
    <col min="5380" max="5381" width="13.375" style="2" customWidth="1"/>
    <col min="5382" max="5386" width="10.875" style="2"/>
    <col min="5387" max="5388" width="13.375" style="2" customWidth="1"/>
    <col min="5389" max="5632" width="10.875" style="2"/>
    <col min="5633" max="5633" width="13.375" style="2" customWidth="1"/>
    <col min="5634" max="5634" width="4.625" style="2" customWidth="1"/>
    <col min="5635" max="5635" width="20.875" style="2" customWidth="1"/>
    <col min="5636" max="5637" width="13.375" style="2" customWidth="1"/>
    <col min="5638" max="5642" width="10.875" style="2"/>
    <col min="5643" max="5644" width="13.375" style="2" customWidth="1"/>
    <col min="5645" max="5888" width="10.875" style="2"/>
    <col min="5889" max="5889" width="13.375" style="2" customWidth="1"/>
    <col min="5890" max="5890" width="4.625" style="2" customWidth="1"/>
    <col min="5891" max="5891" width="20.875" style="2" customWidth="1"/>
    <col min="5892" max="5893" width="13.375" style="2" customWidth="1"/>
    <col min="5894" max="5898" width="10.875" style="2"/>
    <col min="5899" max="5900" width="13.375" style="2" customWidth="1"/>
    <col min="5901" max="6144" width="10.875" style="2"/>
    <col min="6145" max="6145" width="13.375" style="2" customWidth="1"/>
    <col min="6146" max="6146" width="4.625" style="2" customWidth="1"/>
    <col min="6147" max="6147" width="20.875" style="2" customWidth="1"/>
    <col min="6148" max="6149" width="13.375" style="2" customWidth="1"/>
    <col min="6150" max="6154" width="10.875" style="2"/>
    <col min="6155" max="6156" width="13.375" style="2" customWidth="1"/>
    <col min="6157" max="6400" width="10.875" style="2"/>
    <col min="6401" max="6401" width="13.375" style="2" customWidth="1"/>
    <col min="6402" max="6402" width="4.625" style="2" customWidth="1"/>
    <col min="6403" max="6403" width="20.875" style="2" customWidth="1"/>
    <col min="6404" max="6405" width="13.375" style="2" customWidth="1"/>
    <col min="6406" max="6410" width="10.875" style="2"/>
    <col min="6411" max="6412" width="13.375" style="2" customWidth="1"/>
    <col min="6413" max="6656" width="10.875" style="2"/>
    <col min="6657" max="6657" width="13.375" style="2" customWidth="1"/>
    <col min="6658" max="6658" width="4.625" style="2" customWidth="1"/>
    <col min="6659" max="6659" width="20.875" style="2" customWidth="1"/>
    <col min="6660" max="6661" width="13.375" style="2" customWidth="1"/>
    <col min="6662" max="6666" width="10.875" style="2"/>
    <col min="6667" max="6668" width="13.375" style="2" customWidth="1"/>
    <col min="6669" max="6912" width="10.875" style="2"/>
    <col min="6913" max="6913" width="13.375" style="2" customWidth="1"/>
    <col min="6914" max="6914" width="4.625" style="2" customWidth="1"/>
    <col min="6915" max="6915" width="20.875" style="2" customWidth="1"/>
    <col min="6916" max="6917" width="13.375" style="2" customWidth="1"/>
    <col min="6918" max="6922" width="10.875" style="2"/>
    <col min="6923" max="6924" width="13.375" style="2" customWidth="1"/>
    <col min="6925" max="7168" width="10.875" style="2"/>
    <col min="7169" max="7169" width="13.375" style="2" customWidth="1"/>
    <col min="7170" max="7170" width="4.625" style="2" customWidth="1"/>
    <col min="7171" max="7171" width="20.875" style="2" customWidth="1"/>
    <col min="7172" max="7173" width="13.375" style="2" customWidth="1"/>
    <col min="7174" max="7178" width="10.875" style="2"/>
    <col min="7179" max="7180" width="13.375" style="2" customWidth="1"/>
    <col min="7181" max="7424" width="10.875" style="2"/>
    <col min="7425" max="7425" width="13.375" style="2" customWidth="1"/>
    <col min="7426" max="7426" width="4.625" style="2" customWidth="1"/>
    <col min="7427" max="7427" width="20.875" style="2" customWidth="1"/>
    <col min="7428" max="7429" width="13.375" style="2" customWidth="1"/>
    <col min="7430" max="7434" width="10.875" style="2"/>
    <col min="7435" max="7436" width="13.375" style="2" customWidth="1"/>
    <col min="7437" max="7680" width="10.875" style="2"/>
    <col min="7681" max="7681" width="13.375" style="2" customWidth="1"/>
    <col min="7682" max="7682" width="4.625" style="2" customWidth="1"/>
    <col min="7683" max="7683" width="20.875" style="2" customWidth="1"/>
    <col min="7684" max="7685" width="13.375" style="2" customWidth="1"/>
    <col min="7686" max="7690" width="10.875" style="2"/>
    <col min="7691" max="7692" width="13.375" style="2" customWidth="1"/>
    <col min="7693" max="7936" width="10.875" style="2"/>
    <col min="7937" max="7937" width="13.375" style="2" customWidth="1"/>
    <col min="7938" max="7938" width="4.625" style="2" customWidth="1"/>
    <col min="7939" max="7939" width="20.875" style="2" customWidth="1"/>
    <col min="7940" max="7941" width="13.375" style="2" customWidth="1"/>
    <col min="7942" max="7946" width="10.875" style="2"/>
    <col min="7947" max="7948" width="13.375" style="2" customWidth="1"/>
    <col min="7949" max="8192" width="10.875" style="2"/>
    <col min="8193" max="8193" width="13.375" style="2" customWidth="1"/>
    <col min="8194" max="8194" width="4.625" style="2" customWidth="1"/>
    <col min="8195" max="8195" width="20.875" style="2" customWidth="1"/>
    <col min="8196" max="8197" width="13.375" style="2" customWidth="1"/>
    <col min="8198" max="8202" width="10.875" style="2"/>
    <col min="8203" max="8204" width="13.375" style="2" customWidth="1"/>
    <col min="8205" max="8448" width="10.875" style="2"/>
    <col min="8449" max="8449" width="13.375" style="2" customWidth="1"/>
    <col min="8450" max="8450" width="4.625" style="2" customWidth="1"/>
    <col min="8451" max="8451" width="20.875" style="2" customWidth="1"/>
    <col min="8452" max="8453" width="13.375" style="2" customWidth="1"/>
    <col min="8454" max="8458" width="10.875" style="2"/>
    <col min="8459" max="8460" width="13.375" style="2" customWidth="1"/>
    <col min="8461" max="8704" width="10.875" style="2"/>
    <col min="8705" max="8705" width="13.375" style="2" customWidth="1"/>
    <col min="8706" max="8706" width="4.625" style="2" customWidth="1"/>
    <col min="8707" max="8707" width="20.875" style="2" customWidth="1"/>
    <col min="8708" max="8709" width="13.375" style="2" customWidth="1"/>
    <col min="8710" max="8714" width="10.875" style="2"/>
    <col min="8715" max="8716" width="13.375" style="2" customWidth="1"/>
    <col min="8717" max="8960" width="10.875" style="2"/>
    <col min="8961" max="8961" width="13.375" style="2" customWidth="1"/>
    <col min="8962" max="8962" width="4.625" style="2" customWidth="1"/>
    <col min="8963" max="8963" width="20.875" style="2" customWidth="1"/>
    <col min="8964" max="8965" width="13.375" style="2" customWidth="1"/>
    <col min="8966" max="8970" width="10.875" style="2"/>
    <col min="8971" max="8972" width="13.375" style="2" customWidth="1"/>
    <col min="8973" max="9216" width="10.875" style="2"/>
    <col min="9217" max="9217" width="13.375" style="2" customWidth="1"/>
    <col min="9218" max="9218" width="4.625" style="2" customWidth="1"/>
    <col min="9219" max="9219" width="20.875" style="2" customWidth="1"/>
    <col min="9220" max="9221" width="13.375" style="2" customWidth="1"/>
    <col min="9222" max="9226" width="10.875" style="2"/>
    <col min="9227" max="9228" width="13.375" style="2" customWidth="1"/>
    <col min="9229" max="9472" width="10.875" style="2"/>
    <col min="9473" max="9473" width="13.375" style="2" customWidth="1"/>
    <col min="9474" max="9474" width="4.625" style="2" customWidth="1"/>
    <col min="9475" max="9475" width="20.875" style="2" customWidth="1"/>
    <col min="9476" max="9477" width="13.375" style="2" customWidth="1"/>
    <col min="9478" max="9482" width="10.875" style="2"/>
    <col min="9483" max="9484" width="13.375" style="2" customWidth="1"/>
    <col min="9485" max="9728" width="10.875" style="2"/>
    <col min="9729" max="9729" width="13.375" style="2" customWidth="1"/>
    <col min="9730" max="9730" width="4.625" style="2" customWidth="1"/>
    <col min="9731" max="9731" width="20.875" style="2" customWidth="1"/>
    <col min="9732" max="9733" width="13.375" style="2" customWidth="1"/>
    <col min="9734" max="9738" width="10.875" style="2"/>
    <col min="9739" max="9740" width="13.375" style="2" customWidth="1"/>
    <col min="9741" max="9984" width="10.875" style="2"/>
    <col min="9985" max="9985" width="13.375" style="2" customWidth="1"/>
    <col min="9986" max="9986" width="4.625" style="2" customWidth="1"/>
    <col min="9987" max="9987" width="20.875" style="2" customWidth="1"/>
    <col min="9988" max="9989" width="13.375" style="2" customWidth="1"/>
    <col min="9990" max="9994" width="10.875" style="2"/>
    <col min="9995" max="9996" width="13.375" style="2" customWidth="1"/>
    <col min="9997" max="10240" width="10.875" style="2"/>
    <col min="10241" max="10241" width="13.375" style="2" customWidth="1"/>
    <col min="10242" max="10242" width="4.625" style="2" customWidth="1"/>
    <col min="10243" max="10243" width="20.875" style="2" customWidth="1"/>
    <col min="10244" max="10245" width="13.375" style="2" customWidth="1"/>
    <col min="10246" max="10250" width="10.875" style="2"/>
    <col min="10251" max="10252" width="13.375" style="2" customWidth="1"/>
    <col min="10253" max="10496" width="10.875" style="2"/>
    <col min="10497" max="10497" width="13.375" style="2" customWidth="1"/>
    <col min="10498" max="10498" width="4.625" style="2" customWidth="1"/>
    <col min="10499" max="10499" width="20.875" style="2" customWidth="1"/>
    <col min="10500" max="10501" width="13.375" style="2" customWidth="1"/>
    <col min="10502" max="10506" width="10.875" style="2"/>
    <col min="10507" max="10508" width="13.375" style="2" customWidth="1"/>
    <col min="10509" max="10752" width="10.875" style="2"/>
    <col min="10753" max="10753" width="13.375" style="2" customWidth="1"/>
    <col min="10754" max="10754" width="4.625" style="2" customWidth="1"/>
    <col min="10755" max="10755" width="20.875" style="2" customWidth="1"/>
    <col min="10756" max="10757" width="13.375" style="2" customWidth="1"/>
    <col min="10758" max="10762" width="10.875" style="2"/>
    <col min="10763" max="10764" width="13.375" style="2" customWidth="1"/>
    <col min="10765" max="11008" width="10.875" style="2"/>
    <col min="11009" max="11009" width="13.375" style="2" customWidth="1"/>
    <col min="11010" max="11010" width="4.625" style="2" customWidth="1"/>
    <col min="11011" max="11011" width="20.875" style="2" customWidth="1"/>
    <col min="11012" max="11013" width="13.375" style="2" customWidth="1"/>
    <col min="11014" max="11018" width="10.875" style="2"/>
    <col min="11019" max="11020" width="13.375" style="2" customWidth="1"/>
    <col min="11021" max="11264" width="10.875" style="2"/>
    <col min="11265" max="11265" width="13.375" style="2" customWidth="1"/>
    <col min="11266" max="11266" width="4.625" style="2" customWidth="1"/>
    <col min="11267" max="11267" width="20.875" style="2" customWidth="1"/>
    <col min="11268" max="11269" width="13.375" style="2" customWidth="1"/>
    <col min="11270" max="11274" width="10.875" style="2"/>
    <col min="11275" max="11276" width="13.375" style="2" customWidth="1"/>
    <col min="11277" max="11520" width="10.875" style="2"/>
    <col min="11521" max="11521" width="13.375" style="2" customWidth="1"/>
    <col min="11522" max="11522" width="4.625" style="2" customWidth="1"/>
    <col min="11523" max="11523" width="20.875" style="2" customWidth="1"/>
    <col min="11524" max="11525" width="13.375" style="2" customWidth="1"/>
    <col min="11526" max="11530" width="10.875" style="2"/>
    <col min="11531" max="11532" width="13.375" style="2" customWidth="1"/>
    <col min="11533" max="11776" width="10.875" style="2"/>
    <col min="11777" max="11777" width="13.375" style="2" customWidth="1"/>
    <col min="11778" max="11778" width="4.625" style="2" customWidth="1"/>
    <col min="11779" max="11779" width="20.875" style="2" customWidth="1"/>
    <col min="11780" max="11781" width="13.375" style="2" customWidth="1"/>
    <col min="11782" max="11786" width="10.875" style="2"/>
    <col min="11787" max="11788" width="13.375" style="2" customWidth="1"/>
    <col min="11789" max="12032" width="10.875" style="2"/>
    <col min="12033" max="12033" width="13.375" style="2" customWidth="1"/>
    <col min="12034" max="12034" width="4.625" style="2" customWidth="1"/>
    <col min="12035" max="12035" width="20.875" style="2" customWidth="1"/>
    <col min="12036" max="12037" width="13.375" style="2" customWidth="1"/>
    <col min="12038" max="12042" width="10.875" style="2"/>
    <col min="12043" max="12044" width="13.375" style="2" customWidth="1"/>
    <col min="12045" max="12288" width="10.875" style="2"/>
    <col min="12289" max="12289" width="13.375" style="2" customWidth="1"/>
    <col min="12290" max="12290" width="4.625" style="2" customWidth="1"/>
    <col min="12291" max="12291" width="20.875" style="2" customWidth="1"/>
    <col min="12292" max="12293" width="13.375" style="2" customWidth="1"/>
    <col min="12294" max="12298" width="10.875" style="2"/>
    <col min="12299" max="12300" width="13.375" style="2" customWidth="1"/>
    <col min="12301" max="12544" width="10.875" style="2"/>
    <col min="12545" max="12545" width="13.375" style="2" customWidth="1"/>
    <col min="12546" max="12546" width="4.625" style="2" customWidth="1"/>
    <col min="12547" max="12547" width="20.875" style="2" customWidth="1"/>
    <col min="12548" max="12549" width="13.375" style="2" customWidth="1"/>
    <col min="12550" max="12554" width="10.875" style="2"/>
    <col min="12555" max="12556" width="13.375" style="2" customWidth="1"/>
    <col min="12557" max="12800" width="10.875" style="2"/>
    <col min="12801" max="12801" width="13.375" style="2" customWidth="1"/>
    <col min="12802" max="12802" width="4.625" style="2" customWidth="1"/>
    <col min="12803" max="12803" width="20.875" style="2" customWidth="1"/>
    <col min="12804" max="12805" width="13.375" style="2" customWidth="1"/>
    <col min="12806" max="12810" width="10.875" style="2"/>
    <col min="12811" max="12812" width="13.375" style="2" customWidth="1"/>
    <col min="12813" max="13056" width="10.875" style="2"/>
    <col min="13057" max="13057" width="13.375" style="2" customWidth="1"/>
    <col min="13058" max="13058" width="4.625" style="2" customWidth="1"/>
    <col min="13059" max="13059" width="20.875" style="2" customWidth="1"/>
    <col min="13060" max="13061" width="13.375" style="2" customWidth="1"/>
    <col min="13062" max="13066" width="10.875" style="2"/>
    <col min="13067" max="13068" width="13.375" style="2" customWidth="1"/>
    <col min="13069" max="13312" width="10.875" style="2"/>
    <col min="13313" max="13313" width="13.375" style="2" customWidth="1"/>
    <col min="13314" max="13314" width="4.625" style="2" customWidth="1"/>
    <col min="13315" max="13315" width="20.875" style="2" customWidth="1"/>
    <col min="13316" max="13317" width="13.375" style="2" customWidth="1"/>
    <col min="13318" max="13322" width="10.875" style="2"/>
    <col min="13323" max="13324" width="13.375" style="2" customWidth="1"/>
    <col min="13325" max="13568" width="10.875" style="2"/>
    <col min="13569" max="13569" width="13.375" style="2" customWidth="1"/>
    <col min="13570" max="13570" width="4.625" style="2" customWidth="1"/>
    <col min="13571" max="13571" width="20.875" style="2" customWidth="1"/>
    <col min="13572" max="13573" width="13.375" style="2" customWidth="1"/>
    <col min="13574" max="13578" width="10.875" style="2"/>
    <col min="13579" max="13580" width="13.375" style="2" customWidth="1"/>
    <col min="13581" max="13824" width="10.875" style="2"/>
    <col min="13825" max="13825" width="13.375" style="2" customWidth="1"/>
    <col min="13826" max="13826" width="4.625" style="2" customWidth="1"/>
    <col min="13827" max="13827" width="20.875" style="2" customWidth="1"/>
    <col min="13828" max="13829" width="13.375" style="2" customWidth="1"/>
    <col min="13830" max="13834" width="10.875" style="2"/>
    <col min="13835" max="13836" width="13.375" style="2" customWidth="1"/>
    <col min="13837" max="14080" width="10.875" style="2"/>
    <col min="14081" max="14081" width="13.375" style="2" customWidth="1"/>
    <col min="14082" max="14082" width="4.625" style="2" customWidth="1"/>
    <col min="14083" max="14083" width="20.875" style="2" customWidth="1"/>
    <col min="14084" max="14085" width="13.375" style="2" customWidth="1"/>
    <col min="14086" max="14090" width="10.875" style="2"/>
    <col min="14091" max="14092" width="13.375" style="2" customWidth="1"/>
    <col min="14093" max="14336" width="10.875" style="2"/>
    <col min="14337" max="14337" width="13.375" style="2" customWidth="1"/>
    <col min="14338" max="14338" width="4.625" style="2" customWidth="1"/>
    <col min="14339" max="14339" width="20.875" style="2" customWidth="1"/>
    <col min="14340" max="14341" width="13.375" style="2" customWidth="1"/>
    <col min="14342" max="14346" width="10.875" style="2"/>
    <col min="14347" max="14348" width="13.375" style="2" customWidth="1"/>
    <col min="14349" max="14592" width="10.875" style="2"/>
    <col min="14593" max="14593" width="13.375" style="2" customWidth="1"/>
    <col min="14594" max="14594" width="4.625" style="2" customWidth="1"/>
    <col min="14595" max="14595" width="20.875" style="2" customWidth="1"/>
    <col min="14596" max="14597" width="13.375" style="2" customWidth="1"/>
    <col min="14598" max="14602" width="10.875" style="2"/>
    <col min="14603" max="14604" width="13.375" style="2" customWidth="1"/>
    <col min="14605" max="14848" width="10.875" style="2"/>
    <col min="14849" max="14849" width="13.375" style="2" customWidth="1"/>
    <col min="14850" max="14850" width="4.625" style="2" customWidth="1"/>
    <col min="14851" max="14851" width="20.875" style="2" customWidth="1"/>
    <col min="14852" max="14853" width="13.375" style="2" customWidth="1"/>
    <col min="14854" max="14858" width="10.875" style="2"/>
    <col min="14859" max="14860" width="13.375" style="2" customWidth="1"/>
    <col min="14861" max="15104" width="10.875" style="2"/>
    <col min="15105" max="15105" width="13.375" style="2" customWidth="1"/>
    <col min="15106" max="15106" width="4.625" style="2" customWidth="1"/>
    <col min="15107" max="15107" width="20.875" style="2" customWidth="1"/>
    <col min="15108" max="15109" width="13.375" style="2" customWidth="1"/>
    <col min="15110" max="15114" width="10.875" style="2"/>
    <col min="15115" max="15116" width="13.375" style="2" customWidth="1"/>
    <col min="15117" max="15360" width="10.875" style="2"/>
    <col min="15361" max="15361" width="13.375" style="2" customWidth="1"/>
    <col min="15362" max="15362" width="4.625" style="2" customWidth="1"/>
    <col min="15363" max="15363" width="20.875" style="2" customWidth="1"/>
    <col min="15364" max="15365" width="13.375" style="2" customWidth="1"/>
    <col min="15366" max="15370" width="10.875" style="2"/>
    <col min="15371" max="15372" width="13.375" style="2" customWidth="1"/>
    <col min="15373" max="15616" width="10.875" style="2"/>
    <col min="15617" max="15617" width="13.375" style="2" customWidth="1"/>
    <col min="15618" max="15618" width="4.625" style="2" customWidth="1"/>
    <col min="15619" max="15619" width="20.875" style="2" customWidth="1"/>
    <col min="15620" max="15621" width="13.375" style="2" customWidth="1"/>
    <col min="15622" max="15626" width="10.875" style="2"/>
    <col min="15627" max="15628" width="13.375" style="2" customWidth="1"/>
    <col min="15629" max="15872" width="10.875" style="2"/>
    <col min="15873" max="15873" width="13.375" style="2" customWidth="1"/>
    <col min="15874" max="15874" width="4.625" style="2" customWidth="1"/>
    <col min="15875" max="15875" width="20.875" style="2" customWidth="1"/>
    <col min="15876" max="15877" width="13.375" style="2" customWidth="1"/>
    <col min="15878" max="15882" width="10.875" style="2"/>
    <col min="15883" max="15884" width="13.375" style="2" customWidth="1"/>
    <col min="15885" max="16128" width="10.875" style="2"/>
    <col min="16129" max="16129" width="13.375" style="2" customWidth="1"/>
    <col min="16130" max="16130" width="4.625" style="2" customWidth="1"/>
    <col min="16131" max="16131" width="20.875" style="2" customWidth="1"/>
    <col min="16132" max="16133" width="13.375" style="2" customWidth="1"/>
    <col min="16134" max="16138" width="10.875" style="2"/>
    <col min="16139" max="16140" width="13.375" style="2" customWidth="1"/>
    <col min="16141" max="16384" width="10.875" style="2"/>
  </cols>
  <sheetData>
    <row r="1" spans="1:12" x14ac:dyDescent="0.2">
      <c r="A1" s="1"/>
    </row>
    <row r="6" spans="1:12" x14ac:dyDescent="0.2">
      <c r="E6" s="3" t="s">
        <v>137</v>
      </c>
    </row>
    <row r="7" spans="1:12" ht="18" thickBot="1" x14ac:dyDescent="0.25">
      <c r="B7" s="34"/>
      <c r="C7" s="34"/>
      <c r="D7" s="20" t="s">
        <v>183</v>
      </c>
      <c r="E7" s="34"/>
      <c r="F7" s="4"/>
      <c r="G7" s="4"/>
      <c r="H7" s="4"/>
      <c r="I7" s="4"/>
      <c r="J7" s="4"/>
      <c r="K7" s="4"/>
      <c r="L7" s="63" t="s">
        <v>74</v>
      </c>
    </row>
    <row r="8" spans="1:12" x14ac:dyDescent="0.2">
      <c r="D8" s="7"/>
      <c r="E8" s="8"/>
      <c r="F8" s="8"/>
      <c r="G8" s="8"/>
      <c r="H8" s="8"/>
      <c r="I8" s="8"/>
      <c r="J8" s="8"/>
      <c r="K8" s="8"/>
      <c r="L8" s="8"/>
    </row>
    <row r="9" spans="1:12" x14ac:dyDescent="0.2">
      <c r="B9" s="30"/>
      <c r="C9" s="30"/>
      <c r="D9" s="6" t="s">
        <v>140</v>
      </c>
      <c r="E9" s="29"/>
      <c r="F9" s="6" t="s">
        <v>141</v>
      </c>
      <c r="G9" s="7"/>
      <c r="H9" s="6" t="s">
        <v>142</v>
      </c>
      <c r="I9" s="6" t="s">
        <v>143</v>
      </c>
      <c r="J9" s="6" t="s">
        <v>144</v>
      </c>
      <c r="K9" s="5" t="s">
        <v>145</v>
      </c>
      <c r="L9" s="5" t="s">
        <v>146</v>
      </c>
    </row>
    <row r="10" spans="1:12" x14ac:dyDescent="0.2">
      <c r="B10" s="60" t="s">
        <v>184</v>
      </c>
      <c r="C10" s="8"/>
      <c r="D10" s="61"/>
      <c r="E10" s="10" t="s">
        <v>185</v>
      </c>
      <c r="F10" s="10" t="s">
        <v>149</v>
      </c>
      <c r="G10" s="10" t="s">
        <v>150</v>
      </c>
      <c r="H10" s="10" t="s">
        <v>151</v>
      </c>
      <c r="I10" s="10" t="s">
        <v>152</v>
      </c>
      <c r="J10" s="10" t="s">
        <v>153</v>
      </c>
      <c r="K10" s="10" t="s">
        <v>154</v>
      </c>
      <c r="L10" s="10" t="s">
        <v>155</v>
      </c>
    </row>
    <row r="11" spans="1:12" x14ac:dyDescent="0.2">
      <c r="B11" s="30"/>
      <c r="D11" s="7"/>
    </row>
    <row r="12" spans="1:12" x14ac:dyDescent="0.2">
      <c r="B12" s="1" t="s">
        <v>186</v>
      </c>
      <c r="D12" s="62">
        <f>SUM(E12:L12)</f>
        <v>78957</v>
      </c>
      <c r="E12" s="64">
        <f t="shared" ref="E12:L12" si="0">E13+E14+E15+E16</f>
        <v>48140</v>
      </c>
      <c r="F12" s="64">
        <f t="shared" si="0"/>
        <v>3236</v>
      </c>
      <c r="G12" s="64">
        <f t="shared" si="0"/>
        <v>2540</v>
      </c>
      <c r="H12" s="64">
        <f t="shared" si="0"/>
        <v>4573</v>
      </c>
      <c r="I12" s="64">
        <f t="shared" si="0"/>
        <v>4331</v>
      </c>
      <c r="J12" s="64">
        <f t="shared" si="0"/>
        <v>4890</v>
      </c>
      <c r="K12" s="64">
        <f t="shared" si="0"/>
        <v>7513</v>
      </c>
      <c r="L12" s="64">
        <f t="shared" si="0"/>
        <v>3734</v>
      </c>
    </row>
    <row r="13" spans="1:12" x14ac:dyDescent="0.2">
      <c r="C13" s="1" t="s">
        <v>187</v>
      </c>
      <c r="D13" s="62">
        <f>SUM(E13:L13)</f>
        <v>49819</v>
      </c>
      <c r="E13" s="14">
        <v>33053</v>
      </c>
      <c r="F13" s="14">
        <v>2097</v>
      </c>
      <c r="G13" s="14">
        <v>1329</v>
      </c>
      <c r="H13" s="14">
        <v>2159</v>
      </c>
      <c r="I13" s="14">
        <v>2520</v>
      </c>
      <c r="J13" s="14">
        <v>1813</v>
      </c>
      <c r="K13" s="14">
        <v>4860</v>
      </c>
      <c r="L13" s="14">
        <v>1988</v>
      </c>
    </row>
    <row r="14" spans="1:12" x14ac:dyDescent="0.2">
      <c r="C14" s="1" t="s">
        <v>188</v>
      </c>
      <c r="D14" s="62">
        <f>SUM(E14:L14)</f>
        <v>13654</v>
      </c>
      <c r="E14" s="14">
        <v>4682</v>
      </c>
      <c r="F14" s="14">
        <v>684</v>
      </c>
      <c r="G14" s="14">
        <v>1063</v>
      </c>
      <c r="H14" s="14">
        <v>1352</v>
      </c>
      <c r="I14" s="14">
        <v>1142</v>
      </c>
      <c r="J14" s="14">
        <v>1821</v>
      </c>
      <c r="K14" s="14">
        <v>1641</v>
      </c>
      <c r="L14" s="14">
        <v>1269</v>
      </c>
    </row>
    <row r="15" spans="1:12" x14ac:dyDescent="0.2">
      <c r="C15" s="1" t="s">
        <v>189</v>
      </c>
      <c r="D15" s="62">
        <f>SUM(E15:L15)</f>
        <v>8609</v>
      </c>
      <c r="E15" s="14">
        <v>7428</v>
      </c>
      <c r="F15" s="14">
        <v>5</v>
      </c>
      <c r="G15" s="14">
        <v>62</v>
      </c>
      <c r="H15" s="14">
        <v>280</v>
      </c>
      <c r="I15" s="14">
        <v>313</v>
      </c>
      <c r="J15" s="14">
        <v>152</v>
      </c>
      <c r="K15" s="14">
        <v>100</v>
      </c>
      <c r="L15" s="14">
        <v>269</v>
      </c>
    </row>
    <row r="16" spans="1:12" x14ac:dyDescent="0.2">
      <c r="C16" s="1" t="s">
        <v>190</v>
      </c>
      <c r="D16" s="62">
        <f>SUM(E16:L16)</f>
        <v>6875</v>
      </c>
      <c r="E16" s="14">
        <v>2977</v>
      </c>
      <c r="F16" s="14">
        <v>450</v>
      </c>
      <c r="G16" s="14">
        <v>86</v>
      </c>
      <c r="H16" s="14">
        <v>782</v>
      </c>
      <c r="I16" s="14">
        <v>356</v>
      </c>
      <c r="J16" s="14">
        <v>1104</v>
      </c>
      <c r="K16" s="14">
        <v>912</v>
      </c>
      <c r="L16" s="14">
        <v>208</v>
      </c>
    </row>
    <row r="17" spans="2:12" x14ac:dyDescent="0.2">
      <c r="D17" s="7"/>
    </row>
    <row r="18" spans="2:12" x14ac:dyDescent="0.2">
      <c r="B18" s="1" t="s">
        <v>191</v>
      </c>
      <c r="D18" s="62">
        <f>SUM(E18:L18)</f>
        <v>77104</v>
      </c>
      <c r="E18" s="64">
        <f t="shared" ref="E18:L18" si="1">E19+E20+E21+E22</f>
        <v>46513</v>
      </c>
      <c r="F18" s="64">
        <f t="shared" si="1"/>
        <v>3162</v>
      </c>
      <c r="G18" s="64">
        <f t="shared" si="1"/>
        <v>2638</v>
      </c>
      <c r="H18" s="64">
        <f t="shared" si="1"/>
        <v>4574</v>
      </c>
      <c r="I18" s="64">
        <f t="shared" si="1"/>
        <v>4329</v>
      </c>
      <c r="J18" s="64">
        <f t="shared" si="1"/>
        <v>5093</v>
      </c>
      <c r="K18" s="64">
        <f t="shared" si="1"/>
        <v>7256</v>
      </c>
      <c r="L18" s="64">
        <f t="shared" si="1"/>
        <v>3539</v>
      </c>
    </row>
    <row r="19" spans="2:12" x14ac:dyDescent="0.2">
      <c r="C19" s="1" t="s">
        <v>187</v>
      </c>
      <c r="D19" s="62">
        <f>SUM(E19:L19)</f>
        <v>48316</v>
      </c>
      <c r="E19" s="14">
        <v>31790</v>
      </c>
      <c r="F19" s="14">
        <v>2001</v>
      </c>
      <c r="G19" s="14">
        <v>1354</v>
      </c>
      <c r="H19" s="14">
        <v>2128</v>
      </c>
      <c r="I19" s="14">
        <v>2483</v>
      </c>
      <c r="J19" s="14">
        <v>1821</v>
      </c>
      <c r="K19" s="14">
        <v>4884</v>
      </c>
      <c r="L19" s="14">
        <v>1855</v>
      </c>
    </row>
    <row r="20" spans="2:12" x14ac:dyDescent="0.2">
      <c r="C20" s="1" t="s">
        <v>188</v>
      </c>
      <c r="D20" s="62">
        <f>SUM(E20:L20)</f>
        <v>13542</v>
      </c>
      <c r="E20" s="14">
        <v>4679</v>
      </c>
      <c r="F20" s="14">
        <v>686</v>
      </c>
      <c r="G20" s="14">
        <v>1023</v>
      </c>
      <c r="H20" s="14">
        <v>1390</v>
      </c>
      <c r="I20" s="14">
        <v>1149</v>
      </c>
      <c r="J20" s="14">
        <v>2038</v>
      </c>
      <c r="K20" s="14">
        <v>1357</v>
      </c>
      <c r="L20" s="14">
        <v>1220</v>
      </c>
    </row>
    <row r="21" spans="2:12" x14ac:dyDescent="0.2">
      <c r="C21" s="1" t="s">
        <v>189</v>
      </c>
      <c r="D21" s="62">
        <f>SUM(E21:L21)</f>
        <v>8363</v>
      </c>
      <c r="E21" s="14">
        <v>7110</v>
      </c>
      <c r="F21" s="14">
        <v>5</v>
      </c>
      <c r="G21" s="14">
        <v>137</v>
      </c>
      <c r="H21" s="14">
        <v>291</v>
      </c>
      <c r="I21" s="14">
        <v>332</v>
      </c>
      <c r="J21" s="14">
        <v>153</v>
      </c>
      <c r="K21" s="14">
        <v>70</v>
      </c>
      <c r="L21" s="14">
        <v>265</v>
      </c>
    </row>
    <row r="22" spans="2:12" x14ac:dyDescent="0.2">
      <c r="C22" s="1" t="s">
        <v>190</v>
      </c>
      <c r="D22" s="62">
        <f>SUM(E22:L22)</f>
        <v>6883</v>
      </c>
      <c r="E22" s="14">
        <v>2934</v>
      </c>
      <c r="F22" s="14">
        <v>470</v>
      </c>
      <c r="G22" s="14">
        <v>124</v>
      </c>
      <c r="H22" s="14">
        <v>765</v>
      </c>
      <c r="I22" s="14">
        <v>365</v>
      </c>
      <c r="J22" s="14">
        <v>1081</v>
      </c>
      <c r="K22" s="14">
        <v>945</v>
      </c>
      <c r="L22" s="14">
        <v>199</v>
      </c>
    </row>
    <row r="23" spans="2:12" x14ac:dyDescent="0.2">
      <c r="D23" s="7"/>
      <c r="E23" s="30"/>
      <c r="F23" s="30"/>
      <c r="G23" s="30"/>
      <c r="H23" s="30"/>
      <c r="I23" s="30"/>
      <c r="J23" s="30"/>
      <c r="K23" s="30"/>
      <c r="L23" s="30"/>
    </row>
    <row r="24" spans="2:12" x14ac:dyDescent="0.2">
      <c r="B24" s="1" t="s">
        <v>192</v>
      </c>
      <c r="D24" s="62">
        <f>SUM(E24:L24)</f>
        <v>75620</v>
      </c>
      <c r="E24" s="64">
        <f t="shared" ref="E24:L24" si="2">E25+E26+E27+E28</f>
        <v>45526</v>
      </c>
      <c r="F24" s="64">
        <f t="shared" si="2"/>
        <v>3156</v>
      </c>
      <c r="G24" s="64">
        <f t="shared" si="2"/>
        <v>3073</v>
      </c>
      <c r="H24" s="64">
        <f t="shared" si="2"/>
        <v>4145</v>
      </c>
      <c r="I24" s="64">
        <f t="shared" si="2"/>
        <v>4229</v>
      </c>
      <c r="J24" s="64">
        <f t="shared" si="2"/>
        <v>4756</v>
      </c>
      <c r="K24" s="64">
        <f t="shared" si="2"/>
        <v>7051</v>
      </c>
      <c r="L24" s="64">
        <f t="shared" si="2"/>
        <v>3684</v>
      </c>
    </row>
    <row r="25" spans="2:12" x14ac:dyDescent="0.2">
      <c r="C25" s="1" t="s">
        <v>187</v>
      </c>
      <c r="D25" s="62">
        <f>SUM(E25:L25)</f>
        <v>47293</v>
      </c>
      <c r="E25" s="14">
        <v>31139</v>
      </c>
      <c r="F25" s="14">
        <v>2002</v>
      </c>
      <c r="G25" s="14">
        <v>1438</v>
      </c>
      <c r="H25" s="14">
        <v>2075</v>
      </c>
      <c r="I25" s="14">
        <v>2412</v>
      </c>
      <c r="J25" s="14">
        <v>1776</v>
      </c>
      <c r="K25" s="14">
        <v>4511</v>
      </c>
      <c r="L25" s="14">
        <v>1940</v>
      </c>
    </row>
    <row r="26" spans="2:12" x14ac:dyDescent="0.2">
      <c r="C26" s="1" t="s">
        <v>188</v>
      </c>
      <c r="D26" s="62">
        <f>SUM(E26:L26)</f>
        <v>13669</v>
      </c>
      <c r="E26" s="14">
        <v>4855</v>
      </c>
      <c r="F26" s="14">
        <v>687</v>
      </c>
      <c r="G26" s="14">
        <v>1400</v>
      </c>
      <c r="H26" s="14">
        <v>992</v>
      </c>
      <c r="I26" s="14">
        <v>1132</v>
      </c>
      <c r="J26" s="14">
        <v>1732</v>
      </c>
      <c r="K26" s="14">
        <v>1569</v>
      </c>
      <c r="L26" s="14">
        <v>1302</v>
      </c>
    </row>
    <row r="27" spans="2:12" x14ac:dyDescent="0.2">
      <c r="C27" s="1" t="s">
        <v>189</v>
      </c>
      <c r="D27" s="62">
        <f>SUM(E27:L27)</f>
        <v>7836</v>
      </c>
      <c r="E27" s="14">
        <v>6586</v>
      </c>
      <c r="F27" s="14">
        <v>5</v>
      </c>
      <c r="G27" s="14">
        <v>154</v>
      </c>
      <c r="H27" s="14">
        <v>284</v>
      </c>
      <c r="I27" s="14">
        <v>326</v>
      </c>
      <c r="J27" s="14">
        <v>173</v>
      </c>
      <c r="K27" s="14">
        <v>66</v>
      </c>
      <c r="L27" s="14">
        <v>242</v>
      </c>
    </row>
    <row r="28" spans="2:12" x14ac:dyDescent="0.2">
      <c r="C28" s="1" t="s">
        <v>190</v>
      </c>
      <c r="D28" s="62">
        <f>SUM(E28:L28)</f>
        <v>6822</v>
      </c>
      <c r="E28" s="14">
        <v>2946</v>
      </c>
      <c r="F28" s="14">
        <v>462</v>
      </c>
      <c r="G28" s="14">
        <v>81</v>
      </c>
      <c r="H28" s="14">
        <v>794</v>
      </c>
      <c r="I28" s="14">
        <v>359</v>
      </c>
      <c r="J28" s="14">
        <v>1075</v>
      </c>
      <c r="K28" s="14">
        <v>905</v>
      </c>
      <c r="L28" s="14">
        <v>200</v>
      </c>
    </row>
    <row r="29" spans="2:12" x14ac:dyDescent="0.2">
      <c r="D29" s="7"/>
    </row>
    <row r="30" spans="2:12" x14ac:dyDescent="0.2">
      <c r="B30" s="1" t="s">
        <v>193</v>
      </c>
      <c r="D30" s="62">
        <f>SUM(E30:L30)</f>
        <v>74424</v>
      </c>
      <c r="E30" s="64">
        <f t="shared" ref="E30:L30" si="3">E31+E32+E33+E34</f>
        <v>44462</v>
      </c>
      <c r="F30" s="64">
        <f t="shared" si="3"/>
        <v>3143</v>
      </c>
      <c r="G30" s="64">
        <f t="shared" si="3"/>
        <v>3106</v>
      </c>
      <c r="H30" s="64">
        <f t="shared" si="3"/>
        <v>3958</v>
      </c>
      <c r="I30" s="64">
        <f t="shared" si="3"/>
        <v>4194</v>
      </c>
      <c r="J30" s="64">
        <f t="shared" si="3"/>
        <v>4472</v>
      </c>
      <c r="K30" s="64">
        <f t="shared" si="3"/>
        <v>7669</v>
      </c>
      <c r="L30" s="64">
        <f t="shared" si="3"/>
        <v>3420</v>
      </c>
    </row>
    <row r="31" spans="2:12" x14ac:dyDescent="0.2">
      <c r="C31" s="1" t="s">
        <v>187</v>
      </c>
      <c r="D31" s="62">
        <f>SUM(E31:L31)</f>
        <v>46793</v>
      </c>
      <c r="E31" s="14">
        <v>30343</v>
      </c>
      <c r="F31" s="14">
        <v>1956</v>
      </c>
      <c r="G31" s="14">
        <v>1454</v>
      </c>
      <c r="H31" s="14">
        <v>2027</v>
      </c>
      <c r="I31" s="14">
        <v>2381</v>
      </c>
      <c r="J31" s="14">
        <v>1715</v>
      </c>
      <c r="K31" s="14">
        <v>5042</v>
      </c>
      <c r="L31" s="14">
        <v>1875</v>
      </c>
    </row>
    <row r="32" spans="2:12" x14ac:dyDescent="0.2">
      <c r="C32" s="1" t="s">
        <v>188</v>
      </c>
      <c r="D32" s="62">
        <f>SUM(E32:L32)</f>
        <v>13492</v>
      </c>
      <c r="E32" s="14">
        <v>4749</v>
      </c>
      <c r="F32" s="14">
        <v>693</v>
      </c>
      <c r="G32" s="14">
        <v>1427</v>
      </c>
      <c r="H32" s="14">
        <v>978</v>
      </c>
      <c r="I32" s="14">
        <v>1128</v>
      </c>
      <c r="J32" s="14">
        <v>1693</v>
      </c>
      <c r="K32" s="14">
        <v>1692</v>
      </c>
      <c r="L32" s="14">
        <v>1132</v>
      </c>
    </row>
    <row r="33" spans="2:12" x14ac:dyDescent="0.2">
      <c r="C33" s="1" t="s">
        <v>189</v>
      </c>
      <c r="D33" s="62">
        <f>SUM(E33:L33)</f>
        <v>7631</v>
      </c>
      <c r="E33" s="14">
        <v>6519</v>
      </c>
      <c r="F33" s="14">
        <v>5</v>
      </c>
      <c r="G33" s="14">
        <v>138</v>
      </c>
      <c r="H33" s="14">
        <v>184</v>
      </c>
      <c r="I33" s="14">
        <v>322</v>
      </c>
      <c r="J33" s="14">
        <v>163</v>
      </c>
      <c r="K33" s="14">
        <v>62</v>
      </c>
      <c r="L33" s="14">
        <v>238</v>
      </c>
    </row>
    <row r="34" spans="2:12" x14ac:dyDescent="0.2">
      <c r="C34" s="1" t="s">
        <v>190</v>
      </c>
      <c r="D34" s="62">
        <f>SUM(E34:L34)</f>
        <v>6508</v>
      </c>
      <c r="E34" s="14">
        <v>2851</v>
      </c>
      <c r="F34" s="14">
        <v>489</v>
      </c>
      <c r="G34" s="14">
        <v>87</v>
      </c>
      <c r="H34" s="14">
        <v>769</v>
      </c>
      <c r="I34" s="14">
        <v>363</v>
      </c>
      <c r="J34" s="14">
        <v>901</v>
      </c>
      <c r="K34" s="14">
        <v>873</v>
      </c>
      <c r="L34" s="14">
        <v>175</v>
      </c>
    </row>
    <row r="35" spans="2:12" x14ac:dyDescent="0.2">
      <c r="D35" s="7"/>
    </row>
    <row r="36" spans="2:12" x14ac:dyDescent="0.2">
      <c r="B36" s="3" t="s">
        <v>194</v>
      </c>
      <c r="C36" s="30"/>
      <c r="D36" s="29">
        <f>SUM(E36:L36)</f>
        <v>71180</v>
      </c>
      <c r="E36" s="30">
        <f t="shared" ref="E36:L40" si="4">E42+E48+E54+E60+E66</f>
        <v>42410</v>
      </c>
      <c r="F36" s="30">
        <f t="shared" si="4"/>
        <v>3116</v>
      </c>
      <c r="G36" s="30">
        <f t="shared" si="4"/>
        <v>2792</v>
      </c>
      <c r="H36" s="30">
        <f t="shared" si="4"/>
        <v>4259</v>
      </c>
      <c r="I36" s="30">
        <f t="shared" si="4"/>
        <v>3912</v>
      </c>
      <c r="J36" s="30">
        <f t="shared" si="4"/>
        <v>4544</v>
      </c>
      <c r="K36" s="30">
        <f t="shared" si="4"/>
        <v>6689</v>
      </c>
      <c r="L36" s="30">
        <f t="shared" si="4"/>
        <v>3458</v>
      </c>
    </row>
    <row r="37" spans="2:12" x14ac:dyDescent="0.2">
      <c r="C37" s="1" t="s">
        <v>187</v>
      </c>
      <c r="D37" s="29">
        <f>SUM(E37:L37)</f>
        <v>44220</v>
      </c>
      <c r="E37" s="64">
        <f t="shared" si="4"/>
        <v>28866</v>
      </c>
      <c r="F37" s="64">
        <f t="shared" si="4"/>
        <v>1933</v>
      </c>
      <c r="G37" s="64">
        <f t="shared" si="4"/>
        <v>1510</v>
      </c>
      <c r="H37" s="64">
        <f t="shared" si="4"/>
        <v>2000</v>
      </c>
      <c r="I37" s="64">
        <f t="shared" si="4"/>
        <v>2262</v>
      </c>
      <c r="J37" s="64">
        <f t="shared" si="4"/>
        <v>1466</v>
      </c>
      <c r="K37" s="64">
        <f t="shared" si="4"/>
        <v>4387</v>
      </c>
      <c r="L37" s="64">
        <f t="shared" si="4"/>
        <v>1796</v>
      </c>
    </row>
    <row r="38" spans="2:12" x14ac:dyDescent="0.2">
      <c r="C38" s="1" t="s">
        <v>188</v>
      </c>
      <c r="D38" s="29">
        <f>SUM(E38:L38)</f>
        <v>13419</v>
      </c>
      <c r="E38" s="64">
        <f t="shared" si="4"/>
        <v>4713</v>
      </c>
      <c r="F38" s="64">
        <f t="shared" si="4"/>
        <v>696</v>
      </c>
      <c r="G38" s="64">
        <f t="shared" si="4"/>
        <v>1071</v>
      </c>
      <c r="H38" s="64">
        <f t="shared" si="4"/>
        <v>1385</v>
      </c>
      <c r="I38" s="64">
        <f t="shared" si="4"/>
        <v>858</v>
      </c>
      <c r="J38" s="64">
        <f t="shared" si="4"/>
        <v>1918</v>
      </c>
      <c r="K38" s="64">
        <f t="shared" si="4"/>
        <v>1525</v>
      </c>
      <c r="L38" s="64">
        <f t="shared" si="4"/>
        <v>1253</v>
      </c>
    </row>
    <row r="39" spans="2:12" x14ac:dyDescent="0.2">
      <c r="C39" s="1" t="s">
        <v>189</v>
      </c>
      <c r="D39" s="29">
        <f>SUM(E39:L39)</f>
        <v>7512</v>
      </c>
      <c r="E39" s="64">
        <f t="shared" si="4"/>
        <v>6080</v>
      </c>
      <c r="F39" s="64">
        <f t="shared" si="4"/>
        <v>5</v>
      </c>
      <c r="G39" s="64">
        <f t="shared" si="4"/>
        <v>123</v>
      </c>
      <c r="H39" s="64">
        <f t="shared" si="4"/>
        <v>208</v>
      </c>
      <c r="I39" s="64">
        <f t="shared" si="4"/>
        <v>435</v>
      </c>
      <c r="J39" s="64">
        <f t="shared" si="4"/>
        <v>162</v>
      </c>
      <c r="K39" s="64">
        <f t="shared" si="4"/>
        <v>264</v>
      </c>
      <c r="L39" s="64">
        <f t="shared" si="4"/>
        <v>235</v>
      </c>
    </row>
    <row r="40" spans="2:12" x14ac:dyDescent="0.2">
      <c r="C40" s="1" t="s">
        <v>190</v>
      </c>
      <c r="D40" s="29">
        <f>SUM(E40:L40)</f>
        <v>6029</v>
      </c>
      <c r="E40" s="64">
        <f t="shared" si="4"/>
        <v>2751</v>
      </c>
      <c r="F40" s="64">
        <f t="shared" si="4"/>
        <v>482</v>
      </c>
      <c r="G40" s="64">
        <f t="shared" si="4"/>
        <v>88</v>
      </c>
      <c r="H40" s="64">
        <f t="shared" si="4"/>
        <v>666</v>
      </c>
      <c r="I40" s="64">
        <f t="shared" si="4"/>
        <v>357</v>
      </c>
      <c r="J40" s="64">
        <f t="shared" si="4"/>
        <v>998</v>
      </c>
      <c r="K40" s="64">
        <f t="shared" si="4"/>
        <v>513</v>
      </c>
      <c r="L40" s="64">
        <f t="shared" si="4"/>
        <v>174</v>
      </c>
    </row>
    <row r="41" spans="2:12" x14ac:dyDescent="0.2">
      <c r="D41" s="7"/>
    </row>
    <row r="42" spans="2:12" x14ac:dyDescent="0.2">
      <c r="C42" s="1" t="s">
        <v>195</v>
      </c>
      <c r="D42" s="62">
        <f>SUM(E42:L42)</f>
        <v>43878</v>
      </c>
      <c r="E42" s="64">
        <f t="shared" ref="E42:L42" si="5">SUM(E43:E46)</f>
        <v>32497</v>
      </c>
      <c r="F42" s="64">
        <f t="shared" si="5"/>
        <v>1536</v>
      </c>
      <c r="G42" s="64">
        <f t="shared" si="5"/>
        <v>1064</v>
      </c>
      <c r="H42" s="64">
        <f t="shared" si="5"/>
        <v>1612</v>
      </c>
      <c r="I42" s="64">
        <f t="shared" si="5"/>
        <v>1872</v>
      </c>
      <c r="J42" s="64">
        <f t="shared" si="5"/>
        <v>1472</v>
      </c>
      <c r="K42" s="64">
        <f t="shared" si="5"/>
        <v>2578</v>
      </c>
      <c r="L42" s="64">
        <f t="shared" si="5"/>
        <v>1247</v>
      </c>
    </row>
    <row r="43" spans="2:12" x14ac:dyDescent="0.2">
      <c r="C43" s="1" t="s">
        <v>196</v>
      </c>
      <c r="D43" s="62">
        <f>SUM(E43:L43)</f>
        <v>28998</v>
      </c>
      <c r="E43" s="14">
        <v>22362</v>
      </c>
      <c r="F43" s="14">
        <v>1129</v>
      </c>
      <c r="G43" s="14">
        <v>635</v>
      </c>
      <c r="H43" s="14">
        <v>877</v>
      </c>
      <c r="I43" s="14">
        <v>971</v>
      </c>
      <c r="J43" s="14">
        <v>824</v>
      </c>
      <c r="K43" s="14">
        <v>1495</v>
      </c>
      <c r="L43" s="14">
        <v>705</v>
      </c>
    </row>
    <row r="44" spans="2:12" x14ac:dyDescent="0.2">
      <c r="C44" s="1" t="s">
        <v>197</v>
      </c>
      <c r="D44" s="62">
        <f>SUM(E44:L44)</f>
        <v>2605</v>
      </c>
      <c r="E44" s="14">
        <v>1515</v>
      </c>
      <c r="F44" s="14">
        <v>117</v>
      </c>
      <c r="G44" s="14">
        <v>232</v>
      </c>
      <c r="H44" s="14">
        <v>13</v>
      </c>
      <c r="I44" s="14">
        <v>225</v>
      </c>
      <c r="J44" s="14">
        <v>40</v>
      </c>
      <c r="K44" s="14">
        <v>310</v>
      </c>
      <c r="L44" s="14">
        <v>153</v>
      </c>
    </row>
    <row r="45" spans="2:12" x14ac:dyDescent="0.2">
      <c r="C45" s="1" t="s">
        <v>198</v>
      </c>
      <c r="D45" s="62">
        <f>SUM(E45:L45)</f>
        <v>7397</v>
      </c>
      <c r="E45" s="14">
        <v>5984</v>
      </c>
      <c r="F45" s="14">
        <v>5</v>
      </c>
      <c r="G45" s="14">
        <v>123</v>
      </c>
      <c r="H45" s="14">
        <v>208</v>
      </c>
      <c r="I45" s="14">
        <v>435</v>
      </c>
      <c r="J45" s="14">
        <v>147</v>
      </c>
      <c r="K45" s="14">
        <v>260</v>
      </c>
      <c r="L45" s="14">
        <v>235</v>
      </c>
    </row>
    <row r="46" spans="2:12" x14ac:dyDescent="0.2">
      <c r="C46" s="1" t="s">
        <v>199</v>
      </c>
      <c r="D46" s="62">
        <f>SUM(E46:L46)</f>
        <v>4878</v>
      </c>
      <c r="E46" s="14">
        <v>2636</v>
      </c>
      <c r="F46" s="14">
        <v>285</v>
      </c>
      <c r="G46" s="14">
        <v>74</v>
      </c>
      <c r="H46" s="14">
        <v>514</v>
      </c>
      <c r="I46" s="14">
        <v>241</v>
      </c>
      <c r="J46" s="14">
        <v>461</v>
      </c>
      <c r="K46" s="14">
        <v>513</v>
      </c>
      <c r="L46" s="14">
        <v>154</v>
      </c>
    </row>
    <row r="47" spans="2:12" x14ac:dyDescent="0.2">
      <c r="D47" s="7"/>
      <c r="E47" s="14"/>
      <c r="F47" s="14"/>
      <c r="G47" s="14"/>
      <c r="H47" s="14"/>
      <c r="I47" s="14"/>
      <c r="J47" s="14"/>
      <c r="K47" s="14"/>
      <c r="L47" s="14"/>
    </row>
    <row r="48" spans="2:12" x14ac:dyDescent="0.2">
      <c r="C48" s="1" t="s">
        <v>200</v>
      </c>
      <c r="D48" s="62">
        <f>SUM(E48:L48)</f>
        <v>2250</v>
      </c>
      <c r="E48" s="64">
        <f t="shared" ref="E48:L48" si="6">SUM(E49:E52)</f>
        <v>805</v>
      </c>
      <c r="F48" s="64">
        <f t="shared" si="6"/>
        <v>85</v>
      </c>
      <c r="G48" s="64">
        <f t="shared" si="6"/>
        <v>14</v>
      </c>
      <c r="H48" s="64">
        <f t="shared" si="6"/>
        <v>310</v>
      </c>
      <c r="I48" s="64">
        <f t="shared" si="6"/>
        <v>219</v>
      </c>
      <c r="J48" s="64">
        <f t="shared" si="6"/>
        <v>113</v>
      </c>
      <c r="K48" s="64">
        <f t="shared" si="6"/>
        <v>448</v>
      </c>
      <c r="L48" s="64">
        <f t="shared" si="6"/>
        <v>256</v>
      </c>
    </row>
    <row r="49" spans="3:12" x14ac:dyDescent="0.2">
      <c r="C49" s="1" t="s">
        <v>196</v>
      </c>
      <c r="D49" s="62">
        <f>SUM(E49:L49)</f>
        <v>2236</v>
      </c>
      <c r="E49" s="14">
        <v>805</v>
      </c>
      <c r="F49" s="14">
        <v>85</v>
      </c>
      <c r="G49" s="15" t="s">
        <v>201</v>
      </c>
      <c r="H49" s="14">
        <v>310</v>
      </c>
      <c r="I49" s="14">
        <v>219</v>
      </c>
      <c r="J49" s="14">
        <v>113</v>
      </c>
      <c r="K49" s="14">
        <v>448</v>
      </c>
      <c r="L49" s="14">
        <v>256</v>
      </c>
    </row>
    <row r="50" spans="3:12" x14ac:dyDescent="0.2">
      <c r="C50" s="1" t="s">
        <v>197</v>
      </c>
      <c r="D50" s="65" t="s">
        <v>201</v>
      </c>
      <c r="E50" s="15" t="s">
        <v>201</v>
      </c>
      <c r="F50" s="15" t="s">
        <v>201</v>
      </c>
      <c r="G50" s="15" t="s">
        <v>201</v>
      </c>
      <c r="H50" s="15" t="s">
        <v>201</v>
      </c>
      <c r="I50" s="15" t="s">
        <v>201</v>
      </c>
      <c r="J50" s="15" t="s">
        <v>201</v>
      </c>
      <c r="K50" s="15" t="s">
        <v>201</v>
      </c>
      <c r="L50" s="15" t="s">
        <v>201</v>
      </c>
    </row>
    <row r="51" spans="3:12" x14ac:dyDescent="0.2">
      <c r="C51" s="1" t="s">
        <v>198</v>
      </c>
      <c r="D51" s="65" t="s">
        <v>201</v>
      </c>
      <c r="E51" s="15" t="s">
        <v>201</v>
      </c>
      <c r="F51" s="15" t="s">
        <v>201</v>
      </c>
      <c r="G51" s="15" t="s">
        <v>201</v>
      </c>
      <c r="H51" s="15" t="s">
        <v>201</v>
      </c>
      <c r="I51" s="15" t="s">
        <v>201</v>
      </c>
      <c r="J51" s="15" t="s">
        <v>201</v>
      </c>
      <c r="K51" s="15" t="s">
        <v>201</v>
      </c>
      <c r="L51" s="15" t="s">
        <v>201</v>
      </c>
    </row>
    <row r="52" spans="3:12" x14ac:dyDescent="0.2">
      <c r="C52" s="1" t="s">
        <v>199</v>
      </c>
      <c r="D52" s="62">
        <f>SUM(E52:L52)</f>
        <v>14</v>
      </c>
      <c r="E52" s="15" t="s">
        <v>201</v>
      </c>
      <c r="F52" s="15" t="s">
        <v>201</v>
      </c>
      <c r="G52" s="14">
        <v>14</v>
      </c>
      <c r="H52" s="15" t="s">
        <v>201</v>
      </c>
      <c r="I52" s="15" t="s">
        <v>201</v>
      </c>
      <c r="J52" s="15" t="s">
        <v>201</v>
      </c>
      <c r="K52" s="15" t="s">
        <v>201</v>
      </c>
      <c r="L52" s="15" t="s">
        <v>201</v>
      </c>
    </row>
    <row r="53" spans="3:12" x14ac:dyDescent="0.2">
      <c r="D53" s="7"/>
      <c r="E53" s="14"/>
      <c r="F53" s="14"/>
      <c r="G53" s="14"/>
      <c r="H53" s="14"/>
      <c r="I53" s="14"/>
      <c r="J53" s="14"/>
      <c r="K53" s="14"/>
      <c r="L53" s="14"/>
    </row>
    <row r="54" spans="3:12" x14ac:dyDescent="0.2">
      <c r="C54" s="1" t="s">
        <v>202</v>
      </c>
      <c r="D54" s="62">
        <f>SUM(E54:L54)</f>
        <v>814</v>
      </c>
      <c r="E54" s="64">
        <f>SUM(E55:E58)</f>
        <v>814</v>
      </c>
      <c r="F54" s="15" t="s">
        <v>201</v>
      </c>
      <c r="G54" s="15" t="s">
        <v>201</v>
      </c>
      <c r="H54" s="15" t="s">
        <v>201</v>
      </c>
      <c r="I54" s="15" t="s">
        <v>201</v>
      </c>
      <c r="J54" s="15" t="s">
        <v>201</v>
      </c>
      <c r="K54" s="15" t="s">
        <v>201</v>
      </c>
      <c r="L54" s="15" t="s">
        <v>201</v>
      </c>
    </row>
    <row r="55" spans="3:12" x14ac:dyDescent="0.2">
      <c r="C55" s="1" t="s">
        <v>196</v>
      </c>
      <c r="D55" s="62">
        <f>SUM(E55:L55)</f>
        <v>426</v>
      </c>
      <c r="E55" s="14">
        <v>426</v>
      </c>
      <c r="F55" s="15" t="s">
        <v>201</v>
      </c>
      <c r="G55" s="15" t="s">
        <v>201</v>
      </c>
      <c r="H55" s="15" t="s">
        <v>201</v>
      </c>
      <c r="I55" s="15" t="s">
        <v>201</v>
      </c>
      <c r="J55" s="15" t="s">
        <v>201</v>
      </c>
      <c r="K55" s="15" t="s">
        <v>201</v>
      </c>
      <c r="L55" s="15" t="s">
        <v>201</v>
      </c>
    </row>
    <row r="56" spans="3:12" x14ac:dyDescent="0.2">
      <c r="C56" s="1" t="s">
        <v>197</v>
      </c>
      <c r="D56" s="62">
        <f>SUM(E56:L56)</f>
        <v>388</v>
      </c>
      <c r="E56" s="14">
        <v>388</v>
      </c>
      <c r="F56" s="15" t="s">
        <v>201</v>
      </c>
      <c r="G56" s="15" t="s">
        <v>201</v>
      </c>
      <c r="H56" s="15" t="s">
        <v>201</v>
      </c>
      <c r="I56" s="15" t="s">
        <v>201</v>
      </c>
      <c r="J56" s="15" t="s">
        <v>201</v>
      </c>
      <c r="K56" s="15" t="s">
        <v>201</v>
      </c>
      <c r="L56" s="15" t="s">
        <v>201</v>
      </c>
    </row>
    <row r="57" spans="3:12" x14ac:dyDescent="0.2">
      <c r="C57" s="1" t="s">
        <v>198</v>
      </c>
      <c r="D57" s="65" t="s">
        <v>201</v>
      </c>
      <c r="E57" s="15" t="s">
        <v>201</v>
      </c>
      <c r="F57" s="15" t="s">
        <v>201</v>
      </c>
      <c r="G57" s="15" t="s">
        <v>201</v>
      </c>
      <c r="H57" s="15" t="s">
        <v>201</v>
      </c>
      <c r="I57" s="15" t="s">
        <v>201</v>
      </c>
      <c r="J57" s="15" t="s">
        <v>201</v>
      </c>
      <c r="K57" s="15" t="s">
        <v>201</v>
      </c>
      <c r="L57" s="15" t="s">
        <v>201</v>
      </c>
    </row>
    <row r="58" spans="3:12" x14ac:dyDescent="0.2">
      <c r="C58" s="1" t="s">
        <v>199</v>
      </c>
      <c r="D58" s="65" t="s">
        <v>201</v>
      </c>
      <c r="E58" s="15" t="s">
        <v>201</v>
      </c>
      <c r="F58" s="15" t="s">
        <v>201</v>
      </c>
      <c r="G58" s="15" t="s">
        <v>201</v>
      </c>
      <c r="H58" s="15" t="s">
        <v>201</v>
      </c>
      <c r="I58" s="15" t="s">
        <v>201</v>
      </c>
      <c r="J58" s="15" t="s">
        <v>201</v>
      </c>
      <c r="K58" s="15" t="s">
        <v>201</v>
      </c>
      <c r="L58" s="15" t="s">
        <v>201</v>
      </c>
    </row>
    <row r="59" spans="3:12" x14ac:dyDescent="0.2">
      <c r="D59" s="7"/>
      <c r="E59" s="14"/>
      <c r="F59" s="14"/>
      <c r="G59" s="14"/>
      <c r="H59" s="14"/>
      <c r="I59" s="14"/>
      <c r="J59" s="14"/>
      <c r="K59" s="14"/>
      <c r="L59" s="14"/>
    </row>
    <row r="60" spans="3:12" x14ac:dyDescent="0.2">
      <c r="C60" s="1" t="s">
        <v>203</v>
      </c>
      <c r="D60" s="62">
        <f>SUM(E60:L60)</f>
        <v>1962</v>
      </c>
      <c r="E60" s="64">
        <f t="shared" ref="E60:L60" si="7">SUM(E61:E64)</f>
        <v>1277</v>
      </c>
      <c r="F60" s="64">
        <f t="shared" si="7"/>
        <v>22</v>
      </c>
      <c r="G60" s="64">
        <f t="shared" si="7"/>
        <v>39</v>
      </c>
      <c r="H60" s="15" t="s">
        <v>201</v>
      </c>
      <c r="I60" s="64">
        <f t="shared" si="7"/>
        <v>22</v>
      </c>
      <c r="J60" s="64">
        <f t="shared" si="7"/>
        <v>271</v>
      </c>
      <c r="K60" s="64">
        <f t="shared" si="7"/>
        <v>299</v>
      </c>
      <c r="L60" s="64">
        <f t="shared" si="7"/>
        <v>32</v>
      </c>
    </row>
    <row r="61" spans="3:12" x14ac:dyDescent="0.2">
      <c r="C61" s="1" t="s">
        <v>196</v>
      </c>
      <c r="D61" s="62">
        <f>SUM(E61:L61)</f>
        <v>540</v>
      </c>
      <c r="E61" s="14">
        <v>332</v>
      </c>
      <c r="F61" s="14">
        <v>22</v>
      </c>
      <c r="G61" s="14">
        <v>38</v>
      </c>
      <c r="H61" s="15" t="s">
        <v>201</v>
      </c>
      <c r="I61" s="14">
        <v>22</v>
      </c>
      <c r="J61" s="14">
        <v>47</v>
      </c>
      <c r="K61" s="14">
        <v>53</v>
      </c>
      <c r="L61" s="14">
        <v>26</v>
      </c>
    </row>
    <row r="62" spans="3:12" x14ac:dyDescent="0.2">
      <c r="C62" s="1" t="s">
        <v>197</v>
      </c>
      <c r="D62" s="62">
        <f>SUM(E62:L62)</f>
        <v>1365</v>
      </c>
      <c r="E62" s="14">
        <v>907</v>
      </c>
      <c r="F62" s="15" t="s">
        <v>201</v>
      </c>
      <c r="G62" s="14">
        <v>1</v>
      </c>
      <c r="H62" s="15" t="s">
        <v>201</v>
      </c>
      <c r="I62" s="15" t="s">
        <v>201</v>
      </c>
      <c r="J62" s="14">
        <v>209</v>
      </c>
      <c r="K62" s="14">
        <v>242</v>
      </c>
      <c r="L62" s="14">
        <v>6</v>
      </c>
    </row>
    <row r="63" spans="3:12" x14ac:dyDescent="0.2">
      <c r="C63" s="1" t="s">
        <v>198</v>
      </c>
      <c r="D63" s="62">
        <f>SUM(E63:L63)</f>
        <v>57</v>
      </c>
      <c r="E63" s="14">
        <v>38</v>
      </c>
      <c r="F63" s="15" t="s">
        <v>201</v>
      </c>
      <c r="G63" s="15" t="s">
        <v>201</v>
      </c>
      <c r="H63" s="15" t="s">
        <v>201</v>
      </c>
      <c r="I63" s="15" t="s">
        <v>201</v>
      </c>
      <c r="J63" s="14">
        <v>15</v>
      </c>
      <c r="K63" s="14">
        <v>4</v>
      </c>
      <c r="L63" s="15" t="s">
        <v>201</v>
      </c>
    </row>
    <row r="64" spans="3:12" x14ac:dyDescent="0.2">
      <c r="C64" s="1" t="s">
        <v>199</v>
      </c>
      <c r="D64" s="65" t="s">
        <v>201</v>
      </c>
      <c r="E64" s="15" t="s">
        <v>201</v>
      </c>
      <c r="F64" s="15" t="s">
        <v>201</v>
      </c>
      <c r="G64" s="15" t="s">
        <v>201</v>
      </c>
      <c r="H64" s="15" t="s">
        <v>201</v>
      </c>
      <c r="I64" s="15" t="s">
        <v>201</v>
      </c>
      <c r="J64" s="15" t="s">
        <v>201</v>
      </c>
      <c r="K64" s="15" t="s">
        <v>201</v>
      </c>
      <c r="L64" s="15" t="s">
        <v>201</v>
      </c>
    </row>
    <row r="65" spans="1:12" x14ac:dyDescent="0.2">
      <c r="D65" s="7"/>
      <c r="E65" s="14"/>
      <c r="F65" s="14"/>
      <c r="G65" s="14"/>
      <c r="H65" s="14"/>
      <c r="I65" s="14"/>
      <c r="J65" s="14"/>
      <c r="K65" s="14"/>
      <c r="L65" s="14"/>
    </row>
    <row r="66" spans="1:12" x14ac:dyDescent="0.2">
      <c r="C66" s="1" t="s">
        <v>204</v>
      </c>
      <c r="D66" s="62">
        <f>SUM(E66:L66)</f>
        <v>22276</v>
      </c>
      <c r="E66" s="64">
        <f t="shared" ref="E66:L66" si="8">SUM(E67:E70)</f>
        <v>7017</v>
      </c>
      <c r="F66" s="64">
        <f t="shared" si="8"/>
        <v>1473</v>
      </c>
      <c r="G66" s="64">
        <f t="shared" si="8"/>
        <v>1675</v>
      </c>
      <c r="H66" s="64">
        <f t="shared" si="8"/>
        <v>2337</v>
      </c>
      <c r="I66" s="64">
        <f t="shared" si="8"/>
        <v>1799</v>
      </c>
      <c r="J66" s="64">
        <f t="shared" si="8"/>
        <v>2688</v>
      </c>
      <c r="K66" s="64">
        <f t="shared" si="8"/>
        <v>3364</v>
      </c>
      <c r="L66" s="64">
        <f t="shared" si="8"/>
        <v>1923</v>
      </c>
    </row>
    <row r="67" spans="1:12" x14ac:dyDescent="0.2">
      <c r="A67" s="30"/>
      <c r="B67" s="30"/>
      <c r="C67" s="1" t="s">
        <v>196</v>
      </c>
      <c r="D67" s="62">
        <f>SUM(E67:L67)</f>
        <v>12020</v>
      </c>
      <c r="E67" s="14">
        <v>4941</v>
      </c>
      <c r="F67" s="14">
        <v>697</v>
      </c>
      <c r="G67" s="14">
        <v>837</v>
      </c>
      <c r="H67" s="14">
        <v>813</v>
      </c>
      <c r="I67" s="14">
        <v>1050</v>
      </c>
      <c r="J67" s="14">
        <v>482</v>
      </c>
      <c r="K67" s="14">
        <v>2391</v>
      </c>
      <c r="L67" s="14">
        <v>809</v>
      </c>
    </row>
    <row r="68" spans="1:12" x14ac:dyDescent="0.2">
      <c r="A68" s="30"/>
      <c r="B68" s="30"/>
      <c r="C68" s="1" t="s">
        <v>197</v>
      </c>
      <c r="D68" s="62">
        <f>SUM(E68:L68)</f>
        <v>9061</v>
      </c>
      <c r="E68" s="14">
        <v>1903</v>
      </c>
      <c r="F68" s="14">
        <v>579</v>
      </c>
      <c r="G68" s="14">
        <v>838</v>
      </c>
      <c r="H68" s="14">
        <v>1372</v>
      </c>
      <c r="I68" s="14">
        <v>633</v>
      </c>
      <c r="J68" s="14">
        <v>1669</v>
      </c>
      <c r="K68" s="14">
        <v>973</v>
      </c>
      <c r="L68" s="14">
        <v>1094</v>
      </c>
    </row>
    <row r="69" spans="1:12" x14ac:dyDescent="0.2">
      <c r="A69" s="30"/>
      <c r="B69" s="30"/>
      <c r="C69" s="1" t="s">
        <v>198</v>
      </c>
      <c r="D69" s="62">
        <f>SUM(E69:L69)</f>
        <v>58</v>
      </c>
      <c r="E69" s="14">
        <v>58</v>
      </c>
      <c r="F69" s="15" t="s">
        <v>201</v>
      </c>
      <c r="G69" s="15" t="s">
        <v>201</v>
      </c>
      <c r="H69" s="15" t="s">
        <v>201</v>
      </c>
      <c r="I69" s="15" t="s">
        <v>201</v>
      </c>
      <c r="J69" s="15" t="s">
        <v>201</v>
      </c>
      <c r="K69" s="15" t="s">
        <v>201</v>
      </c>
      <c r="L69" s="15" t="s">
        <v>201</v>
      </c>
    </row>
    <row r="70" spans="1:12" x14ac:dyDescent="0.2">
      <c r="A70" s="30"/>
      <c r="B70" s="30"/>
      <c r="C70" s="1" t="s">
        <v>199</v>
      </c>
      <c r="D70" s="62">
        <f>SUM(E70:L70)</f>
        <v>1137</v>
      </c>
      <c r="E70" s="14">
        <v>115</v>
      </c>
      <c r="F70" s="14">
        <v>197</v>
      </c>
      <c r="G70" s="15" t="s">
        <v>201</v>
      </c>
      <c r="H70" s="14">
        <v>152</v>
      </c>
      <c r="I70" s="14">
        <v>116</v>
      </c>
      <c r="J70" s="14">
        <v>537</v>
      </c>
      <c r="K70" s="15" t="s">
        <v>201</v>
      </c>
      <c r="L70" s="14">
        <v>20</v>
      </c>
    </row>
    <row r="71" spans="1:12" ht="18" thickBot="1" x14ac:dyDescent="0.25">
      <c r="A71" s="30"/>
      <c r="B71" s="34"/>
      <c r="C71" s="34"/>
      <c r="D71" s="19"/>
      <c r="E71" s="66"/>
      <c r="F71" s="67"/>
      <c r="G71" s="67"/>
      <c r="H71" s="67"/>
      <c r="I71" s="67"/>
      <c r="J71" s="67"/>
      <c r="K71" s="67"/>
      <c r="L71" s="67"/>
    </row>
    <row r="72" spans="1:12" x14ac:dyDescent="0.2">
      <c r="A72" s="30"/>
      <c r="B72" s="30"/>
      <c r="C72" s="1" t="s">
        <v>205</v>
      </c>
      <c r="E72" s="30"/>
      <c r="I72" s="1" t="s">
        <v>206</v>
      </c>
    </row>
    <row r="73" spans="1:12" x14ac:dyDescent="0.2">
      <c r="A73" s="1"/>
      <c r="B73" s="30"/>
      <c r="C73" s="30"/>
      <c r="D73" s="30"/>
      <c r="E73" s="30"/>
    </row>
  </sheetData>
  <phoneticPr fontId="2"/>
  <pageMargins left="0.37" right="0.6" top="0.55000000000000004" bottom="0.51" header="0.51200000000000001" footer="0.51200000000000001"/>
  <pageSetup paperSize="12" scale="75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73"/>
  <sheetViews>
    <sheetView showGridLines="0" zoomScale="75" zoomScaleNormal="100" workbookViewId="0"/>
  </sheetViews>
  <sheetFormatPr defaultColWidth="10.875" defaultRowHeight="17.25" x14ac:dyDescent="0.2"/>
  <cols>
    <col min="1" max="1" width="13.375" style="2" customWidth="1"/>
    <col min="2" max="2" width="19.625" style="2" customWidth="1"/>
    <col min="3" max="3" width="10.875" style="2"/>
    <col min="4" max="4" width="12.125" style="2" customWidth="1"/>
    <col min="5" max="5" width="10.875" style="2"/>
    <col min="6" max="6" width="12.125" style="2" customWidth="1"/>
    <col min="7" max="7" width="10.875" style="2"/>
    <col min="8" max="8" width="12.125" style="2" customWidth="1"/>
    <col min="9" max="9" width="9.625" style="2" customWidth="1"/>
    <col min="10" max="10" width="12.125" style="2" customWidth="1"/>
    <col min="11" max="11" width="10.875" style="2"/>
    <col min="12" max="12" width="12.125" style="2" customWidth="1"/>
    <col min="13" max="256" width="10.875" style="2"/>
    <col min="257" max="257" width="13.375" style="2" customWidth="1"/>
    <col min="258" max="258" width="19.625" style="2" customWidth="1"/>
    <col min="259" max="259" width="10.875" style="2"/>
    <col min="260" max="260" width="12.125" style="2" customWidth="1"/>
    <col min="261" max="261" width="10.875" style="2"/>
    <col min="262" max="262" width="12.125" style="2" customWidth="1"/>
    <col min="263" max="263" width="10.875" style="2"/>
    <col min="264" max="264" width="12.125" style="2" customWidth="1"/>
    <col min="265" max="265" width="9.625" style="2" customWidth="1"/>
    <col min="266" max="266" width="12.125" style="2" customWidth="1"/>
    <col min="267" max="267" width="10.875" style="2"/>
    <col min="268" max="268" width="12.125" style="2" customWidth="1"/>
    <col min="269" max="512" width="10.875" style="2"/>
    <col min="513" max="513" width="13.375" style="2" customWidth="1"/>
    <col min="514" max="514" width="19.625" style="2" customWidth="1"/>
    <col min="515" max="515" width="10.875" style="2"/>
    <col min="516" max="516" width="12.125" style="2" customWidth="1"/>
    <col min="517" max="517" width="10.875" style="2"/>
    <col min="518" max="518" width="12.125" style="2" customWidth="1"/>
    <col min="519" max="519" width="10.875" style="2"/>
    <col min="520" max="520" width="12.125" style="2" customWidth="1"/>
    <col min="521" max="521" width="9.625" style="2" customWidth="1"/>
    <col min="522" max="522" width="12.125" style="2" customWidth="1"/>
    <col min="523" max="523" width="10.875" style="2"/>
    <col min="524" max="524" width="12.125" style="2" customWidth="1"/>
    <col min="525" max="768" width="10.875" style="2"/>
    <col min="769" max="769" width="13.375" style="2" customWidth="1"/>
    <col min="770" max="770" width="19.625" style="2" customWidth="1"/>
    <col min="771" max="771" width="10.875" style="2"/>
    <col min="772" max="772" width="12.125" style="2" customWidth="1"/>
    <col min="773" max="773" width="10.875" style="2"/>
    <col min="774" max="774" width="12.125" style="2" customWidth="1"/>
    <col min="775" max="775" width="10.875" style="2"/>
    <col min="776" max="776" width="12.125" style="2" customWidth="1"/>
    <col min="777" max="777" width="9.625" style="2" customWidth="1"/>
    <col min="778" max="778" width="12.125" style="2" customWidth="1"/>
    <col min="779" max="779" width="10.875" style="2"/>
    <col min="780" max="780" width="12.125" style="2" customWidth="1"/>
    <col min="781" max="1024" width="10.875" style="2"/>
    <col min="1025" max="1025" width="13.375" style="2" customWidth="1"/>
    <col min="1026" max="1026" width="19.625" style="2" customWidth="1"/>
    <col min="1027" max="1027" width="10.875" style="2"/>
    <col min="1028" max="1028" width="12.125" style="2" customWidth="1"/>
    <col min="1029" max="1029" width="10.875" style="2"/>
    <col min="1030" max="1030" width="12.125" style="2" customWidth="1"/>
    <col min="1031" max="1031" width="10.875" style="2"/>
    <col min="1032" max="1032" width="12.125" style="2" customWidth="1"/>
    <col min="1033" max="1033" width="9.625" style="2" customWidth="1"/>
    <col min="1034" max="1034" width="12.125" style="2" customWidth="1"/>
    <col min="1035" max="1035" width="10.875" style="2"/>
    <col min="1036" max="1036" width="12.125" style="2" customWidth="1"/>
    <col min="1037" max="1280" width="10.875" style="2"/>
    <col min="1281" max="1281" width="13.375" style="2" customWidth="1"/>
    <col min="1282" max="1282" width="19.625" style="2" customWidth="1"/>
    <col min="1283" max="1283" width="10.875" style="2"/>
    <col min="1284" max="1284" width="12.125" style="2" customWidth="1"/>
    <col min="1285" max="1285" width="10.875" style="2"/>
    <col min="1286" max="1286" width="12.125" style="2" customWidth="1"/>
    <col min="1287" max="1287" width="10.875" style="2"/>
    <col min="1288" max="1288" width="12.125" style="2" customWidth="1"/>
    <col min="1289" max="1289" width="9.625" style="2" customWidth="1"/>
    <col min="1290" max="1290" width="12.125" style="2" customWidth="1"/>
    <col min="1291" max="1291" width="10.875" style="2"/>
    <col min="1292" max="1292" width="12.125" style="2" customWidth="1"/>
    <col min="1293" max="1536" width="10.875" style="2"/>
    <col min="1537" max="1537" width="13.375" style="2" customWidth="1"/>
    <col min="1538" max="1538" width="19.625" style="2" customWidth="1"/>
    <col min="1539" max="1539" width="10.875" style="2"/>
    <col min="1540" max="1540" width="12.125" style="2" customWidth="1"/>
    <col min="1541" max="1541" width="10.875" style="2"/>
    <col min="1542" max="1542" width="12.125" style="2" customWidth="1"/>
    <col min="1543" max="1543" width="10.875" style="2"/>
    <col min="1544" max="1544" width="12.125" style="2" customWidth="1"/>
    <col min="1545" max="1545" width="9.625" style="2" customWidth="1"/>
    <col min="1546" max="1546" width="12.125" style="2" customWidth="1"/>
    <col min="1547" max="1547" width="10.875" style="2"/>
    <col min="1548" max="1548" width="12.125" style="2" customWidth="1"/>
    <col min="1549" max="1792" width="10.875" style="2"/>
    <col min="1793" max="1793" width="13.375" style="2" customWidth="1"/>
    <col min="1794" max="1794" width="19.625" style="2" customWidth="1"/>
    <col min="1795" max="1795" width="10.875" style="2"/>
    <col min="1796" max="1796" width="12.125" style="2" customWidth="1"/>
    <col min="1797" max="1797" width="10.875" style="2"/>
    <col min="1798" max="1798" width="12.125" style="2" customWidth="1"/>
    <col min="1799" max="1799" width="10.875" style="2"/>
    <col min="1800" max="1800" width="12.125" style="2" customWidth="1"/>
    <col min="1801" max="1801" width="9.625" style="2" customWidth="1"/>
    <col min="1802" max="1802" width="12.125" style="2" customWidth="1"/>
    <col min="1803" max="1803" width="10.875" style="2"/>
    <col min="1804" max="1804" width="12.125" style="2" customWidth="1"/>
    <col min="1805" max="2048" width="10.875" style="2"/>
    <col min="2049" max="2049" width="13.375" style="2" customWidth="1"/>
    <col min="2050" max="2050" width="19.625" style="2" customWidth="1"/>
    <col min="2051" max="2051" width="10.875" style="2"/>
    <col min="2052" max="2052" width="12.125" style="2" customWidth="1"/>
    <col min="2053" max="2053" width="10.875" style="2"/>
    <col min="2054" max="2054" width="12.125" style="2" customWidth="1"/>
    <col min="2055" max="2055" width="10.875" style="2"/>
    <col min="2056" max="2056" width="12.125" style="2" customWidth="1"/>
    <col min="2057" max="2057" width="9.625" style="2" customWidth="1"/>
    <col min="2058" max="2058" width="12.125" style="2" customWidth="1"/>
    <col min="2059" max="2059" width="10.875" style="2"/>
    <col min="2060" max="2060" width="12.125" style="2" customWidth="1"/>
    <col min="2061" max="2304" width="10.875" style="2"/>
    <col min="2305" max="2305" width="13.375" style="2" customWidth="1"/>
    <col min="2306" max="2306" width="19.625" style="2" customWidth="1"/>
    <col min="2307" max="2307" width="10.875" style="2"/>
    <col min="2308" max="2308" width="12.125" style="2" customWidth="1"/>
    <col min="2309" max="2309" width="10.875" style="2"/>
    <col min="2310" max="2310" width="12.125" style="2" customWidth="1"/>
    <col min="2311" max="2311" width="10.875" style="2"/>
    <col min="2312" max="2312" width="12.125" style="2" customWidth="1"/>
    <col min="2313" max="2313" width="9.625" style="2" customWidth="1"/>
    <col min="2314" max="2314" width="12.125" style="2" customWidth="1"/>
    <col min="2315" max="2315" width="10.875" style="2"/>
    <col min="2316" max="2316" width="12.125" style="2" customWidth="1"/>
    <col min="2317" max="2560" width="10.875" style="2"/>
    <col min="2561" max="2561" width="13.375" style="2" customWidth="1"/>
    <col min="2562" max="2562" width="19.625" style="2" customWidth="1"/>
    <col min="2563" max="2563" width="10.875" style="2"/>
    <col min="2564" max="2564" width="12.125" style="2" customWidth="1"/>
    <col min="2565" max="2565" width="10.875" style="2"/>
    <col min="2566" max="2566" width="12.125" style="2" customWidth="1"/>
    <col min="2567" max="2567" width="10.875" style="2"/>
    <col min="2568" max="2568" width="12.125" style="2" customWidth="1"/>
    <col min="2569" max="2569" width="9.625" style="2" customWidth="1"/>
    <col min="2570" max="2570" width="12.125" style="2" customWidth="1"/>
    <col min="2571" max="2571" width="10.875" style="2"/>
    <col min="2572" max="2572" width="12.125" style="2" customWidth="1"/>
    <col min="2573" max="2816" width="10.875" style="2"/>
    <col min="2817" max="2817" width="13.375" style="2" customWidth="1"/>
    <col min="2818" max="2818" width="19.625" style="2" customWidth="1"/>
    <col min="2819" max="2819" width="10.875" style="2"/>
    <col min="2820" max="2820" width="12.125" style="2" customWidth="1"/>
    <col min="2821" max="2821" width="10.875" style="2"/>
    <col min="2822" max="2822" width="12.125" style="2" customWidth="1"/>
    <col min="2823" max="2823" width="10.875" style="2"/>
    <col min="2824" max="2824" width="12.125" style="2" customWidth="1"/>
    <col min="2825" max="2825" width="9.625" style="2" customWidth="1"/>
    <col min="2826" max="2826" width="12.125" style="2" customWidth="1"/>
    <col min="2827" max="2827" width="10.875" style="2"/>
    <col min="2828" max="2828" width="12.125" style="2" customWidth="1"/>
    <col min="2829" max="3072" width="10.875" style="2"/>
    <col min="3073" max="3073" width="13.375" style="2" customWidth="1"/>
    <col min="3074" max="3074" width="19.625" style="2" customWidth="1"/>
    <col min="3075" max="3075" width="10.875" style="2"/>
    <col min="3076" max="3076" width="12.125" style="2" customWidth="1"/>
    <col min="3077" max="3077" width="10.875" style="2"/>
    <col min="3078" max="3078" width="12.125" style="2" customWidth="1"/>
    <col min="3079" max="3079" width="10.875" style="2"/>
    <col min="3080" max="3080" width="12.125" style="2" customWidth="1"/>
    <col min="3081" max="3081" width="9.625" style="2" customWidth="1"/>
    <col min="3082" max="3082" width="12.125" style="2" customWidth="1"/>
    <col min="3083" max="3083" width="10.875" style="2"/>
    <col min="3084" max="3084" width="12.125" style="2" customWidth="1"/>
    <col min="3085" max="3328" width="10.875" style="2"/>
    <col min="3329" max="3329" width="13.375" style="2" customWidth="1"/>
    <col min="3330" max="3330" width="19.625" style="2" customWidth="1"/>
    <col min="3331" max="3331" width="10.875" style="2"/>
    <col min="3332" max="3332" width="12.125" style="2" customWidth="1"/>
    <col min="3333" max="3333" width="10.875" style="2"/>
    <col min="3334" max="3334" width="12.125" style="2" customWidth="1"/>
    <col min="3335" max="3335" width="10.875" style="2"/>
    <col min="3336" max="3336" width="12.125" style="2" customWidth="1"/>
    <col min="3337" max="3337" width="9.625" style="2" customWidth="1"/>
    <col min="3338" max="3338" width="12.125" style="2" customWidth="1"/>
    <col min="3339" max="3339" width="10.875" style="2"/>
    <col min="3340" max="3340" width="12.125" style="2" customWidth="1"/>
    <col min="3341" max="3584" width="10.875" style="2"/>
    <col min="3585" max="3585" width="13.375" style="2" customWidth="1"/>
    <col min="3586" max="3586" width="19.625" style="2" customWidth="1"/>
    <col min="3587" max="3587" width="10.875" style="2"/>
    <col min="3588" max="3588" width="12.125" style="2" customWidth="1"/>
    <col min="3589" max="3589" width="10.875" style="2"/>
    <col min="3590" max="3590" width="12.125" style="2" customWidth="1"/>
    <col min="3591" max="3591" width="10.875" style="2"/>
    <col min="3592" max="3592" width="12.125" style="2" customWidth="1"/>
    <col min="3593" max="3593" width="9.625" style="2" customWidth="1"/>
    <col min="3594" max="3594" width="12.125" style="2" customWidth="1"/>
    <col min="3595" max="3595" width="10.875" style="2"/>
    <col min="3596" max="3596" width="12.125" style="2" customWidth="1"/>
    <col min="3597" max="3840" width="10.875" style="2"/>
    <col min="3841" max="3841" width="13.375" style="2" customWidth="1"/>
    <col min="3842" max="3842" width="19.625" style="2" customWidth="1"/>
    <col min="3843" max="3843" width="10.875" style="2"/>
    <col min="3844" max="3844" width="12.125" style="2" customWidth="1"/>
    <col min="3845" max="3845" width="10.875" style="2"/>
    <col min="3846" max="3846" width="12.125" style="2" customWidth="1"/>
    <col min="3847" max="3847" width="10.875" style="2"/>
    <col min="3848" max="3848" width="12.125" style="2" customWidth="1"/>
    <col min="3849" max="3849" width="9.625" style="2" customWidth="1"/>
    <col min="3850" max="3850" width="12.125" style="2" customWidth="1"/>
    <col min="3851" max="3851" width="10.875" style="2"/>
    <col min="3852" max="3852" width="12.125" style="2" customWidth="1"/>
    <col min="3853" max="4096" width="10.875" style="2"/>
    <col min="4097" max="4097" width="13.375" style="2" customWidth="1"/>
    <col min="4098" max="4098" width="19.625" style="2" customWidth="1"/>
    <col min="4099" max="4099" width="10.875" style="2"/>
    <col min="4100" max="4100" width="12.125" style="2" customWidth="1"/>
    <col min="4101" max="4101" width="10.875" style="2"/>
    <col min="4102" max="4102" width="12.125" style="2" customWidth="1"/>
    <col min="4103" max="4103" width="10.875" style="2"/>
    <col min="4104" max="4104" width="12.125" style="2" customWidth="1"/>
    <col min="4105" max="4105" width="9.625" style="2" customWidth="1"/>
    <col min="4106" max="4106" width="12.125" style="2" customWidth="1"/>
    <col min="4107" max="4107" width="10.875" style="2"/>
    <col min="4108" max="4108" width="12.125" style="2" customWidth="1"/>
    <col min="4109" max="4352" width="10.875" style="2"/>
    <col min="4353" max="4353" width="13.375" style="2" customWidth="1"/>
    <col min="4354" max="4354" width="19.625" style="2" customWidth="1"/>
    <col min="4355" max="4355" width="10.875" style="2"/>
    <col min="4356" max="4356" width="12.125" style="2" customWidth="1"/>
    <col min="4357" max="4357" width="10.875" style="2"/>
    <col min="4358" max="4358" width="12.125" style="2" customWidth="1"/>
    <col min="4359" max="4359" width="10.875" style="2"/>
    <col min="4360" max="4360" width="12.125" style="2" customWidth="1"/>
    <col min="4361" max="4361" width="9.625" style="2" customWidth="1"/>
    <col min="4362" max="4362" width="12.125" style="2" customWidth="1"/>
    <col min="4363" max="4363" width="10.875" style="2"/>
    <col min="4364" max="4364" width="12.125" style="2" customWidth="1"/>
    <col min="4365" max="4608" width="10.875" style="2"/>
    <col min="4609" max="4609" width="13.375" style="2" customWidth="1"/>
    <col min="4610" max="4610" width="19.625" style="2" customWidth="1"/>
    <col min="4611" max="4611" width="10.875" style="2"/>
    <col min="4612" max="4612" width="12.125" style="2" customWidth="1"/>
    <col min="4613" max="4613" width="10.875" style="2"/>
    <col min="4614" max="4614" width="12.125" style="2" customWidth="1"/>
    <col min="4615" max="4615" width="10.875" style="2"/>
    <col min="4616" max="4616" width="12.125" style="2" customWidth="1"/>
    <col min="4617" max="4617" width="9.625" style="2" customWidth="1"/>
    <col min="4618" max="4618" width="12.125" style="2" customWidth="1"/>
    <col min="4619" max="4619" width="10.875" style="2"/>
    <col min="4620" max="4620" width="12.125" style="2" customWidth="1"/>
    <col min="4621" max="4864" width="10.875" style="2"/>
    <col min="4865" max="4865" width="13.375" style="2" customWidth="1"/>
    <col min="4866" max="4866" width="19.625" style="2" customWidth="1"/>
    <col min="4867" max="4867" width="10.875" style="2"/>
    <col min="4868" max="4868" width="12.125" style="2" customWidth="1"/>
    <col min="4869" max="4869" width="10.875" style="2"/>
    <col min="4870" max="4870" width="12.125" style="2" customWidth="1"/>
    <col min="4871" max="4871" width="10.875" style="2"/>
    <col min="4872" max="4872" width="12.125" style="2" customWidth="1"/>
    <col min="4873" max="4873" width="9.625" style="2" customWidth="1"/>
    <col min="4874" max="4874" width="12.125" style="2" customWidth="1"/>
    <col min="4875" max="4875" width="10.875" style="2"/>
    <col min="4876" max="4876" width="12.125" style="2" customWidth="1"/>
    <col min="4877" max="5120" width="10.875" style="2"/>
    <col min="5121" max="5121" width="13.375" style="2" customWidth="1"/>
    <col min="5122" max="5122" width="19.625" style="2" customWidth="1"/>
    <col min="5123" max="5123" width="10.875" style="2"/>
    <col min="5124" max="5124" width="12.125" style="2" customWidth="1"/>
    <col min="5125" max="5125" width="10.875" style="2"/>
    <col min="5126" max="5126" width="12.125" style="2" customWidth="1"/>
    <col min="5127" max="5127" width="10.875" style="2"/>
    <col min="5128" max="5128" width="12.125" style="2" customWidth="1"/>
    <col min="5129" max="5129" width="9.625" style="2" customWidth="1"/>
    <col min="5130" max="5130" width="12.125" style="2" customWidth="1"/>
    <col min="5131" max="5131" width="10.875" style="2"/>
    <col min="5132" max="5132" width="12.125" style="2" customWidth="1"/>
    <col min="5133" max="5376" width="10.875" style="2"/>
    <col min="5377" max="5377" width="13.375" style="2" customWidth="1"/>
    <col min="5378" max="5378" width="19.625" style="2" customWidth="1"/>
    <col min="5379" max="5379" width="10.875" style="2"/>
    <col min="5380" max="5380" width="12.125" style="2" customWidth="1"/>
    <col min="5381" max="5381" width="10.875" style="2"/>
    <col min="5382" max="5382" width="12.125" style="2" customWidth="1"/>
    <col min="5383" max="5383" width="10.875" style="2"/>
    <col min="5384" max="5384" width="12.125" style="2" customWidth="1"/>
    <col min="5385" max="5385" width="9.625" style="2" customWidth="1"/>
    <col min="5386" max="5386" width="12.125" style="2" customWidth="1"/>
    <col min="5387" max="5387" width="10.875" style="2"/>
    <col min="5388" max="5388" width="12.125" style="2" customWidth="1"/>
    <col min="5389" max="5632" width="10.875" style="2"/>
    <col min="5633" max="5633" width="13.375" style="2" customWidth="1"/>
    <col min="5634" max="5634" width="19.625" style="2" customWidth="1"/>
    <col min="5635" max="5635" width="10.875" style="2"/>
    <col min="5636" max="5636" width="12.125" style="2" customWidth="1"/>
    <col min="5637" max="5637" width="10.875" style="2"/>
    <col min="5638" max="5638" width="12.125" style="2" customWidth="1"/>
    <col min="5639" max="5639" width="10.875" style="2"/>
    <col min="5640" max="5640" width="12.125" style="2" customWidth="1"/>
    <col min="5641" max="5641" width="9.625" style="2" customWidth="1"/>
    <col min="5642" max="5642" width="12.125" style="2" customWidth="1"/>
    <col min="5643" max="5643" width="10.875" style="2"/>
    <col min="5644" max="5644" width="12.125" style="2" customWidth="1"/>
    <col min="5645" max="5888" width="10.875" style="2"/>
    <col min="5889" max="5889" width="13.375" style="2" customWidth="1"/>
    <col min="5890" max="5890" width="19.625" style="2" customWidth="1"/>
    <col min="5891" max="5891" width="10.875" style="2"/>
    <col min="5892" max="5892" width="12.125" style="2" customWidth="1"/>
    <col min="5893" max="5893" width="10.875" style="2"/>
    <col min="5894" max="5894" width="12.125" style="2" customWidth="1"/>
    <col min="5895" max="5895" width="10.875" style="2"/>
    <col min="5896" max="5896" width="12.125" style="2" customWidth="1"/>
    <col min="5897" max="5897" width="9.625" style="2" customWidth="1"/>
    <col min="5898" max="5898" width="12.125" style="2" customWidth="1"/>
    <col min="5899" max="5899" width="10.875" style="2"/>
    <col min="5900" max="5900" width="12.125" style="2" customWidth="1"/>
    <col min="5901" max="6144" width="10.875" style="2"/>
    <col min="6145" max="6145" width="13.375" style="2" customWidth="1"/>
    <col min="6146" max="6146" width="19.625" style="2" customWidth="1"/>
    <col min="6147" max="6147" width="10.875" style="2"/>
    <col min="6148" max="6148" width="12.125" style="2" customWidth="1"/>
    <col min="6149" max="6149" width="10.875" style="2"/>
    <col min="6150" max="6150" width="12.125" style="2" customWidth="1"/>
    <col min="6151" max="6151" width="10.875" style="2"/>
    <col min="6152" max="6152" width="12.125" style="2" customWidth="1"/>
    <col min="6153" max="6153" width="9.625" style="2" customWidth="1"/>
    <col min="6154" max="6154" width="12.125" style="2" customWidth="1"/>
    <col min="6155" max="6155" width="10.875" style="2"/>
    <col min="6156" max="6156" width="12.125" style="2" customWidth="1"/>
    <col min="6157" max="6400" width="10.875" style="2"/>
    <col min="6401" max="6401" width="13.375" style="2" customWidth="1"/>
    <col min="6402" max="6402" width="19.625" style="2" customWidth="1"/>
    <col min="6403" max="6403" width="10.875" style="2"/>
    <col min="6404" max="6404" width="12.125" style="2" customWidth="1"/>
    <col min="6405" max="6405" width="10.875" style="2"/>
    <col min="6406" max="6406" width="12.125" style="2" customWidth="1"/>
    <col min="6407" max="6407" width="10.875" style="2"/>
    <col min="6408" max="6408" width="12.125" style="2" customWidth="1"/>
    <col min="6409" max="6409" width="9.625" style="2" customWidth="1"/>
    <col min="6410" max="6410" width="12.125" style="2" customWidth="1"/>
    <col min="6411" max="6411" width="10.875" style="2"/>
    <col min="6412" max="6412" width="12.125" style="2" customWidth="1"/>
    <col min="6413" max="6656" width="10.875" style="2"/>
    <col min="6657" max="6657" width="13.375" style="2" customWidth="1"/>
    <col min="6658" max="6658" width="19.625" style="2" customWidth="1"/>
    <col min="6659" max="6659" width="10.875" style="2"/>
    <col min="6660" max="6660" width="12.125" style="2" customWidth="1"/>
    <col min="6661" max="6661" width="10.875" style="2"/>
    <col min="6662" max="6662" width="12.125" style="2" customWidth="1"/>
    <col min="6663" max="6663" width="10.875" style="2"/>
    <col min="6664" max="6664" width="12.125" style="2" customWidth="1"/>
    <col min="6665" max="6665" width="9.625" style="2" customWidth="1"/>
    <col min="6666" max="6666" width="12.125" style="2" customWidth="1"/>
    <col min="6667" max="6667" width="10.875" style="2"/>
    <col min="6668" max="6668" width="12.125" style="2" customWidth="1"/>
    <col min="6669" max="6912" width="10.875" style="2"/>
    <col min="6913" max="6913" width="13.375" style="2" customWidth="1"/>
    <col min="6914" max="6914" width="19.625" style="2" customWidth="1"/>
    <col min="6915" max="6915" width="10.875" style="2"/>
    <col min="6916" max="6916" width="12.125" style="2" customWidth="1"/>
    <col min="6917" max="6917" width="10.875" style="2"/>
    <col min="6918" max="6918" width="12.125" style="2" customWidth="1"/>
    <col min="6919" max="6919" width="10.875" style="2"/>
    <col min="6920" max="6920" width="12.125" style="2" customWidth="1"/>
    <col min="6921" max="6921" width="9.625" style="2" customWidth="1"/>
    <col min="6922" max="6922" width="12.125" style="2" customWidth="1"/>
    <col min="6923" max="6923" width="10.875" style="2"/>
    <col min="6924" max="6924" width="12.125" style="2" customWidth="1"/>
    <col min="6925" max="7168" width="10.875" style="2"/>
    <col min="7169" max="7169" width="13.375" style="2" customWidth="1"/>
    <col min="7170" max="7170" width="19.625" style="2" customWidth="1"/>
    <col min="7171" max="7171" width="10.875" style="2"/>
    <col min="7172" max="7172" width="12.125" style="2" customWidth="1"/>
    <col min="7173" max="7173" width="10.875" style="2"/>
    <col min="7174" max="7174" width="12.125" style="2" customWidth="1"/>
    <col min="7175" max="7175" width="10.875" style="2"/>
    <col min="7176" max="7176" width="12.125" style="2" customWidth="1"/>
    <col min="7177" max="7177" width="9.625" style="2" customWidth="1"/>
    <col min="7178" max="7178" width="12.125" style="2" customWidth="1"/>
    <col min="7179" max="7179" width="10.875" style="2"/>
    <col min="7180" max="7180" width="12.125" style="2" customWidth="1"/>
    <col min="7181" max="7424" width="10.875" style="2"/>
    <col min="7425" max="7425" width="13.375" style="2" customWidth="1"/>
    <col min="7426" max="7426" width="19.625" style="2" customWidth="1"/>
    <col min="7427" max="7427" width="10.875" style="2"/>
    <col min="7428" max="7428" width="12.125" style="2" customWidth="1"/>
    <col min="7429" max="7429" width="10.875" style="2"/>
    <col min="7430" max="7430" width="12.125" style="2" customWidth="1"/>
    <col min="7431" max="7431" width="10.875" style="2"/>
    <col min="7432" max="7432" width="12.125" style="2" customWidth="1"/>
    <col min="7433" max="7433" width="9.625" style="2" customWidth="1"/>
    <col min="7434" max="7434" width="12.125" style="2" customWidth="1"/>
    <col min="7435" max="7435" width="10.875" style="2"/>
    <col min="7436" max="7436" width="12.125" style="2" customWidth="1"/>
    <col min="7437" max="7680" width="10.875" style="2"/>
    <col min="7681" max="7681" width="13.375" style="2" customWidth="1"/>
    <col min="7682" max="7682" width="19.625" style="2" customWidth="1"/>
    <col min="7683" max="7683" width="10.875" style="2"/>
    <col min="7684" max="7684" width="12.125" style="2" customWidth="1"/>
    <col min="7685" max="7685" width="10.875" style="2"/>
    <col min="7686" max="7686" width="12.125" style="2" customWidth="1"/>
    <col min="7687" max="7687" width="10.875" style="2"/>
    <col min="7688" max="7688" width="12.125" style="2" customWidth="1"/>
    <col min="7689" max="7689" width="9.625" style="2" customWidth="1"/>
    <col min="7690" max="7690" width="12.125" style="2" customWidth="1"/>
    <col min="7691" max="7691" width="10.875" style="2"/>
    <col min="7692" max="7692" width="12.125" style="2" customWidth="1"/>
    <col min="7693" max="7936" width="10.875" style="2"/>
    <col min="7937" max="7937" width="13.375" style="2" customWidth="1"/>
    <col min="7938" max="7938" width="19.625" style="2" customWidth="1"/>
    <col min="7939" max="7939" width="10.875" style="2"/>
    <col min="7940" max="7940" width="12.125" style="2" customWidth="1"/>
    <col min="7941" max="7941" width="10.875" style="2"/>
    <col min="7942" max="7942" width="12.125" style="2" customWidth="1"/>
    <col min="7943" max="7943" width="10.875" style="2"/>
    <col min="7944" max="7944" width="12.125" style="2" customWidth="1"/>
    <col min="7945" max="7945" width="9.625" style="2" customWidth="1"/>
    <col min="7946" max="7946" width="12.125" style="2" customWidth="1"/>
    <col min="7947" max="7947" width="10.875" style="2"/>
    <col min="7948" max="7948" width="12.125" style="2" customWidth="1"/>
    <col min="7949" max="8192" width="10.875" style="2"/>
    <col min="8193" max="8193" width="13.375" style="2" customWidth="1"/>
    <col min="8194" max="8194" width="19.625" style="2" customWidth="1"/>
    <col min="8195" max="8195" width="10.875" style="2"/>
    <col min="8196" max="8196" width="12.125" style="2" customWidth="1"/>
    <col min="8197" max="8197" width="10.875" style="2"/>
    <col min="8198" max="8198" width="12.125" style="2" customWidth="1"/>
    <col min="8199" max="8199" width="10.875" style="2"/>
    <col min="8200" max="8200" width="12.125" style="2" customWidth="1"/>
    <col min="8201" max="8201" width="9.625" style="2" customWidth="1"/>
    <col min="8202" max="8202" width="12.125" style="2" customWidth="1"/>
    <col min="8203" max="8203" width="10.875" style="2"/>
    <col min="8204" max="8204" width="12.125" style="2" customWidth="1"/>
    <col min="8205" max="8448" width="10.875" style="2"/>
    <col min="8449" max="8449" width="13.375" style="2" customWidth="1"/>
    <col min="8450" max="8450" width="19.625" style="2" customWidth="1"/>
    <col min="8451" max="8451" width="10.875" style="2"/>
    <col min="8452" max="8452" width="12.125" style="2" customWidth="1"/>
    <col min="8453" max="8453" width="10.875" style="2"/>
    <col min="8454" max="8454" width="12.125" style="2" customWidth="1"/>
    <col min="8455" max="8455" width="10.875" style="2"/>
    <col min="8456" max="8456" width="12.125" style="2" customWidth="1"/>
    <col min="8457" max="8457" width="9.625" style="2" customWidth="1"/>
    <col min="8458" max="8458" width="12.125" style="2" customWidth="1"/>
    <col min="8459" max="8459" width="10.875" style="2"/>
    <col min="8460" max="8460" width="12.125" style="2" customWidth="1"/>
    <col min="8461" max="8704" width="10.875" style="2"/>
    <col min="8705" max="8705" width="13.375" style="2" customWidth="1"/>
    <col min="8706" max="8706" width="19.625" style="2" customWidth="1"/>
    <col min="8707" max="8707" width="10.875" style="2"/>
    <col min="8708" max="8708" width="12.125" style="2" customWidth="1"/>
    <col min="8709" max="8709" width="10.875" style="2"/>
    <col min="8710" max="8710" width="12.125" style="2" customWidth="1"/>
    <col min="8711" max="8711" width="10.875" style="2"/>
    <col min="8712" max="8712" width="12.125" style="2" customWidth="1"/>
    <col min="8713" max="8713" width="9.625" style="2" customWidth="1"/>
    <col min="8714" max="8714" width="12.125" style="2" customWidth="1"/>
    <col min="8715" max="8715" width="10.875" style="2"/>
    <col min="8716" max="8716" width="12.125" style="2" customWidth="1"/>
    <col min="8717" max="8960" width="10.875" style="2"/>
    <col min="8961" max="8961" width="13.375" style="2" customWidth="1"/>
    <col min="8962" max="8962" width="19.625" style="2" customWidth="1"/>
    <col min="8963" max="8963" width="10.875" style="2"/>
    <col min="8964" max="8964" width="12.125" style="2" customWidth="1"/>
    <col min="8965" max="8965" width="10.875" style="2"/>
    <col min="8966" max="8966" width="12.125" style="2" customWidth="1"/>
    <col min="8967" max="8967" width="10.875" style="2"/>
    <col min="8968" max="8968" width="12.125" style="2" customWidth="1"/>
    <col min="8969" max="8969" width="9.625" style="2" customWidth="1"/>
    <col min="8970" max="8970" width="12.125" style="2" customWidth="1"/>
    <col min="8971" max="8971" width="10.875" style="2"/>
    <col min="8972" max="8972" width="12.125" style="2" customWidth="1"/>
    <col min="8973" max="9216" width="10.875" style="2"/>
    <col min="9217" max="9217" width="13.375" style="2" customWidth="1"/>
    <col min="9218" max="9218" width="19.625" style="2" customWidth="1"/>
    <col min="9219" max="9219" width="10.875" style="2"/>
    <col min="9220" max="9220" width="12.125" style="2" customWidth="1"/>
    <col min="9221" max="9221" width="10.875" style="2"/>
    <col min="9222" max="9222" width="12.125" style="2" customWidth="1"/>
    <col min="9223" max="9223" width="10.875" style="2"/>
    <col min="9224" max="9224" width="12.125" style="2" customWidth="1"/>
    <col min="9225" max="9225" width="9.625" style="2" customWidth="1"/>
    <col min="9226" max="9226" width="12.125" style="2" customWidth="1"/>
    <col min="9227" max="9227" width="10.875" style="2"/>
    <col min="9228" max="9228" width="12.125" style="2" customWidth="1"/>
    <col min="9229" max="9472" width="10.875" style="2"/>
    <col min="9473" max="9473" width="13.375" style="2" customWidth="1"/>
    <col min="9474" max="9474" width="19.625" style="2" customWidth="1"/>
    <col min="9475" max="9475" width="10.875" style="2"/>
    <col min="9476" max="9476" width="12.125" style="2" customWidth="1"/>
    <col min="9477" max="9477" width="10.875" style="2"/>
    <col min="9478" max="9478" width="12.125" style="2" customWidth="1"/>
    <col min="9479" max="9479" width="10.875" style="2"/>
    <col min="9480" max="9480" width="12.125" style="2" customWidth="1"/>
    <col min="9481" max="9481" width="9.625" style="2" customWidth="1"/>
    <col min="9482" max="9482" width="12.125" style="2" customWidth="1"/>
    <col min="9483" max="9483" width="10.875" style="2"/>
    <col min="9484" max="9484" width="12.125" style="2" customWidth="1"/>
    <col min="9485" max="9728" width="10.875" style="2"/>
    <col min="9729" max="9729" width="13.375" style="2" customWidth="1"/>
    <col min="9730" max="9730" width="19.625" style="2" customWidth="1"/>
    <col min="9731" max="9731" width="10.875" style="2"/>
    <col min="9732" max="9732" width="12.125" style="2" customWidth="1"/>
    <col min="9733" max="9733" width="10.875" style="2"/>
    <col min="9734" max="9734" width="12.125" style="2" customWidth="1"/>
    <col min="9735" max="9735" width="10.875" style="2"/>
    <col min="9736" max="9736" width="12.125" style="2" customWidth="1"/>
    <col min="9737" max="9737" width="9.625" style="2" customWidth="1"/>
    <col min="9738" max="9738" width="12.125" style="2" customWidth="1"/>
    <col min="9739" max="9739" width="10.875" style="2"/>
    <col min="9740" max="9740" width="12.125" style="2" customWidth="1"/>
    <col min="9741" max="9984" width="10.875" style="2"/>
    <col min="9985" max="9985" width="13.375" style="2" customWidth="1"/>
    <col min="9986" max="9986" width="19.625" style="2" customWidth="1"/>
    <col min="9987" max="9987" width="10.875" style="2"/>
    <col min="9988" max="9988" width="12.125" style="2" customWidth="1"/>
    <col min="9989" max="9989" width="10.875" style="2"/>
    <col min="9990" max="9990" width="12.125" style="2" customWidth="1"/>
    <col min="9991" max="9991" width="10.875" style="2"/>
    <col min="9992" max="9992" width="12.125" style="2" customWidth="1"/>
    <col min="9993" max="9993" width="9.625" style="2" customWidth="1"/>
    <col min="9994" max="9994" width="12.125" style="2" customWidth="1"/>
    <col min="9995" max="9995" width="10.875" style="2"/>
    <col min="9996" max="9996" width="12.125" style="2" customWidth="1"/>
    <col min="9997" max="10240" width="10.875" style="2"/>
    <col min="10241" max="10241" width="13.375" style="2" customWidth="1"/>
    <col min="10242" max="10242" width="19.625" style="2" customWidth="1"/>
    <col min="10243" max="10243" width="10.875" style="2"/>
    <col min="10244" max="10244" width="12.125" style="2" customWidth="1"/>
    <col min="10245" max="10245" width="10.875" style="2"/>
    <col min="10246" max="10246" width="12.125" style="2" customWidth="1"/>
    <col min="10247" max="10247" width="10.875" style="2"/>
    <col min="10248" max="10248" width="12.125" style="2" customWidth="1"/>
    <col min="10249" max="10249" width="9.625" style="2" customWidth="1"/>
    <col min="10250" max="10250" width="12.125" style="2" customWidth="1"/>
    <col min="10251" max="10251" width="10.875" style="2"/>
    <col min="10252" max="10252" width="12.125" style="2" customWidth="1"/>
    <col min="10253" max="10496" width="10.875" style="2"/>
    <col min="10497" max="10497" width="13.375" style="2" customWidth="1"/>
    <col min="10498" max="10498" width="19.625" style="2" customWidth="1"/>
    <col min="10499" max="10499" width="10.875" style="2"/>
    <col min="10500" max="10500" width="12.125" style="2" customWidth="1"/>
    <col min="10501" max="10501" width="10.875" style="2"/>
    <col min="10502" max="10502" width="12.125" style="2" customWidth="1"/>
    <col min="10503" max="10503" width="10.875" style="2"/>
    <col min="10504" max="10504" width="12.125" style="2" customWidth="1"/>
    <col min="10505" max="10505" width="9.625" style="2" customWidth="1"/>
    <col min="10506" max="10506" width="12.125" style="2" customWidth="1"/>
    <col min="10507" max="10507" width="10.875" style="2"/>
    <col min="10508" max="10508" width="12.125" style="2" customWidth="1"/>
    <col min="10509" max="10752" width="10.875" style="2"/>
    <col min="10753" max="10753" width="13.375" style="2" customWidth="1"/>
    <col min="10754" max="10754" width="19.625" style="2" customWidth="1"/>
    <col min="10755" max="10755" width="10.875" style="2"/>
    <col min="10756" max="10756" width="12.125" style="2" customWidth="1"/>
    <col min="10757" max="10757" width="10.875" style="2"/>
    <col min="10758" max="10758" width="12.125" style="2" customWidth="1"/>
    <col min="10759" max="10759" width="10.875" style="2"/>
    <col min="10760" max="10760" width="12.125" style="2" customWidth="1"/>
    <col min="10761" max="10761" width="9.625" style="2" customWidth="1"/>
    <col min="10762" max="10762" width="12.125" style="2" customWidth="1"/>
    <col min="10763" max="10763" width="10.875" style="2"/>
    <col min="10764" max="10764" width="12.125" style="2" customWidth="1"/>
    <col min="10765" max="11008" width="10.875" style="2"/>
    <col min="11009" max="11009" width="13.375" style="2" customWidth="1"/>
    <col min="11010" max="11010" width="19.625" style="2" customWidth="1"/>
    <col min="11011" max="11011" width="10.875" style="2"/>
    <col min="11012" max="11012" width="12.125" style="2" customWidth="1"/>
    <col min="11013" max="11013" width="10.875" style="2"/>
    <col min="11014" max="11014" width="12.125" style="2" customWidth="1"/>
    <col min="11015" max="11015" width="10.875" style="2"/>
    <col min="11016" max="11016" width="12.125" style="2" customWidth="1"/>
    <col min="11017" max="11017" width="9.625" style="2" customWidth="1"/>
    <col min="11018" max="11018" width="12.125" style="2" customWidth="1"/>
    <col min="11019" max="11019" width="10.875" style="2"/>
    <col min="11020" max="11020" width="12.125" style="2" customWidth="1"/>
    <col min="11021" max="11264" width="10.875" style="2"/>
    <col min="11265" max="11265" width="13.375" style="2" customWidth="1"/>
    <col min="11266" max="11266" width="19.625" style="2" customWidth="1"/>
    <col min="11267" max="11267" width="10.875" style="2"/>
    <col min="11268" max="11268" width="12.125" style="2" customWidth="1"/>
    <col min="11269" max="11269" width="10.875" style="2"/>
    <col min="11270" max="11270" width="12.125" style="2" customWidth="1"/>
    <col min="11271" max="11271" width="10.875" style="2"/>
    <col min="11272" max="11272" width="12.125" style="2" customWidth="1"/>
    <col min="11273" max="11273" width="9.625" style="2" customWidth="1"/>
    <col min="11274" max="11274" width="12.125" style="2" customWidth="1"/>
    <col min="11275" max="11275" width="10.875" style="2"/>
    <col min="11276" max="11276" width="12.125" style="2" customWidth="1"/>
    <col min="11277" max="11520" width="10.875" style="2"/>
    <col min="11521" max="11521" width="13.375" style="2" customWidth="1"/>
    <col min="11522" max="11522" width="19.625" style="2" customWidth="1"/>
    <col min="11523" max="11523" width="10.875" style="2"/>
    <col min="11524" max="11524" width="12.125" style="2" customWidth="1"/>
    <col min="11525" max="11525" width="10.875" style="2"/>
    <col min="11526" max="11526" width="12.125" style="2" customWidth="1"/>
    <col min="11527" max="11527" width="10.875" style="2"/>
    <col min="11528" max="11528" width="12.125" style="2" customWidth="1"/>
    <col min="11529" max="11529" width="9.625" style="2" customWidth="1"/>
    <col min="11530" max="11530" width="12.125" style="2" customWidth="1"/>
    <col min="11531" max="11531" width="10.875" style="2"/>
    <col min="11532" max="11532" width="12.125" style="2" customWidth="1"/>
    <col min="11533" max="11776" width="10.875" style="2"/>
    <col min="11777" max="11777" width="13.375" style="2" customWidth="1"/>
    <col min="11778" max="11778" width="19.625" style="2" customWidth="1"/>
    <col min="11779" max="11779" width="10.875" style="2"/>
    <col min="11780" max="11780" width="12.125" style="2" customWidth="1"/>
    <col min="11781" max="11781" width="10.875" style="2"/>
    <col min="11782" max="11782" width="12.125" style="2" customWidth="1"/>
    <col min="11783" max="11783" width="10.875" style="2"/>
    <col min="11784" max="11784" width="12.125" style="2" customWidth="1"/>
    <col min="11785" max="11785" width="9.625" style="2" customWidth="1"/>
    <col min="11786" max="11786" width="12.125" style="2" customWidth="1"/>
    <col min="11787" max="11787" width="10.875" style="2"/>
    <col min="11788" max="11788" width="12.125" style="2" customWidth="1"/>
    <col min="11789" max="12032" width="10.875" style="2"/>
    <col min="12033" max="12033" width="13.375" style="2" customWidth="1"/>
    <col min="12034" max="12034" width="19.625" style="2" customWidth="1"/>
    <col min="12035" max="12035" width="10.875" style="2"/>
    <col min="12036" max="12036" width="12.125" style="2" customWidth="1"/>
    <col min="12037" max="12037" width="10.875" style="2"/>
    <col min="12038" max="12038" width="12.125" style="2" customWidth="1"/>
    <col min="12039" max="12039" width="10.875" style="2"/>
    <col min="12040" max="12040" width="12.125" style="2" customWidth="1"/>
    <col min="12041" max="12041" width="9.625" style="2" customWidth="1"/>
    <col min="12042" max="12042" width="12.125" style="2" customWidth="1"/>
    <col min="12043" max="12043" width="10.875" style="2"/>
    <col min="12044" max="12044" width="12.125" style="2" customWidth="1"/>
    <col min="12045" max="12288" width="10.875" style="2"/>
    <col min="12289" max="12289" width="13.375" style="2" customWidth="1"/>
    <col min="12290" max="12290" width="19.625" style="2" customWidth="1"/>
    <col min="12291" max="12291" width="10.875" style="2"/>
    <col min="12292" max="12292" width="12.125" style="2" customWidth="1"/>
    <col min="12293" max="12293" width="10.875" style="2"/>
    <col min="12294" max="12294" width="12.125" style="2" customWidth="1"/>
    <col min="12295" max="12295" width="10.875" style="2"/>
    <col min="12296" max="12296" width="12.125" style="2" customWidth="1"/>
    <col min="12297" max="12297" width="9.625" style="2" customWidth="1"/>
    <col min="12298" max="12298" width="12.125" style="2" customWidth="1"/>
    <col min="12299" max="12299" width="10.875" style="2"/>
    <col min="12300" max="12300" width="12.125" style="2" customWidth="1"/>
    <col min="12301" max="12544" width="10.875" style="2"/>
    <col min="12545" max="12545" width="13.375" style="2" customWidth="1"/>
    <col min="12546" max="12546" width="19.625" style="2" customWidth="1"/>
    <col min="12547" max="12547" width="10.875" style="2"/>
    <col min="12548" max="12548" width="12.125" style="2" customWidth="1"/>
    <col min="12549" max="12549" width="10.875" style="2"/>
    <col min="12550" max="12550" width="12.125" style="2" customWidth="1"/>
    <col min="12551" max="12551" width="10.875" style="2"/>
    <col min="12552" max="12552" width="12.125" style="2" customWidth="1"/>
    <col min="12553" max="12553" width="9.625" style="2" customWidth="1"/>
    <col min="12554" max="12554" width="12.125" style="2" customWidth="1"/>
    <col min="12555" max="12555" width="10.875" style="2"/>
    <col min="12556" max="12556" width="12.125" style="2" customWidth="1"/>
    <col min="12557" max="12800" width="10.875" style="2"/>
    <col min="12801" max="12801" width="13.375" style="2" customWidth="1"/>
    <col min="12802" max="12802" width="19.625" style="2" customWidth="1"/>
    <col min="12803" max="12803" width="10.875" style="2"/>
    <col min="12804" max="12804" width="12.125" style="2" customWidth="1"/>
    <col min="12805" max="12805" width="10.875" style="2"/>
    <col min="12806" max="12806" width="12.125" style="2" customWidth="1"/>
    <col min="12807" max="12807" width="10.875" style="2"/>
    <col min="12808" max="12808" width="12.125" style="2" customWidth="1"/>
    <col min="12809" max="12809" width="9.625" style="2" customWidth="1"/>
    <col min="12810" max="12810" width="12.125" style="2" customWidth="1"/>
    <col min="12811" max="12811" width="10.875" style="2"/>
    <col min="12812" max="12812" width="12.125" style="2" customWidth="1"/>
    <col min="12813" max="13056" width="10.875" style="2"/>
    <col min="13057" max="13057" width="13.375" style="2" customWidth="1"/>
    <col min="13058" max="13058" width="19.625" style="2" customWidth="1"/>
    <col min="13059" max="13059" width="10.875" style="2"/>
    <col min="13060" max="13060" width="12.125" style="2" customWidth="1"/>
    <col min="13061" max="13061" width="10.875" style="2"/>
    <col min="13062" max="13062" width="12.125" style="2" customWidth="1"/>
    <col min="13063" max="13063" width="10.875" style="2"/>
    <col min="13064" max="13064" width="12.125" style="2" customWidth="1"/>
    <col min="13065" max="13065" width="9.625" style="2" customWidth="1"/>
    <col min="13066" max="13066" width="12.125" style="2" customWidth="1"/>
    <col min="13067" max="13067" width="10.875" style="2"/>
    <col min="13068" max="13068" width="12.125" style="2" customWidth="1"/>
    <col min="13069" max="13312" width="10.875" style="2"/>
    <col min="13313" max="13313" width="13.375" style="2" customWidth="1"/>
    <col min="13314" max="13314" width="19.625" style="2" customWidth="1"/>
    <col min="13315" max="13315" width="10.875" style="2"/>
    <col min="13316" max="13316" width="12.125" style="2" customWidth="1"/>
    <col min="13317" max="13317" width="10.875" style="2"/>
    <col min="13318" max="13318" width="12.125" style="2" customWidth="1"/>
    <col min="13319" max="13319" width="10.875" style="2"/>
    <col min="13320" max="13320" width="12.125" style="2" customWidth="1"/>
    <col min="13321" max="13321" width="9.625" style="2" customWidth="1"/>
    <col min="13322" max="13322" width="12.125" style="2" customWidth="1"/>
    <col min="13323" max="13323" width="10.875" style="2"/>
    <col min="13324" max="13324" width="12.125" style="2" customWidth="1"/>
    <col min="13325" max="13568" width="10.875" style="2"/>
    <col min="13569" max="13569" width="13.375" style="2" customWidth="1"/>
    <col min="13570" max="13570" width="19.625" style="2" customWidth="1"/>
    <col min="13571" max="13571" width="10.875" style="2"/>
    <col min="13572" max="13572" width="12.125" style="2" customWidth="1"/>
    <col min="13573" max="13573" width="10.875" style="2"/>
    <col min="13574" max="13574" width="12.125" style="2" customWidth="1"/>
    <col min="13575" max="13575" width="10.875" style="2"/>
    <col min="13576" max="13576" width="12.125" style="2" customWidth="1"/>
    <col min="13577" max="13577" width="9.625" style="2" customWidth="1"/>
    <col min="13578" max="13578" width="12.125" style="2" customWidth="1"/>
    <col min="13579" max="13579" width="10.875" style="2"/>
    <col min="13580" max="13580" width="12.125" style="2" customWidth="1"/>
    <col min="13581" max="13824" width="10.875" style="2"/>
    <col min="13825" max="13825" width="13.375" style="2" customWidth="1"/>
    <col min="13826" max="13826" width="19.625" style="2" customWidth="1"/>
    <col min="13827" max="13827" width="10.875" style="2"/>
    <col min="13828" max="13828" width="12.125" style="2" customWidth="1"/>
    <col min="13829" max="13829" width="10.875" style="2"/>
    <col min="13830" max="13830" width="12.125" style="2" customWidth="1"/>
    <col min="13831" max="13831" width="10.875" style="2"/>
    <col min="13832" max="13832" width="12.125" style="2" customWidth="1"/>
    <col min="13833" max="13833" width="9.625" style="2" customWidth="1"/>
    <col min="13834" max="13834" width="12.125" style="2" customWidth="1"/>
    <col min="13835" max="13835" width="10.875" style="2"/>
    <col min="13836" max="13836" width="12.125" style="2" customWidth="1"/>
    <col min="13837" max="14080" width="10.875" style="2"/>
    <col min="14081" max="14081" width="13.375" style="2" customWidth="1"/>
    <col min="14082" max="14082" width="19.625" style="2" customWidth="1"/>
    <col min="14083" max="14083" width="10.875" style="2"/>
    <col min="14084" max="14084" width="12.125" style="2" customWidth="1"/>
    <col min="14085" max="14085" width="10.875" style="2"/>
    <col min="14086" max="14086" width="12.125" style="2" customWidth="1"/>
    <col min="14087" max="14087" width="10.875" style="2"/>
    <col min="14088" max="14088" width="12.125" style="2" customWidth="1"/>
    <col min="14089" max="14089" width="9.625" style="2" customWidth="1"/>
    <col min="14090" max="14090" width="12.125" style="2" customWidth="1"/>
    <col min="14091" max="14091" width="10.875" style="2"/>
    <col min="14092" max="14092" width="12.125" style="2" customWidth="1"/>
    <col min="14093" max="14336" width="10.875" style="2"/>
    <col min="14337" max="14337" width="13.375" style="2" customWidth="1"/>
    <col min="14338" max="14338" width="19.625" style="2" customWidth="1"/>
    <col min="14339" max="14339" width="10.875" style="2"/>
    <col min="14340" max="14340" width="12.125" style="2" customWidth="1"/>
    <col min="14341" max="14341" width="10.875" style="2"/>
    <col min="14342" max="14342" width="12.125" style="2" customWidth="1"/>
    <col min="14343" max="14343" width="10.875" style="2"/>
    <col min="14344" max="14344" width="12.125" style="2" customWidth="1"/>
    <col min="14345" max="14345" width="9.625" style="2" customWidth="1"/>
    <col min="14346" max="14346" width="12.125" style="2" customWidth="1"/>
    <col min="14347" max="14347" width="10.875" style="2"/>
    <col min="14348" max="14348" width="12.125" style="2" customWidth="1"/>
    <col min="14349" max="14592" width="10.875" style="2"/>
    <col min="14593" max="14593" width="13.375" style="2" customWidth="1"/>
    <col min="14594" max="14594" width="19.625" style="2" customWidth="1"/>
    <col min="14595" max="14595" width="10.875" style="2"/>
    <col min="14596" max="14596" width="12.125" style="2" customWidth="1"/>
    <col min="14597" max="14597" width="10.875" style="2"/>
    <col min="14598" max="14598" width="12.125" style="2" customWidth="1"/>
    <col min="14599" max="14599" width="10.875" style="2"/>
    <col min="14600" max="14600" width="12.125" style="2" customWidth="1"/>
    <col min="14601" max="14601" width="9.625" style="2" customWidth="1"/>
    <col min="14602" max="14602" width="12.125" style="2" customWidth="1"/>
    <col min="14603" max="14603" width="10.875" style="2"/>
    <col min="14604" max="14604" width="12.125" style="2" customWidth="1"/>
    <col min="14605" max="14848" width="10.875" style="2"/>
    <col min="14849" max="14849" width="13.375" style="2" customWidth="1"/>
    <col min="14850" max="14850" width="19.625" style="2" customWidth="1"/>
    <col min="14851" max="14851" width="10.875" style="2"/>
    <col min="14852" max="14852" width="12.125" style="2" customWidth="1"/>
    <col min="14853" max="14853" width="10.875" style="2"/>
    <col min="14854" max="14854" width="12.125" style="2" customWidth="1"/>
    <col min="14855" max="14855" width="10.875" style="2"/>
    <col min="14856" max="14856" width="12.125" style="2" customWidth="1"/>
    <col min="14857" max="14857" width="9.625" style="2" customWidth="1"/>
    <col min="14858" max="14858" width="12.125" style="2" customWidth="1"/>
    <col min="14859" max="14859" width="10.875" style="2"/>
    <col min="14860" max="14860" width="12.125" style="2" customWidth="1"/>
    <col min="14861" max="15104" width="10.875" style="2"/>
    <col min="15105" max="15105" width="13.375" style="2" customWidth="1"/>
    <col min="15106" max="15106" width="19.625" style="2" customWidth="1"/>
    <col min="15107" max="15107" width="10.875" style="2"/>
    <col min="15108" max="15108" width="12.125" style="2" customWidth="1"/>
    <col min="15109" max="15109" width="10.875" style="2"/>
    <col min="15110" max="15110" width="12.125" style="2" customWidth="1"/>
    <col min="15111" max="15111" width="10.875" style="2"/>
    <col min="15112" max="15112" width="12.125" style="2" customWidth="1"/>
    <col min="15113" max="15113" width="9.625" style="2" customWidth="1"/>
    <col min="15114" max="15114" width="12.125" style="2" customWidth="1"/>
    <col min="15115" max="15115" width="10.875" style="2"/>
    <col min="15116" max="15116" width="12.125" style="2" customWidth="1"/>
    <col min="15117" max="15360" width="10.875" style="2"/>
    <col min="15361" max="15361" width="13.375" style="2" customWidth="1"/>
    <col min="15362" max="15362" width="19.625" style="2" customWidth="1"/>
    <col min="15363" max="15363" width="10.875" style="2"/>
    <col min="15364" max="15364" width="12.125" style="2" customWidth="1"/>
    <col min="15365" max="15365" width="10.875" style="2"/>
    <col min="15366" max="15366" width="12.125" style="2" customWidth="1"/>
    <col min="15367" max="15367" width="10.875" style="2"/>
    <col min="15368" max="15368" width="12.125" style="2" customWidth="1"/>
    <col min="15369" max="15369" width="9.625" style="2" customWidth="1"/>
    <col min="15370" max="15370" width="12.125" style="2" customWidth="1"/>
    <col min="15371" max="15371" width="10.875" style="2"/>
    <col min="15372" max="15372" width="12.125" style="2" customWidth="1"/>
    <col min="15373" max="15616" width="10.875" style="2"/>
    <col min="15617" max="15617" width="13.375" style="2" customWidth="1"/>
    <col min="15618" max="15618" width="19.625" style="2" customWidth="1"/>
    <col min="15619" max="15619" width="10.875" style="2"/>
    <col min="15620" max="15620" width="12.125" style="2" customWidth="1"/>
    <col min="15621" max="15621" width="10.875" style="2"/>
    <col min="15622" max="15622" width="12.125" style="2" customWidth="1"/>
    <col min="15623" max="15623" width="10.875" style="2"/>
    <col min="15624" max="15624" width="12.125" style="2" customWidth="1"/>
    <col min="15625" max="15625" width="9.625" style="2" customWidth="1"/>
    <col min="15626" max="15626" width="12.125" style="2" customWidth="1"/>
    <col min="15627" max="15627" width="10.875" style="2"/>
    <col min="15628" max="15628" width="12.125" style="2" customWidth="1"/>
    <col min="15629" max="15872" width="10.875" style="2"/>
    <col min="15873" max="15873" width="13.375" style="2" customWidth="1"/>
    <col min="15874" max="15874" width="19.625" style="2" customWidth="1"/>
    <col min="15875" max="15875" width="10.875" style="2"/>
    <col min="15876" max="15876" width="12.125" style="2" customWidth="1"/>
    <col min="15877" max="15877" width="10.875" style="2"/>
    <col min="15878" max="15878" width="12.125" style="2" customWidth="1"/>
    <col min="15879" max="15879" width="10.875" style="2"/>
    <col min="15880" max="15880" width="12.125" style="2" customWidth="1"/>
    <col min="15881" max="15881" width="9.625" style="2" customWidth="1"/>
    <col min="15882" max="15882" width="12.125" style="2" customWidth="1"/>
    <col min="15883" max="15883" width="10.875" style="2"/>
    <col min="15884" max="15884" width="12.125" style="2" customWidth="1"/>
    <col min="15885" max="16128" width="10.875" style="2"/>
    <col min="16129" max="16129" width="13.375" style="2" customWidth="1"/>
    <col min="16130" max="16130" width="19.625" style="2" customWidth="1"/>
    <col min="16131" max="16131" width="10.875" style="2"/>
    <col min="16132" max="16132" width="12.125" style="2" customWidth="1"/>
    <col min="16133" max="16133" width="10.875" style="2"/>
    <col min="16134" max="16134" width="12.125" style="2" customWidth="1"/>
    <col min="16135" max="16135" width="10.875" style="2"/>
    <col min="16136" max="16136" width="12.125" style="2" customWidth="1"/>
    <col min="16137" max="16137" width="9.625" style="2" customWidth="1"/>
    <col min="16138" max="16138" width="12.125" style="2" customWidth="1"/>
    <col min="16139" max="16139" width="10.875" style="2"/>
    <col min="16140" max="16140" width="12.125" style="2" customWidth="1"/>
    <col min="16141" max="16384" width="10.875" style="2"/>
  </cols>
  <sheetData>
    <row r="1" spans="1:12" x14ac:dyDescent="0.2">
      <c r="A1" s="1"/>
    </row>
    <row r="6" spans="1:12" x14ac:dyDescent="0.2">
      <c r="E6" s="3" t="s">
        <v>207</v>
      </c>
    </row>
    <row r="7" spans="1:12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x14ac:dyDescent="0.2">
      <c r="C8" s="7"/>
      <c r="E8" s="8"/>
      <c r="F8" s="8"/>
      <c r="G8" s="8"/>
      <c r="H8" s="8"/>
      <c r="I8" s="8"/>
      <c r="J8" s="8"/>
      <c r="K8" s="8"/>
      <c r="L8" s="8"/>
    </row>
    <row r="9" spans="1:12" x14ac:dyDescent="0.2">
      <c r="C9" s="5" t="s">
        <v>208</v>
      </c>
      <c r="E9" s="5" t="s">
        <v>209</v>
      </c>
      <c r="G9" s="8"/>
      <c r="H9" s="8"/>
      <c r="I9" s="60" t="s">
        <v>210</v>
      </c>
      <c r="J9" s="8"/>
      <c r="K9" s="8"/>
      <c r="L9" s="8"/>
    </row>
    <row r="10" spans="1:12" x14ac:dyDescent="0.2">
      <c r="C10" s="61"/>
      <c r="D10" s="8"/>
      <c r="E10" s="9" t="s">
        <v>211</v>
      </c>
      <c r="F10" s="8"/>
      <c r="G10" s="9" t="s">
        <v>212</v>
      </c>
      <c r="H10" s="8"/>
      <c r="I10" s="9" t="s">
        <v>213</v>
      </c>
      <c r="J10" s="8"/>
      <c r="K10" s="9" t="s">
        <v>214</v>
      </c>
      <c r="L10" s="8"/>
    </row>
    <row r="11" spans="1:12" x14ac:dyDescent="0.2">
      <c r="C11" s="7"/>
      <c r="D11" s="5" t="s">
        <v>215</v>
      </c>
      <c r="E11" s="7"/>
      <c r="F11" s="5" t="s">
        <v>216</v>
      </c>
      <c r="G11" s="7"/>
      <c r="H11" s="5" t="s">
        <v>216</v>
      </c>
      <c r="I11" s="7"/>
      <c r="J11" s="5" t="s">
        <v>216</v>
      </c>
      <c r="K11" s="7"/>
      <c r="L11" s="5" t="s">
        <v>216</v>
      </c>
    </row>
    <row r="12" spans="1:12" x14ac:dyDescent="0.2">
      <c r="B12" s="8"/>
      <c r="C12" s="9" t="s">
        <v>217</v>
      </c>
      <c r="D12" s="9" t="s">
        <v>218</v>
      </c>
      <c r="E12" s="9" t="s">
        <v>217</v>
      </c>
      <c r="F12" s="9" t="s">
        <v>219</v>
      </c>
      <c r="G12" s="9" t="s">
        <v>217</v>
      </c>
      <c r="H12" s="9" t="s">
        <v>219</v>
      </c>
      <c r="I12" s="9" t="s">
        <v>217</v>
      </c>
      <c r="J12" s="9" t="s">
        <v>219</v>
      </c>
      <c r="K12" s="9" t="s">
        <v>217</v>
      </c>
      <c r="L12" s="9" t="s">
        <v>219</v>
      </c>
    </row>
    <row r="13" spans="1:12" x14ac:dyDescent="0.2">
      <c r="C13" s="7"/>
      <c r="D13" s="12" t="s">
        <v>11</v>
      </c>
      <c r="F13" s="12" t="s">
        <v>11</v>
      </c>
      <c r="H13" s="12" t="s">
        <v>11</v>
      </c>
      <c r="J13" s="12" t="s">
        <v>11</v>
      </c>
      <c r="L13" s="12" t="s">
        <v>11</v>
      </c>
    </row>
    <row r="14" spans="1:12" x14ac:dyDescent="0.2">
      <c r="B14" s="1" t="s">
        <v>220</v>
      </c>
      <c r="C14" s="62">
        <f t="shared" ref="C14:D18" si="0">E14+G45</f>
        <v>104</v>
      </c>
      <c r="D14" s="64">
        <f t="shared" si="0"/>
        <v>30249</v>
      </c>
      <c r="E14" s="14">
        <v>102</v>
      </c>
      <c r="F14" s="14">
        <v>30201</v>
      </c>
      <c r="G14" s="14">
        <v>58</v>
      </c>
      <c r="H14" s="14">
        <v>19659</v>
      </c>
      <c r="I14" s="14">
        <v>50</v>
      </c>
      <c r="J14" s="14">
        <v>12068</v>
      </c>
      <c r="K14" s="15" t="s">
        <v>18</v>
      </c>
      <c r="L14" s="15" t="s">
        <v>18</v>
      </c>
    </row>
    <row r="15" spans="1:12" x14ac:dyDescent="0.2">
      <c r="B15" s="1" t="s">
        <v>221</v>
      </c>
      <c r="C15" s="62">
        <f t="shared" si="0"/>
        <v>57</v>
      </c>
      <c r="D15" s="64">
        <f t="shared" si="0"/>
        <v>16905</v>
      </c>
      <c r="E15" s="14">
        <v>55</v>
      </c>
      <c r="F15" s="14">
        <v>16764</v>
      </c>
      <c r="G15" s="14">
        <v>17</v>
      </c>
      <c r="H15" s="14">
        <v>5256</v>
      </c>
      <c r="I15" s="14">
        <v>44</v>
      </c>
      <c r="J15" s="14">
        <v>12864</v>
      </c>
      <c r="K15" s="15" t="s">
        <v>18</v>
      </c>
      <c r="L15" s="15" t="s">
        <v>18</v>
      </c>
    </row>
    <row r="16" spans="1:12" x14ac:dyDescent="0.2">
      <c r="B16" s="1" t="s">
        <v>222</v>
      </c>
      <c r="C16" s="62">
        <f t="shared" si="0"/>
        <v>50</v>
      </c>
      <c r="D16" s="64">
        <f t="shared" si="0"/>
        <v>11800</v>
      </c>
      <c r="E16" s="14">
        <v>49</v>
      </c>
      <c r="F16" s="14">
        <v>11800</v>
      </c>
      <c r="G16" s="14">
        <v>49</v>
      </c>
      <c r="H16" s="14">
        <v>11800</v>
      </c>
      <c r="I16" s="14">
        <v>47</v>
      </c>
      <c r="J16" s="14">
        <v>11306</v>
      </c>
      <c r="K16" s="15" t="s">
        <v>18</v>
      </c>
      <c r="L16" s="15" t="s">
        <v>18</v>
      </c>
    </row>
    <row r="17" spans="2:12" x14ac:dyDescent="0.2">
      <c r="B17" s="1" t="s">
        <v>161</v>
      </c>
      <c r="C17" s="62">
        <f t="shared" si="0"/>
        <v>14</v>
      </c>
      <c r="D17" s="64">
        <f t="shared" si="0"/>
        <v>1445</v>
      </c>
      <c r="E17" s="64">
        <f>G17+K17+I17+C48+E48</f>
        <v>8</v>
      </c>
      <c r="F17" s="64">
        <f>H17+L17+J17+D48+F48</f>
        <v>1065</v>
      </c>
      <c r="G17" s="14">
        <v>3</v>
      </c>
      <c r="H17" s="14">
        <v>418</v>
      </c>
      <c r="I17" s="14">
        <v>5</v>
      </c>
      <c r="J17" s="14">
        <v>647</v>
      </c>
      <c r="K17" s="15" t="s">
        <v>18</v>
      </c>
      <c r="L17" s="15" t="s">
        <v>18</v>
      </c>
    </row>
    <row r="18" spans="2:12" x14ac:dyDescent="0.2">
      <c r="B18" s="1" t="s">
        <v>223</v>
      </c>
      <c r="C18" s="62">
        <f t="shared" si="0"/>
        <v>5</v>
      </c>
      <c r="D18" s="64">
        <f t="shared" si="0"/>
        <v>54</v>
      </c>
      <c r="E18" s="15" t="s">
        <v>18</v>
      </c>
      <c r="F18" s="15" t="s">
        <v>18</v>
      </c>
      <c r="G18" s="15" t="s">
        <v>18</v>
      </c>
      <c r="H18" s="15" t="s">
        <v>18</v>
      </c>
      <c r="I18" s="15" t="s">
        <v>18</v>
      </c>
      <c r="J18" s="15" t="s">
        <v>18</v>
      </c>
      <c r="K18" s="15" t="s">
        <v>18</v>
      </c>
      <c r="L18" s="15" t="s">
        <v>18</v>
      </c>
    </row>
    <row r="19" spans="2:12" x14ac:dyDescent="0.2">
      <c r="C19" s="7"/>
    </row>
    <row r="20" spans="2:12" x14ac:dyDescent="0.2">
      <c r="B20" s="1" t="s">
        <v>224</v>
      </c>
      <c r="C20" s="62">
        <f>E20+G51</f>
        <v>6</v>
      </c>
      <c r="D20" s="64">
        <f>F20+H51</f>
        <v>102</v>
      </c>
      <c r="E20" s="64">
        <f t="shared" ref="E20:F23" si="1">G20+K20+I20+C51+E51</f>
        <v>2</v>
      </c>
      <c r="F20" s="64">
        <f t="shared" si="1"/>
        <v>41</v>
      </c>
      <c r="G20" s="14">
        <v>1</v>
      </c>
      <c r="H20" s="14">
        <v>32</v>
      </c>
      <c r="I20" s="14">
        <v>1</v>
      </c>
      <c r="J20" s="14">
        <v>9</v>
      </c>
      <c r="K20" s="15" t="s">
        <v>18</v>
      </c>
      <c r="L20" s="15" t="s">
        <v>18</v>
      </c>
    </row>
    <row r="21" spans="2:12" x14ac:dyDescent="0.2">
      <c r="B21" s="1" t="s">
        <v>225</v>
      </c>
      <c r="C21" s="62">
        <f>E21+G52</f>
        <v>7</v>
      </c>
      <c r="D21" s="64">
        <f>F21+H52</f>
        <v>46</v>
      </c>
      <c r="E21" s="64">
        <f t="shared" si="1"/>
        <v>1</v>
      </c>
      <c r="F21" s="64">
        <f t="shared" si="1"/>
        <v>7</v>
      </c>
      <c r="G21" s="14">
        <v>1</v>
      </c>
      <c r="H21" s="14">
        <v>7</v>
      </c>
      <c r="I21" s="15" t="s">
        <v>18</v>
      </c>
      <c r="J21" s="15" t="s">
        <v>18</v>
      </c>
      <c r="K21" s="15" t="s">
        <v>18</v>
      </c>
      <c r="L21" s="15" t="s">
        <v>18</v>
      </c>
    </row>
    <row r="22" spans="2:12" x14ac:dyDescent="0.2">
      <c r="B22" s="1" t="s">
        <v>226</v>
      </c>
      <c r="C22" s="62">
        <f>E22+G53</f>
        <v>8</v>
      </c>
      <c r="D22" s="64">
        <v>803</v>
      </c>
      <c r="E22" s="64">
        <f t="shared" si="1"/>
        <v>1</v>
      </c>
      <c r="F22" s="64">
        <f t="shared" si="1"/>
        <v>100</v>
      </c>
      <c r="G22" s="15" t="s">
        <v>18</v>
      </c>
      <c r="H22" s="15" t="s">
        <v>18</v>
      </c>
      <c r="I22" s="14">
        <v>1</v>
      </c>
      <c r="J22" s="14">
        <v>100</v>
      </c>
      <c r="K22" s="15" t="s">
        <v>18</v>
      </c>
      <c r="L22" s="15" t="s">
        <v>18</v>
      </c>
    </row>
    <row r="23" spans="2:12" x14ac:dyDescent="0.2">
      <c r="B23" s="3" t="s">
        <v>227</v>
      </c>
      <c r="C23" s="29">
        <f>E23+G54</f>
        <v>5</v>
      </c>
      <c r="D23" s="30">
        <f>F23+H54</f>
        <v>234</v>
      </c>
      <c r="E23" s="30">
        <f t="shared" si="1"/>
        <v>1</v>
      </c>
      <c r="F23" s="30">
        <f t="shared" si="1"/>
        <v>178</v>
      </c>
      <c r="G23" s="68" t="s">
        <v>18</v>
      </c>
      <c r="H23" s="68" t="s">
        <v>18</v>
      </c>
      <c r="I23" s="30">
        <f>SUM(I25:I37)</f>
        <v>1</v>
      </c>
      <c r="J23" s="30">
        <f>SUM(J25:J37)</f>
        <v>178</v>
      </c>
      <c r="K23" s="68" t="s">
        <v>18</v>
      </c>
      <c r="L23" s="68" t="s">
        <v>18</v>
      </c>
    </row>
    <row r="24" spans="2:12" x14ac:dyDescent="0.2">
      <c r="C24" s="13"/>
      <c r="D24" s="14"/>
      <c r="G24" s="14"/>
      <c r="H24" s="14"/>
      <c r="I24" s="14"/>
      <c r="J24" s="14"/>
      <c r="K24" s="14"/>
      <c r="L24" s="14"/>
    </row>
    <row r="25" spans="2:12" x14ac:dyDescent="0.2">
      <c r="B25" s="1" t="s">
        <v>228</v>
      </c>
      <c r="C25" s="11" t="s">
        <v>18</v>
      </c>
      <c r="D25" s="12" t="s">
        <v>18</v>
      </c>
      <c r="E25" s="12" t="s">
        <v>18</v>
      </c>
      <c r="F25" s="12" t="s">
        <v>18</v>
      </c>
      <c r="G25" s="12" t="s">
        <v>18</v>
      </c>
      <c r="H25" s="12" t="s">
        <v>18</v>
      </c>
      <c r="I25" s="12" t="s">
        <v>18</v>
      </c>
      <c r="J25" s="12" t="s">
        <v>18</v>
      </c>
      <c r="K25" s="12" t="s">
        <v>18</v>
      </c>
      <c r="L25" s="12" t="s">
        <v>18</v>
      </c>
    </row>
    <row r="26" spans="2:12" x14ac:dyDescent="0.2">
      <c r="B26" s="1" t="s">
        <v>229</v>
      </c>
      <c r="C26" s="11" t="s">
        <v>18</v>
      </c>
      <c r="D26" s="12" t="s">
        <v>18</v>
      </c>
      <c r="E26" s="12" t="s">
        <v>18</v>
      </c>
      <c r="F26" s="12" t="s">
        <v>18</v>
      </c>
      <c r="G26" s="12" t="s">
        <v>18</v>
      </c>
      <c r="H26" s="12" t="s">
        <v>18</v>
      </c>
      <c r="I26" s="12" t="s">
        <v>18</v>
      </c>
      <c r="J26" s="12" t="s">
        <v>18</v>
      </c>
      <c r="K26" s="12" t="s">
        <v>18</v>
      </c>
      <c r="L26" s="12" t="s">
        <v>18</v>
      </c>
    </row>
    <row r="27" spans="2:12" x14ac:dyDescent="0.2">
      <c r="B27" s="1" t="s">
        <v>230</v>
      </c>
      <c r="C27" s="62">
        <f>E27+G58</f>
        <v>1</v>
      </c>
      <c r="D27" s="64">
        <f>F27+H58</f>
        <v>1</v>
      </c>
      <c r="E27" s="12" t="s">
        <v>18</v>
      </c>
      <c r="F27" s="12" t="s">
        <v>18</v>
      </c>
      <c r="G27" s="12" t="s">
        <v>18</v>
      </c>
      <c r="H27" s="12" t="s">
        <v>18</v>
      </c>
      <c r="I27" s="12" t="s">
        <v>18</v>
      </c>
      <c r="J27" s="12" t="s">
        <v>18</v>
      </c>
      <c r="K27" s="12" t="s">
        <v>18</v>
      </c>
      <c r="L27" s="12" t="s">
        <v>18</v>
      </c>
    </row>
    <row r="28" spans="2:12" x14ac:dyDescent="0.2">
      <c r="B28" s="1" t="s">
        <v>231</v>
      </c>
      <c r="C28" s="62">
        <f>E28+G59</f>
        <v>1</v>
      </c>
      <c r="D28" s="64">
        <f>F28+H59</f>
        <v>178</v>
      </c>
      <c r="E28" s="64">
        <f>G28+K28+I28+C59+E59</f>
        <v>1</v>
      </c>
      <c r="F28" s="64">
        <f>H28+L28+J28+D59+F59</f>
        <v>178</v>
      </c>
      <c r="G28" s="12" t="s">
        <v>18</v>
      </c>
      <c r="H28" s="12" t="s">
        <v>18</v>
      </c>
      <c r="I28" s="14">
        <v>1</v>
      </c>
      <c r="J28" s="14">
        <v>178</v>
      </c>
      <c r="K28" s="12" t="s">
        <v>18</v>
      </c>
      <c r="L28" s="12" t="s">
        <v>18</v>
      </c>
    </row>
    <row r="29" spans="2:12" x14ac:dyDescent="0.2">
      <c r="B29" s="1" t="s">
        <v>232</v>
      </c>
      <c r="C29" s="11" t="s">
        <v>18</v>
      </c>
      <c r="D29" s="12" t="s">
        <v>18</v>
      </c>
      <c r="E29" s="12" t="s">
        <v>18</v>
      </c>
      <c r="F29" s="12" t="s">
        <v>18</v>
      </c>
      <c r="G29" s="12" t="s">
        <v>18</v>
      </c>
      <c r="H29" s="12" t="s">
        <v>18</v>
      </c>
      <c r="I29" s="12" t="s">
        <v>18</v>
      </c>
      <c r="J29" s="12" t="s">
        <v>18</v>
      </c>
      <c r="K29" s="12" t="s">
        <v>18</v>
      </c>
      <c r="L29" s="12" t="s">
        <v>18</v>
      </c>
    </row>
    <row r="30" spans="2:12" x14ac:dyDescent="0.2">
      <c r="B30" s="1" t="s">
        <v>233</v>
      </c>
      <c r="C30" s="11" t="s">
        <v>18</v>
      </c>
      <c r="D30" s="12" t="s">
        <v>18</v>
      </c>
      <c r="E30" s="12" t="s">
        <v>18</v>
      </c>
      <c r="F30" s="12" t="s">
        <v>18</v>
      </c>
      <c r="G30" s="12" t="s">
        <v>18</v>
      </c>
      <c r="H30" s="12" t="s">
        <v>18</v>
      </c>
      <c r="I30" s="12" t="s">
        <v>18</v>
      </c>
      <c r="J30" s="12" t="s">
        <v>18</v>
      </c>
      <c r="K30" s="12" t="s">
        <v>18</v>
      </c>
      <c r="L30" s="12" t="s">
        <v>18</v>
      </c>
    </row>
    <row r="31" spans="2:12" x14ac:dyDescent="0.2">
      <c r="C31" s="7"/>
      <c r="G31" s="14"/>
      <c r="H31" s="14"/>
      <c r="I31" s="14"/>
      <c r="J31" s="14"/>
      <c r="K31" s="14"/>
      <c r="L31" s="14"/>
    </row>
    <row r="32" spans="2:12" x14ac:dyDescent="0.2">
      <c r="B32" s="1" t="s">
        <v>125</v>
      </c>
      <c r="C32" s="62">
        <f>E32+G63</f>
        <v>1</v>
      </c>
      <c r="D32" s="64">
        <f>F32+H63</f>
        <v>13</v>
      </c>
      <c r="E32" s="12" t="s">
        <v>18</v>
      </c>
      <c r="F32" s="12" t="s">
        <v>18</v>
      </c>
      <c r="G32" s="12" t="s">
        <v>18</v>
      </c>
      <c r="H32" s="12" t="s">
        <v>18</v>
      </c>
      <c r="I32" s="12" t="s">
        <v>18</v>
      </c>
      <c r="J32" s="12" t="s">
        <v>18</v>
      </c>
      <c r="K32" s="12" t="s">
        <v>18</v>
      </c>
      <c r="L32" s="12" t="s">
        <v>18</v>
      </c>
    </row>
    <row r="33" spans="2:14" x14ac:dyDescent="0.2">
      <c r="B33" s="1" t="s">
        <v>234</v>
      </c>
      <c r="C33" s="11" t="s">
        <v>18</v>
      </c>
      <c r="D33" s="12" t="s">
        <v>18</v>
      </c>
      <c r="E33" s="12" t="s">
        <v>18</v>
      </c>
      <c r="F33" s="12" t="s">
        <v>18</v>
      </c>
      <c r="G33" s="12" t="s">
        <v>18</v>
      </c>
      <c r="H33" s="12" t="s">
        <v>18</v>
      </c>
      <c r="I33" s="12" t="s">
        <v>18</v>
      </c>
      <c r="J33" s="12" t="s">
        <v>18</v>
      </c>
      <c r="K33" s="12" t="s">
        <v>18</v>
      </c>
      <c r="L33" s="12" t="s">
        <v>18</v>
      </c>
    </row>
    <row r="34" spans="2:14" x14ac:dyDescent="0.2">
      <c r="B34" s="1" t="s">
        <v>235</v>
      </c>
      <c r="C34" s="11" t="s">
        <v>18</v>
      </c>
      <c r="D34" s="12" t="s">
        <v>18</v>
      </c>
      <c r="E34" s="12" t="s">
        <v>18</v>
      </c>
      <c r="F34" s="12" t="s">
        <v>18</v>
      </c>
      <c r="G34" s="12" t="s">
        <v>18</v>
      </c>
      <c r="H34" s="12" t="s">
        <v>18</v>
      </c>
      <c r="I34" s="12" t="s">
        <v>18</v>
      </c>
      <c r="J34" s="12" t="s">
        <v>18</v>
      </c>
      <c r="K34" s="12" t="s">
        <v>18</v>
      </c>
      <c r="L34" s="12" t="s">
        <v>18</v>
      </c>
    </row>
    <row r="35" spans="2:14" x14ac:dyDescent="0.2">
      <c r="B35" s="1" t="s">
        <v>126</v>
      </c>
      <c r="C35" s="62">
        <f>E35+G66</f>
        <v>2</v>
      </c>
      <c r="D35" s="64">
        <f>F35+H66</f>
        <v>42</v>
      </c>
      <c r="E35" s="12" t="s">
        <v>18</v>
      </c>
      <c r="F35" s="12" t="s">
        <v>18</v>
      </c>
      <c r="G35" s="12" t="s">
        <v>18</v>
      </c>
      <c r="H35" s="12" t="s">
        <v>18</v>
      </c>
      <c r="I35" s="12" t="s">
        <v>18</v>
      </c>
      <c r="J35" s="12" t="s">
        <v>18</v>
      </c>
      <c r="K35" s="12" t="s">
        <v>18</v>
      </c>
      <c r="L35" s="12" t="s">
        <v>18</v>
      </c>
    </row>
    <row r="36" spans="2:14" x14ac:dyDescent="0.2">
      <c r="B36" s="1" t="s">
        <v>236</v>
      </c>
      <c r="C36" s="11" t="s">
        <v>18</v>
      </c>
      <c r="D36" s="12" t="s">
        <v>18</v>
      </c>
      <c r="E36" s="12" t="s">
        <v>18</v>
      </c>
      <c r="F36" s="12" t="s">
        <v>18</v>
      </c>
      <c r="G36" s="12" t="s">
        <v>18</v>
      </c>
      <c r="H36" s="12" t="s">
        <v>18</v>
      </c>
      <c r="I36" s="12" t="s">
        <v>18</v>
      </c>
      <c r="J36" s="12" t="s">
        <v>18</v>
      </c>
      <c r="K36" s="12" t="s">
        <v>18</v>
      </c>
      <c r="L36" s="12" t="s">
        <v>18</v>
      </c>
    </row>
    <row r="37" spans="2:14" x14ac:dyDescent="0.2">
      <c r="B37" s="1" t="s">
        <v>237</v>
      </c>
      <c r="C37" s="11" t="s">
        <v>18</v>
      </c>
      <c r="D37" s="12" t="s">
        <v>18</v>
      </c>
      <c r="E37" s="12" t="s">
        <v>18</v>
      </c>
      <c r="F37" s="12" t="s">
        <v>18</v>
      </c>
      <c r="G37" s="12" t="s">
        <v>18</v>
      </c>
      <c r="H37" s="12" t="s">
        <v>18</v>
      </c>
      <c r="I37" s="12" t="s">
        <v>18</v>
      </c>
      <c r="J37" s="12" t="s">
        <v>18</v>
      </c>
      <c r="K37" s="12" t="s">
        <v>18</v>
      </c>
      <c r="L37" s="12" t="s">
        <v>18</v>
      </c>
      <c r="M37" s="28"/>
    </row>
    <row r="38" spans="2:14" ht="18" thickBot="1" x14ac:dyDescent="0.25">
      <c r="B38" s="4"/>
      <c r="C38" s="69"/>
      <c r="D38" s="67"/>
      <c r="E38" s="4"/>
      <c r="F38" s="4"/>
      <c r="G38" s="4"/>
      <c r="H38" s="4"/>
      <c r="I38" s="4"/>
      <c r="J38" s="4"/>
      <c r="K38" s="4"/>
      <c r="L38" s="4"/>
      <c r="N38" s="28"/>
    </row>
    <row r="39" spans="2:14" x14ac:dyDescent="0.2">
      <c r="B39" s="28"/>
      <c r="C39" s="61"/>
      <c r="D39" s="8"/>
      <c r="E39" s="60" t="s">
        <v>238</v>
      </c>
      <c r="F39" s="8"/>
      <c r="G39" s="8"/>
      <c r="H39" s="8"/>
      <c r="I39" s="7"/>
      <c r="J39" s="28"/>
      <c r="K39" s="28"/>
      <c r="L39" s="28"/>
      <c r="N39" s="28"/>
    </row>
    <row r="40" spans="2:14" x14ac:dyDescent="0.2">
      <c r="C40" s="61"/>
      <c r="D40" s="60" t="s">
        <v>210</v>
      </c>
      <c r="E40" s="8"/>
      <c r="F40" s="8"/>
      <c r="G40" s="5" t="s">
        <v>239</v>
      </c>
      <c r="I40" s="5" t="s">
        <v>240</v>
      </c>
      <c r="N40" s="28"/>
    </row>
    <row r="41" spans="2:14" x14ac:dyDescent="0.2">
      <c r="C41" s="9" t="s">
        <v>241</v>
      </c>
      <c r="D41" s="8"/>
      <c r="E41" s="9" t="s">
        <v>242</v>
      </c>
      <c r="F41" s="8"/>
      <c r="G41" s="9" t="s">
        <v>243</v>
      </c>
      <c r="H41" s="8"/>
      <c r="I41" s="61"/>
      <c r="J41" s="8"/>
      <c r="N41" s="28"/>
    </row>
    <row r="42" spans="2:14" x14ac:dyDescent="0.2">
      <c r="C42" s="7"/>
      <c r="D42" s="5" t="s">
        <v>216</v>
      </c>
      <c r="E42" s="7"/>
      <c r="F42" s="5" t="s">
        <v>216</v>
      </c>
      <c r="G42" s="7"/>
      <c r="H42" s="5" t="s">
        <v>244</v>
      </c>
      <c r="I42" s="7"/>
      <c r="J42" s="5" t="s">
        <v>215</v>
      </c>
      <c r="N42" s="28"/>
    </row>
    <row r="43" spans="2:14" x14ac:dyDescent="0.2">
      <c r="B43" s="8"/>
      <c r="C43" s="9" t="s">
        <v>217</v>
      </c>
      <c r="D43" s="9" t="s">
        <v>219</v>
      </c>
      <c r="E43" s="9" t="s">
        <v>217</v>
      </c>
      <c r="F43" s="9" t="s">
        <v>219</v>
      </c>
      <c r="G43" s="9" t="s">
        <v>217</v>
      </c>
      <c r="H43" s="9" t="s">
        <v>245</v>
      </c>
      <c r="I43" s="9" t="s">
        <v>217</v>
      </c>
      <c r="J43" s="9" t="s">
        <v>218</v>
      </c>
      <c r="K43" s="28"/>
      <c r="L43" s="28"/>
      <c r="N43" s="28"/>
    </row>
    <row r="44" spans="2:14" x14ac:dyDescent="0.2">
      <c r="C44" s="7"/>
      <c r="D44" s="12" t="s">
        <v>11</v>
      </c>
      <c r="F44" s="12" t="s">
        <v>11</v>
      </c>
      <c r="H44" s="12" t="s">
        <v>11</v>
      </c>
      <c r="I44" s="7"/>
      <c r="J44" s="12" t="s">
        <v>11</v>
      </c>
      <c r="N44" s="28"/>
    </row>
    <row r="45" spans="2:14" x14ac:dyDescent="0.2">
      <c r="B45" s="1" t="s">
        <v>220</v>
      </c>
      <c r="C45" s="65" t="s">
        <v>18</v>
      </c>
      <c r="D45" s="15" t="s">
        <v>18</v>
      </c>
      <c r="E45" s="15" t="s">
        <v>18</v>
      </c>
      <c r="F45" s="15" t="s">
        <v>18</v>
      </c>
      <c r="G45" s="14">
        <v>2</v>
      </c>
      <c r="H45" s="14">
        <v>48</v>
      </c>
      <c r="I45" s="65" t="s">
        <v>84</v>
      </c>
      <c r="J45" s="15" t="s">
        <v>84</v>
      </c>
    </row>
    <row r="46" spans="2:14" x14ac:dyDescent="0.2">
      <c r="B46" s="1" t="s">
        <v>221</v>
      </c>
      <c r="C46" s="65" t="s">
        <v>18</v>
      </c>
      <c r="D46" s="15" t="s">
        <v>18</v>
      </c>
      <c r="E46" s="15" t="s">
        <v>18</v>
      </c>
      <c r="F46" s="15" t="s">
        <v>18</v>
      </c>
      <c r="G46" s="14">
        <v>2</v>
      </c>
      <c r="H46" s="14">
        <v>141</v>
      </c>
      <c r="I46" s="65" t="s">
        <v>84</v>
      </c>
      <c r="J46" s="15" t="s">
        <v>84</v>
      </c>
    </row>
    <row r="47" spans="2:14" x14ac:dyDescent="0.2">
      <c r="B47" s="1" t="s">
        <v>222</v>
      </c>
      <c r="C47" s="65" t="s">
        <v>18</v>
      </c>
      <c r="D47" s="15" t="s">
        <v>18</v>
      </c>
      <c r="E47" s="15" t="s">
        <v>18</v>
      </c>
      <c r="F47" s="15" t="s">
        <v>18</v>
      </c>
      <c r="G47" s="14">
        <v>1</v>
      </c>
      <c r="H47" s="15" t="s">
        <v>18</v>
      </c>
      <c r="I47" s="13">
        <v>50</v>
      </c>
      <c r="J47" s="14">
        <v>20291</v>
      </c>
    </row>
    <row r="48" spans="2:14" x14ac:dyDescent="0.2">
      <c r="B48" s="1" t="s">
        <v>161</v>
      </c>
      <c r="C48" s="65" t="s">
        <v>18</v>
      </c>
      <c r="D48" s="15" t="s">
        <v>18</v>
      </c>
      <c r="E48" s="15" t="s">
        <v>18</v>
      </c>
      <c r="F48" s="15" t="s">
        <v>18</v>
      </c>
      <c r="G48" s="14">
        <v>6</v>
      </c>
      <c r="H48" s="14">
        <v>380</v>
      </c>
      <c r="I48" s="13">
        <v>6</v>
      </c>
      <c r="J48" s="14">
        <v>945</v>
      </c>
    </row>
    <row r="49" spans="2:10" x14ac:dyDescent="0.2">
      <c r="B49" s="1" t="s">
        <v>223</v>
      </c>
      <c r="C49" s="65" t="s">
        <v>18</v>
      </c>
      <c r="D49" s="15" t="s">
        <v>18</v>
      </c>
      <c r="E49" s="15" t="s">
        <v>18</v>
      </c>
      <c r="F49" s="15" t="s">
        <v>18</v>
      </c>
      <c r="G49" s="14">
        <v>5</v>
      </c>
      <c r="H49" s="14">
        <v>54</v>
      </c>
      <c r="I49" s="13">
        <v>2</v>
      </c>
      <c r="J49" s="14">
        <v>10</v>
      </c>
    </row>
    <row r="50" spans="2:10" x14ac:dyDescent="0.2">
      <c r="C50" s="7"/>
      <c r="I50" s="7"/>
    </row>
    <row r="51" spans="2:10" x14ac:dyDescent="0.2">
      <c r="B51" s="1" t="s">
        <v>224</v>
      </c>
      <c r="C51" s="65" t="s">
        <v>18</v>
      </c>
      <c r="D51" s="15" t="s">
        <v>18</v>
      </c>
      <c r="E51" s="15" t="s">
        <v>18</v>
      </c>
      <c r="F51" s="15" t="s">
        <v>18</v>
      </c>
      <c r="G51" s="14">
        <v>4</v>
      </c>
      <c r="H51" s="14">
        <v>61</v>
      </c>
      <c r="I51" s="13">
        <v>4</v>
      </c>
      <c r="J51" s="14">
        <v>55</v>
      </c>
    </row>
    <row r="52" spans="2:10" x14ac:dyDescent="0.2">
      <c r="B52" s="1" t="s">
        <v>225</v>
      </c>
      <c r="C52" s="65" t="s">
        <v>18</v>
      </c>
      <c r="D52" s="15" t="s">
        <v>18</v>
      </c>
      <c r="E52" s="15" t="s">
        <v>18</v>
      </c>
      <c r="F52" s="15" t="s">
        <v>18</v>
      </c>
      <c r="G52" s="14">
        <v>6</v>
      </c>
      <c r="H52" s="14">
        <v>39</v>
      </c>
      <c r="I52" s="13">
        <v>7</v>
      </c>
      <c r="J52" s="14">
        <v>46</v>
      </c>
    </row>
    <row r="53" spans="2:10" x14ac:dyDescent="0.2">
      <c r="B53" s="1" t="s">
        <v>226</v>
      </c>
      <c r="C53" s="65" t="s">
        <v>18</v>
      </c>
      <c r="D53" s="15" t="s">
        <v>18</v>
      </c>
      <c r="E53" s="15" t="s">
        <v>18</v>
      </c>
      <c r="F53" s="15" t="s">
        <v>18</v>
      </c>
      <c r="G53" s="14">
        <v>7</v>
      </c>
      <c r="H53" s="14">
        <v>572</v>
      </c>
      <c r="I53" s="13">
        <v>7</v>
      </c>
      <c r="J53" s="14">
        <v>775</v>
      </c>
    </row>
    <row r="54" spans="2:10" x14ac:dyDescent="0.2">
      <c r="B54" s="3" t="s">
        <v>227</v>
      </c>
      <c r="C54" s="11" t="s">
        <v>18</v>
      </c>
      <c r="D54" s="12" t="s">
        <v>18</v>
      </c>
      <c r="E54" s="12" t="s">
        <v>18</v>
      </c>
      <c r="F54" s="12" t="s">
        <v>18</v>
      </c>
      <c r="G54" s="30">
        <f>SUM(G56:G68)</f>
        <v>4</v>
      </c>
      <c r="H54" s="30">
        <f>SUM(H56:H68)</f>
        <v>56</v>
      </c>
      <c r="I54" s="29">
        <f>SUM(I56:I68)</f>
        <v>4</v>
      </c>
      <c r="J54" s="30">
        <f>SUM(J56:J68)</f>
        <v>220</v>
      </c>
    </row>
    <row r="55" spans="2:10" x14ac:dyDescent="0.2">
      <c r="C55" s="7"/>
      <c r="I55" s="7"/>
    </row>
    <row r="56" spans="2:10" x14ac:dyDescent="0.2">
      <c r="B56" s="1" t="s">
        <v>228</v>
      </c>
      <c r="C56" s="11" t="s">
        <v>18</v>
      </c>
      <c r="D56" s="12" t="s">
        <v>18</v>
      </c>
      <c r="E56" s="12" t="s">
        <v>18</v>
      </c>
      <c r="F56" s="12" t="s">
        <v>18</v>
      </c>
      <c r="G56" s="12" t="s">
        <v>18</v>
      </c>
      <c r="H56" s="12" t="s">
        <v>18</v>
      </c>
      <c r="I56" s="13">
        <v>1</v>
      </c>
      <c r="J56" s="14">
        <v>28</v>
      </c>
    </row>
    <row r="57" spans="2:10" x14ac:dyDescent="0.2">
      <c r="B57" s="1" t="s">
        <v>229</v>
      </c>
      <c r="C57" s="11" t="s">
        <v>18</v>
      </c>
      <c r="D57" s="12" t="s">
        <v>18</v>
      </c>
      <c r="E57" s="12" t="s">
        <v>18</v>
      </c>
      <c r="F57" s="12" t="s">
        <v>18</v>
      </c>
      <c r="G57" s="12" t="s">
        <v>18</v>
      </c>
      <c r="H57" s="12" t="s">
        <v>18</v>
      </c>
      <c r="I57" s="11" t="s">
        <v>18</v>
      </c>
      <c r="J57" s="12" t="s">
        <v>18</v>
      </c>
    </row>
    <row r="58" spans="2:10" x14ac:dyDescent="0.2">
      <c r="B58" s="1" t="s">
        <v>230</v>
      </c>
      <c r="C58" s="11" t="s">
        <v>18</v>
      </c>
      <c r="D58" s="12" t="s">
        <v>18</v>
      </c>
      <c r="E58" s="12" t="s">
        <v>18</v>
      </c>
      <c r="F58" s="12" t="s">
        <v>18</v>
      </c>
      <c r="G58" s="14">
        <v>1</v>
      </c>
      <c r="H58" s="14">
        <v>1</v>
      </c>
      <c r="I58" s="11" t="s">
        <v>18</v>
      </c>
      <c r="J58" s="12" t="s">
        <v>18</v>
      </c>
    </row>
    <row r="59" spans="2:10" x14ac:dyDescent="0.2">
      <c r="B59" s="1" t="s">
        <v>231</v>
      </c>
      <c r="C59" s="11" t="s">
        <v>18</v>
      </c>
      <c r="D59" s="12" t="s">
        <v>18</v>
      </c>
      <c r="E59" s="12" t="s">
        <v>18</v>
      </c>
      <c r="F59" s="12" t="s">
        <v>18</v>
      </c>
      <c r="G59" s="12" t="s">
        <v>18</v>
      </c>
      <c r="H59" s="12" t="s">
        <v>18</v>
      </c>
      <c r="I59" s="13">
        <v>1</v>
      </c>
      <c r="J59" s="14">
        <v>1</v>
      </c>
    </row>
    <row r="60" spans="2:10" x14ac:dyDescent="0.2">
      <c r="B60" s="1" t="s">
        <v>232</v>
      </c>
      <c r="C60" s="11" t="s">
        <v>18</v>
      </c>
      <c r="D60" s="12" t="s">
        <v>18</v>
      </c>
      <c r="E60" s="12" t="s">
        <v>18</v>
      </c>
      <c r="F60" s="12" t="s">
        <v>18</v>
      </c>
      <c r="G60" s="12" t="s">
        <v>18</v>
      </c>
      <c r="H60" s="12" t="s">
        <v>18</v>
      </c>
      <c r="I60" s="11" t="s">
        <v>18</v>
      </c>
      <c r="J60" s="12" t="s">
        <v>18</v>
      </c>
    </row>
    <row r="61" spans="2:10" x14ac:dyDescent="0.2">
      <c r="B61" s="1" t="s">
        <v>233</v>
      </c>
      <c r="C61" s="11" t="s">
        <v>18</v>
      </c>
      <c r="D61" s="12" t="s">
        <v>18</v>
      </c>
      <c r="E61" s="12" t="s">
        <v>18</v>
      </c>
      <c r="F61" s="12" t="s">
        <v>18</v>
      </c>
      <c r="G61" s="12" t="s">
        <v>18</v>
      </c>
      <c r="H61" s="12" t="s">
        <v>18</v>
      </c>
      <c r="I61" s="13">
        <v>1</v>
      </c>
      <c r="J61" s="14">
        <v>178</v>
      </c>
    </row>
    <row r="62" spans="2:10" x14ac:dyDescent="0.2">
      <c r="C62" s="13"/>
      <c r="D62" s="14"/>
      <c r="E62" s="14"/>
      <c r="F62" s="14"/>
      <c r="G62" s="14"/>
      <c r="H62" s="14"/>
      <c r="I62" s="13"/>
      <c r="J62" s="14"/>
    </row>
    <row r="63" spans="2:10" x14ac:dyDescent="0.2">
      <c r="B63" s="1" t="s">
        <v>125</v>
      </c>
      <c r="C63" s="11" t="s">
        <v>18</v>
      </c>
      <c r="D63" s="12" t="s">
        <v>18</v>
      </c>
      <c r="E63" s="12" t="s">
        <v>18</v>
      </c>
      <c r="F63" s="12" t="s">
        <v>18</v>
      </c>
      <c r="G63" s="14">
        <v>1</v>
      </c>
      <c r="H63" s="14">
        <v>13</v>
      </c>
      <c r="I63" s="11" t="s">
        <v>18</v>
      </c>
      <c r="J63" s="12" t="s">
        <v>18</v>
      </c>
    </row>
    <row r="64" spans="2:10" x14ac:dyDescent="0.2">
      <c r="B64" s="1" t="s">
        <v>234</v>
      </c>
      <c r="C64" s="11" t="s">
        <v>18</v>
      </c>
      <c r="D64" s="12" t="s">
        <v>18</v>
      </c>
      <c r="E64" s="12" t="s">
        <v>18</v>
      </c>
      <c r="F64" s="12" t="s">
        <v>18</v>
      </c>
      <c r="G64" s="12" t="s">
        <v>18</v>
      </c>
      <c r="H64" s="12" t="s">
        <v>18</v>
      </c>
      <c r="I64" s="13">
        <v>1</v>
      </c>
      <c r="J64" s="14">
        <v>13</v>
      </c>
    </row>
    <row r="65" spans="1:12" x14ac:dyDescent="0.2">
      <c r="B65" s="1" t="s">
        <v>235</v>
      </c>
      <c r="C65" s="11" t="s">
        <v>18</v>
      </c>
      <c r="D65" s="12" t="s">
        <v>18</v>
      </c>
      <c r="E65" s="12" t="s">
        <v>18</v>
      </c>
      <c r="F65" s="12" t="s">
        <v>18</v>
      </c>
      <c r="G65" s="12" t="s">
        <v>18</v>
      </c>
      <c r="H65" s="12" t="s">
        <v>18</v>
      </c>
      <c r="I65" s="11" t="s">
        <v>18</v>
      </c>
      <c r="J65" s="12" t="s">
        <v>18</v>
      </c>
    </row>
    <row r="66" spans="1:12" x14ac:dyDescent="0.2">
      <c r="B66" s="1" t="s">
        <v>126</v>
      </c>
      <c r="C66" s="11" t="s">
        <v>18</v>
      </c>
      <c r="D66" s="12" t="s">
        <v>18</v>
      </c>
      <c r="E66" s="12" t="s">
        <v>18</v>
      </c>
      <c r="F66" s="12" t="s">
        <v>18</v>
      </c>
      <c r="G66" s="14">
        <v>2</v>
      </c>
      <c r="H66" s="14">
        <v>42</v>
      </c>
      <c r="I66" s="11" t="s">
        <v>18</v>
      </c>
      <c r="J66" s="12" t="s">
        <v>18</v>
      </c>
    </row>
    <row r="67" spans="1:12" x14ac:dyDescent="0.2">
      <c r="B67" s="1" t="s">
        <v>236</v>
      </c>
      <c r="C67" s="11" t="s">
        <v>18</v>
      </c>
      <c r="D67" s="12" t="s">
        <v>18</v>
      </c>
      <c r="E67" s="12" t="s">
        <v>18</v>
      </c>
      <c r="F67" s="12" t="s">
        <v>18</v>
      </c>
      <c r="G67" s="12" t="s">
        <v>18</v>
      </c>
      <c r="H67" s="12" t="s">
        <v>18</v>
      </c>
      <c r="I67" s="11" t="s">
        <v>18</v>
      </c>
      <c r="J67" s="12" t="s">
        <v>18</v>
      </c>
    </row>
    <row r="68" spans="1:12" x14ac:dyDescent="0.2">
      <c r="B68" s="1" t="s">
        <v>237</v>
      </c>
      <c r="C68" s="11" t="s">
        <v>18</v>
      </c>
      <c r="D68" s="12" t="s">
        <v>18</v>
      </c>
      <c r="E68" s="12" t="s">
        <v>18</v>
      </c>
      <c r="F68" s="12" t="s">
        <v>18</v>
      </c>
      <c r="G68" s="12" t="s">
        <v>18</v>
      </c>
      <c r="H68" s="12" t="s">
        <v>18</v>
      </c>
      <c r="I68" s="11" t="s">
        <v>18</v>
      </c>
      <c r="J68" s="12" t="s">
        <v>18</v>
      </c>
    </row>
    <row r="69" spans="1:12" ht="18" thickBot="1" x14ac:dyDescent="0.25">
      <c r="B69" s="4"/>
      <c r="C69" s="19"/>
      <c r="D69" s="4"/>
      <c r="E69" s="4"/>
      <c r="F69" s="4"/>
      <c r="G69" s="4"/>
      <c r="H69" s="4"/>
      <c r="I69" s="19"/>
      <c r="J69" s="4"/>
      <c r="K69" s="28"/>
      <c r="L69" s="28"/>
    </row>
    <row r="70" spans="1:12" x14ac:dyDescent="0.2">
      <c r="C70" s="1" t="s">
        <v>112</v>
      </c>
    </row>
    <row r="71" spans="1:12" x14ac:dyDescent="0.2">
      <c r="C71" s="1" t="s">
        <v>246</v>
      </c>
    </row>
    <row r="72" spans="1:12" x14ac:dyDescent="0.2">
      <c r="C72" s="1" t="s">
        <v>247</v>
      </c>
    </row>
    <row r="73" spans="1:12" x14ac:dyDescent="0.2">
      <c r="A73" s="1"/>
    </row>
  </sheetData>
  <phoneticPr fontId="2"/>
  <pageMargins left="0.43" right="0.43" top="0.55000000000000004" bottom="0.56000000000000005" header="0.51200000000000001" footer="0.51200000000000001"/>
  <pageSetup paperSize="12" scale="75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3" transitionEvaluation="1"/>
  <dimension ref="A1:R72"/>
  <sheetViews>
    <sheetView showGridLines="0" topLeftCell="A13" zoomScale="75" zoomScaleNormal="100" workbookViewId="0"/>
  </sheetViews>
  <sheetFormatPr defaultColWidth="10.875" defaultRowHeight="17.25" x14ac:dyDescent="0.2"/>
  <cols>
    <col min="1" max="1" width="13.375" style="71" customWidth="1"/>
    <col min="2" max="2" width="18.375" style="71" customWidth="1"/>
    <col min="3" max="3" width="10.875" style="71"/>
    <col min="4" max="4" width="13.375" style="71" customWidth="1"/>
    <col min="5" max="6" width="10.875" style="71"/>
    <col min="7" max="7" width="12.125" style="71" customWidth="1"/>
    <col min="8" max="8" width="10.875" style="71"/>
    <col min="9" max="11" width="12.125" style="71" customWidth="1"/>
    <col min="12" max="12" width="9.625" style="71" customWidth="1"/>
    <col min="13" max="256" width="10.875" style="71"/>
    <col min="257" max="257" width="13.375" style="71" customWidth="1"/>
    <col min="258" max="258" width="18.375" style="71" customWidth="1"/>
    <col min="259" max="259" width="10.875" style="71"/>
    <col min="260" max="260" width="13.375" style="71" customWidth="1"/>
    <col min="261" max="262" width="10.875" style="71"/>
    <col min="263" max="263" width="12.125" style="71" customWidth="1"/>
    <col min="264" max="264" width="10.875" style="71"/>
    <col min="265" max="267" width="12.125" style="71" customWidth="1"/>
    <col min="268" max="268" width="9.625" style="71" customWidth="1"/>
    <col min="269" max="512" width="10.875" style="71"/>
    <col min="513" max="513" width="13.375" style="71" customWidth="1"/>
    <col min="514" max="514" width="18.375" style="71" customWidth="1"/>
    <col min="515" max="515" width="10.875" style="71"/>
    <col min="516" max="516" width="13.375" style="71" customWidth="1"/>
    <col min="517" max="518" width="10.875" style="71"/>
    <col min="519" max="519" width="12.125" style="71" customWidth="1"/>
    <col min="520" max="520" width="10.875" style="71"/>
    <col min="521" max="523" width="12.125" style="71" customWidth="1"/>
    <col min="524" max="524" width="9.625" style="71" customWidth="1"/>
    <col min="525" max="768" width="10.875" style="71"/>
    <col min="769" max="769" width="13.375" style="71" customWidth="1"/>
    <col min="770" max="770" width="18.375" style="71" customWidth="1"/>
    <col min="771" max="771" width="10.875" style="71"/>
    <col min="772" max="772" width="13.375" style="71" customWidth="1"/>
    <col min="773" max="774" width="10.875" style="71"/>
    <col min="775" max="775" width="12.125" style="71" customWidth="1"/>
    <col min="776" max="776" width="10.875" style="71"/>
    <col min="777" max="779" width="12.125" style="71" customWidth="1"/>
    <col min="780" max="780" width="9.625" style="71" customWidth="1"/>
    <col min="781" max="1024" width="10.875" style="71"/>
    <col min="1025" max="1025" width="13.375" style="71" customWidth="1"/>
    <col min="1026" max="1026" width="18.375" style="71" customWidth="1"/>
    <col min="1027" max="1027" width="10.875" style="71"/>
    <col min="1028" max="1028" width="13.375" style="71" customWidth="1"/>
    <col min="1029" max="1030" width="10.875" style="71"/>
    <col min="1031" max="1031" width="12.125" style="71" customWidth="1"/>
    <col min="1032" max="1032" width="10.875" style="71"/>
    <col min="1033" max="1035" width="12.125" style="71" customWidth="1"/>
    <col min="1036" max="1036" width="9.625" style="71" customWidth="1"/>
    <col min="1037" max="1280" width="10.875" style="71"/>
    <col min="1281" max="1281" width="13.375" style="71" customWidth="1"/>
    <col min="1282" max="1282" width="18.375" style="71" customWidth="1"/>
    <col min="1283" max="1283" width="10.875" style="71"/>
    <col min="1284" max="1284" width="13.375" style="71" customWidth="1"/>
    <col min="1285" max="1286" width="10.875" style="71"/>
    <col min="1287" max="1287" width="12.125" style="71" customWidth="1"/>
    <col min="1288" max="1288" width="10.875" style="71"/>
    <col min="1289" max="1291" width="12.125" style="71" customWidth="1"/>
    <col min="1292" max="1292" width="9.625" style="71" customWidth="1"/>
    <col min="1293" max="1536" width="10.875" style="71"/>
    <col min="1537" max="1537" width="13.375" style="71" customWidth="1"/>
    <col min="1538" max="1538" width="18.375" style="71" customWidth="1"/>
    <col min="1539" max="1539" width="10.875" style="71"/>
    <col min="1540" max="1540" width="13.375" style="71" customWidth="1"/>
    <col min="1541" max="1542" width="10.875" style="71"/>
    <col min="1543" max="1543" width="12.125" style="71" customWidth="1"/>
    <col min="1544" max="1544" width="10.875" style="71"/>
    <col min="1545" max="1547" width="12.125" style="71" customWidth="1"/>
    <col min="1548" max="1548" width="9.625" style="71" customWidth="1"/>
    <col min="1549" max="1792" width="10.875" style="71"/>
    <col min="1793" max="1793" width="13.375" style="71" customWidth="1"/>
    <col min="1794" max="1794" width="18.375" style="71" customWidth="1"/>
    <col min="1795" max="1795" width="10.875" style="71"/>
    <col min="1796" max="1796" width="13.375" style="71" customWidth="1"/>
    <col min="1797" max="1798" width="10.875" style="71"/>
    <col min="1799" max="1799" width="12.125" style="71" customWidth="1"/>
    <col min="1800" max="1800" width="10.875" style="71"/>
    <col min="1801" max="1803" width="12.125" style="71" customWidth="1"/>
    <col min="1804" max="1804" width="9.625" style="71" customWidth="1"/>
    <col min="1805" max="2048" width="10.875" style="71"/>
    <col min="2049" max="2049" width="13.375" style="71" customWidth="1"/>
    <col min="2050" max="2050" width="18.375" style="71" customWidth="1"/>
    <col min="2051" max="2051" width="10.875" style="71"/>
    <col min="2052" max="2052" width="13.375" style="71" customWidth="1"/>
    <col min="2053" max="2054" width="10.875" style="71"/>
    <col min="2055" max="2055" width="12.125" style="71" customWidth="1"/>
    <col min="2056" max="2056" width="10.875" style="71"/>
    <col min="2057" max="2059" width="12.125" style="71" customWidth="1"/>
    <col min="2060" max="2060" width="9.625" style="71" customWidth="1"/>
    <col min="2061" max="2304" width="10.875" style="71"/>
    <col min="2305" max="2305" width="13.375" style="71" customWidth="1"/>
    <col min="2306" max="2306" width="18.375" style="71" customWidth="1"/>
    <col min="2307" max="2307" width="10.875" style="71"/>
    <col min="2308" max="2308" width="13.375" style="71" customWidth="1"/>
    <col min="2309" max="2310" width="10.875" style="71"/>
    <col min="2311" max="2311" width="12.125" style="71" customWidth="1"/>
    <col min="2312" max="2312" width="10.875" style="71"/>
    <col min="2313" max="2315" width="12.125" style="71" customWidth="1"/>
    <col min="2316" max="2316" width="9.625" style="71" customWidth="1"/>
    <col min="2317" max="2560" width="10.875" style="71"/>
    <col min="2561" max="2561" width="13.375" style="71" customWidth="1"/>
    <col min="2562" max="2562" width="18.375" style="71" customWidth="1"/>
    <col min="2563" max="2563" width="10.875" style="71"/>
    <col min="2564" max="2564" width="13.375" style="71" customWidth="1"/>
    <col min="2565" max="2566" width="10.875" style="71"/>
    <col min="2567" max="2567" width="12.125" style="71" customWidth="1"/>
    <col min="2568" max="2568" width="10.875" style="71"/>
    <col min="2569" max="2571" width="12.125" style="71" customWidth="1"/>
    <col min="2572" max="2572" width="9.625" style="71" customWidth="1"/>
    <col min="2573" max="2816" width="10.875" style="71"/>
    <col min="2817" max="2817" width="13.375" style="71" customWidth="1"/>
    <col min="2818" max="2818" width="18.375" style="71" customWidth="1"/>
    <col min="2819" max="2819" width="10.875" style="71"/>
    <col min="2820" max="2820" width="13.375" style="71" customWidth="1"/>
    <col min="2821" max="2822" width="10.875" style="71"/>
    <col min="2823" max="2823" width="12.125" style="71" customWidth="1"/>
    <col min="2824" max="2824" width="10.875" style="71"/>
    <col min="2825" max="2827" width="12.125" style="71" customWidth="1"/>
    <col min="2828" max="2828" width="9.625" style="71" customWidth="1"/>
    <col min="2829" max="3072" width="10.875" style="71"/>
    <col min="3073" max="3073" width="13.375" style="71" customWidth="1"/>
    <col min="3074" max="3074" width="18.375" style="71" customWidth="1"/>
    <col min="3075" max="3075" width="10.875" style="71"/>
    <col min="3076" max="3076" width="13.375" style="71" customWidth="1"/>
    <col min="3077" max="3078" width="10.875" style="71"/>
    <col min="3079" max="3079" width="12.125" style="71" customWidth="1"/>
    <col min="3080" max="3080" width="10.875" style="71"/>
    <col min="3081" max="3083" width="12.125" style="71" customWidth="1"/>
    <col min="3084" max="3084" width="9.625" style="71" customWidth="1"/>
    <col min="3085" max="3328" width="10.875" style="71"/>
    <col min="3329" max="3329" width="13.375" style="71" customWidth="1"/>
    <col min="3330" max="3330" width="18.375" style="71" customWidth="1"/>
    <col min="3331" max="3331" width="10.875" style="71"/>
    <col min="3332" max="3332" width="13.375" style="71" customWidth="1"/>
    <col min="3333" max="3334" width="10.875" style="71"/>
    <col min="3335" max="3335" width="12.125" style="71" customWidth="1"/>
    <col min="3336" max="3336" width="10.875" style="71"/>
    <col min="3337" max="3339" width="12.125" style="71" customWidth="1"/>
    <col min="3340" max="3340" width="9.625" style="71" customWidth="1"/>
    <col min="3341" max="3584" width="10.875" style="71"/>
    <col min="3585" max="3585" width="13.375" style="71" customWidth="1"/>
    <col min="3586" max="3586" width="18.375" style="71" customWidth="1"/>
    <col min="3587" max="3587" width="10.875" style="71"/>
    <col min="3588" max="3588" width="13.375" style="71" customWidth="1"/>
    <col min="3589" max="3590" width="10.875" style="71"/>
    <col min="3591" max="3591" width="12.125" style="71" customWidth="1"/>
    <col min="3592" max="3592" width="10.875" style="71"/>
    <col min="3593" max="3595" width="12.125" style="71" customWidth="1"/>
    <col min="3596" max="3596" width="9.625" style="71" customWidth="1"/>
    <col min="3597" max="3840" width="10.875" style="71"/>
    <col min="3841" max="3841" width="13.375" style="71" customWidth="1"/>
    <col min="3842" max="3842" width="18.375" style="71" customWidth="1"/>
    <col min="3843" max="3843" width="10.875" style="71"/>
    <col min="3844" max="3844" width="13.375" style="71" customWidth="1"/>
    <col min="3845" max="3846" width="10.875" style="71"/>
    <col min="3847" max="3847" width="12.125" style="71" customWidth="1"/>
    <col min="3848" max="3848" width="10.875" style="71"/>
    <col min="3849" max="3851" width="12.125" style="71" customWidth="1"/>
    <col min="3852" max="3852" width="9.625" style="71" customWidth="1"/>
    <col min="3853" max="4096" width="10.875" style="71"/>
    <col min="4097" max="4097" width="13.375" style="71" customWidth="1"/>
    <col min="4098" max="4098" width="18.375" style="71" customWidth="1"/>
    <col min="4099" max="4099" width="10.875" style="71"/>
    <col min="4100" max="4100" width="13.375" style="71" customWidth="1"/>
    <col min="4101" max="4102" width="10.875" style="71"/>
    <col min="4103" max="4103" width="12.125" style="71" customWidth="1"/>
    <col min="4104" max="4104" width="10.875" style="71"/>
    <col min="4105" max="4107" width="12.125" style="71" customWidth="1"/>
    <col min="4108" max="4108" width="9.625" style="71" customWidth="1"/>
    <col min="4109" max="4352" width="10.875" style="71"/>
    <col min="4353" max="4353" width="13.375" style="71" customWidth="1"/>
    <col min="4354" max="4354" width="18.375" style="71" customWidth="1"/>
    <col min="4355" max="4355" width="10.875" style="71"/>
    <col min="4356" max="4356" width="13.375" style="71" customWidth="1"/>
    <col min="4357" max="4358" width="10.875" style="71"/>
    <col min="4359" max="4359" width="12.125" style="71" customWidth="1"/>
    <col min="4360" max="4360" width="10.875" style="71"/>
    <col min="4361" max="4363" width="12.125" style="71" customWidth="1"/>
    <col min="4364" max="4364" width="9.625" style="71" customWidth="1"/>
    <col min="4365" max="4608" width="10.875" style="71"/>
    <col min="4609" max="4609" width="13.375" style="71" customWidth="1"/>
    <col min="4610" max="4610" width="18.375" style="71" customWidth="1"/>
    <col min="4611" max="4611" width="10.875" style="71"/>
    <col min="4612" max="4612" width="13.375" style="71" customWidth="1"/>
    <col min="4613" max="4614" width="10.875" style="71"/>
    <col min="4615" max="4615" width="12.125" style="71" customWidth="1"/>
    <col min="4616" max="4616" width="10.875" style="71"/>
    <col min="4617" max="4619" width="12.125" style="71" customWidth="1"/>
    <col min="4620" max="4620" width="9.625" style="71" customWidth="1"/>
    <col min="4621" max="4864" width="10.875" style="71"/>
    <col min="4865" max="4865" width="13.375" style="71" customWidth="1"/>
    <col min="4866" max="4866" width="18.375" style="71" customWidth="1"/>
    <col min="4867" max="4867" width="10.875" style="71"/>
    <col min="4868" max="4868" width="13.375" style="71" customWidth="1"/>
    <col min="4869" max="4870" width="10.875" style="71"/>
    <col min="4871" max="4871" width="12.125" style="71" customWidth="1"/>
    <col min="4872" max="4872" width="10.875" style="71"/>
    <col min="4873" max="4875" width="12.125" style="71" customWidth="1"/>
    <col min="4876" max="4876" width="9.625" style="71" customWidth="1"/>
    <col min="4877" max="5120" width="10.875" style="71"/>
    <col min="5121" max="5121" width="13.375" style="71" customWidth="1"/>
    <col min="5122" max="5122" width="18.375" style="71" customWidth="1"/>
    <col min="5123" max="5123" width="10.875" style="71"/>
    <col min="5124" max="5124" width="13.375" style="71" customWidth="1"/>
    <col min="5125" max="5126" width="10.875" style="71"/>
    <col min="5127" max="5127" width="12.125" style="71" customWidth="1"/>
    <col min="5128" max="5128" width="10.875" style="71"/>
    <col min="5129" max="5131" width="12.125" style="71" customWidth="1"/>
    <col min="5132" max="5132" width="9.625" style="71" customWidth="1"/>
    <col min="5133" max="5376" width="10.875" style="71"/>
    <col min="5377" max="5377" width="13.375" style="71" customWidth="1"/>
    <col min="5378" max="5378" width="18.375" style="71" customWidth="1"/>
    <col min="5379" max="5379" width="10.875" style="71"/>
    <col min="5380" max="5380" width="13.375" style="71" customWidth="1"/>
    <col min="5381" max="5382" width="10.875" style="71"/>
    <col min="5383" max="5383" width="12.125" style="71" customWidth="1"/>
    <col min="5384" max="5384" width="10.875" style="71"/>
    <col min="5385" max="5387" width="12.125" style="71" customWidth="1"/>
    <col min="5388" max="5388" width="9.625" style="71" customWidth="1"/>
    <col min="5389" max="5632" width="10.875" style="71"/>
    <col min="5633" max="5633" width="13.375" style="71" customWidth="1"/>
    <col min="5634" max="5634" width="18.375" style="71" customWidth="1"/>
    <col min="5635" max="5635" width="10.875" style="71"/>
    <col min="5636" max="5636" width="13.375" style="71" customWidth="1"/>
    <col min="5637" max="5638" width="10.875" style="71"/>
    <col min="5639" max="5639" width="12.125" style="71" customWidth="1"/>
    <col min="5640" max="5640" width="10.875" style="71"/>
    <col min="5641" max="5643" width="12.125" style="71" customWidth="1"/>
    <col min="5644" max="5644" width="9.625" style="71" customWidth="1"/>
    <col min="5645" max="5888" width="10.875" style="71"/>
    <col min="5889" max="5889" width="13.375" style="71" customWidth="1"/>
    <col min="5890" max="5890" width="18.375" style="71" customWidth="1"/>
    <col min="5891" max="5891" width="10.875" style="71"/>
    <col min="5892" max="5892" width="13.375" style="71" customWidth="1"/>
    <col min="5893" max="5894" width="10.875" style="71"/>
    <col min="5895" max="5895" width="12.125" style="71" customWidth="1"/>
    <col min="5896" max="5896" width="10.875" style="71"/>
    <col min="5897" max="5899" width="12.125" style="71" customWidth="1"/>
    <col min="5900" max="5900" width="9.625" style="71" customWidth="1"/>
    <col min="5901" max="6144" width="10.875" style="71"/>
    <col min="6145" max="6145" width="13.375" style="71" customWidth="1"/>
    <col min="6146" max="6146" width="18.375" style="71" customWidth="1"/>
    <col min="6147" max="6147" width="10.875" style="71"/>
    <col min="6148" max="6148" width="13.375" style="71" customWidth="1"/>
    <col min="6149" max="6150" width="10.875" style="71"/>
    <col min="6151" max="6151" width="12.125" style="71" customWidth="1"/>
    <col min="6152" max="6152" width="10.875" style="71"/>
    <col min="6153" max="6155" width="12.125" style="71" customWidth="1"/>
    <col min="6156" max="6156" width="9.625" style="71" customWidth="1"/>
    <col min="6157" max="6400" width="10.875" style="71"/>
    <col min="6401" max="6401" width="13.375" style="71" customWidth="1"/>
    <col min="6402" max="6402" width="18.375" style="71" customWidth="1"/>
    <col min="6403" max="6403" width="10.875" style="71"/>
    <col min="6404" max="6404" width="13.375" style="71" customWidth="1"/>
    <col min="6405" max="6406" width="10.875" style="71"/>
    <col min="6407" max="6407" width="12.125" style="71" customWidth="1"/>
    <col min="6408" max="6408" width="10.875" style="71"/>
    <col min="6409" max="6411" width="12.125" style="71" customWidth="1"/>
    <col min="6412" max="6412" width="9.625" style="71" customWidth="1"/>
    <col min="6413" max="6656" width="10.875" style="71"/>
    <col min="6657" max="6657" width="13.375" style="71" customWidth="1"/>
    <col min="6658" max="6658" width="18.375" style="71" customWidth="1"/>
    <col min="6659" max="6659" width="10.875" style="71"/>
    <col min="6660" max="6660" width="13.375" style="71" customWidth="1"/>
    <col min="6661" max="6662" width="10.875" style="71"/>
    <col min="6663" max="6663" width="12.125" style="71" customWidth="1"/>
    <col min="6664" max="6664" width="10.875" style="71"/>
    <col min="6665" max="6667" width="12.125" style="71" customWidth="1"/>
    <col min="6668" max="6668" width="9.625" style="71" customWidth="1"/>
    <col min="6669" max="6912" width="10.875" style="71"/>
    <col min="6913" max="6913" width="13.375" style="71" customWidth="1"/>
    <col min="6914" max="6914" width="18.375" style="71" customWidth="1"/>
    <col min="6915" max="6915" width="10.875" style="71"/>
    <col min="6916" max="6916" width="13.375" style="71" customWidth="1"/>
    <col min="6917" max="6918" width="10.875" style="71"/>
    <col min="6919" max="6919" width="12.125" style="71" customWidth="1"/>
    <col min="6920" max="6920" width="10.875" style="71"/>
    <col min="6921" max="6923" width="12.125" style="71" customWidth="1"/>
    <col min="6924" max="6924" width="9.625" style="71" customWidth="1"/>
    <col min="6925" max="7168" width="10.875" style="71"/>
    <col min="7169" max="7169" width="13.375" style="71" customWidth="1"/>
    <col min="7170" max="7170" width="18.375" style="71" customWidth="1"/>
    <col min="7171" max="7171" width="10.875" style="71"/>
    <col min="7172" max="7172" width="13.375" style="71" customWidth="1"/>
    <col min="7173" max="7174" width="10.875" style="71"/>
    <col min="7175" max="7175" width="12.125" style="71" customWidth="1"/>
    <col min="7176" max="7176" width="10.875" style="71"/>
    <col min="7177" max="7179" width="12.125" style="71" customWidth="1"/>
    <col min="7180" max="7180" width="9.625" style="71" customWidth="1"/>
    <col min="7181" max="7424" width="10.875" style="71"/>
    <col min="7425" max="7425" width="13.375" style="71" customWidth="1"/>
    <col min="7426" max="7426" width="18.375" style="71" customWidth="1"/>
    <col min="7427" max="7427" width="10.875" style="71"/>
    <col min="7428" max="7428" width="13.375" style="71" customWidth="1"/>
    <col min="7429" max="7430" width="10.875" style="71"/>
    <col min="7431" max="7431" width="12.125" style="71" customWidth="1"/>
    <col min="7432" max="7432" width="10.875" style="71"/>
    <col min="7433" max="7435" width="12.125" style="71" customWidth="1"/>
    <col min="7436" max="7436" width="9.625" style="71" customWidth="1"/>
    <col min="7437" max="7680" width="10.875" style="71"/>
    <col min="7681" max="7681" width="13.375" style="71" customWidth="1"/>
    <col min="7682" max="7682" width="18.375" style="71" customWidth="1"/>
    <col min="7683" max="7683" width="10.875" style="71"/>
    <col min="7684" max="7684" width="13.375" style="71" customWidth="1"/>
    <col min="7685" max="7686" width="10.875" style="71"/>
    <col min="7687" max="7687" width="12.125" style="71" customWidth="1"/>
    <col min="7688" max="7688" width="10.875" style="71"/>
    <col min="7689" max="7691" width="12.125" style="71" customWidth="1"/>
    <col min="7692" max="7692" width="9.625" style="71" customWidth="1"/>
    <col min="7693" max="7936" width="10.875" style="71"/>
    <col min="7937" max="7937" width="13.375" style="71" customWidth="1"/>
    <col min="7938" max="7938" width="18.375" style="71" customWidth="1"/>
    <col min="7939" max="7939" width="10.875" style="71"/>
    <col min="7940" max="7940" width="13.375" style="71" customWidth="1"/>
    <col min="7941" max="7942" width="10.875" style="71"/>
    <col min="7943" max="7943" width="12.125" style="71" customWidth="1"/>
    <col min="7944" max="7944" width="10.875" style="71"/>
    <col min="7945" max="7947" width="12.125" style="71" customWidth="1"/>
    <col min="7948" max="7948" width="9.625" style="71" customWidth="1"/>
    <col min="7949" max="8192" width="10.875" style="71"/>
    <col min="8193" max="8193" width="13.375" style="71" customWidth="1"/>
    <col min="8194" max="8194" width="18.375" style="71" customWidth="1"/>
    <col min="8195" max="8195" width="10.875" style="71"/>
    <col min="8196" max="8196" width="13.375" style="71" customWidth="1"/>
    <col min="8197" max="8198" width="10.875" style="71"/>
    <col min="8199" max="8199" width="12.125" style="71" customWidth="1"/>
    <col min="8200" max="8200" width="10.875" style="71"/>
    <col min="8201" max="8203" width="12.125" style="71" customWidth="1"/>
    <col min="8204" max="8204" width="9.625" style="71" customWidth="1"/>
    <col min="8205" max="8448" width="10.875" style="71"/>
    <col min="8449" max="8449" width="13.375" style="71" customWidth="1"/>
    <col min="8450" max="8450" width="18.375" style="71" customWidth="1"/>
    <col min="8451" max="8451" width="10.875" style="71"/>
    <col min="8452" max="8452" width="13.375" style="71" customWidth="1"/>
    <col min="8453" max="8454" width="10.875" style="71"/>
    <col min="8455" max="8455" width="12.125" style="71" customWidth="1"/>
    <col min="8456" max="8456" width="10.875" style="71"/>
    <col min="8457" max="8459" width="12.125" style="71" customWidth="1"/>
    <col min="8460" max="8460" width="9.625" style="71" customWidth="1"/>
    <col min="8461" max="8704" width="10.875" style="71"/>
    <col min="8705" max="8705" width="13.375" style="71" customWidth="1"/>
    <col min="8706" max="8706" width="18.375" style="71" customWidth="1"/>
    <col min="8707" max="8707" width="10.875" style="71"/>
    <col min="8708" max="8708" width="13.375" style="71" customWidth="1"/>
    <col min="8709" max="8710" width="10.875" style="71"/>
    <col min="8711" max="8711" width="12.125" style="71" customWidth="1"/>
    <col min="8712" max="8712" width="10.875" style="71"/>
    <col min="8713" max="8715" width="12.125" style="71" customWidth="1"/>
    <col min="8716" max="8716" width="9.625" style="71" customWidth="1"/>
    <col min="8717" max="8960" width="10.875" style="71"/>
    <col min="8961" max="8961" width="13.375" style="71" customWidth="1"/>
    <col min="8962" max="8962" width="18.375" style="71" customWidth="1"/>
    <col min="8963" max="8963" width="10.875" style="71"/>
    <col min="8964" max="8964" width="13.375" style="71" customWidth="1"/>
    <col min="8965" max="8966" width="10.875" style="71"/>
    <col min="8967" max="8967" width="12.125" style="71" customWidth="1"/>
    <col min="8968" max="8968" width="10.875" style="71"/>
    <col min="8969" max="8971" width="12.125" style="71" customWidth="1"/>
    <col min="8972" max="8972" width="9.625" style="71" customWidth="1"/>
    <col min="8973" max="9216" width="10.875" style="71"/>
    <col min="9217" max="9217" width="13.375" style="71" customWidth="1"/>
    <col min="9218" max="9218" width="18.375" style="71" customWidth="1"/>
    <col min="9219" max="9219" width="10.875" style="71"/>
    <col min="9220" max="9220" width="13.375" style="71" customWidth="1"/>
    <col min="9221" max="9222" width="10.875" style="71"/>
    <col min="9223" max="9223" width="12.125" style="71" customWidth="1"/>
    <col min="9224" max="9224" width="10.875" style="71"/>
    <col min="9225" max="9227" width="12.125" style="71" customWidth="1"/>
    <col min="9228" max="9228" width="9.625" style="71" customWidth="1"/>
    <col min="9229" max="9472" width="10.875" style="71"/>
    <col min="9473" max="9473" width="13.375" style="71" customWidth="1"/>
    <col min="9474" max="9474" width="18.375" style="71" customWidth="1"/>
    <col min="9475" max="9475" width="10.875" style="71"/>
    <col min="9476" max="9476" width="13.375" style="71" customWidth="1"/>
    <col min="9477" max="9478" width="10.875" style="71"/>
    <col min="9479" max="9479" width="12.125" style="71" customWidth="1"/>
    <col min="9480" max="9480" width="10.875" style="71"/>
    <col min="9481" max="9483" width="12.125" style="71" customWidth="1"/>
    <col min="9484" max="9484" width="9.625" style="71" customWidth="1"/>
    <col min="9485" max="9728" width="10.875" style="71"/>
    <col min="9729" max="9729" width="13.375" style="71" customWidth="1"/>
    <col min="9730" max="9730" width="18.375" style="71" customWidth="1"/>
    <col min="9731" max="9731" width="10.875" style="71"/>
    <col min="9732" max="9732" width="13.375" style="71" customWidth="1"/>
    <col min="9733" max="9734" width="10.875" style="71"/>
    <col min="9735" max="9735" width="12.125" style="71" customWidth="1"/>
    <col min="9736" max="9736" width="10.875" style="71"/>
    <col min="9737" max="9739" width="12.125" style="71" customWidth="1"/>
    <col min="9740" max="9740" width="9.625" style="71" customWidth="1"/>
    <col min="9741" max="9984" width="10.875" style="71"/>
    <col min="9985" max="9985" width="13.375" style="71" customWidth="1"/>
    <col min="9986" max="9986" width="18.375" style="71" customWidth="1"/>
    <col min="9987" max="9987" width="10.875" style="71"/>
    <col min="9988" max="9988" width="13.375" style="71" customWidth="1"/>
    <col min="9989" max="9990" width="10.875" style="71"/>
    <col min="9991" max="9991" width="12.125" style="71" customWidth="1"/>
    <col min="9992" max="9992" width="10.875" style="71"/>
    <col min="9993" max="9995" width="12.125" style="71" customWidth="1"/>
    <col min="9996" max="9996" width="9.625" style="71" customWidth="1"/>
    <col min="9997" max="10240" width="10.875" style="71"/>
    <col min="10241" max="10241" width="13.375" style="71" customWidth="1"/>
    <col min="10242" max="10242" width="18.375" style="71" customWidth="1"/>
    <col min="10243" max="10243" width="10.875" style="71"/>
    <col min="10244" max="10244" width="13.375" style="71" customWidth="1"/>
    <col min="10245" max="10246" width="10.875" style="71"/>
    <col min="10247" max="10247" width="12.125" style="71" customWidth="1"/>
    <col min="10248" max="10248" width="10.875" style="71"/>
    <col min="10249" max="10251" width="12.125" style="71" customWidth="1"/>
    <col min="10252" max="10252" width="9.625" style="71" customWidth="1"/>
    <col min="10253" max="10496" width="10.875" style="71"/>
    <col min="10497" max="10497" width="13.375" style="71" customWidth="1"/>
    <col min="10498" max="10498" width="18.375" style="71" customWidth="1"/>
    <col min="10499" max="10499" width="10.875" style="71"/>
    <col min="10500" max="10500" width="13.375" style="71" customWidth="1"/>
    <col min="10501" max="10502" width="10.875" style="71"/>
    <col min="10503" max="10503" width="12.125" style="71" customWidth="1"/>
    <col min="10504" max="10504" width="10.875" style="71"/>
    <col min="10505" max="10507" width="12.125" style="71" customWidth="1"/>
    <col min="10508" max="10508" width="9.625" style="71" customWidth="1"/>
    <col min="10509" max="10752" width="10.875" style="71"/>
    <col min="10753" max="10753" width="13.375" style="71" customWidth="1"/>
    <col min="10754" max="10754" width="18.375" style="71" customWidth="1"/>
    <col min="10755" max="10755" width="10.875" style="71"/>
    <col min="10756" max="10756" width="13.375" style="71" customWidth="1"/>
    <col min="10757" max="10758" width="10.875" style="71"/>
    <col min="10759" max="10759" width="12.125" style="71" customWidth="1"/>
    <col min="10760" max="10760" width="10.875" style="71"/>
    <col min="10761" max="10763" width="12.125" style="71" customWidth="1"/>
    <col min="10764" max="10764" width="9.625" style="71" customWidth="1"/>
    <col min="10765" max="11008" width="10.875" style="71"/>
    <col min="11009" max="11009" width="13.375" style="71" customWidth="1"/>
    <col min="11010" max="11010" width="18.375" style="71" customWidth="1"/>
    <col min="11011" max="11011" width="10.875" style="71"/>
    <col min="11012" max="11012" width="13.375" style="71" customWidth="1"/>
    <col min="11013" max="11014" width="10.875" style="71"/>
    <col min="11015" max="11015" width="12.125" style="71" customWidth="1"/>
    <col min="11016" max="11016" width="10.875" style="71"/>
    <col min="11017" max="11019" width="12.125" style="71" customWidth="1"/>
    <col min="11020" max="11020" width="9.625" style="71" customWidth="1"/>
    <col min="11021" max="11264" width="10.875" style="71"/>
    <col min="11265" max="11265" width="13.375" style="71" customWidth="1"/>
    <col min="11266" max="11266" width="18.375" style="71" customWidth="1"/>
    <col min="11267" max="11267" width="10.875" style="71"/>
    <col min="11268" max="11268" width="13.375" style="71" customWidth="1"/>
    <col min="11269" max="11270" width="10.875" style="71"/>
    <col min="11271" max="11271" width="12.125" style="71" customWidth="1"/>
    <col min="11272" max="11272" width="10.875" style="71"/>
    <col min="11273" max="11275" width="12.125" style="71" customWidth="1"/>
    <col min="11276" max="11276" width="9.625" style="71" customWidth="1"/>
    <col min="11277" max="11520" width="10.875" style="71"/>
    <col min="11521" max="11521" width="13.375" style="71" customWidth="1"/>
    <col min="11522" max="11522" width="18.375" style="71" customWidth="1"/>
    <col min="11523" max="11523" width="10.875" style="71"/>
    <col min="11524" max="11524" width="13.375" style="71" customWidth="1"/>
    <col min="11525" max="11526" width="10.875" style="71"/>
    <col min="11527" max="11527" width="12.125" style="71" customWidth="1"/>
    <col min="11528" max="11528" width="10.875" style="71"/>
    <col min="11529" max="11531" width="12.125" style="71" customWidth="1"/>
    <col min="11532" max="11532" width="9.625" style="71" customWidth="1"/>
    <col min="11533" max="11776" width="10.875" style="71"/>
    <col min="11777" max="11777" width="13.375" style="71" customWidth="1"/>
    <col min="11778" max="11778" width="18.375" style="71" customWidth="1"/>
    <col min="11779" max="11779" width="10.875" style="71"/>
    <col min="11780" max="11780" width="13.375" style="71" customWidth="1"/>
    <col min="11781" max="11782" width="10.875" style="71"/>
    <col min="11783" max="11783" width="12.125" style="71" customWidth="1"/>
    <col min="11784" max="11784" width="10.875" style="71"/>
    <col min="11785" max="11787" width="12.125" style="71" customWidth="1"/>
    <col min="11788" max="11788" width="9.625" style="71" customWidth="1"/>
    <col min="11789" max="12032" width="10.875" style="71"/>
    <col min="12033" max="12033" width="13.375" style="71" customWidth="1"/>
    <col min="12034" max="12034" width="18.375" style="71" customWidth="1"/>
    <col min="12035" max="12035" width="10.875" style="71"/>
    <col min="12036" max="12036" width="13.375" style="71" customWidth="1"/>
    <col min="12037" max="12038" width="10.875" style="71"/>
    <col min="12039" max="12039" width="12.125" style="71" customWidth="1"/>
    <col min="12040" max="12040" width="10.875" style="71"/>
    <col min="12041" max="12043" width="12.125" style="71" customWidth="1"/>
    <col min="12044" max="12044" width="9.625" style="71" customWidth="1"/>
    <col min="12045" max="12288" width="10.875" style="71"/>
    <col min="12289" max="12289" width="13.375" style="71" customWidth="1"/>
    <col min="12290" max="12290" width="18.375" style="71" customWidth="1"/>
    <col min="12291" max="12291" width="10.875" style="71"/>
    <col min="12292" max="12292" width="13.375" style="71" customWidth="1"/>
    <col min="12293" max="12294" width="10.875" style="71"/>
    <col min="12295" max="12295" width="12.125" style="71" customWidth="1"/>
    <col min="12296" max="12296" width="10.875" style="71"/>
    <col min="12297" max="12299" width="12.125" style="71" customWidth="1"/>
    <col min="12300" max="12300" width="9.625" style="71" customWidth="1"/>
    <col min="12301" max="12544" width="10.875" style="71"/>
    <col min="12545" max="12545" width="13.375" style="71" customWidth="1"/>
    <col min="12546" max="12546" width="18.375" style="71" customWidth="1"/>
    <col min="12547" max="12547" width="10.875" style="71"/>
    <col min="12548" max="12548" width="13.375" style="71" customWidth="1"/>
    <col min="12549" max="12550" width="10.875" style="71"/>
    <col min="12551" max="12551" width="12.125" style="71" customWidth="1"/>
    <col min="12552" max="12552" width="10.875" style="71"/>
    <col min="12553" max="12555" width="12.125" style="71" customWidth="1"/>
    <col min="12556" max="12556" width="9.625" style="71" customWidth="1"/>
    <col min="12557" max="12800" width="10.875" style="71"/>
    <col min="12801" max="12801" width="13.375" style="71" customWidth="1"/>
    <col min="12802" max="12802" width="18.375" style="71" customWidth="1"/>
    <col min="12803" max="12803" width="10.875" style="71"/>
    <col min="12804" max="12804" width="13.375" style="71" customWidth="1"/>
    <col min="12805" max="12806" width="10.875" style="71"/>
    <col min="12807" max="12807" width="12.125" style="71" customWidth="1"/>
    <col min="12808" max="12808" width="10.875" style="71"/>
    <col min="12809" max="12811" width="12.125" style="71" customWidth="1"/>
    <col min="12812" max="12812" width="9.625" style="71" customWidth="1"/>
    <col min="12813" max="13056" width="10.875" style="71"/>
    <col min="13057" max="13057" width="13.375" style="71" customWidth="1"/>
    <col min="13058" max="13058" width="18.375" style="71" customWidth="1"/>
    <col min="13059" max="13059" width="10.875" style="71"/>
    <col min="13060" max="13060" width="13.375" style="71" customWidth="1"/>
    <col min="13061" max="13062" width="10.875" style="71"/>
    <col min="13063" max="13063" width="12.125" style="71" customWidth="1"/>
    <col min="13064" max="13064" width="10.875" style="71"/>
    <col min="13065" max="13067" width="12.125" style="71" customWidth="1"/>
    <col min="13068" max="13068" width="9.625" style="71" customWidth="1"/>
    <col min="13069" max="13312" width="10.875" style="71"/>
    <col min="13313" max="13313" width="13.375" style="71" customWidth="1"/>
    <col min="13314" max="13314" width="18.375" style="71" customWidth="1"/>
    <col min="13315" max="13315" width="10.875" style="71"/>
    <col min="13316" max="13316" width="13.375" style="71" customWidth="1"/>
    <col min="13317" max="13318" width="10.875" style="71"/>
    <col min="13319" max="13319" width="12.125" style="71" customWidth="1"/>
    <col min="13320" max="13320" width="10.875" style="71"/>
    <col min="13321" max="13323" width="12.125" style="71" customWidth="1"/>
    <col min="13324" max="13324" width="9.625" style="71" customWidth="1"/>
    <col min="13325" max="13568" width="10.875" style="71"/>
    <col min="13569" max="13569" width="13.375" style="71" customWidth="1"/>
    <col min="13570" max="13570" width="18.375" style="71" customWidth="1"/>
    <col min="13571" max="13571" width="10.875" style="71"/>
    <col min="13572" max="13572" width="13.375" style="71" customWidth="1"/>
    <col min="13573" max="13574" width="10.875" style="71"/>
    <col min="13575" max="13575" width="12.125" style="71" customWidth="1"/>
    <col min="13576" max="13576" width="10.875" style="71"/>
    <col min="13577" max="13579" width="12.125" style="71" customWidth="1"/>
    <col min="13580" max="13580" width="9.625" style="71" customWidth="1"/>
    <col min="13581" max="13824" width="10.875" style="71"/>
    <col min="13825" max="13825" width="13.375" style="71" customWidth="1"/>
    <col min="13826" max="13826" width="18.375" style="71" customWidth="1"/>
    <col min="13827" max="13827" width="10.875" style="71"/>
    <col min="13828" max="13828" width="13.375" style="71" customWidth="1"/>
    <col min="13829" max="13830" width="10.875" style="71"/>
    <col min="13831" max="13831" width="12.125" style="71" customWidth="1"/>
    <col min="13832" max="13832" width="10.875" style="71"/>
    <col min="13833" max="13835" width="12.125" style="71" customWidth="1"/>
    <col min="13836" max="13836" width="9.625" style="71" customWidth="1"/>
    <col min="13837" max="14080" width="10.875" style="71"/>
    <col min="14081" max="14081" width="13.375" style="71" customWidth="1"/>
    <col min="14082" max="14082" width="18.375" style="71" customWidth="1"/>
    <col min="14083" max="14083" width="10.875" style="71"/>
    <col min="14084" max="14084" width="13.375" style="71" customWidth="1"/>
    <col min="14085" max="14086" width="10.875" style="71"/>
    <col min="14087" max="14087" width="12.125" style="71" customWidth="1"/>
    <col min="14088" max="14088" width="10.875" style="71"/>
    <col min="14089" max="14091" width="12.125" style="71" customWidth="1"/>
    <col min="14092" max="14092" width="9.625" style="71" customWidth="1"/>
    <col min="14093" max="14336" width="10.875" style="71"/>
    <col min="14337" max="14337" width="13.375" style="71" customWidth="1"/>
    <col min="14338" max="14338" width="18.375" style="71" customWidth="1"/>
    <col min="14339" max="14339" width="10.875" style="71"/>
    <col min="14340" max="14340" width="13.375" style="71" customWidth="1"/>
    <col min="14341" max="14342" width="10.875" style="71"/>
    <col min="14343" max="14343" width="12.125" style="71" customWidth="1"/>
    <col min="14344" max="14344" width="10.875" style="71"/>
    <col min="14345" max="14347" width="12.125" style="71" customWidth="1"/>
    <col min="14348" max="14348" width="9.625" style="71" customWidth="1"/>
    <col min="14349" max="14592" width="10.875" style="71"/>
    <col min="14593" max="14593" width="13.375" style="71" customWidth="1"/>
    <col min="14594" max="14594" width="18.375" style="71" customWidth="1"/>
    <col min="14595" max="14595" width="10.875" style="71"/>
    <col min="14596" max="14596" width="13.375" style="71" customWidth="1"/>
    <col min="14597" max="14598" width="10.875" style="71"/>
    <col min="14599" max="14599" width="12.125" style="71" customWidth="1"/>
    <col min="14600" max="14600" width="10.875" style="71"/>
    <col min="14601" max="14603" width="12.125" style="71" customWidth="1"/>
    <col min="14604" max="14604" width="9.625" style="71" customWidth="1"/>
    <col min="14605" max="14848" width="10.875" style="71"/>
    <col min="14849" max="14849" width="13.375" style="71" customWidth="1"/>
    <col min="14850" max="14850" width="18.375" style="71" customWidth="1"/>
    <col min="14851" max="14851" width="10.875" style="71"/>
    <col min="14852" max="14852" width="13.375" style="71" customWidth="1"/>
    <col min="14853" max="14854" width="10.875" style="71"/>
    <col min="14855" max="14855" width="12.125" style="71" customWidth="1"/>
    <col min="14856" max="14856" width="10.875" style="71"/>
    <col min="14857" max="14859" width="12.125" style="71" customWidth="1"/>
    <col min="14860" max="14860" width="9.625" style="71" customWidth="1"/>
    <col min="14861" max="15104" width="10.875" style="71"/>
    <col min="15105" max="15105" width="13.375" style="71" customWidth="1"/>
    <col min="15106" max="15106" width="18.375" style="71" customWidth="1"/>
    <col min="15107" max="15107" width="10.875" style="71"/>
    <col min="15108" max="15108" width="13.375" style="71" customWidth="1"/>
    <col min="15109" max="15110" width="10.875" style="71"/>
    <col min="15111" max="15111" width="12.125" style="71" customWidth="1"/>
    <col min="15112" max="15112" width="10.875" style="71"/>
    <col min="15113" max="15115" width="12.125" style="71" customWidth="1"/>
    <col min="15116" max="15116" width="9.625" style="71" customWidth="1"/>
    <col min="15117" max="15360" width="10.875" style="71"/>
    <col min="15361" max="15361" width="13.375" style="71" customWidth="1"/>
    <col min="15362" max="15362" width="18.375" style="71" customWidth="1"/>
    <col min="15363" max="15363" width="10.875" style="71"/>
    <col min="15364" max="15364" width="13.375" style="71" customWidth="1"/>
    <col min="15365" max="15366" width="10.875" style="71"/>
    <col min="15367" max="15367" width="12.125" style="71" customWidth="1"/>
    <col min="15368" max="15368" width="10.875" style="71"/>
    <col min="15369" max="15371" width="12.125" style="71" customWidth="1"/>
    <col min="15372" max="15372" width="9.625" style="71" customWidth="1"/>
    <col min="15373" max="15616" width="10.875" style="71"/>
    <col min="15617" max="15617" width="13.375" style="71" customWidth="1"/>
    <col min="15618" max="15618" width="18.375" style="71" customWidth="1"/>
    <col min="15619" max="15619" width="10.875" style="71"/>
    <col min="15620" max="15620" width="13.375" style="71" customWidth="1"/>
    <col min="15621" max="15622" width="10.875" style="71"/>
    <col min="15623" max="15623" width="12.125" style="71" customWidth="1"/>
    <col min="15624" max="15624" width="10.875" style="71"/>
    <col min="15625" max="15627" width="12.125" style="71" customWidth="1"/>
    <col min="15628" max="15628" width="9.625" style="71" customWidth="1"/>
    <col min="15629" max="15872" width="10.875" style="71"/>
    <col min="15873" max="15873" width="13.375" style="71" customWidth="1"/>
    <col min="15874" max="15874" width="18.375" style="71" customWidth="1"/>
    <col min="15875" max="15875" width="10.875" style="71"/>
    <col min="15876" max="15876" width="13.375" style="71" customWidth="1"/>
    <col min="15877" max="15878" width="10.875" style="71"/>
    <col min="15879" max="15879" width="12.125" style="71" customWidth="1"/>
    <col min="15880" max="15880" width="10.875" style="71"/>
    <col min="15881" max="15883" width="12.125" style="71" customWidth="1"/>
    <col min="15884" max="15884" width="9.625" style="71" customWidth="1"/>
    <col min="15885" max="16128" width="10.875" style="71"/>
    <col min="16129" max="16129" width="13.375" style="71" customWidth="1"/>
    <col min="16130" max="16130" width="18.375" style="71" customWidth="1"/>
    <col min="16131" max="16131" width="10.875" style="71"/>
    <col min="16132" max="16132" width="13.375" style="71" customWidth="1"/>
    <col min="16133" max="16134" width="10.875" style="71"/>
    <col min="16135" max="16135" width="12.125" style="71" customWidth="1"/>
    <col min="16136" max="16136" width="10.875" style="71"/>
    <col min="16137" max="16139" width="12.125" style="71" customWidth="1"/>
    <col min="16140" max="16140" width="9.625" style="71" customWidth="1"/>
    <col min="16141" max="16384" width="10.875" style="71"/>
  </cols>
  <sheetData>
    <row r="1" spans="1:12" x14ac:dyDescent="0.2">
      <c r="A1" s="70"/>
    </row>
    <row r="6" spans="1:12" x14ac:dyDescent="0.2">
      <c r="D6" s="72" t="s">
        <v>248</v>
      </c>
    </row>
    <row r="7" spans="1:12" x14ac:dyDescent="0.2">
      <c r="C7" s="70" t="s">
        <v>249</v>
      </c>
    </row>
    <row r="8" spans="1:12" x14ac:dyDescent="0.2">
      <c r="C8" s="70" t="s">
        <v>250</v>
      </c>
    </row>
    <row r="9" spans="1:12" x14ac:dyDescent="0.2">
      <c r="C9" s="70" t="s">
        <v>251</v>
      </c>
    </row>
    <row r="10" spans="1:12" x14ac:dyDescent="0.2">
      <c r="C10" s="70" t="s">
        <v>252</v>
      </c>
    </row>
    <row r="11" spans="1:12" x14ac:dyDescent="0.2">
      <c r="C11" s="70" t="s">
        <v>253</v>
      </c>
    </row>
    <row r="13" spans="1:12" x14ac:dyDescent="0.2">
      <c r="C13" s="72" t="s">
        <v>254</v>
      </c>
    </row>
    <row r="14" spans="1:12" ht="18" thickBot="1" x14ac:dyDescent="0.25">
      <c r="B14" s="73"/>
      <c r="C14" s="74"/>
      <c r="D14" s="73"/>
      <c r="E14" s="73"/>
      <c r="F14" s="73"/>
      <c r="G14" s="74"/>
      <c r="H14" s="74"/>
      <c r="I14" s="74"/>
      <c r="J14" s="74"/>
      <c r="K14" s="75" t="s">
        <v>255</v>
      </c>
      <c r="L14" s="74"/>
    </row>
    <row r="15" spans="1:12" x14ac:dyDescent="0.2">
      <c r="C15" s="76"/>
      <c r="D15" s="77" t="s">
        <v>256</v>
      </c>
      <c r="E15" s="76"/>
      <c r="F15" s="76"/>
      <c r="G15" s="77" t="s">
        <v>257</v>
      </c>
      <c r="H15" s="76"/>
      <c r="I15" s="77" t="s">
        <v>258</v>
      </c>
      <c r="J15" s="76"/>
      <c r="K15" s="76"/>
      <c r="L15" s="76"/>
    </row>
    <row r="16" spans="1:12" x14ac:dyDescent="0.2">
      <c r="C16" s="77" t="s">
        <v>259</v>
      </c>
      <c r="D16" s="77" t="s">
        <v>260</v>
      </c>
      <c r="E16" s="77" t="s">
        <v>261</v>
      </c>
      <c r="F16" s="77" t="s">
        <v>262</v>
      </c>
      <c r="G16" s="77" t="s">
        <v>263</v>
      </c>
      <c r="H16" s="77" t="s">
        <v>264</v>
      </c>
      <c r="I16" s="77" t="s">
        <v>265</v>
      </c>
      <c r="J16" s="77" t="s">
        <v>266</v>
      </c>
      <c r="K16" s="77" t="s">
        <v>267</v>
      </c>
      <c r="L16" s="77" t="s">
        <v>268</v>
      </c>
    </row>
    <row r="17" spans="2:18" x14ac:dyDescent="0.2">
      <c r="B17" s="78"/>
      <c r="C17" s="79" t="s">
        <v>269</v>
      </c>
      <c r="D17" s="79" t="s">
        <v>270</v>
      </c>
      <c r="E17" s="80"/>
      <c r="F17" s="80"/>
      <c r="G17" s="79" t="s">
        <v>271</v>
      </c>
      <c r="H17" s="79" t="s">
        <v>272</v>
      </c>
      <c r="I17" s="79" t="s">
        <v>273</v>
      </c>
      <c r="J17" s="79" t="s">
        <v>274</v>
      </c>
      <c r="K17" s="80"/>
      <c r="L17" s="79" t="s">
        <v>275</v>
      </c>
    </row>
    <row r="18" spans="2:18" x14ac:dyDescent="0.2">
      <c r="C18" s="76"/>
    </row>
    <row r="19" spans="2:18" x14ac:dyDescent="0.2">
      <c r="B19" s="70" t="s">
        <v>276</v>
      </c>
      <c r="C19" s="81">
        <v>100</v>
      </c>
      <c r="D19" s="82">
        <v>100</v>
      </c>
      <c r="E19" s="82">
        <v>100</v>
      </c>
      <c r="F19" s="82">
        <v>100</v>
      </c>
      <c r="G19" s="83" t="s">
        <v>277</v>
      </c>
      <c r="H19" s="82">
        <v>100</v>
      </c>
      <c r="I19" s="82">
        <v>100</v>
      </c>
      <c r="J19" s="82">
        <v>100</v>
      </c>
      <c r="K19" s="83" t="s">
        <v>277</v>
      </c>
      <c r="L19" s="82">
        <v>100</v>
      </c>
    </row>
    <row r="20" spans="2:18" x14ac:dyDescent="0.2">
      <c r="B20" s="70" t="s">
        <v>224</v>
      </c>
      <c r="C20" s="81">
        <v>98.9</v>
      </c>
      <c r="D20" s="82">
        <v>97.4</v>
      </c>
      <c r="E20" s="82">
        <v>96.9</v>
      </c>
      <c r="F20" s="82">
        <v>99.4</v>
      </c>
      <c r="G20" s="83" t="s">
        <v>277</v>
      </c>
      <c r="H20" s="82">
        <v>86.3</v>
      </c>
      <c r="I20" s="82">
        <v>103.4</v>
      </c>
      <c r="J20" s="82">
        <v>102.5</v>
      </c>
      <c r="K20" s="83" t="s">
        <v>277</v>
      </c>
      <c r="L20" s="82">
        <v>102</v>
      </c>
    </row>
    <row r="21" spans="2:18" x14ac:dyDescent="0.2">
      <c r="B21" s="70" t="s">
        <v>225</v>
      </c>
      <c r="C21" s="81">
        <v>100.2</v>
      </c>
      <c r="D21" s="82">
        <v>96.8</v>
      </c>
      <c r="E21" s="82">
        <v>91.8</v>
      </c>
      <c r="F21" s="82">
        <v>101.7</v>
      </c>
      <c r="G21" s="83" t="s">
        <v>277</v>
      </c>
      <c r="H21" s="82">
        <v>91.9</v>
      </c>
      <c r="I21" s="82">
        <v>100.4</v>
      </c>
      <c r="J21" s="82">
        <v>91.7</v>
      </c>
      <c r="K21" s="83" t="s">
        <v>277</v>
      </c>
      <c r="L21" s="82">
        <v>106.9</v>
      </c>
    </row>
    <row r="22" spans="2:18" x14ac:dyDescent="0.2">
      <c r="B22" s="70" t="s">
        <v>226</v>
      </c>
      <c r="C22" s="81">
        <v>98.6</v>
      </c>
      <c r="D22" s="82">
        <v>94.2</v>
      </c>
      <c r="E22" s="82">
        <v>85.1</v>
      </c>
      <c r="F22" s="82">
        <v>104.1</v>
      </c>
      <c r="G22" s="83" t="s">
        <v>277</v>
      </c>
      <c r="H22" s="82">
        <v>86.7</v>
      </c>
      <c r="I22" s="82">
        <v>93.6</v>
      </c>
      <c r="J22" s="82">
        <v>84.9</v>
      </c>
      <c r="K22" s="83" t="s">
        <v>277</v>
      </c>
      <c r="L22" s="82">
        <v>107.1</v>
      </c>
    </row>
    <row r="23" spans="2:18" x14ac:dyDescent="0.2">
      <c r="B23" s="72" t="s">
        <v>278</v>
      </c>
      <c r="C23" s="84">
        <v>92.5</v>
      </c>
      <c r="D23" s="85">
        <v>91.7</v>
      </c>
      <c r="E23" s="85">
        <v>74.099999999999994</v>
      </c>
      <c r="F23" s="85">
        <v>101.5</v>
      </c>
      <c r="G23" s="85">
        <v>99.1</v>
      </c>
      <c r="H23" s="85">
        <v>88.4</v>
      </c>
      <c r="I23" s="85">
        <v>93.4</v>
      </c>
      <c r="J23" s="85">
        <v>71.2</v>
      </c>
      <c r="K23" s="86" t="s">
        <v>277</v>
      </c>
      <c r="L23" s="85">
        <v>92.9</v>
      </c>
    </row>
    <row r="24" spans="2:18" x14ac:dyDescent="0.2">
      <c r="C24" s="76"/>
    </row>
    <row r="25" spans="2:18" x14ac:dyDescent="0.2">
      <c r="B25" s="70" t="s">
        <v>279</v>
      </c>
      <c r="C25" s="81">
        <v>77.099999999999994</v>
      </c>
      <c r="D25" s="82">
        <v>74.8</v>
      </c>
      <c r="E25" s="82">
        <v>70</v>
      </c>
      <c r="F25" s="82">
        <v>80.599999999999994</v>
      </c>
      <c r="G25" s="82">
        <v>70</v>
      </c>
      <c r="H25" s="82">
        <v>74.900000000000006</v>
      </c>
      <c r="I25" s="82">
        <v>77.7</v>
      </c>
      <c r="J25" s="82">
        <v>56.5</v>
      </c>
      <c r="K25" s="83" t="s">
        <v>277</v>
      </c>
      <c r="L25" s="82">
        <v>80.599999999999994</v>
      </c>
    </row>
    <row r="26" spans="2:18" x14ac:dyDescent="0.2">
      <c r="B26" s="70" t="s">
        <v>229</v>
      </c>
      <c r="C26" s="81">
        <v>74.099999999999994</v>
      </c>
      <c r="D26" s="82">
        <v>73.099999999999994</v>
      </c>
      <c r="E26" s="82">
        <v>67.599999999999994</v>
      </c>
      <c r="F26" s="82">
        <v>79.599999999999994</v>
      </c>
      <c r="G26" s="82">
        <v>70.099999999999994</v>
      </c>
      <c r="H26" s="82">
        <v>70.400000000000006</v>
      </c>
      <c r="I26" s="82">
        <v>75.900000000000006</v>
      </c>
      <c r="J26" s="82">
        <v>56.2</v>
      </c>
      <c r="K26" s="83" t="s">
        <v>277</v>
      </c>
      <c r="L26" s="82">
        <v>75.099999999999994</v>
      </c>
      <c r="M26" s="82"/>
      <c r="N26" s="82"/>
      <c r="O26" s="82"/>
      <c r="P26" s="82"/>
      <c r="Q26" s="83"/>
      <c r="R26" s="82"/>
    </row>
    <row r="27" spans="2:18" x14ac:dyDescent="0.2">
      <c r="B27" s="70" t="s">
        <v>230</v>
      </c>
      <c r="C27" s="81">
        <v>82.5</v>
      </c>
      <c r="D27" s="82">
        <v>78.599999999999994</v>
      </c>
      <c r="E27" s="82">
        <v>66.8</v>
      </c>
      <c r="F27" s="82">
        <v>84.1</v>
      </c>
      <c r="G27" s="82">
        <v>98.5</v>
      </c>
      <c r="H27" s="82">
        <v>85.7</v>
      </c>
      <c r="I27" s="82">
        <v>73.900000000000006</v>
      </c>
      <c r="J27" s="82">
        <v>59.4</v>
      </c>
      <c r="K27" s="83" t="s">
        <v>277</v>
      </c>
      <c r="L27" s="82">
        <v>88.9</v>
      </c>
    </row>
    <row r="28" spans="2:18" x14ac:dyDescent="0.2">
      <c r="C28" s="76"/>
      <c r="K28" s="83"/>
    </row>
    <row r="29" spans="2:18" x14ac:dyDescent="0.2">
      <c r="B29" s="70" t="s">
        <v>231</v>
      </c>
      <c r="C29" s="81">
        <v>77.5</v>
      </c>
      <c r="D29" s="82">
        <v>75.8</v>
      </c>
      <c r="E29" s="82">
        <v>66.900000000000006</v>
      </c>
      <c r="F29" s="82">
        <v>81</v>
      </c>
      <c r="G29" s="82">
        <v>71.900000000000006</v>
      </c>
      <c r="H29" s="82">
        <v>71.5</v>
      </c>
      <c r="I29" s="82">
        <v>85.2</v>
      </c>
      <c r="J29" s="82">
        <v>59.1</v>
      </c>
      <c r="K29" s="83" t="s">
        <v>277</v>
      </c>
      <c r="L29" s="82">
        <v>79.5</v>
      </c>
    </row>
    <row r="30" spans="2:18" x14ac:dyDescent="0.2">
      <c r="B30" s="70" t="s">
        <v>232</v>
      </c>
      <c r="C30" s="81">
        <v>73.3</v>
      </c>
      <c r="D30" s="82">
        <v>73.400000000000006</v>
      </c>
      <c r="E30" s="82">
        <v>64</v>
      </c>
      <c r="F30" s="82">
        <v>79.8</v>
      </c>
      <c r="G30" s="82">
        <v>71.5</v>
      </c>
      <c r="H30" s="82">
        <v>71</v>
      </c>
      <c r="I30" s="82">
        <v>76.8</v>
      </c>
      <c r="J30" s="82">
        <v>57.6</v>
      </c>
      <c r="K30" s="83" t="s">
        <v>277</v>
      </c>
      <c r="L30" s="82">
        <v>72.099999999999994</v>
      </c>
    </row>
    <row r="31" spans="2:18" x14ac:dyDescent="0.2">
      <c r="B31" s="70" t="s">
        <v>233</v>
      </c>
      <c r="C31" s="81">
        <v>134.5</v>
      </c>
      <c r="D31" s="82">
        <v>128.80000000000001</v>
      </c>
      <c r="E31" s="82">
        <v>81.7</v>
      </c>
      <c r="F31" s="82">
        <v>142.4</v>
      </c>
      <c r="G31" s="82">
        <v>211.1</v>
      </c>
      <c r="H31" s="82">
        <v>132.9</v>
      </c>
      <c r="I31" s="82">
        <v>105.6</v>
      </c>
      <c r="J31" s="82">
        <v>121.3</v>
      </c>
      <c r="K31" s="83" t="s">
        <v>277</v>
      </c>
      <c r="L31" s="82">
        <v>143.1</v>
      </c>
    </row>
    <row r="32" spans="2:18" x14ac:dyDescent="0.2">
      <c r="C32" s="76"/>
    </row>
    <row r="33" spans="2:12" x14ac:dyDescent="0.2">
      <c r="B33" s="70" t="s">
        <v>125</v>
      </c>
      <c r="C33" s="81">
        <v>106.1</v>
      </c>
      <c r="D33" s="82">
        <v>110.2</v>
      </c>
      <c r="E33" s="82">
        <v>76.599999999999994</v>
      </c>
      <c r="F33" s="82">
        <v>136.4</v>
      </c>
      <c r="G33" s="82">
        <v>76.099999999999994</v>
      </c>
      <c r="H33" s="82">
        <v>76</v>
      </c>
      <c r="I33" s="82">
        <v>128</v>
      </c>
      <c r="J33" s="82">
        <v>80.900000000000006</v>
      </c>
      <c r="K33" s="83" t="s">
        <v>277</v>
      </c>
      <c r="L33" s="82">
        <v>97.3</v>
      </c>
    </row>
    <row r="34" spans="2:12" x14ac:dyDescent="0.2">
      <c r="B34" s="70" t="s">
        <v>234</v>
      </c>
      <c r="C34" s="81">
        <v>76.599999999999994</v>
      </c>
      <c r="D34" s="82">
        <v>77.3</v>
      </c>
      <c r="E34" s="82">
        <v>78.8</v>
      </c>
      <c r="F34" s="82">
        <v>84.1</v>
      </c>
      <c r="G34" s="82">
        <v>70.5</v>
      </c>
      <c r="H34" s="82">
        <v>72.7</v>
      </c>
      <c r="I34" s="82">
        <v>78.3</v>
      </c>
      <c r="J34" s="82">
        <v>59.9</v>
      </c>
      <c r="K34" s="83" t="s">
        <v>277</v>
      </c>
      <c r="L34" s="82">
        <v>74.400000000000006</v>
      </c>
    </row>
    <row r="35" spans="2:12" x14ac:dyDescent="0.2">
      <c r="B35" s="70" t="s">
        <v>235</v>
      </c>
      <c r="C35" s="81">
        <v>78.099999999999994</v>
      </c>
      <c r="D35" s="82">
        <v>79.3</v>
      </c>
      <c r="E35" s="82">
        <v>64.099999999999994</v>
      </c>
      <c r="F35" s="82">
        <v>81.599999999999994</v>
      </c>
      <c r="G35" s="82">
        <v>70.3</v>
      </c>
      <c r="H35" s="82">
        <v>95.9</v>
      </c>
      <c r="I35" s="82">
        <v>81.7</v>
      </c>
      <c r="J35" s="82">
        <v>58.3</v>
      </c>
      <c r="K35" s="83" t="s">
        <v>277</v>
      </c>
      <c r="L35" s="82">
        <v>74.7</v>
      </c>
    </row>
    <row r="36" spans="2:12" x14ac:dyDescent="0.2">
      <c r="C36" s="76"/>
    </row>
    <row r="37" spans="2:12" x14ac:dyDescent="0.2">
      <c r="B37" s="70" t="s">
        <v>126</v>
      </c>
      <c r="C37" s="81">
        <v>74.099999999999994</v>
      </c>
      <c r="D37" s="82">
        <v>73.7</v>
      </c>
      <c r="E37" s="82">
        <v>64</v>
      </c>
      <c r="F37" s="82">
        <v>80.099999999999994</v>
      </c>
      <c r="G37" s="82">
        <v>71</v>
      </c>
      <c r="H37" s="82">
        <v>73.099999999999994</v>
      </c>
      <c r="I37" s="82">
        <v>77.099999999999994</v>
      </c>
      <c r="J37" s="82">
        <v>55.8</v>
      </c>
      <c r="K37" s="83" t="s">
        <v>277</v>
      </c>
      <c r="L37" s="82">
        <v>73.900000000000006</v>
      </c>
    </row>
    <row r="38" spans="2:12" x14ac:dyDescent="0.2">
      <c r="B38" s="70" t="s">
        <v>236</v>
      </c>
      <c r="C38" s="81">
        <v>76.099999999999994</v>
      </c>
      <c r="D38" s="82">
        <v>76</v>
      </c>
      <c r="E38" s="82">
        <v>67.2</v>
      </c>
      <c r="F38" s="82">
        <v>80.3</v>
      </c>
      <c r="G38" s="82">
        <v>72</v>
      </c>
      <c r="H38" s="82">
        <v>79</v>
      </c>
      <c r="I38" s="82">
        <v>81.599999999999994</v>
      </c>
      <c r="J38" s="82">
        <v>56.5</v>
      </c>
      <c r="K38" s="83" t="s">
        <v>277</v>
      </c>
      <c r="L38" s="82">
        <v>75.099999999999994</v>
      </c>
    </row>
    <row r="39" spans="2:12" x14ac:dyDescent="0.2">
      <c r="B39" s="70" t="s">
        <v>237</v>
      </c>
      <c r="C39" s="81">
        <v>180.2</v>
      </c>
      <c r="D39" s="82">
        <v>179</v>
      </c>
      <c r="E39" s="82">
        <v>121.7</v>
      </c>
      <c r="F39" s="82">
        <v>208.5</v>
      </c>
      <c r="G39" s="82">
        <v>235.7</v>
      </c>
      <c r="H39" s="82">
        <v>158</v>
      </c>
      <c r="I39" s="82">
        <v>178.7</v>
      </c>
      <c r="J39" s="82">
        <v>133</v>
      </c>
      <c r="K39" s="83" t="s">
        <v>277</v>
      </c>
      <c r="L39" s="82">
        <v>179.9</v>
      </c>
    </row>
    <row r="40" spans="2:12" ht="18" thickBot="1" x14ac:dyDescent="0.25">
      <c r="B40" s="73"/>
      <c r="C40" s="87"/>
      <c r="D40" s="88"/>
      <c r="E40" s="88"/>
      <c r="F40" s="88"/>
      <c r="G40" s="88"/>
      <c r="H40" s="88"/>
      <c r="I40" s="88"/>
      <c r="J40" s="88"/>
      <c r="K40" s="88"/>
      <c r="L40" s="88"/>
    </row>
    <row r="41" spans="2:12" x14ac:dyDescent="0.2">
      <c r="C41" s="70" t="s">
        <v>280</v>
      </c>
      <c r="D41" s="82"/>
      <c r="E41" s="82"/>
      <c r="F41" s="82"/>
      <c r="G41" s="82"/>
      <c r="H41" s="82"/>
      <c r="I41" s="82"/>
      <c r="J41" s="82"/>
      <c r="K41" s="82"/>
      <c r="L41" s="82"/>
    </row>
    <row r="44" spans="2:12" x14ac:dyDescent="0.2">
      <c r="C44" s="72" t="s">
        <v>281</v>
      </c>
      <c r="E44" s="85"/>
    </row>
    <row r="45" spans="2:12" ht="18" thickBot="1" x14ac:dyDescent="0.25">
      <c r="B45" s="73"/>
      <c r="C45" s="73"/>
      <c r="D45" s="73"/>
      <c r="E45" s="73"/>
      <c r="F45" s="73"/>
      <c r="G45" s="73"/>
      <c r="H45" s="73"/>
      <c r="I45" s="73"/>
      <c r="J45" s="73"/>
      <c r="K45" s="75" t="s">
        <v>255</v>
      </c>
      <c r="L45" s="73"/>
    </row>
    <row r="46" spans="2:12" x14ac:dyDescent="0.2">
      <c r="C46" s="76"/>
      <c r="D46" s="77" t="s">
        <v>256</v>
      </c>
      <c r="E46" s="76"/>
      <c r="F46" s="76"/>
      <c r="G46" s="77" t="s">
        <v>257</v>
      </c>
      <c r="H46" s="76"/>
      <c r="I46" s="77" t="s">
        <v>258</v>
      </c>
      <c r="J46" s="76"/>
      <c r="K46" s="76"/>
      <c r="L46" s="76"/>
    </row>
    <row r="47" spans="2:12" x14ac:dyDescent="0.2">
      <c r="C47" s="77" t="s">
        <v>259</v>
      </c>
      <c r="D47" s="77" t="s">
        <v>260</v>
      </c>
      <c r="E47" s="77" t="s">
        <v>261</v>
      </c>
      <c r="F47" s="77" t="s">
        <v>262</v>
      </c>
      <c r="G47" s="77" t="s">
        <v>263</v>
      </c>
      <c r="H47" s="77" t="s">
        <v>264</v>
      </c>
      <c r="I47" s="77" t="s">
        <v>265</v>
      </c>
      <c r="J47" s="77" t="s">
        <v>266</v>
      </c>
      <c r="K47" s="77" t="s">
        <v>267</v>
      </c>
      <c r="L47" s="77" t="s">
        <v>268</v>
      </c>
    </row>
    <row r="48" spans="2:12" x14ac:dyDescent="0.2">
      <c r="B48" s="78"/>
      <c r="C48" s="79" t="s">
        <v>269</v>
      </c>
      <c r="D48" s="79" t="s">
        <v>270</v>
      </c>
      <c r="E48" s="80"/>
      <c r="F48" s="80"/>
      <c r="G48" s="79" t="s">
        <v>271</v>
      </c>
      <c r="H48" s="79" t="s">
        <v>272</v>
      </c>
      <c r="I48" s="79" t="s">
        <v>273</v>
      </c>
      <c r="J48" s="79" t="s">
        <v>274</v>
      </c>
      <c r="K48" s="80"/>
      <c r="L48" s="79" t="s">
        <v>275</v>
      </c>
    </row>
    <row r="49" spans="2:12" x14ac:dyDescent="0.2">
      <c r="C49" s="76"/>
    </row>
    <row r="50" spans="2:12" x14ac:dyDescent="0.2">
      <c r="B50" s="70" t="s">
        <v>276</v>
      </c>
      <c r="C50" s="81">
        <v>100</v>
      </c>
      <c r="D50" s="82">
        <v>100</v>
      </c>
      <c r="E50" s="82">
        <v>100</v>
      </c>
      <c r="F50" s="82">
        <v>100</v>
      </c>
      <c r="G50" s="82">
        <v>100</v>
      </c>
      <c r="H50" s="82">
        <v>100</v>
      </c>
      <c r="I50" s="82">
        <v>100</v>
      </c>
      <c r="J50" s="82">
        <v>100</v>
      </c>
      <c r="K50" s="82">
        <v>100</v>
      </c>
      <c r="L50" s="82">
        <v>100</v>
      </c>
    </row>
    <row r="51" spans="2:12" x14ac:dyDescent="0.2">
      <c r="B51" s="70" t="s">
        <v>224</v>
      </c>
      <c r="C51" s="81">
        <v>96.3</v>
      </c>
      <c r="D51" s="82">
        <v>97.2</v>
      </c>
      <c r="E51" s="82">
        <v>101.2</v>
      </c>
      <c r="F51" s="82">
        <v>96.7</v>
      </c>
      <c r="G51" s="82">
        <v>95.6</v>
      </c>
      <c r="H51" s="82">
        <v>84.1</v>
      </c>
      <c r="I51" s="82">
        <v>104.6</v>
      </c>
      <c r="J51" s="82">
        <v>99.1</v>
      </c>
      <c r="K51" s="82">
        <v>144</v>
      </c>
      <c r="L51" s="82">
        <v>94.4</v>
      </c>
    </row>
    <row r="52" spans="2:12" x14ac:dyDescent="0.2">
      <c r="B52" s="70" t="s">
        <v>225</v>
      </c>
      <c r="C52" s="81">
        <v>98.2</v>
      </c>
      <c r="D52" s="82">
        <v>96.6</v>
      </c>
      <c r="E52" s="82">
        <v>97.4</v>
      </c>
      <c r="F52" s="82">
        <v>98.6</v>
      </c>
      <c r="G52" s="82">
        <v>93.3</v>
      </c>
      <c r="H52" s="82">
        <v>91.8</v>
      </c>
      <c r="I52" s="82">
        <v>99.3</v>
      </c>
      <c r="J52" s="82">
        <v>94</v>
      </c>
      <c r="K52" s="82">
        <v>161.69999999999999</v>
      </c>
      <c r="L52" s="82">
        <v>101.3</v>
      </c>
    </row>
    <row r="53" spans="2:12" x14ac:dyDescent="0.2">
      <c r="B53" s="70" t="s">
        <v>226</v>
      </c>
      <c r="C53" s="81">
        <v>96.6</v>
      </c>
      <c r="D53" s="82">
        <v>92.9</v>
      </c>
      <c r="E53" s="82">
        <v>92.2</v>
      </c>
      <c r="F53" s="82">
        <v>97.8</v>
      </c>
      <c r="G53" s="82">
        <v>86.6</v>
      </c>
      <c r="H53" s="82">
        <v>93.6</v>
      </c>
      <c r="I53" s="82">
        <v>90.9</v>
      </c>
      <c r="J53" s="82">
        <v>86.5</v>
      </c>
      <c r="K53" s="82">
        <v>134.5</v>
      </c>
      <c r="L53" s="82">
        <v>104.1</v>
      </c>
    </row>
    <row r="54" spans="2:12" x14ac:dyDescent="0.2">
      <c r="B54" s="72" t="s">
        <v>278</v>
      </c>
      <c r="C54" s="89">
        <v>94.8</v>
      </c>
      <c r="D54" s="90">
        <v>94.2</v>
      </c>
      <c r="E54" s="90">
        <v>87.9</v>
      </c>
      <c r="F54" s="90">
        <v>97.5</v>
      </c>
      <c r="G54" s="90">
        <v>98.2</v>
      </c>
      <c r="H54" s="90">
        <v>88.4</v>
      </c>
      <c r="I54" s="90">
        <v>103.3</v>
      </c>
      <c r="J54" s="90">
        <v>81.8</v>
      </c>
      <c r="K54" s="90">
        <v>168.9</v>
      </c>
      <c r="L54" s="90">
        <v>95.4</v>
      </c>
    </row>
    <row r="55" spans="2:12" x14ac:dyDescent="0.2">
      <c r="C55" s="76"/>
    </row>
    <row r="56" spans="2:12" x14ac:dyDescent="0.2">
      <c r="B56" s="70" t="s">
        <v>279</v>
      </c>
      <c r="C56" s="81">
        <v>78.900000000000006</v>
      </c>
      <c r="D56" s="82">
        <v>78.5</v>
      </c>
      <c r="E56" s="82">
        <v>81.900000000000006</v>
      </c>
      <c r="F56" s="82">
        <v>77.3</v>
      </c>
      <c r="G56" s="82">
        <v>69.599999999999994</v>
      </c>
      <c r="H56" s="82">
        <v>75.8</v>
      </c>
      <c r="I56" s="82">
        <v>90</v>
      </c>
      <c r="J56" s="82">
        <v>62.1</v>
      </c>
      <c r="K56" s="82">
        <v>130.69999999999999</v>
      </c>
      <c r="L56" s="82">
        <v>79.400000000000006</v>
      </c>
    </row>
    <row r="57" spans="2:12" x14ac:dyDescent="0.2">
      <c r="B57" s="70" t="s">
        <v>229</v>
      </c>
      <c r="C57" s="81">
        <v>76.7</v>
      </c>
      <c r="D57" s="82">
        <v>77.099999999999994</v>
      </c>
      <c r="E57" s="82">
        <v>79.8</v>
      </c>
      <c r="F57" s="82">
        <v>79.3</v>
      </c>
      <c r="G57" s="82">
        <v>69.599999999999994</v>
      </c>
      <c r="H57" s="82">
        <v>71.5</v>
      </c>
      <c r="I57" s="82">
        <v>85</v>
      </c>
      <c r="J57" s="82">
        <v>62.4</v>
      </c>
      <c r="K57" s="82">
        <v>130.5</v>
      </c>
      <c r="L57" s="82">
        <v>75.7</v>
      </c>
    </row>
    <row r="58" spans="2:12" x14ac:dyDescent="0.2">
      <c r="B58" s="70" t="s">
        <v>230</v>
      </c>
      <c r="C58" s="81">
        <v>84</v>
      </c>
      <c r="D58" s="82">
        <v>81.5</v>
      </c>
      <c r="E58" s="82">
        <v>80.2</v>
      </c>
      <c r="F58" s="82">
        <v>83.1</v>
      </c>
      <c r="G58" s="82">
        <v>95.9</v>
      </c>
      <c r="H58" s="82">
        <v>82.3</v>
      </c>
      <c r="I58" s="82">
        <v>87.2</v>
      </c>
      <c r="J58" s="82">
        <v>64.5</v>
      </c>
      <c r="K58" s="82">
        <v>131.9</v>
      </c>
      <c r="L58" s="82">
        <v>89</v>
      </c>
    </row>
    <row r="59" spans="2:12" x14ac:dyDescent="0.2">
      <c r="C59" s="76"/>
    </row>
    <row r="60" spans="2:12" x14ac:dyDescent="0.2">
      <c r="B60" s="70" t="s">
        <v>231</v>
      </c>
      <c r="C60" s="81">
        <v>79.2</v>
      </c>
      <c r="D60" s="82">
        <v>78.7</v>
      </c>
      <c r="E60" s="82">
        <v>81.5</v>
      </c>
      <c r="F60" s="82">
        <v>78.8</v>
      </c>
      <c r="G60" s="82">
        <v>70.7</v>
      </c>
      <c r="H60" s="82">
        <v>72.400000000000006</v>
      </c>
      <c r="I60" s="82">
        <v>89.6</v>
      </c>
      <c r="J60" s="82">
        <v>63.6</v>
      </c>
      <c r="K60" s="82">
        <v>133.30000000000001</v>
      </c>
      <c r="L60" s="82">
        <v>80</v>
      </c>
    </row>
    <row r="61" spans="2:12" x14ac:dyDescent="0.2">
      <c r="B61" s="70" t="s">
        <v>232</v>
      </c>
      <c r="C61" s="81">
        <v>75.599999999999994</v>
      </c>
      <c r="D61" s="82">
        <v>76.3</v>
      </c>
      <c r="E61" s="82">
        <v>74.7</v>
      </c>
      <c r="F61" s="82">
        <v>78.400000000000006</v>
      </c>
      <c r="G61" s="82">
        <v>70.2</v>
      </c>
      <c r="H61" s="82">
        <v>71.099999999999994</v>
      </c>
      <c r="I61" s="82">
        <v>85.1</v>
      </c>
      <c r="J61" s="82">
        <v>63</v>
      </c>
      <c r="K61" s="82">
        <v>134</v>
      </c>
      <c r="L61" s="82">
        <v>74</v>
      </c>
    </row>
    <row r="62" spans="2:12" x14ac:dyDescent="0.2">
      <c r="B62" s="70" t="s">
        <v>233</v>
      </c>
      <c r="C62" s="81">
        <v>128.1</v>
      </c>
      <c r="D62" s="82">
        <v>124.1</v>
      </c>
      <c r="E62" s="82">
        <v>91.4</v>
      </c>
      <c r="F62" s="82">
        <v>123.5</v>
      </c>
      <c r="G62" s="82">
        <v>210</v>
      </c>
      <c r="H62" s="82">
        <v>120.7</v>
      </c>
      <c r="I62" s="82">
        <v>116.7</v>
      </c>
      <c r="J62" s="82">
        <v>172.2</v>
      </c>
      <c r="K62" s="82">
        <v>390.7</v>
      </c>
      <c r="L62" s="82">
        <v>135.4</v>
      </c>
    </row>
    <row r="63" spans="2:12" x14ac:dyDescent="0.2">
      <c r="C63" s="76"/>
    </row>
    <row r="64" spans="2:12" x14ac:dyDescent="0.2">
      <c r="B64" s="70" t="s">
        <v>125</v>
      </c>
      <c r="C64" s="81">
        <v>112</v>
      </c>
      <c r="D64" s="82">
        <v>111.7</v>
      </c>
      <c r="E64" s="82">
        <v>102.2</v>
      </c>
      <c r="F64" s="82">
        <v>126.9</v>
      </c>
      <c r="G64" s="82">
        <v>74.8</v>
      </c>
      <c r="H64" s="82">
        <v>92</v>
      </c>
      <c r="I64" s="82">
        <v>128.69999999999999</v>
      </c>
      <c r="J64" s="82">
        <v>77.400000000000006</v>
      </c>
      <c r="K64" s="82">
        <v>134.69999999999999</v>
      </c>
      <c r="L64" s="82">
        <v>112.1</v>
      </c>
    </row>
    <row r="65" spans="2:12" x14ac:dyDescent="0.2">
      <c r="B65" s="70" t="s">
        <v>234</v>
      </c>
      <c r="C65" s="81">
        <v>84.5</v>
      </c>
      <c r="D65" s="82">
        <v>87.1</v>
      </c>
      <c r="E65" s="82">
        <v>90.3</v>
      </c>
      <c r="F65" s="82">
        <v>89.1</v>
      </c>
      <c r="G65" s="82">
        <v>70.599999999999994</v>
      </c>
      <c r="H65" s="82">
        <v>73.599999999999994</v>
      </c>
      <c r="I65" s="82">
        <v>103.9</v>
      </c>
      <c r="J65" s="82">
        <v>63.2</v>
      </c>
      <c r="K65" s="82">
        <v>135.1</v>
      </c>
      <c r="L65" s="82">
        <v>78.900000000000006</v>
      </c>
    </row>
    <row r="66" spans="2:12" x14ac:dyDescent="0.2">
      <c r="B66" s="70" t="s">
        <v>235</v>
      </c>
      <c r="C66" s="81">
        <v>81.5</v>
      </c>
      <c r="D66" s="82">
        <v>83.7</v>
      </c>
      <c r="E66" s="82">
        <v>76.2</v>
      </c>
      <c r="F66" s="82">
        <v>82</v>
      </c>
      <c r="G66" s="82">
        <v>70.5</v>
      </c>
      <c r="H66" s="82">
        <v>95.1</v>
      </c>
      <c r="I66" s="82">
        <v>96</v>
      </c>
      <c r="J66" s="82">
        <v>62.2</v>
      </c>
      <c r="K66" s="82">
        <v>136</v>
      </c>
      <c r="L66" s="82">
        <v>76.5</v>
      </c>
    </row>
    <row r="67" spans="2:12" x14ac:dyDescent="0.2">
      <c r="C67" s="76"/>
    </row>
    <row r="68" spans="2:12" x14ac:dyDescent="0.2">
      <c r="B68" s="70" t="s">
        <v>126</v>
      </c>
      <c r="C68" s="81">
        <v>77.7</v>
      </c>
      <c r="D68" s="82">
        <v>78.2</v>
      </c>
      <c r="E68" s="82">
        <v>76.3</v>
      </c>
      <c r="F68" s="82">
        <v>81</v>
      </c>
      <c r="G68" s="82">
        <v>70.8</v>
      </c>
      <c r="H68" s="82">
        <v>72.599999999999994</v>
      </c>
      <c r="I68" s="82">
        <v>88.7</v>
      </c>
      <c r="J68" s="82">
        <v>60.7</v>
      </c>
      <c r="K68" s="82">
        <v>136.69999999999999</v>
      </c>
      <c r="L68" s="82">
        <v>76.5</v>
      </c>
    </row>
    <row r="69" spans="2:12" x14ac:dyDescent="0.2">
      <c r="B69" s="70" t="s">
        <v>236</v>
      </c>
      <c r="C69" s="81">
        <v>80.900000000000006</v>
      </c>
      <c r="D69" s="82">
        <v>82.4</v>
      </c>
      <c r="E69" s="82">
        <v>75.3</v>
      </c>
      <c r="F69" s="82">
        <v>81.099999999999994</v>
      </c>
      <c r="G69" s="82">
        <v>70.7</v>
      </c>
      <c r="H69" s="82">
        <v>83.5</v>
      </c>
      <c r="I69" s="82">
        <v>99.3</v>
      </c>
      <c r="J69" s="82">
        <v>60.4</v>
      </c>
      <c r="K69" s="82">
        <v>137.1</v>
      </c>
      <c r="L69" s="82">
        <v>77.599999999999994</v>
      </c>
    </row>
    <row r="70" spans="2:12" x14ac:dyDescent="0.2">
      <c r="B70" s="70" t="s">
        <v>237</v>
      </c>
      <c r="C70" s="81">
        <v>177.9</v>
      </c>
      <c r="D70" s="82">
        <v>171.2</v>
      </c>
      <c r="E70" s="82">
        <v>145.1</v>
      </c>
      <c r="F70" s="82">
        <v>189.8</v>
      </c>
      <c r="G70" s="82">
        <v>235.5</v>
      </c>
      <c r="H70" s="82">
        <v>150.5</v>
      </c>
      <c r="I70" s="82">
        <v>169.3</v>
      </c>
      <c r="J70" s="82">
        <v>169.3</v>
      </c>
      <c r="K70" s="82">
        <v>296.5</v>
      </c>
      <c r="L70" s="82">
        <v>190.1</v>
      </c>
    </row>
    <row r="71" spans="2:12" ht="18" thickBot="1" x14ac:dyDescent="0.25">
      <c r="B71" s="74"/>
      <c r="C71" s="87"/>
      <c r="D71" s="88"/>
      <c r="E71" s="88"/>
      <c r="F71" s="88"/>
      <c r="G71" s="88"/>
      <c r="H71" s="88"/>
      <c r="I71" s="88"/>
      <c r="J71" s="88"/>
      <c r="K71" s="88"/>
      <c r="L71" s="88"/>
    </row>
    <row r="72" spans="2:12" x14ac:dyDescent="0.2">
      <c r="B72" s="85"/>
      <c r="C72" s="70" t="s">
        <v>280</v>
      </c>
      <c r="D72" s="85"/>
      <c r="E72" s="85"/>
      <c r="F72" s="85"/>
      <c r="G72" s="85"/>
      <c r="H72" s="85"/>
      <c r="I72" s="85"/>
      <c r="J72" s="85"/>
      <c r="K72" s="85"/>
      <c r="L72" s="85"/>
    </row>
  </sheetData>
  <phoneticPr fontId="2"/>
  <pageMargins left="0.43" right="0.43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K48"/>
  <sheetViews>
    <sheetView showGridLines="0" zoomScale="75" workbookViewId="0"/>
  </sheetViews>
  <sheetFormatPr defaultColWidth="12.125" defaultRowHeight="17.25" x14ac:dyDescent="0.2"/>
  <cols>
    <col min="1" max="1" width="13.375" style="2" customWidth="1"/>
    <col min="2" max="2" width="18.375" style="2" customWidth="1"/>
    <col min="3" max="5" width="13.375" style="2" customWidth="1"/>
    <col min="6" max="6" width="12.125" style="2"/>
    <col min="7" max="9" width="13.375" style="2" customWidth="1"/>
    <col min="10" max="11" width="10.875" style="2" customWidth="1"/>
    <col min="12" max="256" width="12.125" style="2"/>
    <col min="257" max="257" width="13.375" style="2" customWidth="1"/>
    <col min="258" max="258" width="18.375" style="2" customWidth="1"/>
    <col min="259" max="261" width="13.375" style="2" customWidth="1"/>
    <col min="262" max="262" width="12.125" style="2"/>
    <col min="263" max="265" width="13.375" style="2" customWidth="1"/>
    <col min="266" max="267" width="10.875" style="2" customWidth="1"/>
    <col min="268" max="512" width="12.125" style="2"/>
    <col min="513" max="513" width="13.375" style="2" customWidth="1"/>
    <col min="514" max="514" width="18.375" style="2" customWidth="1"/>
    <col min="515" max="517" width="13.375" style="2" customWidth="1"/>
    <col min="518" max="518" width="12.125" style="2"/>
    <col min="519" max="521" width="13.375" style="2" customWidth="1"/>
    <col min="522" max="523" width="10.875" style="2" customWidth="1"/>
    <col min="524" max="768" width="12.125" style="2"/>
    <col min="769" max="769" width="13.375" style="2" customWidth="1"/>
    <col min="770" max="770" width="18.375" style="2" customWidth="1"/>
    <col min="771" max="773" width="13.375" style="2" customWidth="1"/>
    <col min="774" max="774" width="12.125" style="2"/>
    <col min="775" max="777" width="13.375" style="2" customWidth="1"/>
    <col min="778" max="779" width="10.875" style="2" customWidth="1"/>
    <col min="780" max="1024" width="12.125" style="2"/>
    <col min="1025" max="1025" width="13.375" style="2" customWidth="1"/>
    <col min="1026" max="1026" width="18.375" style="2" customWidth="1"/>
    <col min="1027" max="1029" width="13.375" style="2" customWidth="1"/>
    <col min="1030" max="1030" width="12.125" style="2"/>
    <col min="1031" max="1033" width="13.375" style="2" customWidth="1"/>
    <col min="1034" max="1035" width="10.875" style="2" customWidth="1"/>
    <col min="1036" max="1280" width="12.125" style="2"/>
    <col min="1281" max="1281" width="13.375" style="2" customWidth="1"/>
    <col min="1282" max="1282" width="18.375" style="2" customWidth="1"/>
    <col min="1283" max="1285" width="13.375" style="2" customWidth="1"/>
    <col min="1286" max="1286" width="12.125" style="2"/>
    <col min="1287" max="1289" width="13.375" style="2" customWidth="1"/>
    <col min="1290" max="1291" width="10.875" style="2" customWidth="1"/>
    <col min="1292" max="1536" width="12.125" style="2"/>
    <col min="1537" max="1537" width="13.375" style="2" customWidth="1"/>
    <col min="1538" max="1538" width="18.375" style="2" customWidth="1"/>
    <col min="1539" max="1541" width="13.375" style="2" customWidth="1"/>
    <col min="1542" max="1542" width="12.125" style="2"/>
    <col min="1543" max="1545" width="13.375" style="2" customWidth="1"/>
    <col min="1546" max="1547" width="10.875" style="2" customWidth="1"/>
    <col min="1548" max="1792" width="12.125" style="2"/>
    <col min="1793" max="1793" width="13.375" style="2" customWidth="1"/>
    <col min="1794" max="1794" width="18.375" style="2" customWidth="1"/>
    <col min="1795" max="1797" width="13.375" style="2" customWidth="1"/>
    <col min="1798" max="1798" width="12.125" style="2"/>
    <col min="1799" max="1801" width="13.375" style="2" customWidth="1"/>
    <col min="1802" max="1803" width="10.875" style="2" customWidth="1"/>
    <col min="1804" max="2048" width="12.125" style="2"/>
    <col min="2049" max="2049" width="13.375" style="2" customWidth="1"/>
    <col min="2050" max="2050" width="18.375" style="2" customWidth="1"/>
    <col min="2051" max="2053" width="13.375" style="2" customWidth="1"/>
    <col min="2054" max="2054" width="12.125" style="2"/>
    <col min="2055" max="2057" width="13.375" style="2" customWidth="1"/>
    <col min="2058" max="2059" width="10.875" style="2" customWidth="1"/>
    <col min="2060" max="2304" width="12.125" style="2"/>
    <col min="2305" max="2305" width="13.375" style="2" customWidth="1"/>
    <col min="2306" max="2306" width="18.375" style="2" customWidth="1"/>
    <col min="2307" max="2309" width="13.375" style="2" customWidth="1"/>
    <col min="2310" max="2310" width="12.125" style="2"/>
    <col min="2311" max="2313" width="13.375" style="2" customWidth="1"/>
    <col min="2314" max="2315" width="10.875" style="2" customWidth="1"/>
    <col min="2316" max="2560" width="12.125" style="2"/>
    <col min="2561" max="2561" width="13.375" style="2" customWidth="1"/>
    <col min="2562" max="2562" width="18.375" style="2" customWidth="1"/>
    <col min="2563" max="2565" width="13.375" style="2" customWidth="1"/>
    <col min="2566" max="2566" width="12.125" style="2"/>
    <col min="2567" max="2569" width="13.375" style="2" customWidth="1"/>
    <col min="2570" max="2571" width="10.875" style="2" customWidth="1"/>
    <col min="2572" max="2816" width="12.125" style="2"/>
    <col min="2817" max="2817" width="13.375" style="2" customWidth="1"/>
    <col min="2818" max="2818" width="18.375" style="2" customWidth="1"/>
    <col min="2819" max="2821" width="13.375" style="2" customWidth="1"/>
    <col min="2822" max="2822" width="12.125" style="2"/>
    <col min="2823" max="2825" width="13.375" style="2" customWidth="1"/>
    <col min="2826" max="2827" width="10.875" style="2" customWidth="1"/>
    <col min="2828" max="3072" width="12.125" style="2"/>
    <col min="3073" max="3073" width="13.375" style="2" customWidth="1"/>
    <col min="3074" max="3074" width="18.375" style="2" customWidth="1"/>
    <col min="3075" max="3077" width="13.375" style="2" customWidth="1"/>
    <col min="3078" max="3078" width="12.125" style="2"/>
    <col min="3079" max="3081" width="13.375" style="2" customWidth="1"/>
    <col min="3082" max="3083" width="10.875" style="2" customWidth="1"/>
    <col min="3084" max="3328" width="12.125" style="2"/>
    <col min="3329" max="3329" width="13.375" style="2" customWidth="1"/>
    <col min="3330" max="3330" width="18.375" style="2" customWidth="1"/>
    <col min="3331" max="3333" width="13.375" style="2" customWidth="1"/>
    <col min="3334" max="3334" width="12.125" style="2"/>
    <col min="3335" max="3337" width="13.375" style="2" customWidth="1"/>
    <col min="3338" max="3339" width="10.875" style="2" customWidth="1"/>
    <col min="3340" max="3584" width="12.125" style="2"/>
    <col min="3585" max="3585" width="13.375" style="2" customWidth="1"/>
    <col min="3586" max="3586" width="18.375" style="2" customWidth="1"/>
    <col min="3587" max="3589" width="13.375" style="2" customWidth="1"/>
    <col min="3590" max="3590" width="12.125" style="2"/>
    <col min="3591" max="3593" width="13.375" style="2" customWidth="1"/>
    <col min="3594" max="3595" width="10.875" style="2" customWidth="1"/>
    <col min="3596" max="3840" width="12.125" style="2"/>
    <col min="3841" max="3841" width="13.375" style="2" customWidth="1"/>
    <col min="3842" max="3842" width="18.375" style="2" customWidth="1"/>
    <col min="3843" max="3845" width="13.375" style="2" customWidth="1"/>
    <col min="3846" max="3846" width="12.125" style="2"/>
    <col min="3847" max="3849" width="13.375" style="2" customWidth="1"/>
    <col min="3850" max="3851" width="10.875" style="2" customWidth="1"/>
    <col min="3852" max="4096" width="12.125" style="2"/>
    <col min="4097" max="4097" width="13.375" style="2" customWidth="1"/>
    <col min="4098" max="4098" width="18.375" style="2" customWidth="1"/>
    <col min="4099" max="4101" width="13.375" style="2" customWidth="1"/>
    <col min="4102" max="4102" width="12.125" style="2"/>
    <col min="4103" max="4105" width="13.375" style="2" customWidth="1"/>
    <col min="4106" max="4107" width="10.875" style="2" customWidth="1"/>
    <col min="4108" max="4352" width="12.125" style="2"/>
    <col min="4353" max="4353" width="13.375" style="2" customWidth="1"/>
    <col min="4354" max="4354" width="18.375" style="2" customWidth="1"/>
    <col min="4355" max="4357" width="13.375" style="2" customWidth="1"/>
    <col min="4358" max="4358" width="12.125" style="2"/>
    <col min="4359" max="4361" width="13.375" style="2" customWidth="1"/>
    <col min="4362" max="4363" width="10.875" style="2" customWidth="1"/>
    <col min="4364" max="4608" width="12.125" style="2"/>
    <col min="4609" max="4609" width="13.375" style="2" customWidth="1"/>
    <col min="4610" max="4610" width="18.375" style="2" customWidth="1"/>
    <col min="4611" max="4613" width="13.375" style="2" customWidth="1"/>
    <col min="4614" max="4614" width="12.125" style="2"/>
    <col min="4615" max="4617" width="13.375" style="2" customWidth="1"/>
    <col min="4618" max="4619" width="10.875" style="2" customWidth="1"/>
    <col min="4620" max="4864" width="12.125" style="2"/>
    <col min="4865" max="4865" width="13.375" style="2" customWidth="1"/>
    <col min="4866" max="4866" width="18.375" style="2" customWidth="1"/>
    <col min="4867" max="4869" width="13.375" style="2" customWidth="1"/>
    <col min="4870" max="4870" width="12.125" style="2"/>
    <col min="4871" max="4873" width="13.375" style="2" customWidth="1"/>
    <col min="4874" max="4875" width="10.875" style="2" customWidth="1"/>
    <col min="4876" max="5120" width="12.125" style="2"/>
    <col min="5121" max="5121" width="13.375" style="2" customWidth="1"/>
    <col min="5122" max="5122" width="18.375" style="2" customWidth="1"/>
    <col min="5123" max="5125" width="13.375" style="2" customWidth="1"/>
    <col min="5126" max="5126" width="12.125" style="2"/>
    <col min="5127" max="5129" width="13.375" style="2" customWidth="1"/>
    <col min="5130" max="5131" width="10.875" style="2" customWidth="1"/>
    <col min="5132" max="5376" width="12.125" style="2"/>
    <col min="5377" max="5377" width="13.375" style="2" customWidth="1"/>
    <col min="5378" max="5378" width="18.375" style="2" customWidth="1"/>
    <col min="5379" max="5381" width="13.375" style="2" customWidth="1"/>
    <col min="5382" max="5382" width="12.125" style="2"/>
    <col min="5383" max="5385" width="13.375" style="2" customWidth="1"/>
    <col min="5386" max="5387" width="10.875" style="2" customWidth="1"/>
    <col min="5388" max="5632" width="12.125" style="2"/>
    <col min="5633" max="5633" width="13.375" style="2" customWidth="1"/>
    <col min="5634" max="5634" width="18.375" style="2" customWidth="1"/>
    <col min="5635" max="5637" width="13.375" style="2" customWidth="1"/>
    <col min="5638" max="5638" width="12.125" style="2"/>
    <col min="5639" max="5641" width="13.375" style="2" customWidth="1"/>
    <col min="5642" max="5643" width="10.875" style="2" customWidth="1"/>
    <col min="5644" max="5888" width="12.125" style="2"/>
    <col min="5889" max="5889" width="13.375" style="2" customWidth="1"/>
    <col min="5890" max="5890" width="18.375" style="2" customWidth="1"/>
    <col min="5891" max="5893" width="13.375" style="2" customWidth="1"/>
    <col min="5894" max="5894" width="12.125" style="2"/>
    <col min="5895" max="5897" width="13.375" style="2" customWidth="1"/>
    <col min="5898" max="5899" width="10.875" style="2" customWidth="1"/>
    <col min="5900" max="6144" width="12.125" style="2"/>
    <col min="6145" max="6145" width="13.375" style="2" customWidth="1"/>
    <col min="6146" max="6146" width="18.375" style="2" customWidth="1"/>
    <col min="6147" max="6149" width="13.375" style="2" customWidth="1"/>
    <col min="6150" max="6150" width="12.125" style="2"/>
    <col min="6151" max="6153" width="13.375" style="2" customWidth="1"/>
    <col min="6154" max="6155" width="10.875" style="2" customWidth="1"/>
    <col min="6156" max="6400" width="12.125" style="2"/>
    <col min="6401" max="6401" width="13.375" style="2" customWidth="1"/>
    <col min="6402" max="6402" width="18.375" style="2" customWidth="1"/>
    <col min="6403" max="6405" width="13.375" style="2" customWidth="1"/>
    <col min="6406" max="6406" width="12.125" style="2"/>
    <col min="6407" max="6409" width="13.375" style="2" customWidth="1"/>
    <col min="6410" max="6411" width="10.875" style="2" customWidth="1"/>
    <col min="6412" max="6656" width="12.125" style="2"/>
    <col min="6657" max="6657" width="13.375" style="2" customWidth="1"/>
    <col min="6658" max="6658" width="18.375" style="2" customWidth="1"/>
    <col min="6659" max="6661" width="13.375" style="2" customWidth="1"/>
    <col min="6662" max="6662" width="12.125" style="2"/>
    <col min="6663" max="6665" width="13.375" style="2" customWidth="1"/>
    <col min="6666" max="6667" width="10.875" style="2" customWidth="1"/>
    <col min="6668" max="6912" width="12.125" style="2"/>
    <col min="6913" max="6913" width="13.375" style="2" customWidth="1"/>
    <col min="6914" max="6914" width="18.375" style="2" customWidth="1"/>
    <col min="6915" max="6917" width="13.375" style="2" customWidth="1"/>
    <col min="6918" max="6918" width="12.125" style="2"/>
    <col min="6919" max="6921" width="13.375" style="2" customWidth="1"/>
    <col min="6922" max="6923" width="10.875" style="2" customWidth="1"/>
    <col min="6924" max="7168" width="12.125" style="2"/>
    <col min="7169" max="7169" width="13.375" style="2" customWidth="1"/>
    <col min="7170" max="7170" width="18.375" style="2" customWidth="1"/>
    <col min="7171" max="7173" width="13.375" style="2" customWidth="1"/>
    <col min="7174" max="7174" width="12.125" style="2"/>
    <col min="7175" max="7177" width="13.375" style="2" customWidth="1"/>
    <col min="7178" max="7179" width="10.875" style="2" customWidth="1"/>
    <col min="7180" max="7424" width="12.125" style="2"/>
    <col min="7425" max="7425" width="13.375" style="2" customWidth="1"/>
    <col min="7426" max="7426" width="18.375" style="2" customWidth="1"/>
    <col min="7427" max="7429" width="13.375" style="2" customWidth="1"/>
    <col min="7430" max="7430" width="12.125" style="2"/>
    <col min="7431" max="7433" width="13.375" style="2" customWidth="1"/>
    <col min="7434" max="7435" width="10.875" style="2" customWidth="1"/>
    <col min="7436" max="7680" width="12.125" style="2"/>
    <col min="7681" max="7681" width="13.375" style="2" customWidth="1"/>
    <col min="7682" max="7682" width="18.375" style="2" customWidth="1"/>
    <col min="7683" max="7685" width="13.375" style="2" customWidth="1"/>
    <col min="7686" max="7686" width="12.125" style="2"/>
    <col min="7687" max="7689" width="13.375" style="2" customWidth="1"/>
    <col min="7690" max="7691" width="10.875" style="2" customWidth="1"/>
    <col min="7692" max="7936" width="12.125" style="2"/>
    <col min="7937" max="7937" width="13.375" style="2" customWidth="1"/>
    <col min="7938" max="7938" width="18.375" style="2" customWidth="1"/>
    <col min="7939" max="7941" width="13.375" style="2" customWidth="1"/>
    <col min="7942" max="7942" width="12.125" style="2"/>
    <col min="7943" max="7945" width="13.375" style="2" customWidth="1"/>
    <col min="7946" max="7947" width="10.875" style="2" customWidth="1"/>
    <col min="7948" max="8192" width="12.125" style="2"/>
    <col min="8193" max="8193" width="13.375" style="2" customWidth="1"/>
    <col min="8194" max="8194" width="18.375" style="2" customWidth="1"/>
    <col min="8195" max="8197" width="13.375" style="2" customWidth="1"/>
    <col min="8198" max="8198" width="12.125" style="2"/>
    <col min="8199" max="8201" width="13.375" style="2" customWidth="1"/>
    <col min="8202" max="8203" width="10.875" style="2" customWidth="1"/>
    <col min="8204" max="8448" width="12.125" style="2"/>
    <col min="8449" max="8449" width="13.375" style="2" customWidth="1"/>
    <col min="8450" max="8450" width="18.375" style="2" customWidth="1"/>
    <col min="8451" max="8453" width="13.375" style="2" customWidth="1"/>
    <col min="8454" max="8454" width="12.125" style="2"/>
    <col min="8455" max="8457" width="13.375" style="2" customWidth="1"/>
    <col min="8458" max="8459" width="10.875" style="2" customWidth="1"/>
    <col min="8460" max="8704" width="12.125" style="2"/>
    <col min="8705" max="8705" width="13.375" style="2" customWidth="1"/>
    <col min="8706" max="8706" width="18.375" style="2" customWidth="1"/>
    <col min="8707" max="8709" width="13.375" style="2" customWidth="1"/>
    <col min="8710" max="8710" width="12.125" style="2"/>
    <col min="8711" max="8713" width="13.375" style="2" customWidth="1"/>
    <col min="8714" max="8715" width="10.875" style="2" customWidth="1"/>
    <col min="8716" max="8960" width="12.125" style="2"/>
    <col min="8961" max="8961" width="13.375" style="2" customWidth="1"/>
    <col min="8962" max="8962" width="18.375" style="2" customWidth="1"/>
    <col min="8963" max="8965" width="13.375" style="2" customWidth="1"/>
    <col min="8966" max="8966" width="12.125" style="2"/>
    <col min="8967" max="8969" width="13.375" style="2" customWidth="1"/>
    <col min="8970" max="8971" width="10.875" style="2" customWidth="1"/>
    <col min="8972" max="9216" width="12.125" style="2"/>
    <col min="9217" max="9217" width="13.375" style="2" customWidth="1"/>
    <col min="9218" max="9218" width="18.375" style="2" customWidth="1"/>
    <col min="9219" max="9221" width="13.375" style="2" customWidth="1"/>
    <col min="9222" max="9222" width="12.125" style="2"/>
    <col min="9223" max="9225" width="13.375" style="2" customWidth="1"/>
    <col min="9226" max="9227" width="10.875" style="2" customWidth="1"/>
    <col min="9228" max="9472" width="12.125" style="2"/>
    <col min="9473" max="9473" width="13.375" style="2" customWidth="1"/>
    <col min="9474" max="9474" width="18.375" style="2" customWidth="1"/>
    <col min="9475" max="9477" width="13.375" style="2" customWidth="1"/>
    <col min="9478" max="9478" width="12.125" style="2"/>
    <col min="9479" max="9481" width="13.375" style="2" customWidth="1"/>
    <col min="9482" max="9483" width="10.875" style="2" customWidth="1"/>
    <col min="9484" max="9728" width="12.125" style="2"/>
    <col min="9729" max="9729" width="13.375" style="2" customWidth="1"/>
    <col min="9730" max="9730" width="18.375" style="2" customWidth="1"/>
    <col min="9731" max="9733" width="13.375" style="2" customWidth="1"/>
    <col min="9734" max="9734" width="12.125" style="2"/>
    <col min="9735" max="9737" width="13.375" style="2" customWidth="1"/>
    <col min="9738" max="9739" width="10.875" style="2" customWidth="1"/>
    <col min="9740" max="9984" width="12.125" style="2"/>
    <col min="9985" max="9985" width="13.375" style="2" customWidth="1"/>
    <col min="9986" max="9986" width="18.375" style="2" customWidth="1"/>
    <col min="9987" max="9989" width="13.375" style="2" customWidth="1"/>
    <col min="9990" max="9990" width="12.125" style="2"/>
    <col min="9991" max="9993" width="13.375" style="2" customWidth="1"/>
    <col min="9994" max="9995" width="10.875" style="2" customWidth="1"/>
    <col min="9996" max="10240" width="12.125" style="2"/>
    <col min="10241" max="10241" width="13.375" style="2" customWidth="1"/>
    <col min="10242" max="10242" width="18.375" style="2" customWidth="1"/>
    <col min="10243" max="10245" width="13.375" style="2" customWidth="1"/>
    <col min="10246" max="10246" width="12.125" style="2"/>
    <col min="10247" max="10249" width="13.375" style="2" customWidth="1"/>
    <col min="10250" max="10251" width="10.875" style="2" customWidth="1"/>
    <col min="10252" max="10496" width="12.125" style="2"/>
    <col min="10497" max="10497" width="13.375" style="2" customWidth="1"/>
    <col min="10498" max="10498" width="18.375" style="2" customWidth="1"/>
    <col min="10499" max="10501" width="13.375" style="2" customWidth="1"/>
    <col min="10502" max="10502" width="12.125" style="2"/>
    <col min="10503" max="10505" width="13.375" style="2" customWidth="1"/>
    <col min="10506" max="10507" width="10.875" style="2" customWidth="1"/>
    <col min="10508" max="10752" width="12.125" style="2"/>
    <col min="10753" max="10753" width="13.375" style="2" customWidth="1"/>
    <col min="10754" max="10754" width="18.375" style="2" customWidth="1"/>
    <col min="10755" max="10757" width="13.375" style="2" customWidth="1"/>
    <col min="10758" max="10758" width="12.125" style="2"/>
    <col min="10759" max="10761" width="13.375" style="2" customWidth="1"/>
    <col min="10762" max="10763" width="10.875" style="2" customWidth="1"/>
    <col min="10764" max="11008" width="12.125" style="2"/>
    <col min="11009" max="11009" width="13.375" style="2" customWidth="1"/>
    <col min="11010" max="11010" width="18.375" style="2" customWidth="1"/>
    <col min="11011" max="11013" width="13.375" style="2" customWidth="1"/>
    <col min="11014" max="11014" width="12.125" style="2"/>
    <col min="11015" max="11017" width="13.375" style="2" customWidth="1"/>
    <col min="11018" max="11019" width="10.875" style="2" customWidth="1"/>
    <col min="11020" max="11264" width="12.125" style="2"/>
    <col min="11265" max="11265" width="13.375" style="2" customWidth="1"/>
    <col min="11266" max="11266" width="18.375" style="2" customWidth="1"/>
    <col min="11267" max="11269" width="13.375" style="2" customWidth="1"/>
    <col min="11270" max="11270" width="12.125" style="2"/>
    <col min="11271" max="11273" width="13.375" style="2" customWidth="1"/>
    <col min="11274" max="11275" width="10.875" style="2" customWidth="1"/>
    <col min="11276" max="11520" width="12.125" style="2"/>
    <col min="11521" max="11521" width="13.375" style="2" customWidth="1"/>
    <col min="11522" max="11522" width="18.375" style="2" customWidth="1"/>
    <col min="11523" max="11525" width="13.375" style="2" customWidth="1"/>
    <col min="11526" max="11526" width="12.125" style="2"/>
    <col min="11527" max="11529" width="13.375" style="2" customWidth="1"/>
    <col min="11530" max="11531" width="10.875" style="2" customWidth="1"/>
    <col min="11532" max="11776" width="12.125" style="2"/>
    <col min="11777" max="11777" width="13.375" style="2" customWidth="1"/>
    <col min="11778" max="11778" width="18.375" style="2" customWidth="1"/>
    <col min="11779" max="11781" width="13.375" style="2" customWidth="1"/>
    <col min="11782" max="11782" width="12.125" style="2"/>
    <col min="11783" max="11785" width="13.375" style="2" customWidth="1"/>
    <col min="11786" max="11787" width="10.875" style="2" customWidth="1"/>
    <col min="11788" max="12032" width="12.125" style="2"/>
    <col min="12033" max="12033" width="13.375" style="2" customWidth="1"/>
    <col min="12034" max="12034" width="18.375" style="2" customWidth="1"/>
    <col min="12035" max="12037" width="13.375" style="2" customWidth="1"/>
    <col min="12038" max="12038" width="12.125" style="2"/>
    <col min="12039" max="12041" width="13.375" style="2" customWidth="1"/>
    <col min="12042" max="12043" width="10.875" style="2" customWidth="1"/>
    <col min="12044" max="12288" width="12.125" style="2"/>
    <col min="12289" max="12289" width="13.375" style="2" customWidth="1"/>
    <col min="12290" max="12290" width="18.375" style="2" customWidth="1"/>
    <col min="12291" max="12293" width="13.375" style="2" customWidth="1"/>
    <col min="12294" max="12294" width="12.125" style="2"/>
    <col min="12295" max="12297" width="13.375" style="2" customWidth="1"/>
    <col min="12298" max="12299" width="10.875" style="2" customWidth="1"/>
    <col min="12300" max="12544" width="12.125" style="2"/>
    <col min="12545" max="12545" width="13.375" style="2" customWidth="1"/>
    <col min="12546" max="12546" width="18.375" style="2" customWidth="1"/>
    <col min="12547" max="12549" width="13.375" style="2" customWidth="1"/>
    <col min="12550" max="12550" width="12.125" style="2"/>
    <col min="12551" max="12553" width="13.375" style="2" customWidth="1"/>
    <col min="12554" max="12555" width="10.875" style="2" customWidth="1"/>
    <col min="12556" max="12800" width="12.125" style="2"/>
    <col min="12801" max="12801" width="13.375" style="2" customWidth="1"/>
    <col min="12802" max="12802" width="18.375" style="2" customWidth="1"/>
    <col min="12803" max="12805" width="13.375" style="2" customWidth="1"/>
    <col min="12806" max="12806" width="12.125" style="2"/>
    <col min="12807" max="12809" width="13.375" style="2" customWidth="1"/>
    <col min="12810" max="12811" width="10.875" style="2" customWidth="1"/>
    <col min="12812" max="13056" width="12.125" style="2"/>
    <col min="13057" max="13057" width="13.375" style="2" customWidth="1"/>
    <col min="13058" max="13058" width="18.375" style="2" customWidth="1"/>
    <col min="13059" max="13061" width="13.375" style="2" customWidth="1"/>
    <col min="13062" max="13062" width="12.125" style="2"/>
    <col min="13063" max="13065" width="13.375" style="2" customWidth="1"/>
    <col min="13066" max="13067" width="10.875" style="2" customWidth="1"/>
    <col min="13068" max="13312" width="12.125" style="2"/>
    <col min="13313" max="13313" width="13.375" style="2" customWidth="1"/>
    <col min="13314" max="13314" width="18.375" style="2" customWidth="1"/>
    <col min="13315" max="13317" width="13.375" style="2" customWidth="1"/>
    <col min="13318" max="13318" width="12.125" style="2"/>
    <col min="13319" max="13321" width="13.375" style="2" customWidth="1"/>
    <col min="13322" max="13323" width="10.875" style="2" customWidth="1"/>
    <col min="13324" max="13568" width="12.125" style="2"/>
    <col min="13569" max="13569" width="13.375" style="2" customWidth="1"/>
    <col min="13570" max="13570" width="18.375" style="2" customWidth="1"/>
    <col min="13571" max="13573" width="13.375" style="2" customWidth="1"/>
    <col min="13574" max="13574" width="12.125" style="2"/>
    <col min="13575" max="13577" width="13.375" style="2" customWidth="1"/>
    <col min="13578" max="13579" width="10.875" style="2" customWidth="1"/>
    <col min="13580" max="13824" width="12.125" style="2"/>
    <col min="13825" max="13825" width="13.375" style="2" customWidth="1"/>
    <col min="13826" max="13826" width="18.375" style="2" customWidth="1"/>
    <col min="13827" max="13829" width="13.375" style="2" customWidth="1"/>
    <col min="13830" max="13830" width="12.125" style="2"/>
    <col min="13831" max="13833" width="13.375" style="2" customWidth="1"/>
    <col min="13834" max="13835" width="10.875" style="2" customWidth="1"/>
    <col min="13836" max="14080" width="12.125" style="2"/>
    <col min="14081" max="14081" width="13.375" style="2" customWidth="1"/>
    <col min="14082" max="14082" width="18.375" style="2" customWidth="1"/>
    <col min="14083" max="14085" width="13.375" style="2" customWidth="1"/>
    <col min="14086" max="14086" width="12.125" style="2"/>
    <col min="14087" max="14089" width="13.375" style="2" customWidth="1"/>
    <col min="14090" max="14091" width="10.875" style="2" customWidth="1"/>
    <col min="14092" max="14336" width="12.125" style="2"/>
    <col min="14337" max="14337" width="13.375" style="2" customWidth="1"/>
    <col min="14338" max="14338" width="18.375" style="2" customWidth="1"/>
    <col min="14339" max="14341" width="13.375" style="2" customWidth="1"/>
    <col min="14342" max="14342" width="12.125" style="2"/>
    <col min="14343" max="14345" width="13.375" style="2" customWidth="1"/>
    <col min="14346" max="14347" width="10.875" style="2" customWidth="1"/>
    <col min="14348" max="14592" width="12.125" style="2"/>
    <col min="14593" max="14593" width="13.375" style="2" customWidth="1"/>
    <col min="14594" max="14594" width="18.375" style="2" customWidth="1"/>
    <col min="14595" max="14597" width="13.375" style="2" customWidth="1"/>
    <col min="14598" max="14598" width="12.125" style="2"/>
    <col min="14599" max="14601" width="13.375" style="2" customWidth="1"/>
    <col min="14602" max="14603" width="10.875" style="2" customWidth="1"/>
    <col min="14604" max="14848" width="12.125" style="2"/>
    <col min="14849" max="14849" width="13.375" style="2" customWidth="1"/>
    <col min="14850" max="14850" width="18.375" style="2" customWidth="1"/>
    <col min="14851" max="14853" width="13.375" style="2" customWidth="1"/>
    <col min="14854" max="14854" width="12.125" style="2"/>
    <col min="14855" max="14857" width="13.375" style="2" customWidth="1"/>
    <col min="14858" max="14859" width="10.875" style="2" customWidth="1"/>
    <col min="14860" max="15104" width="12.125" style="2"/>
    <col min="15105" max="15105" width="13.375" style="2" customWidth="1"/>
    <col min="15106" max="15106" width="18.375" style="2" customWidth="1"/>
    <col min="15107" max="15109" width="13.375" style="2" customWidth="1"/>
    <col min="15110" max="15110" width="12.125" style="2"/>
    <col min="15111" max="15113" width="13.375" style="2" customWidth="1"/>
    <col min="15114" max="15115" width="10.875" style="2" customWidth="1"/>
    <col min="15116" max="15360" width="12.125" style="2"/>
    <col min="15361" max="15361" width="13.375" style="2" customWidth="1"/>
    <col min="15362" max="15362" width="18.375" style="2" customWidth="1"/>
    <col min="15363" max="15365" width="13.375" style="2" customWidth="1"/>
    <col min="15366" max="15366" width="12.125" style="2"/>
    <col min="15367" max="15369" width="13.375" style="2" customWidth="1"/>
    <col min="15370" max="15371" width="10.875" style="2" customWidth="1"/>
    <col min="15372" max="15616" width="12.125" style="2"/>
    <col min="15617" max="15617" width="13.375" style="2" customWidth="1"/>
    <col min="15618" max="15618" width="18.375" style="2" customWidth="1"/>
    <col min="15619" max="15621" width="13.375" style="2" customWidth="1"/>
    <col min="15622" max="15622" width="12.125" style="2"/>
    <col min="15623" max="15625" width="13.375" style="2" customWidth="1"/>
    <col min="15626" max="15627" width="10.875" style="2" customWidth="1"/>
    <col min="15628" max="15872" width="12.125" style="2"/>
    <col min="15873" max="15873" width="13.375" style="2" customWidth="1"/>
    <col min="15874" max="15874" width="18.375" style="2" customWidth="1"/>
    <col min="15875" max="15877" width="13.375" style="2" customWidth="1"/>
    <col min="15878" max="15878" width="12.125" style="2"/>
    <col min="15879" max="15881" width="13.375" style="2" customWidth="1"/>
    <col min="15882" max="15883" width="10.875" style="2" customWidth="1"/>
    <col min="15884" max="16128" width="12.125" style="2"/>
    <col min="16129" max="16129" width="13.375" style="2" customWidth="1"/>
    <col min="16130" max="16130" width="18.375" style="2" customWidth="1"/>
    <col min="16131" max="16133" width="13.375" style="2" customWidth="1"/>
    <col min="16134" max="16134" width="12.125" style="2"/>
    <col min="16135" max="16137" width="13.375" style="2" customWidth="1"/>
    <col min="16138" max="16139" width="10.875" style="2" customWidth="1"/>
    <col min="16140" max="16384" width="12.125" style="2"/>
  </cols>
  <sheetData>
    <row r="1" spans="1:11" x14ac:dyDescent="0.2">
      <c r="A1" s="1"/>
    </row>
    <row r="6" spans="1:11" x14ac:dyDescent="0.2">
      <c r="E6" s="3" t="s">
        <v>410</v>
      </c>
    </row>
    <row r="7" spans="1:11" x14ac:dyDescent="0.2">
      <c r="C7" s="3" t="s">
        <v>429</v>
      </c>
      <c r="G7" s="28"/>
      <c r="H7" s="28"/>
      <c r="I7" s="28"/>
      <c r="J7" s="28"/>
    </row>
    <row r="8" spans="1:11" ht="18" thickBot="1" x14ac:dyDescent="0.25">
      <c r="B8" s="4"/>
      <c r="C8" s="21" t="s">
        <v>412</v>
      </c>
      <c r="D8" s="4"/>
      <c r="E8" s="4"/>
      <c r="F8" s="4"/>
      <c r="G8" s="4"/>
      <c r="H8" s="4"/>
      <c r="I8" s="4"/>
      <c r="J8" s="21" t="s">
        <v>413</v>
      </c>
      <c r="K8" s="4"/>
    </row>
    <row r="9" spans="1:11" x14ac:dyDescent="0.2">
      <c r="C9" s="7"/>
      <c r="D9" s="28"/>
      <c r="G9" s="7"/>
      <c r="H9" s="28"/>
      <c r="K9" s="28"/>
    </row>
    <row r="10" spans="1:11" x14ac:dyDescent="0.2">
      <c r="A10" s="30"/>
      <c r="C10" s="5" t="s">
        <v>414</v>
      </c>
      <c r="D10" s="60" t="s">
        <v>430</v>
      </c>
      <c r="E10" s="8"/>
      <c r="F10" s="8"/>
      <c r="G10" s="5" t="s">
        <v>414</v>
      </c>
      <c r="H10" s="8"/>
      <c r="I10" s="60" t="s">
        <v>431</v>
      </c>
      <c r="J10" s="8"/>
      <c r="K10" s="8"/>
    </row>
    <row r="11" spans="1:11" x14ac:dyDescent="0.2">
      <c r="C11" s="6" t="s">
        <v>416</v>
      </c>
      <c r="D11" s="7"/>
      <c r="E11" s="7"/>
      <c r="F11" s="7"/>
      <c r="G11" s="6" t="s">
        <v>416</v>
      </c>
      <c r="H11" s="5" t="s">
        <v>432</v>
      </c>
      <c r="I11" s="5" t="s">
        <v>433</v>
      </c>
      <c r="J11" s="5" t="s">
        <v>434</v>
      </c>
      <c r="K11" s="5" t="s">
        <v>435</v>
      </c>
    </row>
    <row r="12" spans="1:11" x14ac:dyDescent="0.2">
      <c r="B12" s="8"/>
      <c r="C12" s="10" t="s">
        <v>140</v>
      </c>
      <c r="D12" s="10" t="s">
        <v>436</v>
      </c>
      <c r="E12" s="10" t="s">
        <v>437</v>
      </c>
      <c r="F12" s="10" t="s">
        <v>438</v>
      </c>
      <c r="G12" s="10" t="s">
        <v>140</v>
      </c>
      <c r="H12" s="9" t="s">
        <v>439</v>
      </c>
      <c r="I12" s="9" t="s">
        <v>439</v>
      </c>
      <c r="J12" s="9" t="s">
        <v>440</v>
      </c>
      <c r="K12" s="9" t="s">
        <v>441</v>
      </c>
    </row>
    <row r="13" spans="1:11" x14ac:dyDescent="0.2">
      <c r="C13" s="7"/>
      <c r="G13" s="7"/>
      <c r="K13" s="28"/>
    </row>
    <row r="14" spans="1:11" x14ac:dyDescent="0.2">
      <c r="B14" s="1" t="s">
        <v>422</v>
      </c>
      <c r="C14" s="62">
        <v>412384</v>
      </c>
      <c r="D14" s="14">
        <v>204562</v>
      </c>
      <c r="E14" s="14">
        <v>85692</v>
      </c>
      <c r="F14" s="14">
        <v>121478</v>
      </c>
      <c r="G14" s="62">
        <v>412384</v>
      </c>
      <c r="H14" s="14">
        <v>203443</v>
      </c>
      <c r="I14" s="14">
        <v>102494</v>
      </c>
      <c r="J14" s="14">
        <v>53128</v>
      </c>
      <c r="K14" s="26">
        <v>52862</v>
      </c>
    </row>
    <row r="15" spans="1:11" x14ac:dyDescent="0.2">
      <c r="B15" s="1" t="s">
        <v>423</v>
      </c>
      <c r="C15" s="62">
        <v>438007</v>
      </c>
      <c r="D15" s="14">
        <v>180128</v>
      </c>
      <c r="E15" s="14">
        <v>110792</v>
      </c>
      <c r="F15" s="14">
        <v>147040</v>
      </c>
      <c r="G15" s="62">
        <v>438007</v>
      </c>
      <c r="H15" s="14">
        <v>178130</v>
      </c>
      <c r="I15" s="14">
        <v>128940</v>
      </c>
      <c r="J15" s="14">
        <v>69656</v>
      </c>
      <c r="K15" s="26">
        <v>61279</v>
      </c>
    </row>
    <row r="16" spans="1:11" x14ac:dyDescent="0.2">
      <c r="B16" s="1" t="s">
        <v>424</v>
      </c>
      <c r="C16" s="62">
        <v>457345</v>
      </c>
      <c r="D16" s="14">
        <v>157936</v>
      </c>
      <c r="E16" s="14">
        <v>127447</v>
      </c>
      <c r="F16" s="14">
        <v>171879</v>
      </c>
      <c r="G16" s="62">
        <v>457345</v>
      </c>
      <c r="H16" s="14">
        <v>157972</v>
      </c>
      <c r="I16" s="14">
        <v>152399</v>
      </c>
      <c r="J16" s="14">
        <v>77468</v>
      </c>
      <c r="K16" s="26">
        <v>69443</v>
      </c>
    </row>
    <row r="17" spans="2:11" x14ac:dyDescent="0.2">
      <c r="C17" s="7"/>
      <c r="G17" s="7"/>
      <c r="K17" s="28"/>
    </row>
    <row r="18" spans="2:11" x14ac:dyDescent="0.2">
      <c r="B18" s="1" t="s">
        <v>425</v>
      </c>
      <c r="C18" s="62">
        <v>481181</v>
      </c>
      <c r="D18" s="14">
        <v>129783</v>
      </c>
      <c r="E18" s="14">
        <v>144465</v>
      </c>
      <c r="F18" s="14">
        <v>206700</v>
      </c>
      <c r="G18" s="62">
        <v>481181</v>
      </c>
      <c r="H18" s="14">
        <v>129850</v>
      </c>
      <c r="I18" s="14">
        <v>176452</v>
      </c>
      <c r="J18" s="14">
        <v>90379</v>
      </c>
      <c r="K18" s="26">
        <v>84275</v>
      </c>
    </row>
    <row r="19" spans="2:11" x14ac:dyDescent="0.2">
      <c r="B19" s="1" t="s">
        <v>426</v>
      </c>
      <c r="C19" s="62">
        <v>511565</v>
      </c>
      <c r="D19" s="14">
        <v>113326</v>
      </c>
      <c r="E19" s="14">
        <v>159668</v>
      </c>
      <c r="F19" s="14">
        <v>238047</v>
      </c>
      <c r="G19" s="62">
        <v>511565</v>
      </c>
      <c r="H19" s="14">
        <v>113840</v>
      </c>
      <c r="I19" s="14">
        <v>190210</v>
      </c>
      <c r="J19" s="14">
        <v>98760</v>
      </c>
      <c r="K19" s="26">
        <v>107290</v>
      </c>
    </row>
    <row r="20" spans="2:11" x14ac:dyDescent="0.2">
      <c r="B20" s="1" t="s">
        <v>158</v>
      </c>
      <c r="C20" s="62">
        <v>487213</v>
      </c>
      <c r="D20" s="14">
        <v>87405</v>
      </c>
      <c r="E20" s="14">
        <v>150660</v>
      </c>
      <c r="F20" s="14">
        <v>247245</v>
      </c>
      <c r="G20" s="62">
        <v>487213</v>
      </c>
      <c r="H20" s="14">
        <v>87440</v>
      </c>
      <c r="I20" s="14">
        <v>178190</v>
      </c>
      <c r="J20" s="14">
        <v>99780</v>
      </c>
      <c r="K20" s="26">
        <v>119885</v>
      </c>
    </row>
    <row r="21" spans="2:11" x14ac:dyDescent="0.2">
      <c r="C21" s="7"/>
      <c r="G21" s="7"/>
      <c r="K21" s="28"/>
    </row>
    <row r="22" spans="2:11" x14ac:dyDescent="0.2">
      <c r="B22" s="1" t="s">
        <v>159</v>
      </c>
      <c r="C22" s="62">
        <v>499416</v>
      </c>
      <c r="D22" s="14">
        <v>80323</v>
      </c>
      <c r="E22" s="14">
        <v>148264</v>
      </c>
      <c r="F22" s="14">
        <v>270182</v>
      </c>
      <c r="G22" s="62">
        <v>499416</v>
      </c>
      <c r="H22" s="14">
        <v>80252</v>
      </c>
      <c r="I22" s="14">
        <v>178110</v>
      </c>
      <c r="J22" s="14">
        <v>112403</v>
      </c>
      <c r="K22" s="26">
        <v>127962</v>
      </c>
    </row>
    <row r="23" spans="2:11" x14ac:dyDescent="0.2">
      <c r="B23" s="1" t="s">
        <v>160</v>
      </c>
      <c r="C23" s="62">
        <v>497049</v>
      </c>
      <c r="D23" s="14">
        <v>74153</v>
      </c>
      <c r="E23" s="14">
        <v>140508</v>
      </c>
      <c r="F23" s="14">
        <v>281078</v>
      </c>
      <c r="G23" s="62">
        <v>497049</v>
      </c>
      <c r="H23" s="14">
        <v>73940</v>
      </c>
      <c r="I23" s="14">
        <v>169166</v>
      </c>
      <c r="J23" s="14">
        <v>110629</v>
      </c>
      <c r="K23" s="26">
        <v>142009</v>
      </c>
    </row>
    <row r="24" spans="2:11" x14ac:dyDescent="0.2">
      <c r="B24" s="1" t="s">
        <v>161</v>
      </c>
      <c r="C24" s="62">
        <v>503903</v>
      </c>
      <c r="D24" s="14">
        <v>63542</v>
      </c>
      <c r="E24" s="14">
        <v>146093</v>
      </c>
      <c r="F24" s="14">
        <v>291796</v>
      </c>
      <c r="G24" s="62">
        <v>503903</v>
      </c>
      <c r="H24" s="14">
        <v>63373</v>
      </c>
      <c r="I24" s="14">
        <f>19388+153821</f>
        <v>173209</v>
      </c>
      <c r="J24" s="14">
        <f>72236+36568+5583</f>
        <v>114387</v>
      </c>
      <c r="K24" s="26">
        <f>53255+16000+81259</f>
        <v>150514</v>
      </c>
    </row>
    <row r="25" spans="2:11" x14ac:dyDescent="0.2">
      <c r="B25" s="3" t="s">
        <v>223</v>
      </c>
      <c r="C25" s="29">
        <v>521584</v>
      </c>
      <c r="D25" s="17">
        <v>60823</v>
      </c>
      <c r="E25" s="17">
        <v>146920</v>
      </c>
      <c r="F25" s="17">
        <v>310469</v>
      </c>
      <c r="G25" s="29">
        <v>521584</v>
      </c>
      <c r="H25" s="17">
        <v>60461</v>
      </c>
      <c r="I25" s="17">
        <v>172437</v>
      </c>
      <c r="J25" s="17">
        <v>120437</v>
      </c>
      <c r="K25" s="126">
        <v>164963</v>
      </c>
    </row>
    <row r="26" spans="2:11" ht="18" thickBot="1" x14ac:dyDescent="0.25">
      <c r="B26" s="4"/>
      <c r="C26" s="19"/>
      <c r="D26" s="4"/>
      <c r="E26" s="4"/>
      <c r="F26" s="4"/>
      <c r="G26" s="19"/>
      <c r="H26" s="4"/>
      <c r="I26" s="4"/>
      <c r="J26" s="4"/>
      <c r="K26" s="4"/>
    </row>
    <row r="27" spans="2:11" x14ac:dyDescent="0.2">
      <c r="C27" s="7"/>
      <c r="D27" s="28"/>
      <c r="E27" s="28"/>
      <c r="F27" s="28"/>
      <c r="G27" s="28"/>
      <c r="H27" s="28"/>
      <c r="I27" s="28"/>
      <c r="J27" s="28"/>
    </row>
    <row r="28" spans="2:11" x14ac:dyDescent="0.2">
      <c r="C28" s="5" t="s">
        <v>414</v>
      </c>
      <c r="D28" s="8"/>
      <c r="E28" s="8"/>
      <c r="F28" s="8"/>
      <c r="G28" s="60" t="s">
        <v>442</v>
      </c>
      <c r="H28" s="8"/>
      <c r="I28" s="8"/>
      <c r="J28" s="8"/>
      <c r="K28" s="8"/>
    </row>
    <row r="29" spans="2:11" x14ac:dyDescent="0.2">
      <c r="C29" s="6" t="s">
        <v>416</v>
      </c>
      <c r="D29" s="7"/>
      <c r="E29" s="8"/>
      <c r="F29" s="8"/>
      <c r="G29" s="7"/>
      <c r="H29" s="8"/>
      <c r="I29" s="8"/>
      <c r="J29" s="8"/>
      <c r="K29" s="7"/>
    </row>
    <row r="30" spans="2:11" x14ac:dyDescent="0.2">
      <c r="C30" s="6" t="s">
        <v>140</v>
      </c>
      <c r="D30" s="6" t="s">
        <v>443</v>
      </c>
      <c r="E30" s="5" t="s">
        <v>444</v>
      </c>
      <c r="F30" s="7"/>
      <c r="G30" s="6" t="s">
        <v>445</v>
      </c>
      <c r="H30" s="5" t="s">
        <v>446</v>
      </c>
      <c r="I30" s="5" t="s">
        <v>446</v>
      </c>
      <c r="J30" s="5" t="s">
        <v>447</v>
      </c>
      <c r="K30" s="5" t="s">
        <v>448</v>
      </c>
    </row>
    <row r="31" spans="2:11" x14ac:dyDescent="0.2">
      <c r="B31" s="8"/>
      <c r="C31" s="61"/>
      <c r="D31" s="61"/>
      <c r="E31" s="10" t="s">
        <v>449</v>
      </c>
      <c r="F31" s="10" t="s">
        <v>450</v>
      </c>
      <c r="G31" s="61"/>
      <c r="H31" s="9" t="s">
        <v>451</v>
      </c>
      <c r="I31" s="9" t="s">
        <v>452</v>
      </c>
      <c r="J31" s="10" t="s">
        <v>453</v>
      </c>
      <c r="K31" s="10" t="s">
        <v>454</v>
      </c>
    </row>
    <row r="32" spans="2:11" x14ac:dyDescent="0.2">
      <c r="C32" s="7"/>
      <c r="K32" s="28"/>
    </row>
    <row r="33" spans="1:11" x14ac:dyDescent="0.2">
      <c r="B33" s="1" t="s">
        <v>422</v>
      </c>
      <c r="C33" s="62">
        <v>412384</v>
      </c>
      <c r="D33" s="14">
        <v>156752</v>
      </c>
      <c r="E33" s="12" t="s">
        <v>84</v>
      </c>
      <c r="F33" s="12" t="s">
        <v>84</v>
      </c>
      <c r="G33" s="14">
        <v>131922</v>
      </c>
      <c r="H33" s="12" t="s">
        <v>84</v>
      </c>
      <c r="I33" s="12" t="s">
        <v>84</v>
      </c>
      <c r="J33" s="12" t="s">
        <v>84</v>
      </c>
      <c r="K33" s="26">
        <v>123300</v>
      </c>
    </row>
    <row r="34" spans="1:11" x14ac:dyDescent="0.2">
      <c r="B34" s="1" t="s">
        <v>423</v>
      </c>
      <c r="C34" s="62">
        <v>438007</v>
      </c>
      <c r="D34" s="14">
        <v>194832</v>
      </c>
      <c r="E34" s="12" t="s">
        <v>84</v>
      </c>
      <c r="F34" s="12" t="s">
        <v>84</v>
      </c>
      <c r="G34" s="14">
        <v>126120</v>
      </c>
      <c r="H34" s="12" t="s">
        <v>84</v>
      </c>
      <c r="I34" s="12" t="s">
        <v>84</v>
      </c>
      <c r="J34" s="12" t="s">
        <v>84</v>
      </c>
      <c r="K34" s="26">
        <v>117053</v>
      </c>
    </row>
    <row r="35" spans="1:11" x14ac:dyDescent="0.2">
      <c r="B35" s="1" t="s">
        <v>424</v>
      </c>
      <c r="C35" s="62">
        <v>457345</v>
      </c>
      <c r="D35" s="14">
        <v>229297</v>
      </c>
      <c r="E35" s="12" t="s">
        <v>84</v>
      </c>
      <c r="F35" s="12" t="s">
        <v>84</v>
      </c>
      <c r="G35" s="14">
        <v>123770</v>
      </c>
      <c r="H35" s="12" t="s">
        <v>84</v>
      </c>
      <c r="I35" s="12" t="s">
        <v>84</v>
      </c>
      <c r="J35" s="12" t="s">
        <v>84</v>
      </c>
      <c r="K35" s="26">
        <v>104235</v>
      </c>
    </row>
    <row r="36" spans="1:11" x14ac:dyDescent="0.2">
      <c r="C36" s="7"/>
      <c r="K36" s="28"/>
    </row>
    <row r="37" spans="1:11" x14ac:dyDescent="0.2">
      <c r="B37" s="1" t="s">
        <v>425</v>
      </c>
      <c r="C37" s="62">
        <v>481181</v>
      </c>
      <c r="D37" s="14">
        <v>268212</v>
      </c>
      <c r="E37" s="12" t="s">
        <v>84</v>
      </c>
      <c r="F37" s="12" t="s">
        <v>84</v>
      </c>
      <c r="G37" s="14">
        <v>117822</v>
      </c>
      <c r="H37" s="12" t="s">
        <v>84</v>
      </c>
      <c r="I37" s="12" t="s">
        <v>84</v>
      </c>
      <c r="J37" s="12" t="s">
        <v>84</v>
      </c>
      <c r="K37" s="26">
        <v>94420</v>
      </c>
    </row>
    <row r="38" spans="1:11" x14ac:dyDescent="0.2">
      <c r="B38" s="1" t="s">
        <v>426</v>
      </c>
      <c r="C38" s="62">
        <v>511565</v>
      </c>
      <c r="D38" s="14">
        <v>296250</v>
      </c>
      <c r="E38" s="12" t="s">
        <v>84</v>
      </c>
      <c r="F38" s="12" t="s">
        <v>84</v>
      </c>
      <c r="G38" s="14">
        <v>125222</v>
      </c>
      <c r="H38" s="12" t="s">
        <v>84</v>
      </c>
      <c r="I38" s="12" t="s">
        <v>84</v>
      </c>
      <c r="J38" s="12" t="s">
        <v>84</v>
      </c>
      <c r="K38" s="26">
        <v>90090</v>
      </c>
    </row>
    <row r="39" spans="1:11" x14ac:dyDescent="0.2">
      <c r="B39" s="1" t="s">
        <v>158</v>
      </c>
      <c r="C39" s="62">
        <v>487213</v>
      </c>
      <c r="D39" s="64">
        <f>E39+F39</f>
        <v>299924</v>
      </c>
      <c r="E39" s="14">
        <v>288185</v>
      </c>
      <c r="F39" s="14">
        <v>11739</v>
      </c>
      <c r="G39" s="64">
        <f>H39+I39+J39</f>
        <v>114284</v>
      </c>
      <c r="H39" s="14">
        <v>21701</v>
      </c>
      <c r="I39" s="14">
        <v>85143</v>
      </c>
      <c r="J39" s="14">
        <v>7440</v>
      </c>
      <c r="K39" s="26">
        <v>72267</v>
      </c>
    </row>
    <row r="40" spans="1:11" x14ac:dyDescent="0.2">
      <c r="C40" s="7"/>
      <c r="K40" s="28"/>
    </row>
    <row r="41" spans="1:11" x14ac:dyDescent="0.2">
      <c r="B41" s="1" t="s">
        <v>159</v>
      </c>
      <c r="C41" s="62">
        <v>499416</v>
      </c>
      <c r="D41" s="64">
        <f>E41+F41</f>
        <v>311268</v>
      </c>
      <c r="E41" s="14">
        <v>297631</v>
      </c>
      <c r="F41" s="14">
        <v>13637</v>
      </c>
      <c r="G41" s="64">
        <f>H41+I41+J41</f>
        <v>115066</v>
      </c>
      <c r="H41" s="14">
        <v>25506</v>
      </c>
      <c r="I41" s="14">
        <v>80894</v>
      </c>
      <c r="J41" s="14">
        <v>8666</v>
      </c>
      <c r="K41" s="26">
        <v>72883</v>
      </c>
    </row>
    <row r="42" spans="1:11" x14ac:dyDescent="0.2">
      <c r="B42" s="1" t="s">
        <v>160</v>
      </c>
      <c r="C42" s="62">
        <v>497049</v>
      </c>
      <c r="D42" s="64">
        <f>E42+F42</f>
        <v>325188</v>
      </c>
      <c r="E42" s="14">
        <v>310011</v>
      </c>
      <c r="F42" s="14">
        <v>15177</v>
      </c>
      <c r="G42" s="64">
        <f>H42+I42+J42</f>
        <v>108401</v>
      </c>
      <c r="H42" s="14">
        <v>24651</v>
      </c>
      <c r="I42" s="14">
        <v>77550</v>
      </c>
      <c r="J42" s="14">
        <v>6200</v>
      </c>
      <c r="K42" s="26">
        <v>63398</v>
      </c>
    </row>
    <row r="43" spans="1:11" x14ac:dyDescent="0.2">
      <c r="B43" s="1" t="s">
        <v>161</v>
      </c>
      <c r="C43" s="62">
        <v>503903</v>
      </c>
      <c r="D43" s="64">
        <f>E43+F43</f>
        <v>344711</v>
      </c>
      <c r="E43" s="14">
        <v>326455</v>
      </c>
      <c r="F43" s="14">
        <v>18256</v>
      </c>
      <c r="G43" s="64">
        <f>H43+I43+J43</f>
        <v>99704</v>
      </c>
      <c r="H43" s="14">
        <v>24492</v>
      </c>
      <c r="I43" s="14">
        <v>68574</v>
      </c>
      <c r="J43" s="14">
        <v>6638</v>
      </c>
      <c r="K43" s="26">
        <v>59398</v>
      </c>
    </row>
    <row r="44" spans="1:11" x14ac:dyDescent="0.2">
      <c r="B44" s="3" t="s">
        <v>223</v>
      </c>
      <c r="C44" s="29">
        <v>521584</v>
      </c>
      <c r="D44" s="30">
        <f>E44+F44</f>
        <v>371197</v>
      </c>
      <c r="E44" s="17">
        <v>349991</v>
      </c>
      <c r="F44" s="17">
        <v>21206</v>
      </c>
      <c r="G44" s="30">
        <f>H44+I44+J44</f>
        <v>94569</v>
      </c>
      <c r="H44" s="17">
        <v>24560</v>
      </c>
      <c r="I44" s="17">
        <v>66173</v>
      </c>
      <c r="J44" s="17">
        <v>3836</v>
      </c>
      <c r="K44" s="126">
        <v>55756</v>
      </c>
    </row>
    <row r="45" spans="1:11" ht="18" thickBot="1" x14ac:dyDescent="0.25">
      <c r="B45" s="34"/>
      <c r="C45" s="19"/>
      <c r="D45" s="4"/>
      <c r="E45" s="4"/>
      <c r="F45" s="4"/>
      <c r="G45" s="34"/>
      <c r="H45" s="34"/>
      <c r="I45" s="4"/>
      <c r="J45" s="34"/>
      <c r="K45" s="4"/>
    </row>
    <row r="46" spans="1:11" x14ac:dyDescent="0.2">
      <c r="C46" s="1" t="s">
        <v>455</v>
      </c>
    </row>
    <row r="47" spans="1:11" x14ac:dyDescent="0.2">
      <c r="A47" s="30"/>
      <c r="B47" s="30"/>
      <c r="C47" s="1" t="s">
        <v>427</v>
      </c>
      <c r="D47" s="30"/>
      <c r="E47" s="30"/>
      <c r="F47" s="30"/>
      <c r="G47" s="30"/>
      <c r="I47" s="30"/>
      <c r="K47" s="30"/>
    </row>
    <row r="48" spans="1:11" x14ac:dyDescent="0.2">
      <c r="A48" s="1"/>
      <c r="B48" s="30"/>
      <c r="F48" s="30"/>
      <c r="G48" s="30"/>
      <c r="I48" s="30"/>
    </row>
  </sheetData>
  <phoneticPr fontId="2"/>
  <pageMargins left="0.43" right="0.66" top="0.55000000000000004" bottom="0.53" header="0.51200000000000001" footer="0.51200000000000001"/>
  <pageSetup paperSize="12" scale="75" orientation="portrait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69"/>
  <sheetViews>
    <sheetView showGridLines="0" zoomScale="75" zoomScaleNormal="100" workbookViewId="0"/>
  </sheetViews>
  <sheetFormatPr defaultColWidth="10.875" defaultRowHeight="17.25" x14ac:dyDescent="0.2"/>
  <cols>
    <col min="1" max="1" width="13.375" style="71" customWidth="1"/>
    <col min="2" max="2" width="18.375" style="71" customWidth="1"/>
    <col min="3" max="3" width="10.875" style="71"/>
    <col min="4" max="4" width="13.375" style="71" customWidth="1"/>
    <col min="5" max="6" width="10.875" style="71"/>
    <col min="7" max="7" width="12.125" style="71" customWidth="1"/>
    <col min="8" max="8" width="10.875" style="71"/>
    <col min="9" max="11" width="12.125" style="71" customWidth="1"/>
    <col min="12" max="12" width="9.625" style="71" customWidth="1"/>
    <col min="13" max="256" width="10.875" style="71"/>
    <col min="257" max="257" width="13.375" style="71" customWidth="1"/>
    <col min="258" max="258" width="18.375" style="71" customWidth="1"/>
    <col min="259" max="259" width="10.875" style="71"/>
    <col min="260" max="260" width="13.375" style="71" customWidth="1"/>
    <col min="261" max="262" width="10.875" style="71"/>
    <col min="263" max="263" width="12.125" style="71" customWidth="1"/>
    <col min="264" max="264" width="10.875" style="71"/>
    <col min="265" max="267" width="12.125" style="71" customWidth="1"/>
    <col min="268" max="268" width="9.625" style="71" customWidth="1"/>
    <col min="269" max="512" width="10.875" style="71"/>
    <col min="513" max="513" width="13.375" style="71" customWidth="1"/>
    <col min="514" max="514" width="18.375" style="71" customWidth="1"/>
    <col min="515" max="515" width="10.875" style="71"/>
    <col min="516" max="516" width="13.375" style="71" customWidth="1"/>
    <col min="517" max="518" width="10.875" style="71"/>
    <col min="519" max="519" width="12.125" style="71" customWidth="1"/>
    <col min="520" max="520" width="10.875" style="71"/>
    <col min="521" max="523" width="12.125" style="71" customWidth="1"/>
    <col min="524" max="524" width="9.625" style="71" customWidth="1"/>
    <col min="525" max="768" width="10.875" style="71"/>
    <col min="769" max="769" width="13.375" style="71" customWidth="1"/>
    <col min="770" max="770" width="18.375" style="71" customWidth="1"/>
    <col min="771" max="771" width="10.875" style="71"/>
    <col min="772" max="772" width="13.375" style="71" customWidth="1"/>
    <col min="773" max="774" width="10.875" style="71"/>
    <col min="775" max="775" width="12.125" style="71" customWidth="1"/>
    <col min="776" max="776" width="10.875" style="71"/>
    <col min="777" max="779" width="12.125" style="71" customWidth="1"/>
    <col min="780" max="780" width="9.625" style="71" customWidth="1"/>
    <col min="781" max="1024" width="10.875" style="71"/>
    <col min="1025" max="1025" width="13.375" style="71" customWidth="1"/>
    <col min="1026" max="1026" width="18.375" style="71" customWidth="1"/>
    <col min="1027" max="1027" width="10.875" style="71"/>
    <col min="1028" max="1028" width="13.375" style="71" customWidth="1"/>
    <col min="1029" max="1030" width="10.875" style="71"/>
    <col min="1031" max="1031" width="12.125" style="71" customWidth="1"/>
    <col min="1032" max="1032" width="10.875" style="71"/>
    <col min="1033" max="1035" width="12.125" style="71" customWidth="1"/>
    <col min="1036" max="1036" width="9.625" style="71" customWidth="1"/>
    <col min="1037" max="1280" width="10.875" style="71"/>
    <col min="1281" max="1281" width="13.375" style="71" customWidth="1"/>
    <col min="1282" max="1282" width="18.375" style="71" customWidth="1"/>
    <col min="1283" max="1283" width="10.875" style="71"/>
    <col min="1284" max="1284" width="13.375" style="71" customWidth="1"/>
    <col min="1285" max="1286" width="10.875" style="71"/>
    <col min="1287" max="1287" width="12.125" style="71" customWidth="1"/>
    <col min="1288" max="1288" width="10.875" style="71"/>
    <col min="1289" max="1291" width="12.125" style="71" customWidth="1"/>
    <col min="1292" max="1292" width="9.625" style="71" customWidth="1"/>
    <col min="1293" max="1536" width="10.875" style="71"/>
    <col min="1537" max="1537" width="13.375" style="71" customWidth="1"/>
    <col min="1538" max="1538" width="18.375" style="71" customWidth="1"/>
    <col min="1539" max="1539" width="10.875" style="71"/>
    <col min="1540" max="1540" width="13.375" style="71" customWidth="1"/>
    <col min="1541" max="1542" width="10.875" style="71"/>
    <col min="1543" max="1543" width="12.125" style="71" customWidth="1"/>
    <col min="1544" max="1544" width="10.875" style="71"/>
    <col min="1545" max="1547" width="12.125" style="71" customWidth="1"/>
    <col min="1548" max="1548" width="9.625" style="71" customWidth="1"/>
    <col min="1549" max="1792" width="10.875" style="71"/>
    <col min="1793" max="1793" width="13.375" style="71" customWidth="1"/>
    <col min="1794" max="1794" width="18.375" style="71" customWidth="1"/>
    <col min="1795" max="1795" width="10.875" style="71"/>
    <col min="1796" max="1796" width="13.375" style="71" customWidth="1"/>
    <col min="1797" max="1798" width="10.875" style="71"/>
    <col min="1799" max="1799" width="12.125" style="71" customWidth="1"/>
    <col min="1800" max="1800" width="10.875" style="71"/>
    <col min="1801" max="1803" width="12.125" style="71" customWidth="1"/>
    <col min="1804" max="1804" width="9.625" style="71" customWidth="1"/>
    <col min="1805" max="2048" width="10.875" style="71"/>
    <col min="2049" max="2049" width="13.375" style="71" customWidth="1"/>
    <col min="2050" max="2050" width="18.375" style="71" customWidth="1"/>
    <col min="2051" max="2051" width="10.875" style="71"/>
    <col min="2052" max="2052" width="13.375" style="71" customWidth="1"/>
    <col min="2053" max="2054" width="10.875" style="71"/>
    <col min="2055" max="2055" width="12.125" style="71" customWidth="1"/>
    <col min="2056" max="2056" width="10.875" style="71"/>
    <col min="2057" max="2059" width="12.125" style="71" customWidth="1"/>
    <col min="2060" max="2060" width="9.625" style="71" customWidth="1"/>
    <col min="2061" max="2304" width="10.875" style="71"/>
    <col min="2305" max="2305" width="13.375" style="71" customWidth="1"/>
    <col min="2306" max="2306" width="18.375" style="71" customWidth="1"/>
    <col min="2307" max="2307" width="10.875" style="71"/>
    <col min="2308" max="2308" width="13.375" style="71" customWidth="1"/>
    <col min="2309" max="2310" width="10.875" style="71"/>
    <col min="2311" max="2311" width="12.125" style="71" customWidth="1"/>
    <col min="2312" max="2312" width="10.875" style="71"/>
    <col min="2313" max="2315" width="12.125" style="71" customWidth="1"/>
    <col min="2316" max="2316" width="9.625" style="71" customWidth="1"/>
    <col min="2317" max="2560" width="10.875" style="71"/>
    <col min="2561" max="2561" width="13.375" style="71" customWidth="1"/>
    <col min="2562" max="2562" width="18.375" style="71" customWidth="1"/>
    <col min="2563" max="2563" width="10.875" style="71"/>
    <col min="2564" max="2564" width="13.375" style="71" customWidth="1"/>
    <col min="2565" max="2566" width="10.875" style="71"/>
    <col min="2567" max="2567" width="12.125" style="71" customWidth="1"/>
    <col min="2568" max="2568" width="10.875" style="71"/>
    <col min="2569" max="2571" width="12.125" style="71" customWidth="1"/>
    <col min="2572" max="2572" width="9.625" style="71" customWidth="1"/>
    <col min="2573" max="2816" width="10.875" style="71"/>
    <col min="2817" max="2817" width="13.375" style="71" customWidth="1"/>
    <col min="2818" max="2818" width="18.375" style="71" customWidth="1"/>
    <col min="2819" max="2819" width="10.875" style="71"/>
    <col min="2820" max="2820" width="13.375" style="71" customWidth="1"/>
    <col min="2821" max="2822" width="10.875" style="71"/>
    <col min="2823" max="2823" width="12.125" style="71" customWidth="1"/>
    <col min="2824" max="2824" width="10.875" style="71"/>
    <col min="2825" max="2827" width="12.125" style="71" customWidth="1"/>
    <col min="2828" max="2828" width="9.625" style="71" customWidth="1"/>
    <col min="2829" max="3072" width="10.875" style="71"/>
    <col min="3073" max="3073" width="13.375" style="71" customWidth="1"/>
    <col min="3074" max="3074" width="18.375" style="71" customWidth="1"/>
    <col min="3075" max="3075" width="10.875" style="71"/>
    <col min="3076" max="3076" width="13.375" style="71" customWidth="1"/>
    <col min="3077" max="3078" width="10.875" style="71"/>
    <col min="3079" max="3079" width="12.125" style="71" customWidth="1"/>
    <col min="3080" max="3080" width="10.875" style="71"/>
    <col min="3081" max="3083" width="12.125" style="71" customWidth="1"/>
    <col min="3084" max="3084" width="9.625" style="71" customWidth="1"/>
    <col min="3085" max="3328" width="10.875" style="71"/>
    <col min="3329" max="3329" width="13.375" style="71" customWidth="1"/>
    <col min="3330" max="3330" width="18.375" style="71" customWidth="1"/>
    <col min="3331" max="3331" width="10.875" style="71"/>
    <col min="3332" max="3332" width="13.375" style="71" customWidth="1"/>
    <col min="3333" max="3334" width="10.875" style="71"/>
    <col min="3335" max="3335" width="12.125" style="71" customWidth="1"/>
    <col min="3336" max="3336" width="10.875" style="71"/>
    <col min="3337" max="3339" width="12.125" style="71" customWidth="1"/>
    <col min="3340" max="3340" width="9.625" style="71" customWidth="1"/>
    <col min="3341" max="3584" width="10.875" style="71"/>
    <col min="3585" max="3585" width="13.375" style="71" customWidth="1"/>
    <col min="3586" max="3586" width="18.375" style="71" customWidth="1"/>
    <col min="3587" max="3587" width="10.875" style="71"/>
    <col min="3588" max="3588" width="13.375" style="71" customWidth="1"/>
    <col min="3589" max="3590" width="10.875" style="71"/>
    <col min="3591" max="3591" width="12.125" style="71" customWidth="1"/>
    <col min="3592" max="3592" width="10.875" style="71"/>
    <col min="3593" max="3595" width="12.125" style="71" customWidth="1"/>
    <col min="3596" max="3596" width="9.625" style="71" customWidth="1"/>
    <col min="3597" max="3840" width="10.875" style="71"/>
    <col min="3841" max="3841" width="13.375" style="71" customWidth="1"/>
    <col min="3842" max="3842" width="18.375" style="71" customWidth="1"/>
    <col min="3843" max="3843" width="10.875" style="71"/>
    <col min="3844" max="3844" width="13.375" style="71" customWidth="1"/>
    <col min="3845" max="3846" width="10.875" style="71"/>
    <col min="3847" max="3847" width="12.125" style="71" customWidth="1"/>
    <col min="3848" max="3848" width="10.875" style="71"/>
    <col min="3849" max="3851" width="12.125" style="71" customWidth="1"/>
    <col min="3852" max="3852" width="9.625" style="71" customWidth="1"/>
    <col min="3853" max="4096" width="10.875" style="71"/>
    <col min="4097" max="4097" width="13.375" style="71" customWidth="1"/>
    <col min="4098" max="4098" width="18.375" style="71" customWidth="1"/>
    <col min="4099" max="4099" width="10.875" style="71"/>
    <col min="4100" max="4100" width="13.375" style="71" customWidth="1"/>
    <col min="4101" max="4102" width="10.875" style="71"/>
    <col min="4103" max="4103" width="12.125" style="71" customWidth="1"/>
    <col min="4104" max="4104" width="10.875" style="71"/>
    <col min="4105" max="4107" width="12.125" style="71" customWidth="1"/>
    <col min="4108" max="4108" width="9.625" style="71" customWidth="1"/>
    <col min="4109" max="4352" width="10.875" style="71"/>
    <col min="4353" max="4353" width="13.375" style="71" customWidth="1"/>
    <col min="4354" max="4354" width="18.375" style="71" customWidth="1"/>
    <col min="4355" max="4355" width="10.875" style="71"/>
    <col min="4356" max="4356" width="13.375" style="71" customWidth="1"/>
    <col min="4357" max="4358" width="10.875" style="71"/>
    <col min="4359" max="4359" width="12.125" style="71" customWidth="1"/>
    <col min="4360" max="4360" width="10.875" style="71"/>
    <col min="4361" max="4363" width="12.125" style="71" customWidth="1"/>
    <col min="4364" max="4364" width="9.625" style="71" customWidth="1"/>
    <col min="4365" max="4608" width="10.875" style="71"/>
    <col min="4609" max="4609" width="13.375" style="71" customWidth="1"/>
    <col min="4610" max="4610" width="18.375" style="71" customWidth="1"/>
    <col min="4611" max="4611" width="10.875" style="71"/>
    <col min="4612" max="4612" width="13.375" style="71" customWidth="1"/>
    <col min="4613" max="4614" width="10.875" style="71"/>
    <col min="4615" max="4615" width="12.125" style="71" customWidth="1"/>
    <col min="4616" max="4616" width="10.875" style="71"/>
    <col min="4617" max="4619" width="12.125" style="71" customWidth="1"/>
    <col min="4620" max="4620" width="9.625" style="71" customWidth="1"/>
    <col min="4621" max="4864" width="10.875" style="71"/>
    <col min="4865" max="4865" width="13.375" style="71" customWidth="1"/>
    <col min="4866" max="4866" width="18.375" style="71" customWidth="1"/>
    <col min="4867" max="4867" width="10.875" style="71"/>
    <col min="4868" max="4868" width="13.375" style="71" customWidth="1"/>
    <col min="4869" max="4870" width="10.875" style="71"/>
    <col min="4871" max="4871" width="12.125" style="71" customWidth="1"/>
    <col min="4872" max="4872" width="10.875" style="71"/>
    <col min="4873" max="4875" width="12.125" style="71" customWidth="1"/>
    <col min="4876" max="4876" width="9.625" style="71" customWidth="1"/>
    <col min="4877" max="5120" width="10.875" style="71"/>
    <col min="5121" max="5121" width="13.375" style="71" customWidth="1"/>
    <col min="5122" max="5122" width="18.375" style="71" customWidth="1"/>
    <col min="5123" max="5123" width="10.875" style="71"/>
    <col min="5124" max="5124" width="13.375" style="71" customWidth="1"/>
    <col min="5125" max="5126" width="10.875" style="71"/>
    <col min="5127" max="5127" width="12.125" style="71" customWidth="1"/>
    <col min="5128" max="5128" width="10.875" style="71"/>
    <col min="5129" max="5131" width="12.125" style="71" customWidth="1"/>
    <col min="5132" max="5132" width="9.625" style="71" customWidth="1"/>
    <col min="5133" max="5376" width="10.875" style="71"/>
    <col min="5377" max="5377" width="13.375" style="71" customWidth="1"/>
    <col min="5378" max="5378" width="18.375" style="71" customWidth="1"/>
    <col min="5379" max="5379" width="10.875" style="71"/>
    <col min="5380" max="5380" width="13.375" style="71" customWidth="1"/>
    <col min="5381" max="5382" width="10.875" style="71"/>
    <col min="5383" max="5383" width="12.125" style="71" customWidth="1"/>
    <col min="5384" max="5384" width="10.875" style="71"/>
    <col min="5385" max="5387" width="12.125" style="71" customWidth="1"/>
    <col min="5388" max="5388" width="9.625" style="71" customWidth="1"/>
    <col min="5389" max="5632" width="10.875" style="71"/>
    <col min="5633" max="5633" width="13.375" style="71" customWidth="1"/>
    <col min="5634" max="5634" width="18.375" style="71" customWidth="1"/>
    <col min="5635" max="5635" width="10.875" style="71"/>
    <col min="5636" max="5636" width="13.375" style="71" customWidth="1"/>
    <col min="5637" max="5638" width="10.875" style="71"/>
    <col min="5639" max="5639" width="12.125" style="71" customWidth="1"/>
    <col min="5640" max="5640" width="10.875" style="71"/>
    <col min="5641" max="5643" width="12.125" style="71" customWidth="1"/>
    <col min="5644" max="5644" width="9.625" style="71" customWidth="1"/>
    <col min="5645" max="5888" width="10.875" style="71"/>
    <col min="5889" max="5889" width="13.375" style="71" customWidth="1"/>
    <col min="5890" max="5890" width="18.375" style="71" customWidth="1"/>
    <col min="5891" max="5891" width="10.875" style="71"/>
    <col min="5892" max="5892" width="13.375" style="71" customWidth="1"/>
    <col min="5893" max="5894" width="10.875" style="71"/>
    <col min="5895" max="5895" width="12.125" style="71" customWidth="1"/>
    <col min="5896" max="5896" width="10.875" style="71"/>
    <col min="5897" max="5899" width="12.125" style="71" customWidth="1"/>
    <col min="5900" max="5900" width="9.625" style="71" customWidth="1"/>
    <col min="5901" max="6144" width="10.875" style="71"/>
    <col min="6145" max="6145" width="13.375" style="71" customWidth="1"/>
    <col min="6146" max="6146" width="18.375" style="71" customWidth="1"/>
    <col min="6147" max="6147" width="10.875" style="71"/>
    <col min="6148" max="6148" width="13.375" style="71" customWidth="1"/>
    <col min="6149" max="6150" width="10.875" style="71"/>
    <col min="6151" max="6151" width="12.125" style="71" customWidth="1"/>
    <col min="6152" max="6152" width="10.875" style="71"/>
    <col min="6153" max="6155" width="12.125" style="71" customWidth="1"/>
    <col min="6156" max="6156" width="9.625" style="71" customWidth="1"/>
    <col min="6157" max="6400" width="10.875" style="71"/>
    <col min="6401" max="6401" width="13.375" style="71" customWidth="1"/>
    <col min="6402" max="6402" width="18.375" style="71" customWidth="1"/>
    <col min="6403" max="6403" width="10.875" style="71"/>
    <col min="6404" max="6404" width="13.375" style="71" customWidth="1"/>
    <col min="6405" max="6406" width="10.875" style="71"/>
    <col min="6407" max="6407" width="12.125" style="71" customWidth="1"/>
    <col min="6408" max="6408" width="10.875" style="71"/>
    <col min="6409" max="6411" width="12.125" style="71" customWidth="1"/>
    <col min="6412" max="6412" width="9.625" style="71" customWidth="1"/>
    <col min="6413" max="6656" width="10.875" style="71"/>
    <col min="6657" max="6657" width="13.375" style="71" customWidth="1"/>
    <col min="6658" max="6658" width="18.375" style="71" customWidth="1"/>
    <col min="6659" max="6659" width="10.875" style="71"/>
    <col min="6660" max="6660" width="13.375" style="71" customWidth="1"/>
    <col min="6661" max="6662" width="10.875" style="71"/>
    <col min="6663" max="6663" width="12.125" style="71" customWidth="1"/>
    <col min="6664" max="6664" width="10.875" style="71"/>
    <col min="6665" max="6667" width="12.125" style="71" customWidth="1"/>
    <col min="6668" max="6668" width="9.625" style="71" customWidth="1"/>
    <col min="6669" max="6912" width="10.875" style="71"/>
    <col min="6913" max="6913" width="13.375" style="71" customWidth="1"/>
    <col min="6914" max="6914" width="18.375" style="71" customWidth="1"/>
    <col min="6915" max="6915" width="10.875" style="71"/>
    <col min="6916" max="6916" width="13.375" style="71" customWidth="1"/>
    <col min="6917" max="6918" width="10.875" style="71"/>
    <col min="6919" max="6919" width="12.125" style="71" customWidth="1"/>
    <col min="6920" max="6920" width="10.875" style="71"/>
    <col min="6921" max="6923" width="12.125" style="71" customWidth="1"/>
    <col min="6924" max="6924" width="9.625" style="71" customWidth="1"/>
    <col min="6925" max="7168" width="10.875" style="71"/>
    <col min="7169" max="7169" width="13.375" style="71" customWidth="1"/>
    <col min="7170" max="7170" width="18.375" style="71" customWidth="1"/>
    <col min="7171" max="7171" width="10.875" style="71"/>
    <col min="7172" max="7172" width="13.375" style="71" customWidth="1"/>
    <col min="7173" max="7174" width="10.875" style="71"/>
    <col min="7175" max="7175" width="12.125" style="71" customWidth="1"/>
    <col min="7176" max="7176" width="10.875" style="71"/>
    <col min="7177" max="7179" width="12.125" style="71" customWidth="1"/>
    <col min="7180" max="7180" width="9.625" style="71" customWidth="1"/>
    <col min="7181" max="7424" width="10.875" style="71"/>
    <col min="7425" max="7425" width="13.375" style="71" customWidth="1"/>
    <col min="7426" max="7426" width="18.375" style="71" customWidth="1"/>
    <col min="7427" max="7427" width="10.875" style="71"/>
    <col min="7428" max="7428" width="13.375" style="71" customWidth="1"/>
    <col min="7429" max="7430" width="10.875" style="71"/>
    <col min="7431" max="7431" width="12.125" style="71" customWidth="1"/>
    <col min="7432" max="7432" width="10.875" style="71"/>
    <col min="7433" max="7435" width="12.125" style="71" customWidth="1"/>
    <col min="7436" max="7436" width="9.625" style="71" customWidth="1"/>
    <col min="7437" max="7680" width="10.875" style="71"/>
    <col min="7681" max="7681" width="13.375" style="71" customWidth="1"/>
    <col min="7682" max="7682" width="18.375" style="71" customWidth="1"/>
    <col min="7683" max="7683" width="10.875" style="71"/>
    <col min="7684" max="7684" width="13.375" style="71" customWidth="1"/>
    <col min="7685" max="7686" width="10.875" style="71"/>
    <col min="7687" max="7687" width="12.125" style="71" customWidth="1"/>
    <col min="7688" max="7688" width="10.875" style="71"/>
    <col min="7689" max="7691" width="12.125" style="71" customWidth="1"/>
    <col min="7692" max="7692" width="9.625" style="71" customWidth="1"/>
    <col min="7693" max="7936" width="10.875" style="71"/>
    <col min="7937" max="7937" width="13.375" style="71" customWidth="1"/>
    <col min="7938" max="7938" width="18.375" style="71" customWidth="1"/>
    <col min="7939" max="7939" width="10.875" style="71"/>
    <col min="7940" max="7940" width="13.375" style="71" customWidth="1"/>
    <col min="7941" max="7942" width="10.875" style="71"/>
    <col min="7943" max="7943" width="12.125" style="71" customWidth="1"/>
    <col min="7944" max="7944" width="10.875" style="71"/>
    <col min="7945" max="7947" width="12.125" style="71" customWidth="1"/>
    <col min="7948" max="7948" width="9.625" style="71" customWidth="1"/>
    <col min="7949" max="8192" width="10.875" style="71"/>
    <col min="8193" max="8193" width="13.375" style="71" customWidth="1"/>
    <col min="8194" max="8194" width="18.375" style="71" customWidth="1"/>
    <col min="8195" max="8195" width="10.875" style="71"/>
    <col min="8196" max="8196" width="13.375" style="71" customWidth="1"/>
    <col min="8197" max="8198" width="10.875" style="71"/>
    <col min="8199" max="8199" width="12.125" style="71" customWidth="1"/>
    <col min="8200" max="8200" width="10.875" style="71"/>
    <col min="8201" max="8203" width="12.125" style="71" customWidth="1"/>
    <col min="8204" max="8204" width="9.625" style="71" customWidth="1"/>
    <col min="8205" max="8448" width="10.875" style="71"/>
    <col min="8449" max="8449" width="13.375" style="71" customWidth="1"/>
    <col min="8450" max="8450" width="18.375" style="71" customWidth="1"/>
    <col min="8451" max="8451" width="10.875" style="71"/>
    <col min="8452" max="8452" width="13.375" style="71" customWidth="1"/>
    <col min="8453" max="8454" width="10.875" style="71"/>
    <col min="8455" max="8455" width="12.125" style="71" customWidth="1"/>
    <col min="8456" max="8456" width="10.875" style="71"/>
    <col min="8457" max="8459" width="12.125" style="71" customWidth="1"/>
    <col min="8460" max="8460" width="9.625" style="71" customWidth="1"/>
    <col min="8461" max="8704" width="10.875" style="71"/>
    <col min="8705" max="8705" width="13.375" style="71" customWidth="1"/>
    <col min="8706" max="8706" width="18.375" style="71" customWidth="1"/>
    <col min="8707" max="8707" width="10.875" style="71"/>
    <col min="8708" max="8708" width="13.375" style="71" customWidth="1"/>
    <col min="8709" max="8710" width="10.875" style="71"/>
    <col min="8711" max="8711" width="12.125" style="71" customWidth="1"/>
    <col min="8712" max="8712" width="10.875" style="71"/>
    <col min="8713" max="8715" width="12.125" style="71" customWidth="1"/>
    <col min="8716" max="8716" width="9.625" style="71" customWidth="1"/>
    <col min="8717" max="8960" width="10.875" style="71"/>
    <col min="8961" max="8961" width="13.375" style="71" customWidth="1"/>
    <col min="8962" max="8962" width="18.375" style="71" customWidth="1"/>
    <col min="8963" max="8963" width="10.875" style="71"/>
    <col min="8964" max="8964" width="13.375" style="71" customWidth="1"/>
    <col min="8965" max="8966" width="10.875" style="71"/>
    <col min="8967" max="8967" width="12.125" style="71" customWidth="1"/>
    <col min="8968" max="8968" width="10.875" style="71"/>
    <col min="8969" max="8971" width="12.125" style="71" customWidth="1"/>
    <col min="8972" max="8972" width="9.625" style="71" customWidth="1"/>
    <col min="8973" max="9216" width="10.875" style="71"/>
    <col min="9217" max="9217" width="13.375" style="71" customWidth="1"/>
    <col min="9218" max="9218" width="18.375" style="71" customWidth="1"/>
    <col min="9219" max="9219" width="10.875" style="71"/>
    <col min="9220" max="9220" width="13.375" style="71" customWidth="1"/>
    <col min="9221" max="9222" width="10.875" style="71"/>
    <col min="9223" max="9223" width="12.125" style="71" customWidth="1"/>
    <col min="9224" max="9224" width="10.875" style="71"/>
    <col min="9225" max="9227" width="12.125" style="71" customWidth="1"/>
    <col min="9228" max="9228" width="9.625" style="71" customWidth="1"/>
    <col min="9229" max="9472" width="10.875" style="71"/>
    <col min="9473" max="9473" width="13.375" style="71" customWidth="1"/>
    <col min="9474" max="9474" width="18.375" style="71" customWidth="1"/>
    <col min="9475" max="9475" width="10.875" style="71"/>
    <col min="9476" max="9476" width="13.375" style="71" customWidth="1"/>
    <col min="9477" max="9478" width="10.875" style="71"/>
    <col min="9479" max="9479" width="12.125" style="71" customWidth="1"/>
    <col min="9480" max="9480" width="10.875" style="71"/>
    <col min="9481" max="9483" width="12.125" style="71" customWidth="1"/>
    <col min="9484" max="9484" width="9.625" style="71" customWidth="1"/>
    <col min="9485" max="9728" width="10.875" style="71"/>
    <col min="9729" max="9729" width="13.375" style="71" customWidth="1"/>
    <col min="9730" max="9730" width="18.375" style="71" customWidth="1"/>
    <col min="9731" max="9731" width="10.875" style="71"/>
    <col min="9732" max="9732" width="13.375" style="71" customWidth="1"/>
    <col min="9733" max="9734" width="10.875" style="71"/>
    <col min="9735" max="9735" width="12.125" style="71" customWidth="1"/>
    <col min="9736" max="9736" width="10.875" style="71"/>
    <col min="9737" max="9739" width="12.125" style="71" customWidth="1"/>
    <col min="9740" max="9740" width="9.625" style="71" customWidth="1"/>
    <col min="9741" max="9984" width="10.875" style="71"/>
    <col min="9985" max="9985" width="13.375" style="71" customWidth="1"/>
    <col min="9986" max="9986" width="18.375" style="71" customWidth="1"/>
    <col min="9987" max="9987" width="10.875" style="71"/>
    <col min="9988" max="9988" width="13.375" style="71" customWidth="1"/>
    <col min="9989" max="9990" width="10.875" style="71"/>
    <col min="9991" max="9991" width="12.125" style="71" customWidth="1"/>
    <col min="9992" max="9992" width="10.875" style="71"/>
    <col min="9993" max="9995" width="12.125" style="71" customWidth="1"/>
    <col min="9996" max="9996" width="9.625" style="71" customWidth="1"/>
    <col min="9997" max="10240" width="10.875" style="71"/>
    <col min="10241" max="10241" width="13.375" style="71" customWidth="1"/>
    <col min="10242" max="10242" width="18.375" style="71" customWidth="1"/>
    <col min="10243" max="10243" width="10.875" style="71"/>
    <col min="10244" max="10244" width="13.375" style="71" customWidth="1"/>
    <col min="10245" max="10246" width="10.875" style="71"/>
    <col min="10247" max="10247" width="12.125" style="71" customWidth="1"/>
    <col min="10248" max="10248" width="10.875" style="71"/>
    <col min="10249" max="10251" width="12.125" style="71" customWidth="1"/>
    <col min="10252" max="10252" width="9.625" style="71" customWidth="1"/>
    <col min="10253" max="10496" width="10.875" style="71"/>
    <col min="10497" max="10497" width="13.375" style="71" customWidth="1"/>
    <col min="10498" max="10498" width="18.375" style="71" customWidth="1"/>
    <col min="10499" max="10499" width="10.875" style="71"/>
    <col min="10500" max="10500" width="13.375" style="71" customWidth="1"/>
    <col min="10501" max="10502" width="10.875" style="71"/>
    <col min="10503" max="10503" width="12.125" style="71" customWidth="1"/>
    <col min="10504" max="10504" width="10.875" style="71"/>
    <col min="10505" max="10507" width="12.125" style="71" customWidth="1"/>
    <col min="10508" max="10508" width="9.625" style="71" customWidth="1"/>
    <col min="10509" max="10752" width="10.875" style="71"/>
    <col min="10753" max="10753" width="13.375" style="71" customWidth="1"/>
    <col min="10754" max="10754" width="18.375" style="71" customWidth="1"/>
    <col min="10755" max="10755" width="10.875" style="71"/>
    <col min="10756" max="10756" width="13.375" style="71" customWidth="1"/>
    <col min="10757" max="10758" width="10.875" style="71"/>
    <col min="10759" max="10759" width="12.125" style="71" customWidth="1"/>
    <col min="10760" max="10760" width="10.875" style="71"/>
    <col min="10761" max="10763" width="12.125" style="71" customWidth="1"/>
    <col min="10764" max="10764" width="9.625" style="71" customWidth="1"/>
    <col min="10765" max="11008" width="10.875" style="71"/>
    <col min="11009" max="11009" width="13.375" style="71" customWidth="1"/>
    <col min="11010" max="11010" width="18.375" style="71" customWidth="1"/>
    <col min="11011" max="11011" width="10.875" style="71"/>
    <col min="11012" max="11012" width="13.375" style="71" customWidth="1"/>
    <col min="11013" max="11014" width="10.875" style="71"/>
    <col min="11015" max="11015" width="12.125" style="71" customWidth="1"/>
    <col min="11016" max="11016" width="10.875" style="71"/>
    <col min="11017" max="11019" width="12.125" style="71" customWidth="1"/>
    <col min="11020" max="11020" width="9.625" style="71" customWidth="1"/>
    <col min="11021" max="11264" width="10.875" style="71"/>
    <col min="11265" max="11265" width="13.375" style="71" customWidth="1"/>
    <col min="11266" max="11266" width="18.375" style="71" customWidth="1"/>
    <col min="11267" max="11267" width="10.875" style="71"/>
    <col min="11268" max="11268" width="13.375" style="71" customWidth="1"/>
    <col min="11269" max="11270" width="10.875" style="71"/>
    <col min="11271" max="11271" width="12.125" style="71" customWidth="1"/>
    <col min="11272" max="11272" width="10.875" style="71"/>
    <col min="11273" max="11275" width="12.125" style="71" customWidth="1"/>
    <col min="11276" max="11276" width="9.625" style="71" customWidth="1"/>
    <col min="11277" max="11520" width="10.875" style="71"/>
    <col min="11521" max="11521" width="13.375" style="71" customWidth="1"/>
    <col min="11522" max="11522" width="18.375" style="71" customWidth="1"/>
    <col min="11523" max="11523" width="10.875" style="71"/>
    <col min="11524" max="11524" width="13.375" style="71" customWidth="1"/>
    <col min="11525" max="11526" width="10.875" style="71"/>
    <col min="11527" max="11527" width="12.125" style="71" customWidth="1"/>
    <col min="11528" max="11528" width="10.875" style="71"/>
    <col min="11529" max="11531" width="12.125" style="71" customWidth="1"/>
    <col min="11532" max="11532" width="9.625" style="71" customWidth="1"/>
    <col min="11533" max="11776" width="10.875" style="71"/>
    <col min="11777" max="11777" width="13.375" style="71" customWidth="1"/>
    <col min="11778" max="11778" width="18.375" style="71" customWidth="1"/>
    <col min="11779" max="11779" width="10.875" style="71"/>
    <col min="11780" max="11780" width="13.375" style="71" customWidth="1"/>
    <col min="11781" max="11782" width="10.875" style="71"/>
    <col min="11783" max="11783" width="12.125" style="71" customWidth="1"/>
    <col min="11784" max="11784" width="10.875" style="71"/>
    <col min="11785" max="11787" width="12.125" style="71" customWidth="1"/>
    <col min="11788" max="11788" width="9.625" style="71" customWidth="1"/>
    <col min="11789" max="12032" width="10.875" style="71"/>
    <col min="12033" max="12033" width="13.375" style="71" customWidth="1"/>
    <col min="12034" max="12034" width="18.375" style="71" customWidth="1"/>
    <col min="12035" max="12035" width="10.875" style="71"/>
    <col min="12036" max="12036" width="13.375" style="71" customWidth="1"/>
    <col min="12037" max="12038" width="10.875" style="71"/>
    <col min="12039" max="12039" width="12.125" style="71" customWidth="1"/>
    <col min="12040" max="12040" width="10.875" style="71"/>
    <col min="12041" max="12043" width="12.125" style="71" customWidth="1"/>
    <col min="12044" max="12044" width="9.625" style="71" customWidth="1"/>
    <col min="12045" max="12288" width="10.875" style="71"/>
    <col min="12289" max="12289" width="13.375" style="71" customWidth="1"/>
    <col min="12290" max="12290" width="18.375" style="71" customWidth="1"/>
    <col min="12291" max="12291" width="10.875" style="71"/>
    <col min="12292" max="12292" width="13.375" style="71" customWidth="1"/>
    <col min="12293" max="12294" width="10.875" style="71"/>
    <col min="12295" max="12295" width="12.125" style="71" customWidth="1"/>
    <col min="12296" max="12296" width="10.875" style="71"/>
    <col min="12297" max="12299" width="12.125" style="71" customWidth="1"/>
    <col min="12300" max="12300" width="9.625" style="71" customWidth="1"/>
    <col min="12301" max="12544" width="10.875" style="71"/>
    <col min="12545" max="12545" width="13.375" style="71" customWidth="1"/>
    <col min="12546" max="12546" width="18.375" style="71" customWidth="1"/>
    <col min="12547" max="12547" width="10.875" style="71"/>
    <col min="12548" max="12548" width="13.375" style="71" customWidth="1"/>
    <col min="12549" max="12550" width="10.875" style="71"/>
    <col min="12551" max="12551" width="12.125" style="71" customWidth="1"/>
    <col min="12552" max="12552" width="10.875" style="71"/>
    <col min="12553" max="12555" width="12.125" style="71" customWidth="1"/>
    <col min="12556" max="12556" width="9.625" style="71" customWidth="1"/>
    <col min="12557" max="12800" width="10.875" style="71"/>
    <col min="12801" max="12801" width="13.375" style="71" customWidth="1"/>
    <col min="12802" max="12802" width="18.375" style="71" customWidth="1"/>
    <col min="12803" max="12803" width="10.875" style="71"/>
    <col min="12804" max="12804" width="13.375" style="71" customWidth="1"/>
    <col min="12805" max="12806" width="10.875" style="71"/>
    <col min="12807" max="12807" width="12.125" style="71" customWidth="1"/>
    <col min="12808" max="12808" width="10.875" style="71"/>
    <col min="12809" max="12811" width="12.125" style="71" customWidth="1"/>
    <col min="12812" max="12812" width="9.625" style="71" customWidth="1"/>
    <col min="12813" max="13056" width="10.875" style="71"/>
    <col min="13057" max="13057" width="13.375" style="71" customWidth="1"/>
    <col min="13058" max="13058" width="18.375" style="71" customWidth="1"/>
    <col min="13059" max="13059" width="10.875" style="71"/>
    <col min="13060" max="13060" width="13.375" style="71" customWidth="1"/>
    <col min="13061" max="13062" width="10.875" style="71"/>
    <col min="13063" max="13063" width="12.125" style="71" customWidth="1"/>
    <col min="13064" max="13064" width="10.875" style="71"/>
    <col min="13065" max="13067" width="12.125" style="71" customWidth="1"/>
    <col min="13068" max="13068" width="9.625" style="71" customWidth="1"/>
    <col min="13069" max="13312" width="10.875" style="71"/>
    <col min="13313" max="13313" width="13.375" style="71" customWidth="1"/>
    <col min="13314" max="13314" width="18.375" style="71" customWidth="1"/>
    <col min="13315" max="13315" width="10.875" style="71"/>
    <col min="13316" max="13316" width="13.375" style="71" customWidth="1"/>
    <col min="13317" max="13318" width="10.875" style="71"/>
    <col min="13319" max="13319" width="12.125" style="71" customWidth="1"/>
    <col min="13320" max="13320" width="10.875" style="71"/>
    <col min="13321" max="13323" width="12.125" style="71" customWidth="1"/>
    <col min="13324" max="13324" width="9.625" style="71" customWidth="1"/>
    <col min="13325" max="13568" width="10.875" style="71"/>
    <col min="13569" max="13569" width="13.375" style="71" customWidth="1"/>
    <col min="13570" max="13570" width="18.375" style="71" customWidth="1"/>
    <col min="13571" max="13571" width="10.875" style="71"/>
    <col min="13572" max="13572" width="13.375" style="71" customWidth="1"/>
    <col min="13573" max="13574" width="10.875" style="71"/>
    <col min="13575" max="13575" width="12.125" style="71" customWidth="1"/>
    <col min="13576" max="13576" width="10.875" style="71"/>
    <col min="13577" max="13579" width="12.125" style="71" customWidth="1"/>
    <col min="13580" max="13580" width="9.625" style="71" customWidth="1"/>
    <col min="13581" max="13824" width="10.875" style="71"/>
    <col min="13825" max="13825" width="13.375" style="71" customWidth="1"/>
    <col min="13826" max="13826" width="18.375" style="71" customWidth="1"/>
    <col min="13827" max="13827" width="10.875" style="71"/>
    <col min="13828" max="13828" width="13.375" style="71" customWidth="1"/>
    <col min="13829" max="13830" width="10.875" style="71"/>
    <col min="13831" max="13831" width="12.125" style="71" customWidth="1"/>
    <col min="13832" max="13832" width="10.875" style="71"/>
    <col min="13833" max="13835" width="12.125" style="71" customWidth="1"/>
    <col min="13836" max="13836" width="9.625" style="71" customWidth="1"/>
    <col min="13837" max="14080" width="10.875" style="71"/>
    <col min="14081" max="14081" width="13.375" style="71" customWidth="1"/>
    <col min="14082" max="14082" width="18.375" style="71" customWidth="1"/>
    <col min="14083" max="14083" width="10.875" style="71"/>
    <col min="14084" max="14084" width="13.375" style="71" customWidth="1"/>
    <col min="14085" max="14086" width="10.875" style="71"/>
    <col min="14087" max="14087" width="12.125" style="71" customWidth="1"/>
    <col min="14088" max="14088" width="10.875" style="71"/>
    <col min="14089" max="14091" width="12.125" style="71" customWidth="1"/>
    <col min="14092" max="14092" width="9.625" style="71" customWidth="1"/>
    <col min="14093" max="14336" width="10.875" style="71"/>
    <col min="14337" max="14337" width="13.375" style="71" customWidth="1"/>
    <col min="14338" max="14338" width="18.375" style="71" customWidth="1"/>
    <col min="14339" max="14339" width="10.875" style="71"/>
    <col min="14340" max="14340" width="13.375" style="71" customWidth="1"/>
    <col min="14341" max="14342" width="10.875" style="71"/>
    <col min="14343" max="14343" width="12.125" style="71" customWidth="1"/>
    <col min="14344" max="14344" width="10.875" style="71"/>
    <col min="14345" max="14347" width="12.125" style="71" customWidth="1"/>
    <col min="14348" max="14348" width="9.625" style="71" customWidth="1"/>
    <col min="14349" max="14592" width="10.875" style="71"/>
    <col min="14593" max="14593" width="13.375" style="71" customWidth="1"/>
    <col min="14594" max="14594" width="18.375" style="71" customWidth="1"/>
    <col min="14595" max="14595" width="10.875" style="71"/>
    <col min="14596" max="14596" width="13.375" style="71" customWidth="1"/>
    <col min="14597" max="14598" width="10.875" style="71"/>
    <col min="14599" max="14599" width="12.125" style="71" customWidth="1"/>
    <col min="14600" max="14600" width="10.875" style="71"/>
    <col min="14601" max="14603" width="12.125" style="71" customWidth="1"/>
    <col min="14604" max="14604" width="9.625" style="71" customWidth="1"/>
    <col min="14605" max="14848" width="10.875" style="71"/>
    <col min="14849" max="14849" width="13.375" style="71" customWidth="1"/>
    <col min="14850" max="14850" width="18.375" style="71" customWidth="1"/>
    <col min="14851" max="14851" width="10.875" style="71"/>
    <col min="14852" max="14852" width="13.375" style="71" customWidth="1"/>
    <col min="14853" max="14854" width="10.875" style="71"/>
    <col min="14855" max="14855" width="12.125" style="71" customWidth="1"/>
    <col min="14856" max="14856" width="10.875" style="71"/>
    <col min="14857" max="14859" width="12.125" style="71" customWidth="1"/>
    <col min="14860" max="14860" width="9.625" style="71" customWidth="1"/>
    <col min="14861" max="15104" width="10.875" style="71"/>
    <col min="15105" max="15105" width="13.375" style="71" customWidth="1"/>
    <col min="15106" max="15106" width="18.375" style="71" customWidth="1"/>
    <col min="15107" max="15107" width="10.875" style="71"/>
    <col min="15108" max="15108" width="13.375" style="71" customWidth="1"/>
    <col min="15109" max="15110" width="10.875" style="71"/>
    <col min="15111" max="15111" width="12.125" style="71" customWidth="1"/>
    <col min="15112" max="15112" width="10.875" style="71"/>
    <col min="15113" max="15115" width="12.125" style="71" customWidth="1"/>
    <col min="15116" max="15116" width="9.625" style="71" customWidth="1"/>
    <col min="15117" max="15360" width="10.875" style="71"/>
    <col min="15361" max="15361" width="13.375" style="71" customWidth="1"/>
    <col min="15362" max="15362" width="18.375" style="71" customWidth="1"/>
    <col min="15363" max="15363" width="10.875" style="71"/>
    <col min="15364" max="15364" width="13.375" style="71" customWidth="1"/>
    <col min="15365" max="15366" width="10.875" style="71"/>
    <col min="15367" max="15367" width="12.125" style="71" customWidth="1"/>
    <col min="15368" max="15368" width="10.875" style="71"/>
    <col min="15369" max="15371" width="12.125" style="71" customWidth="1"/>
    <col min="15372" max="15372" width="9.625" style="71" customWidth="1"/>
    <col min="15373" max="15616" width="10.875" style="71"/>
    <col min="15617" max="15617" width="13.375" style="71" customWidth="1"/>
    <col min="15618" max="15618" width="18.375" style="71" customWidth="1"/>
    <col min="15619" max="15619" width="10.875" style="71"/>
    <col min="15620" max="15620" width="13.375" style="71" customWidth="1"/>
    <col min="15621" max="15622" width="10.875" style="71"/>
    <col min="15623" max="15623" width="12.125" style="71" customWidth="1"/>
    <col min="15624" max="15624" width="10.875" style="71"/>
    <col min="15625" max="15627" width="12.125" style="71" customWidth="1"/>
    <col min="15628" max="15628" width="9.625" style="71" customWidth="1"/>
    <col min="15629" max="15872" width="10.875" style="71"/>
    <col min="15873" max="15873" width="13.375" style="71" customWidth="1"/>
    <col min="15874" max="15874" width="18.375" style="71" customWidth="1"/>
    <col min="15875" max="15875" width="10.875" style="71"/>
    <col min="15876" max="15876" width="13.375" style="71" customWidth="1"/>
    <col min="15877" max="15878" width="10.875" style="71"/>
    <col min="15879" max="15879" width="12.125" style="71" customWidth="1"/>
    <col min="15880" max="15880" width="10.875" style="71"/>
    <col min="15881" max="15883" width="12.125" style="71" customWidth="1"/>
    <col min="15884" max="15884" width="9.625" style="71" customWidth="1"/>
    <col min="15885" max="16128" width="10.875" style="71"/>
    <col min="16129" max="16129" width="13.375" style="71" customWidth="1"/>
    <col min="16130" max="16130" width="18.375" style="71" customWidth="1"/>
    <col min="16131" max="16131" width="10.875" style="71"/>
    <col min="16132" max="16132" width="13.375" style="71" customWidth="1"/>
    <col min="16133" max="16134" width="10.875" style="71"/>
    <col min="16135" max="16135" width="12.125" style="71" customWidth="1"/>
    <col min="16136" max="16136" width="10.875" style="71"/>
    <col min="16137" max="16139" width="12.125" style="71" customWidth="1"/>
    <col min="16140" max="16140" width="9.625" style="71" customWidth="1"/>
    <col min="16141" max="16384" width="10.875" style="71"/>
  </cols>
  <sheetData>
    <row r="1" spans="1:12" x14ac:dyDescent="0.2">
      <c r="A1" s="70"/>
    </row>
    <row r="6" spans="1:12" x14ac:dyDescent="0.2">
      <c r="D6" s="72" t="s">
        <v>282</v>
      </c>
    </row>
    <row r="8" spans="1:12" x14ac:dyDescent="0.2">
      <c r="C8" s="72" t="s">
        <v>254</v>
      </c>
      <c r="G8" s="70" t="s">
        <v>283</v>
      </c>
    </row>
    <row r="9" spans="1:12" ht="18" thickBot="1" x14ac:dyDescent="0.25">
      <c r="B9" s="73"/>
      <c r="C9" s="74"/>
      <c r="D9" s="73"/>
      <c r="E9" s="73"/>
      <c r="F9" s="73"/>
      <c r="G9" s="74"/>
      <c r="H9" s="74"/>
      <c r="I9" s="74"/>
      <c r="J9" s="74"/>
      <c r="K9" s="75" t="s">
        <v>255</v>
      </c>
      <c r="L9" s="74"/>
    </row>
    <row r="10" spans="1:12" x14ac:dyDescent="0.2">
      <c r="C10" s="76"/>
      <c r="D10" s="77" t="s">
        <v>256</v>
      </c>
      <c r="E10" s="76"/>
      <c r="F10" s="76"/>
      <c r="G10" s="77" t="s">
        <v>257</v>
      </c>
      <c r="H10" s="76"/>
      <c r="I10" s="77" t="s">
        <v>258</v>
      </c>
      <c r="J10" s="76"/>
      <c r="K10" s="76"/>
      <c r="L10" s="76"/>
    </row>
    <row r="11" spans="1:12" x14ac:dyDescent="0.2">
      <c r="C11" s="77" t="s">
        <v>259</v>
      </c>
      <c r="D11" s="77" t="s">
        <v>260</v>
      </c>
      <c r="E11" s="77" t="s">
        <v>261</v>
      </c>
      <c r="F11" s="77" t="s">
        <v>262</v>
      </c>
      <c r="G11" s="77" t="s">
        <v>263</v>
      </c>
      <c r="H11" s="77" t="s">
        <v>264</v>
      </c>
      <c r="I11" s="77" t="s">
        <v>265</v>
      </c>
      <c r="J11" s="77" t="s">
        <v>266</v>
      </c>
      <c r="K11" s="91" t="s">
        <v>284</v>
      </c>
      <c r="L11" s="77" t="s">
        <v>268</v>
      </c>
    </row>
    <row r="12" spans="1:12" x14ac:dyDescent="0.2">
      <c r="B12" s="78"/>
      <c r="C12" s="79" t="s">
        <v>269</v>
      </c>
      <c r="D12" s="79" t="s">
        <v>270</v>
      </c>
      <c r="E12" s="80"/>
      <c r="F12" s="80"/>
      <c r="G12" s="79" t="s">
        <v>271</v>
      </c>
      <c r="H12" s="79" t="s">
        <v>272</v>
      </c>
      <c r="I12" s="79" t="s">
        <v>273</v>
      </c>
      <c r="J12" s="79" t="s">
        <v>274</v>
      </c>
      <c r="K12" s="80"/>
      <c r="L12" s="79" t="s">
        <v>275</v>
      </c>
    </row>
    <row r="13" spans="1:12" x14ac:dyDescent="0.2">
      <c r="C13" s="76"/>
    </row>
    <row r="14" spans="1:12" x14ac:dyDescent="0.2">
      <c r="B14" s="70" t="s">
        <v>285</v>
      </c>
      <c r="C14" s="81">
        <v>100</v>
      </c>
      <c r="D14" s="82">
        <v>100</v>
      </c>
      <c r="E14" s="82">
        <v>100</v>
      </c>
      <c r="F14" s="82">
        <v>100</v>
      </c>
      <c r="G14" s="83" t="s">
        <v>277</v>
      </c>
      <c r="H14" s="82">
        <v>100</v>
      </c>
      <c r="I14" s="82">
        <v>100</v>
      </c>
      <c r="J14" s="82">
        <v>100</v>
      </c>
      <c r="K14" s="83" t="s">
        <v>277</v>
      </c>
      <c r="L14" s="82">
        <v>100</v>
      </c>
    </row>
    <row r="15" spans="1:12" x14ac:dyDescent="0.2">
      <c r="B15" s="70" t="s">
        <v>224</v>
      </c>
      <c r="C15" s="81">
        <v>99</v>
      </c>
      <c r="D15" s="82">
        <v>97.5</v>
      </c>
      <c r="E15" s="82">
        <v>97</v>
      </c>
      <c r="F15" s="82">
        <v>99.5</v>
      </c>
      <c r="G15" s="83" t="s">
        <v>277</v>
      </c>
      <c r="H15" s="82">
        <v>86.4</v>
      </c>
      <c r="I15" s="82">
        <v>103.5</v>
      </c>
      <c r="J15" s="82">
        <v>102.6</v>
      </c>
      <c r="K15" s="83" t="s">
        <v>277</v>
      </c>
      <c r="L15" s="82">
        <v>102.1</v>
      </c>
    </row>
    <row r="16" spans="1:12" x14ac:dyDescent="0.2">
      <c r="B16" s="70" t="s">
        <v>225</v>
      </c>
      <c r="C16" s="81">
        <v>98.4</v>
      </c>
      <c r="D16" s="82">
        <v>95.1</v>
      </c>
      <c r="E16" s="82">
        <v>90.2</v>
      </c>
      <c r="F16" s="82">
        <v>99.9</v>
      </c>
      <c r="G16" s="83" t="s">
        <v>277</v>
      </c>
      <c r="H16" s="82">
        <v>90.3</v>
      </c>
      <c r="I16" s="82">
        <v>98.6</v>
      </c>
      <c r="J16" s="82">
        <v>90.1</v>
      </c>
      <c r="K16" s="83" t="s">
        <v>277</v>
      </c>
      <c r="L16" s="82">
        <v>105</v>
      </c>
    </row>
    <row r="17" spans="2:12" x14ac:dyDescent="0.2">
      <c r="B17" s="70" t="s">
        <v>226</v>
      </c>
      <c r="C17" s="81">
        <v>95.7</v>
      </c>
      <c r="D17" s="82">
        <v>91.5</v>
      </c>
      <c r="E17" s="82">
        <v>82.6</v>
      </c>
      <c r="F17" s="82">
        <v>101.1</v>
      </c>
      <c r="G17" s="83" t="s">
        <v>277</v>
      </c>
      <c r="H17" s="82">
        <v>84.2</v>
      </c>
      <c r="I17" s="82">
        <v>90.9</v>
      </c>
      <c r="J17" s="82">
        <v>82.4</v>
      </c>
      <c r="K17" s="83" t="s">
        <v>277</v>
      </c>
      <c r="L17" s="82">
        <v>104</v>
      </c>
    </row>
    <row r="18" spans="2:12" x14ac:dyDescent="0.2">
      <c r="B18" s="72" t="s">
        <v>286</v>
      </c>
      <c r="C18" s="89">
        <v>90.2</v>
      </c>
      <c r="D18" s="90">
        <v>89.5</v>
      </c>
      <c r="E18" s="90">
        <v>72.3</v>
      </c>
      <c r="F18" s="90">
        <v>99</v>
      </c>
      <c r="G18" s="90">
        <v>96.7</v>
      </c>
      <c r="H18" s="90">
        <v>86.2</v>
      </c>
      <c r="I18" s="90">
        <v>91.1</v>
      </c>
      <c r="J18" s="90">
        <v>69.5</v>
      </c>
      <c r="K18" s="86" t="s">
        <v>277</v>
      </c>
      <c r="L18" s="90">
        <v>90.6</v>
      </c>
    </row>
    <row r="19" spans="2:12" x14ac:dyDescent="0.2">
      <c r="C19" s="76"/>
    </row>
    <row r="20" spans="2:12" x14ac:dyDescent="0.2">
      <c r="B20" s="70" t="s">
        <v>279</v>
      </c>
      <c r="C20" s="81">
        <v>75.099999999999994</v>
      </c>
      <c r="D20" s="82">
        <v>72.8</v>
      </c>
      <c r="E20" s="82">
        <v>68.2</v>
      </c>
      <c r="F20" s="82">
        <v>78.5</v>
      </c>
      <c r="G20" s="82">
        <v>68.2</v>
      </c>
      <c r="H20" s="82">
        <v>72.900000000000006</v>
      </c>
      <c r="I20" s="82">
        <v>75.7</v>
      </c>
      <c r="J20" s="82">
        <v>55</v>
      </c>
      <c r="K20" s="83" t="s">
        <v>277</v>
      </c>
      <c r="L20" s="82">
        <v>78.5</v>
      </c>
    </row>
    <row r="21" spans="2:12" x14ac:dyDescent="0.2">
      <c r="B21" s="70" t="s">
        <v>229</v>
      </c>
      <c r="C21" s="81">
        <v>72.400000000000006</v>
      </c>
      <c r="D21" s="82">
        <v>71.5</v>
      </c>
      <c r="E21" s="82">
        <v>66.099999999999994</v>
      </c>
      <c r="F21" s="82">
        <v>77.8</v>
      </c>
      <c r="G21" s="82">
        <v>68.5</v>
      </c>
      <c r="H21" s="82">
        <v>68.8</v>
      </c>
      <c r="I21" s="82">
        <v>74.2</v>
      </c>
      <c r="J21" s="82">
        <v>54.9</v>
      </c>
      <c r="K21" s="83" t="s">
        <v>277</v>
      </c>
      <c r="L21" s="82">
        <v>73.400000000000006</v>
      </c>
    </row>
    <row r="22" spans="2:12" x14ac:dyDescent="0.2">
      <c r="B22" s="70" t="s">
        <v>230</v>
      </c>
      <c r="C22" s="81">
        <v>80.5</v>
      </c>
      <c r="D22" s="82">
        <v>76.7</v>
      </c>
      <c r="E22" s="82">
        <v>65.2</v>
      </c>
      <c r="F22" s="82">
        <v>82</v>
      </c>
      <c r="G22" s="82">
        <v>96.1</v>
      </c>
      <c r="H22" s="82">
        <v>83.6</v>
      </c>
      <c r="I22" s="82">
        <v>72.099999999999994</v>
      </c>
      <c r="J22" s="82">
        <v>58</v>
      </c>
      <c r="K22" s="83" t="s">
        <v>277</v>
      </c>
      <c r="L22" s="82">
        <v>86.7</v>
      </c>
    </row>
    <row r="23" spans="2:12" x14ac:dyDescent="0.2">
      <c r="C23" s="76"/>
    </row>
    <row r="24" spans="2:12" x14ac:dyDescent="0.2">
      <c r="B24" s="70" t="s">
        <v>231</v>
      </c>
      <c r="C24" s="81">
        <v>75.099999999999994</v>
      </c>
      <c r="D24" s="82">
        <v>73.400000000000006</v>
      </c>
      <c r="E24" s="82">
        <v>64.8</v>
      </c>
      <c r="F24" s="82">
        <v>78.5</v>
      </c>
      <c r="G24" s="82">
        <v>69.7</v>
      </c>
      <c r="H24" s="82">
        <v>69.3</v>
      </c>
      <c r="I24" s="82">
        <v>82.6</v>
      </c>
      <c r="J24" s="82">
        <v>57.3</v>
      </c>
      <c r="K24" s="83" t="s">
        <v>277</v>
      </c>
      <c r="L24" s="82">
        <v>77</v>
      </c>
    </row>
    <row r="25" spans="2:12" x14ac:dyDescent="0.2">
      <c r="B25" s="70" t="s">
        <v>232</v>
      </c>
      <c r="C25" s="81">
        <v>71.2</v>
      </c>
      <c r="D25" s="82">
        <v>71.3</v>
      </c>
      <c r="E25" s="82">
        <v>62.2</v>
      </c>
      <c r="F25" s="82">
        <v>77.599999999999994</v>
      </c>
      <c r="G25" s="82">
        <v>69.5</v>
      </c>
      <c r="H25" s="82">
        <v>69</v>
      </c>
      <c r="I25" s="82">
        <v>74.599999999999994</v>
      </c>
      <c r="J25" s="82">
        <v>56</v>
      </c>
      <c r="K25" s="83" t="s">
        <v>277</v>
      </c>
      <c r="L25" s="82">
        <v>70.099999999999994</v>
      </c>
    </row>
    <row r="26" spans="2:12" x14ac:dyDescent="0.2">
      <c r="B26" s="70" t="s">
        <v>233</v>
      </c>
      <c r="C26" s="81">
        <v>131.5</v>
      </c>
      <c r="D26" s="82">
        <v>125.9</v>
      </c>
      <c r="E26" s="82">
        <v>79.900000000000006</v>
      </c>
      <c r="F26" s="82">
        <v>139.19999999999999</v>
      </c>
      <c r="G26" s="82">
        <v>206.4</v>
      </c>
      <c r="H26" s="82">
        <v>129.9</v>
      </c>
      <c r="I26" s="82">
        <v>103.2</v>
      </c>
      <c r="J26" s="82">
        <v>118.6</v>
      </c>
      <c r="K26" s="83" t="s">
        <v>277</v>
      </c>
      <c r="L26" s="82">
        <v>139.9</v>
      </c>
    </row>
    <row r="27" spans="2:12" x14ac:dyDescent="0.2">
      <c r="C27" s="76"/>
    </row>
    <row r="28" spans="2:12" x14ac:dyDescent="0.2">
      <c r="B28" s="70" t="s">
        <v>125</v>
      </c>
      <c r="C28" s="81">
        <v>104.5</v>
      </c>
      <c r="D28" s="82">
        <v>108.6</v>
      </c>
      <c r="E28" s="82">
        <v>75.5</v>
      </c>
      <c r="F28" s="82">
        <v>134.4</v>
      </c>
      <c r="G28" s="82">
        <v>75</v>
      </c>
      <c r="H28" s="82">
        <v>74.900000000000006</v>
      </c>
      <c r="I28" s="82">
        <v>126.1</v>
      </c>
      <c r="J28" s="82">
        <v>79.7</v>
      </c>
      <c r="K28" s="83" t="s">
        <v>277</v>
      </c>
      <c r="L28" s="82">
        <v>95.9</v>
      </c>
    </row>
    <row r="29" spans="2:12" x14ac:dyDescent="0.2">
      <c r="B29" s="70" t="s">
        <v>234</v>
      </c>
      <c r="C29" s="81">
        <v>75.2</v>
      </c>
      <c r="D29" s="82">
        <v>75.900000000000006</v>
      </c>
      <c r="E29" s="82">
        <v>77.400000000000006</v>
      </c>
      <c r="F29" s="82">
        <v>82.6</v>
      </c>
      <c r="G29" s="82">
        <v>69.3</v>
      </c>
      <c r="H29" s="82">
        <v>71.400000000000006</v>
      </c>
      <c r="I29" s="82">
        <v>76.900000000000006</v>
      </c>
      <c r="J29" s="82">
        <v>58.8</v>
      </c>
      <c r="K29" s="83" t="s">
        <v>277</v>
      </c>
      <c r="L29" s="82">
        <v>73.099999999999994</v>
      </c>
    </row>
    <row r="30" spans="2:12" x14ac:dyDescent="0.2">
      <c r="B30" s="70" t="s">
        <v>235</v>
      </c>
      <c r="C30" s="81">
        <v>75.7</v>
      </c>
      <c r="D30" s="82">
        <v>76.8</v>
      </c>
      <c r="E30" s="82">
        <v>62.1</v>
      </c>
      <c r="F30" s="82">
        <v>79.099999999999994</v>
      </c>
      <c r="G30" s="82">
        <v>68.099999999999994</v>
      </c>
      <c r="H30" s="82">
        <v>92.9</v>
      </c>
      <c r="I30" s="82">
        <v>79.2</v>
      </c>
      <c r="J30" s="82">
        <v>56.5</v>
      </c>
      <c r="K30" s="83" t="s">
        <v>277</v>
      </c>
      <c r="L30" s="82">
        <v>72.400000000000006</v>
      </c>
    </row>
    <row r="31" spans="2:12" x14ac:dyDescent="0.2">
      <c r="C31" s="76"/>
    </row>
    <row r="32" spans="2:12" x14ac:dyDescent="0.2">
      <c r="B32" s="70" t="s">
        <v>126</v>
      </c>
      <c r="C32" s="81">
        <v>71.599999999999994</v>
      </c>
      <c r="D32" s="82">
        <v>71.2</v>
      </c>
      <c r="E32" s="82">
        <v>61.8</v>
      </c>
      <c r="F32" s="82">
        <v>77.400000000000006</v>
      </c>
      <c r="G32" s="82">
        <v>68.599999999999994</v>
      </c>
      <c r="H32" s="82">
        <v>70.599999999999994</v>
      </c>
      <c r="I32" s="82">
        <v>74.5</v>
      </c>
      <c r="J32" s="82">
        <v>53.9</v>
      </c>
      <c r="K32" s="83" t="s">
        <v>277</v>
      </c>
      <c r="L32" s="82">
        <v>71.400000000000006</v>
      </c>
    </row>
    <row r="33" spans="2:12" x14ac:dyDescent="0.2">
      <c r="B33" s="70" t="s">
        <v>236</v>
      </c>
      <c r="C33" s="81">
        <v>74.400000000000006</v>
      </c>
      <c r="D33" s="82">
        <v>74.3</v>
      </c>
      <c r="E33" s="82">
        <v>65.7</v>
      </c>
      <c r="F33" s="82">
        <v>78.5</v>
      </c>
      <c r="G33" s="82">
        <v>70.400000000000006</v>
      </c>
      <c r="H33" s="82">
        <v>77.2</v>
      </c>
      <c r="I33" s="82">
        <v>79.8</v>
      </c>
      <c r="J33" s="82">
        <v>55.2</v>
      </c>
      <c r="K33" s="83" t="s">
        <v>277</v>
      </c>
      <c r="L33" s="82">
        <v>73.400000000000006</v>
      </c>
    </row>
    <row r="34" spans="2:12" x14ac:dyDescent="0.2">
      <c r="B34" s="70" t="s">
        <v>237</v>
      </c>
      <c r="C34" s="81">
        <v>177.7</v>
      </c>
      <c r="D34" s="82">
        <v>176.5</v>
      </c>
      <c r="E34" s="82">
        <v>120</v>
      </c>
      <c r="F34" s="82">
        <v>205.6</v>
      </c>
      <c r="G34" s="82">
        <v>232.4</v>
      </c>
      <c r="H34" s="82">
        <v>155.80000000000001</v>
      </c>
      <c r="I34" s="82">
        <v>176.2</v>
      </c>
      <c r="J34" s="82">
        <v>131.19999999999999</v>
      </c>
      <c r="K34" s="83" t="s">
        <v>277</v>
      </c>
      <c r="L34" s="82">
        <v>177.4</v>
      </c>
    </row>
    <row r="35" spans="2:12" ht="18" thickBot="1" x14ac:dyDescent="0.25">
      <c r="B35" s="73"/>
      <c r="C35" s="87"/>
      <c r="D35" s="88"/>
      <c r="E35" s="88"/>
      <c r="F35" s="88"/>
      <c r="G35" s="88"/>
      <c r="H35" s="88"/>
      <c r="I35" s="88"/>
      <c r="J35" s="88"/>
      <c r="K35" s="88"/>
      <c r="L35" s="88"/>
    </row>
    <row r="36" spans="2:12" x14ac:dyDescent="0.2">
      <c r="C36" s="70" t="s">
        <v>280</v>
      </c>
      <c r="D36" s="82"/>
      <c r="E36" s="82"/>
      <c r="F36" s="82"/>
      <c r="G36" s="82"/>
      <c r="H36" s="82"/>
      <c r="I36" s="82"/>
      <c r="J36" s="82"/>
      <c r="K36" s="82"/>
      <c r="L36" s="82"/>
    </row>
    <row r="40" spans="2:12" x14ac:dyDescent="0.2">
      <c r="C40" s="72" t="s">
        <v>281</v>
      </c>
      <c r="E40" s="85"/>
    </row>
    <row r="41" spans="2:12" ht="18" thickBot="1" x14ac:dyDescent="0.25">
      <c r="B41" s="73"/>
      <c r="C41" s="73"/>
      <c r="D41" s="73"/>
      <c r="E41" s="73"/>
      <c r="F41" s="73"/>
      <c r="G41" s="73"/>
      <c r="H41" s="73"/>
      <c r="I41" s="73"/>
      <c r="J41" s="73"/>
      <c r="K41" s="75" t="s">
        <v>255</v>
      </c>
      <c r="L41" s="73"/>
    </row>
    <row r="42" spans="2:12" x14ac:dyDescent="0.2">
      <c r="C42" s="76"/>
      <c r="D42" s="77" t="s">
        <v>256</v>
      </c>
      <c r="E42" s="76"/>
      <c r="F42" s="76"/>
      <c r="G42" s="77" t="s">
        <v>257</v>
      </c>
      <c r="H42" s="76"/>
      <c r="I42" s="77" t="s">
        <v>258</v>
      </c>
      <c r="J42" s="76"/>
      <c r="K42" s="76"/>
      <c r="L42" s="76"/>
    </row>
    <row r="43" spans="2:12" x14ac:dyDescent="0.2">
      <c r="C43" s="77" t="s">
        <v>259</v>
      </c>
      <c r="D43" s="77" t="s">
        <v>260</v>
      </c>
      <c r="E43" s="77" t="s">
        <v>261</v>
      </c>
      <c r="F43" s="77" t="s">
        <v>262</v>
      </c>
      <c r="G43" s="77" t="s">
        <v>263</v>
      </c>
      <c r="H43" s="77" t="s">
        <v>264</v>
      </c>
      <c r="I43" s="77" t="s">
        <v>265</v>
      </c>
      <c r="J43" s="77" t="s">
        <v>266</v>
      </c>
      <c r="K43" s="77" t="s">
        <v>267</v>
      </c>
      <c r="L43" s="77" t="s">
        <v>268</v>
      </c>
    </row>
    <row r="44" spans="2:12" x14ac:dyDescent="0.2">
      <c r="B44" s="78"/>
      <c r="C44" s="79" t="s">
        <v>269</v>
      </c>
      <c r="D44" s="79" t="s">
        <v>270</v>
      </c>
      <c r="E44" s="80"/>
      <c r="F44" s="80"/>
      <c r="G44" s="79" t="s">
        <v>271</v>
      </c>
      <c r="H44" s="79" t="s">
        <v>272</v>
      </c>
      <c r="I44" s="79" t="s">
        <v>273</v>
      </c>
      <c r="J44" s="79" t="s">
        <v>274</v>
      </c>
      <c r="K44" s="80"/>
      <c r="L44" s="79" t="s">
        <v>275</v>
      </c>
    </row>
    <row r="45" spans="2:12" x14ac:dyDescent="0.2">
      <c r="C45" s="76"/>
    </row>
    <row r="46" spans="2:12" x14ac:dyDescent="0.2">
      <c r="B46" s="70" t="s">
        <v>276</v>
      </c>
      <c r="C46" s="81">
        <v>100</v>
      </c>
      <c r="D46" s="82">
        <v>100</v>
      </c>
      <c r="E46" s="82">
        <v>100</v>
      </c>
      <c r="F46" s="82">
        <v>100</v>
      </c>
      <c r="G46" s="82">
        <v>100</v>
      </c>
      <c r="H46" s="82">
        <v>100</v>
      </c>
      <c r="I46" s="82">
        <v>100</v>
      </c>
      <c r="J46" s="82">
        <v>100</v>
      </c>
      <c r="K46" s="82">
        <v>100</v>
      </c>
      <c r="L46" s="82">
        <v>100</v>
      </c>
    </row>
    <row r="47" spans="2:12" x14ac:dyDescent="0.2">
      <c r="B47" s="70" t="s">
        <v>224</v>
      </c>
      <c r="C47" s="81">
        <v>96.4</v>
      </c>
      <c r="D47" s="82">
        <v>97.3</v>
      </c>
      <c r="E47" s="82">
        <v>101.3</v>
      </c>
      <c r="F47" s="82">
        <v>96.8</v>
      </c>
      <c r="G47" s="82">
        <v>95.7</v>
      </c>
      <c r="H47" s="82">
        <v>84.2</v>
      </c>
      <c r="I47" s="82">
        <v>104.7</v>
      </c>
      <c r="J47" s="82">
        <v>99.2</v>
      </c>
      <c r="K47" s="82">
        <v>144.1</v>
      </c>
      <c r="L47" s="82">
        <v>94.5</v>
      </c>
    </row>
    <row r="48" spans="2:12" x14ac:dyDescent="0.2">
      <c r="B48" s="70" t="s">
        <v>225</v>
      </c>
      <c r="C48" s="81">
        <v>96.5</v>
      </c>
      <c r="D48" s="82">
        <v>94.9</v>
      </c>
      <c r="E48" s="82">
        <v>95.7</v>
      </c>
      <c r="F48" s="82">
        <v>96.9</v>
      </c>
      <c r="G48" s="82">
        <v>91.7</v>
      </c>
      <c r="H48" s="82">
        <v>90.2</v>
      </c>
      <c r="I48" s="82">
        <v>97.5</v>
      </c>
      <c r="J48" s="82">
        <v>92.3</v>
      </c>
      <c r="K48" s="82">
        <v>158.80000000000001</v>
      </c>
      <c r="L48" s="82">
        <v>99.5</v>
      </c>
    </row>
    <row r="49" spans="2:12" x14ac:dyDescent="0.2">
      <c r="B49" s="70" t="s">
        <v>226</v>
      </c>
      <c r="C49" s="81">
        <v>93.8</v>
      </c>
      <c r="D49" s="82">
        <v>90.2</v>
      </c>
      <c r="E49" s="82">
        <v>89.5</v>
      </c>
      <c r="F49" s="82">
        <v>95</v>
      </c>
      <c r="G49" s="82">
        <v>84.1</v>
      </c>
      <c r="H49" s="82">
        <v>90.9</v>
      </c>
      <c r="I49" s="82">
        <v>88.3</v>
      </c>
      <c r="J49" s="82">
        <v>84</v>
      </c>
      <c r="K49" s="82">
        <v>130.6</v>
      </c>
      <c r="L49" s="82">
        <v>101.1</v>
      </c>
    </row>
    <row r="50" spans="2:12" x14ac:dyDescent="0.2">
      <c r="B50" s="72" t="s">
        <v>286</v>
      </c>
      <c r="C50" s="89">
        <v>92.5</v>
      </c>
      <c r="D50" s="90">
        <v>91.9</v>
      </c>
      <c r="E50" s="90">
        <v>85.8</v>
      </c>
      <c r="F50" s="90">
        <v>95.1</v>
      </c>
      <c r="G50" s="90">
        <v>95.8</v>
      </c>
      <c r="H50" s="90">
        <v>86.2</v>
      </c>
      <c r="I50" s="90">
        <v>100.8</v>
      </c>
      <c r="J50" s="90">
        <v>79.8</v>
      </c>
      <c r="K50" s="90">
        <v>164.8</v>
      </c>
      <c r="L50" s="90">
        <v>93.1</v>
      </c>
    </row>
    <row r="51" spans="2:12" x14ac:dyDescent="0.2">
      <c r="C51" s="76"/>
    </row>
    <row r="52" spans="2:12" x14ac:dyDescent="0.2">
      <c r="B52" s="70" t="s">
        <v>279</v>
      </c>
      <c r="C52" s="81">
        <v>76.8</v>
      </c>
      <c r="D52" s="82">
        <v>76.400000000000006</v>
      </c>
      <c r="E52" s="82">
        <v>79.7</v>
      </c>
      <c r="F52" s="82">
        <v>75.3</v>
      </c>
      <c r="G52" s="82">
        <v>67.8</v>
      </c>
      <c r="H52" s="82">
        <v>73.8</v>
      </c>
      <c r="I52" s="82">
        <v>87.6</v>
      </c>
      <c r="J52" s="82">
        <v>60.5</v>
      </c>
      <c r="K52" s="82">
        <v>127.3</v>
      </c>
      <c r="L52" s="82">
        <v>77.3</v>
      </c>
    </row>
    <row r="53" spans="2:12" x14ac:dyDescent="0.2">
      <c r="B53" s="70" t="s">
        <v>229</v>
      </c>
      <c r="C53" s="81">
        <v>75</v>
      </c>
      <c r="D53" s="82">
        <v>75.400000000000006</v>
      </c>
      <c r="E53" s="82">
        <v>78</v>
      </c>
      <c r="F53" s="82">
        <v>77.5</v>
      </c>
      <c r="G53" s="82">
        <v>68</v>
      </c>
      <c r="H53" s="82">
        <v>69.900000000000006</v>
      </c>
      <c r="I53" s="82">
        <v>83.1</v>
      </c>
      <c r="J53" s="82">
        <v>61</v>
      </c>
      <c r="K53" s="82">
        <v>127.6</v>
      </c>
      <c r="L53" s="82">
        <v>74</v>
      </c>
    </row>
    <row r="54" spans="2:12" x14ac:dyDescent="0.2">
      <c r="B54" s="70" t="s">
        <v>230</v>
      </c>
      <c r="C54" s="81">
        <v>82</v>
      </c>
      <c r="D54" s="82">
        <v>79.5</v>
      </c>
      <c r="E54" s="82">
        <v>78.2</v>
      </c>
      <c r="F54" s="82">
        <v>81.099999999999994</v>
      </c>
      <c r="G54" s="82">
        <v>93.6</v>
      </c>
      <c r="H54" s="82">
        <v>80.3</v>
      </c>
      <c r="I54" s="82">
        <v>85.1</v>
      </c>
      <c r="J54" s="82">
        <v>62.9</v>
      </c>
      <c r="K54" s="82">
        <v>128.69999999999999</v>
      </c>
      <c r="L54" s="82">
        <v>86.8</v>
      </c>
    </row>
    <row r="55" spans="2:12" x14ac:dyDescent="0.2">
      <c r="C55" s="76"/>
    </row>
    <row r="56" spans="2:12" x14ac:dyDescent="0.2">
      <c r="B56" s="70" t="s">
        <v>231</v>
      </c>
      <c r="C56" s="81">
        <v>76.7</v>
      </c>
      <c r="D56" s="82">
        <v>76.3</v>
      </c>
      <c r="E56" s="82">
        <v>79</v>
      </c>
      <c r="F56" s="82">
        <v>76.400000000000006</v>
      </c>
      <c r="G56" s="82">
        <v>68.5</v>
      </c>
      <c r="H56" s="82">
        <v>70.2</v>
      </c>
      <c r="I56" s="82">
        <v>86.8</v>
      </c>
      <c r="J56" s="82">
        <v>61.6</v>
      </c>
      <c r="K56" s="82">
        <v>129.19999999999999</v>
      </c>
      <c r="L56" s="82">
        <v>77.5</v>
      </c>
    </row>
    <row r="57" spans="2:12" x14ac:dyDescent="0.2">
      <c r="B57" s="70" t="s">
        <v>232</v>
      </c>
      <c r="C57" s="81">
        <v>73.5</v>
      </c>
      <c r="D57" s="82">
        <v>74.099999999999994</v>
      </c>
      <c r="E57" s="82">
        <v>72.599999999999994</v>
      </c>
      <c r="F57" s="82">
        <v>76.2</v>
      </c>
      <c r="G57" s="82">
        <v>68.2</v>
      </c>
      <c r="H57" s="82">
        <v>69.099999999999994</v>
      </c>
      <c r="I57" s="82">
        <v>82.7</v>
      </c>
      <c r="J57" s="82">
        <v>61.2</v>
      </c>
      <c r="K57" s="82">
        <v>130.19999999999999</v>
      </c>
      <c r="L57" s="82">
        <v>71.900000000000006</v>
      </c>
    </row>
    <row r="58" spans="2:12" x14ac:dyDescent="0.2">
      <c r="B58" s="70" t="s">
        <v>233</v>
      </c>
      <c r="C58" s="81">
        <v>125.2</v>
      </c>
      <c r="D58" s="82">
        <v>121.3</v>
      </c>
      <c r="E58" s="82">
        <v>89.3</v>
      </c>
      <c r="F58" s="82">
        <v>120.7</v>
      </c>
      <c r="G58" s="82">
        <v>205.3</v>
      </c>
      <c r="H58" s="82">
        <v>118</v>
      </c>
      <c r="I58" s="82">
        <v>114.1</v>
      </c>
      <c r="J58" s="82">
        <v>168.3</v>
      </c>
      <c r="K58" s="82">
        <v>381.9</v>
      </c>
      <c r="L58" s="82">
        <v>132.4</v>
      </c>
    </row>
    <row r="59" spans="2:12" x14ac:dyDescent="0.2">
      <c r="C59" s="76"/>
    </row>
    <row r="60" spans="2:12" x14ac:dyDescent="0.2">
      <c r="B60" s="70" t="s">
        <v>125</v>
      </c>
      <c r="C60" s="81">
        <v>110.3</v>
      </c>
      <c r="D60" s="82">
        <v>110</v>
      </c>
      <c r="E60" s="82">
        <v>100.7</v>
      </c>
      <c r="F60" s="82">
        <v>125</v>
      </c>
      <c r="G60" s="82">
        <v>73.7</v>
      </c>
      <c r="H60" s="82">
        <v>90.6</v>
      </c>
      <c r="I60" s="82">
        <v>126.8</v>
      </c>
      <c r="J60" s="82">
        <v>76.3</v>
      </c>
      <c r="K60" s="82">
        <v>132.69999999999999</v>
      </c>
      <c r="L60" s="82">
        <v>110.4</v>
      </c>
    </row>
    <row r="61" spans="2:12" x14ac:dyDescent="0.2">
      <c r="B61" s="70" t="s">
        <v>234</v>
      </c>
      <c r="C61" s="81">
        <v>83</v>
      </c>
      <c r="D61" s="82">
        <v>85.6</v>
      </c>
      <c r="E61" s="82">
        <v>88.7</v>
      </c>
      <c r="F61" s="82">
        <v>87.5</v>
      </c>
      <c r="G61" s="82">
        <v>69.400000000000006</v>
      </c>
      <c r="H61" s="82">
        <v>72.3</v>
      </c>
      <c r="I61" s="82">
        <v>102.1</v>
      </c>
      <c r="J61" s="82">
        <v>62.1</v>
      </c>
      <c r="K61" s="82">
        <v>132.69999999999999</v>
      </c>
      <c r="L61" s="82">
        <v>77.5</v>
      </c>
    </row>
    <row r="62" spans="2:12" x14ac:dyDescent="0.2">
      <c r="B62" s="70" t="s">
        <v>235</v>
      </c>
      <c r="C62" s="81">
        <v>79</v>
      </c>
      <c r="D62" s="82">
        <v>81.099999999999994</v>
      </c>
      <c r="E62" s="82">
        <v>73.8</v>
      </c>
      <c r="F62" s="82">
        <v>79.5</v>
      </c>
      <c r="G62" s="82">
        <v>68.3</v>
      </c>
      <c r="H62" s="82">
        <v>92.2</v>
      </c>
      <c r="I62" s="82">
        <v>93</v>
      </c>
      <c r="J62" s="82">
        <v>60.3</v>
      </c>
      <c r="K62" s="82">
        <v>131.80000000000001</v>
      </c>
      <c r="L62" s="82">
        <v>74.099999999999994</v>
      </c>
    </row>
    <row r="63" spans="2:12" x14ac:dyDescent="0.2">
      <c r="C63" s="76"/>
    </row>
    <row r="64" spans="2:12" x14ac:dyDescent="0.2">
      <c r="B64" s="70" t="s">
        <v>126</v>
      </c>
      <c r="C64" s="81">
        <v>75.099999999999994</v>
      </c>
      <c r="D64" s="82">
        <v>75.599999999999994</v>
      </c>
      <c r="E64" s="82">
        <v>73.7</v>
      </c>
      <c r="F64" s="82">
        <v>78.3</v>
      </c>
      <c r="G64" s="82">
        <v>68.400000000000006</v>
      </c>
      <c r="H64" s="82">
        <v>70.099999999999994</v>
      </c>
      <c r="I64" s="82">
        <v>85.7</v>
      </c>
      <c r="J64" s="82">
        <v>58.6</v>
      </c>
      <c r="K64" s="82">
        <v>132.1</v>
      </c>
      <c r="L64" s="82">
        <v>73.599999999999994</v>
      </c>
    </row>
    <row r="65" spans="1:12" x14ac:dyDescent="0.2">
      <c r="B65" s="70" t="s">
        <v>236</v>
      </c>
      <c r="C65" s="81">
        <v>79.099999999999994</v>
      </c>
      <c r="D65" s="82">
        <v>80.5</v>
      </c>
      <c r="E65" s="82">
        <v>73.599999999999994</v>
      </c>
      <c r="F65" s="82">
        <v>79.3</v>
      </c>
      <c r="G65" s="82">
        <v>69.099999999999994</v>
      </c>
      <c r="H65" s="82">
        <v>81.599999999999994</v>
      </c>
      <c r="I65" s="82">
        <v>97.1</v>
      </c>
      <c r="J65" s="82">
        <v>59</v>
      </c>
      <c r="K65" s="82">
        <v>134</v>
      </c>
      <c r="L65" s="82">
        <v>75.900000000000006</v>
      </c>
    </row>
    <row r="66" spans="1:12" x14ac:dyDescent="0.2">
      <c r="B66" s="70" t="s">
        <v>237</v>
      </c>
      <c r="C66" s="81">
        <v>175.4</v>
      </c>
      <c r="D66" s="82">
        <v>168.8</v>
      </c>
      <c r="E66" s="82">
        <v>143.1</v>
      </c>
      <c r="F66" s="82">
        <v>187.2</v>
      </c>
      <c r="G66" s="82">
        <v>232.2</v>
      </c>
      <c r="H66" s="82">
        <v>148.4</v>
      </c>
      <c r="I66" s="82">
        <v>167</v>
      </c>
      <c r="J66" s="82">
        <v>167</v>
      </c>
      <c r="K66" s="82">
        <v>292.39999999999998</v>
      </c>
      <c r="L66" s="82">
        <v>187.5</v>
      </c>
    </row>
    <row r="67" spans="1:12" ht="18" thickBot="1" x14ac:dyDescent="0.25">
      <c r="B67" s="74"/>
      <c r="C67" s="87"/>
      <c r="D67" s="88"/>
      <c r="E67" s="88"/>
      <c r="F67" s="88"/>
      <c r="G67" s="88"/>
      <c r="H67" s="88"/>
      <c r="I67" s="88"/>
      <c r="J67" s="88"/>
      <c r="K67" s="88"/>
      <c r="L67" s="88"/>
    </row>
    <row r="68" spans="1:12" x14ac:dyDescent="0.2">
      <c r="B68" s="85"/>
      <c r="C68" s="70" t="s">
        <v>280</v>
      </c>
      <c r="D68" s="85"/>
      <c r="E68" s="85"/>
      <c r="F68" s="85"/>
      <c r="G68" s="85"/>
      <c r="H68" s="85"/>
      <c r="I68" s="85"/>
      <c r="J68" s="85"/>
      <c r="K68" s="85"/>
      <c r="L68" s="85"/>
    </row>
    <row r="69" spans="1:12" x14ac:dyDescent="0.2">
      <c r="A69" s="70"/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</row>
  </sheetData>
  <phoneticPr fontId="2"/>
  <pageMargins left="0.43" right="0.43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workbookViewId="0"/>
  </sheetViews>
  <sheetFormatPr defaultColWidth="10.875" defaultRowHeight="17.25" x14ac:dyDescent="0.2"/>
  <cols>
    <col min="1" max="1" width="13.375" style="2" customWidth="1"/>
    <col min="2" max="2" width="18.375" style="2" customWidth="1"/>
    <col min="3" max="3" width="10.875" style="2"/>
    <col min="4" max="4" width="13.375" style="2" customWidth="1"/>
    <col min="5" max="6" width="10.875" style="2"/>
    <col min="7" max="7" width="12.125" style="2" customWidth="1"/>
    <col min="8" max="8" width="10.875" style="2"/>
    <col min="9" max="11" width="12.125" style="2" customWidth="1"/>
    <col min="12" max="12" width="9.625" style="2" customWidth="1"/>
    <col min="13" max="256" width="10.875" style="2"/>
    <col min="257" max="257" width="13.375" style="2" customWidth="1"/>
    <col min="258" max="258" width="18.375" style="2" customWidth="1"/>
    <col min="259" max="259" width="10.875" style="2"/>
    <col min="260" max="260" width="13.375" style="2" customWidth="1"/>
    <col min="261" max="262" width="10.875" style="2"/>
    <col min="263" max="263" width="12.125" style="2" customWidth="1"/>
    <col min="264" max="264" width="10.875" style="2"/>
    <col min="265" max="267" width="12.125" style="2" customWidth="1"/>
    <col min="268" max="268" width="9.625" style="2" customWidth="1"/>
    <col min="269" max="512" width="10.875" style="2"/>
    <col min="513" max="513" width="13.375" style="2" customWidth="1"/>
    <col min="514" max="514" width="18.375" style="2" customWidth="1"/>
    <col min="515" max="515" width="10.875" style="2"/>
    <col min="516" max="516" width="13.375" style="2" customWidth="1"/>
    <col min="517" max="518" width="10.875" style="2"/>
    <col min="519" max="519" width="12.125" style="2" customWidth="1"/>
    <col min="520" max="520" width="10.875" style="2"/>
    <col min="521" max="523" width="12.125" style="2" customWidth="1"/>
    <col min="524" max="524" width="9.625" style="2" customWidth="1"/>
    <col min="525" max="768" width="10.875" style="2"/>
    <col min="769" max="769" width="13.375" style="2" customWidth="1"/>
    <col min="770" max="770" width="18.375" style="2" customWidth="1"/>
    <col min="771" max="771" width="10.875" style="2"/>
    <col min="772" max="772" width="13.375" style="2" customWidth="1"/>
    <col min="773" max="774" width="10.875" style="2"/>
    <col min="775" max="775" width="12.125" style="2" customWidth="1"/>
    <col min="776" max="776" width="10.875" style="2"/>
    <col min="777" max="779" width="12.125" style="2" customWidth="1"/>
    <col min="780" max="780" width="9.625" style="2" customWidth="1"/>
    <col min="781" max="1024" width="10.875" style="2"/>
    <col min="1025" max="1025" width="13.375" style="2" customWidth="1"/>
    <col min="1026" max="1026" width="18.375" style="2" customWidth="1"/>
    <col min="1027" max="1027" width="10.875" style="2"/>
    <col min="1028" max="1028" width="13.375" style="2" customWidth="1"/>
    <col min="1029" max="1030" width="10.875" style="2"/>
    <col min="1031" max="1031" width="12.125" style="2" customWidth="1"/>
    <col min="1032" max="1032" width="10.875" style="2"/>
    <col min="1033" max="1035" width="12.125" style="2" customWidth="1"/>
    <col min="1036" max="1036" width="9.625" style="2" customWidth="1"/>
    <col min="1037" max="1280" width="10.875" style="2"/>
    <col min="1281" max="1281" width="13.375" style="2" customWidth="1"/>
    <col min="1282" max="1282" width="18.375" style="2" customWidth="1"/>
    <col min="1283" max="1283" width="10.875" style="2"/>
    <col min="1284" max="1284" width="13.375" style="2" customWidth="1"/>
    <col min="1285" max="1286" width="10.875" style="2"/>
    <col min="1287" max="1287" width="12.125" style="2" customWidth="1"/>
    <col min="1288" max="1288" width="10.875" style="2"/>
    <col min="1289" max="1291" width="12.125" style="2" customWidth="1"/>
    <col min="1292" max="1292" width="9.625" style="2" customWidth="1"/>
    <col min="1293" max="1536" width="10.875" style="2"/>
    <col min="1537" max="1537" width="13.375" style="2" customWidth="1"/>
    <col min="1538" max="1538" width="18.375" style="2" customWidth="1"/>
    <col min="1539" max="1539" width="10.875" style="2"/>
    <col min="1540" max="1540" width="13.375" style="2" customWidth="1"/>
    <col min="1541" max="1542" width="10.875" style="2"/>
    <col min="1543" max="1543" width="12.125" style="2" customWidth="1"/>
    <col min="1544" max="1544" width="10.875" style="2"/>
    <col min="1545" max="1547" width="12.125" style="2" customWidth="1"/>
    <col min="1548" max="1548" width="9.625" style="2" customWidth="1"/>
    <col min="1549" max="1792" width="10.875" style="2"/>
    <col min="1793" max="1793" width="13.375" style="2" customWidth="1"/>
    <col min="1794" max="1794" width="18.375" style="2" customWidth="1"/>
    <col min="1795" max="1795" width="10.875" style="2"/>
    <col min="1796" max="1796" width="13.375" style="2" customWidth="1"/>
    <col min="1797" max="1798" width="10.875" style="2"/>
    <col min="1799" max="1799" width="12.125" style="2" customWidth="1"/>
    <col min="1800" max="1800" width="10.875" style="2"/>
    <col min="1801" max="1803" width="12.125" style="2" customWidth="1"/>
    <col min="1804" max="1804" width="9.625" style="2" customWidth="1"/>
    <col min="1805" max="2048" width="10.875" style="2"/>
    <col min="2049" max="2049" width="13.375" style="2" customWidth="1"/>
    <col min="2050" max="2050" width="18.375" style="2" customWidth="1"/>
    <col min="2051" max="2051" width="10.875" style="2"/>
    <col min="2052" max="2052" width="13.375" style="2" customWidth="1"/>
    <col min="2053" max="2054" width="10.875" style="2"/>
    <col min="2055" max="2055" width="12.125" style="2" customWidth="1"/>
    <col min="2056" max="2056" width="10.875" style="2"/>
    <col min="2057" max="2059" width="12.125" style="2" customWidth="1"/>
    <col min="2060" max="2060" width="9.625" style="2" customWidth="1"/>
    <col min="2061" max="2304" width="10.875" style="2"/>
    <col min="2305" max="2305" width="13.375" style="2" customWidth="1"/>
    <col min="2306" max="2306" width="18.375" style="2" customWidth="1"/>
    <col min="2307" max="2307" width="10.875" style="2"/>
    <col min="2308" max="2308" width="13.375" style="2" customWidth="1"/>
    <col min="2309" max="2310" width="10.875" style="2"/>
    <col min="2311" max="2311" width="12.125" style="2" customWidth="1"/>
    <col min="2312" max="2312" width="10.875" style="2"/>
    <col min="2313" max="2315" width="12.125" style="2" customWidth="1"/>
    <col min="2316" max="2316" width="9.625" style="2" customWidth="1"/>
    <col min="2317" max="2560" width="10.875" style="2"/>
    <col min="2561" max="2561" width="13.375" style="2" customWidth="1"/>
    <col min="2562" max="2562" width="18.375" style="2" customWidth="1"/>
    <col min="2563" max="2563" width="10.875" style="2"/>
    <col min="2564" max="2564" width="13.375" style="2" customWidth="1"/>
    <col min="2565" max="2566" width="10.875" style="2"/>
    <col min="2567" max="2567" width="12.125" style="2" customWidth="1"/>
    <col min="2568" max="2568" width="10.875" style="2"/>
    <col min="2569" max="2571" width="12.125" style="2" customWidth="1"/>
    <col min="2572" max="2572" width="9.625" style="2" customWidth="1"/>
    <col min="2573" max="2816" width="10.875" style="2"/>
    <col min="2817" max="2817" width="13.375" style="2" customWidth="1"/>
    <col min="2818" max="2818" width="18.375" style="2" customWidth="1"/>
    <col min="2819" max="2819" width="10.875" style="2"/>
    <col min="2820" max="2820" width="13.375" style="2" customWidth="1"/>
    <col min="2821" max="2822" width="10.875" style="2"/>
    <col min="2823" max="2823" width="12.125" style="2" customWidth="1"/>
    <col min="2824" max="2824" width="10.875" style="2"/>
    <col min="2825" max="2827" width="12.125" style="2" customWidth="1"/>
    <col min="2828" max="2828" width="9.625" style="2" customWidth="1"/>
    <col min="2829" max="3072" width="10.875" style="2"/>
    <col min="3073" max="3073" width="13.375" style="2" customWidth="1"/>
    <col min="3074" max="3074" width="18.375" style="2" customWidth="1"/>
    <col min="3075" max="3075" width="10.875" style="2"/>
    <col min="3076" max="3076" width="13.375" style="2" customWidth="1"/>
    <col min="3077" max="3078" width="10.875" style="2"/>
    <col min="3079" max="3079" width="12.125" style="2" customWidth="1"/>
    <col min="3080" max="3080" width="10.875" style="2"/>
    <col min="3081" max="3083" width="12.125" style="2" customWidth="1"/>
    <col min="3084" max="3084" width="9.625" style="2" customWidth="1"/>
    <col min="3085" max="3328" width="10.875" style="2"/>
    <col min="3329" max="3329" width="13.375" style="2" customWidth="1"/>
    <col min="3330" max="3330" width="18.375" style="2" customWidth="1"/>
    <col min="3331" max="3331" width="10.875" style="2"/>
    <col min="3332" max="3332" width="13.375" style="2" customWidth="1"/>
    <col min="3333" max="3334" width="10.875" style="2"/>
    <col min="3335" max="3335" width="12.125" style="2" customWidth="1"/>
    <col min="3336" max="3336" width="10.875" style="2"/>
    <col min="3337" max="3339" width="12.125" style="2" customWidth="1"/>
    <col min="3340" max="3340" width="9.625" style="2" customWidth="1"/>
    <col min="3341" max="3584" width="10.875" style="2"/>
    <col min="3585" max="3585" width="13.375" style="2" customWidth="1"/>
    <col min="3586" max="3586" width="18.375" style="2" customWidth="1"/>
    <col min="3587" max="3587" width="10.875" style="2"/>
    <col min="3588" max="3588" width="13.375" style="2" customWidth="1"/>
    <col min="3589" max="3590" width="10.875" style="2"/>
    <col min="3591" max="3591" width="12.125" style="2" customWidth="1"/>
    <col min="3592" max="3592" width="10.875" style="2"/>
    <col min="3593" max="3595" width="12.125" style="2" customWidth="1"/>
    <col min="3596" max="3596" width="9.625" style="2" customWidth="1"/>
    <col min="3597" max="3840" width="10.875" style="2"/>
    <col min="3841" max="3841" width="13.375" style="2" customWidth="1"/>
    <col min="3842" max="3842" width="18.375" style="2" customWidth="1"/>
    <col min="3843" max="3843" width="10.875" style="2"/>
    <col min="3844" max="3844" width="13.375" style="2" customWidth="1"/>
    <col min="3845" max="3846" width="10.875" style="2"/>
    <col min="3847" max="3847" width="12.125" style="2" customWidth="1"/>
    <col min="3848" max="3848" width="10.875" style="2"/>
    <col min="3849" max="3851" width="12.125" style="2" customWidth="1"/>
    <col min="3852" max="3852" width="9.625" style="2" customWidth="1"/>
    <col min="3853" max="4096" width="10.875" style="2"/>
    <col min="4097" max="4097" width="13.375" style="2" customWidth="1"/>
    <col min="4098" max="4098" width="18.375" style="2" customWidth="1"/>
    <col min="4099" max="4099" width="10.875" style="2"/>
    <col min="4100" max="4100" width="13.375" style="2" customWidth="1"/>
    <col min="4101" max="4102" width="10.875" style="2"/>
    <col min="4103" max="4103" width="12.125" style="2" customWidth="1"/>
    <col min="4104" max="4104" width="10.875" style="2"/>
    <col min="4105" max="4107" width="12.125" style="2" customWidth="1"/>
    <col min="4108" max="4108" width="9.625" style="2" customWidth="1"/>
    <col min="4109" max="4352" width="10.875" style="2"/>
    <col min="4353" max="4353" width="13.375" style="2" customWidth="1"/>
    <col min="4354" max="4354" width="18.375" style="2" customWidth="1"/>
    <col min="4355" max="4355" width="10.875" style="2"/>
    <col min="4356" max="4356" width="13.375" style="2" customWidth="1"/>
    <col min="4357" max="4358" width="10.875" style="2"/>
    <col min="4359" max="4359" width="12.125" style="2" customWidth="1"/>
    <col min="4360" max="4360" width="10.875" style="2"/>
    <col min="4361" max="4363" width="12.125" style="2" customWidth="1"/>
    <col min="4364" max="4364" width="9.625" style="2" customWidth="1"/>
    <col min="4365" max="4608" width="10.875" style="2"/>
    <col min="4609" max="4609" width="13.375" style="2" customWidth="1"/>
    <col min="4610" max="4610" width="18.375" style="2" customWidth="1"/>
    <col min="4611" max="4611" width="10.875" style="2"/>
    <col min="4612" max="4612" width="13.375" style="2" customWidth="1"/>
    <col min="4613" max="4614" width="10.875" style="2"/>
    <col min="4615" max="4615" width="12.125" style="2" customWidth="1"/>
    <col min="4616" max="4616" width="10.875" style="2"/>
    <col min="4617" max="4619" width="12.125" style="2" customWidth="1"/>
    <col min="4620" max="4620" width="9.625" style="2" customWidth="1"/>
    <col min="4621" max="4864" width="10.875" style="2"/>
    <col min="4865" max="4865" width="13.375" style="2" customWidth="1"/>
    <col min="4866" max="4866" width="18.375" style="2" customWidth="1"/>
    <col min="4867" max="4867" width="10.875" style="2"/>
    <col min="4868" max="4868" width="13.375" style="2" customWidth="1"/>
    <col min="4869" max="4870" width="10.875" style="2"/>
    <col min="4871" max="4871" width="12.125" style="2" customWidth="1"/>
    <col min="4872" max="4872" width="10.875" style="2"/>
    <col min="4873" max="4875" width="12.125" style="2" customWidth="1"/>
    <col min="4876" max="4876" width="9.625" style="2" customWidth="1"/>
    <col min="4877" max="5120" width="10.875" style="2"/>
    <col min="5121" max="5121" width="13.375" style="2" customWidth="1"/>
    <col min="5122" max="5122" width="18.375" style="2" customWidth="1"/>
    <col min="5123" max="5123" width="10.875" style="2"/>
    <col min="5124" max="5124" width="13.375" style="2" customWidth="1"/>
    <col min="5125" max="5126" width="10.875" style="2"/>
    <col min="5127" max="5127" width="12.125" style="2" customWidth="1"/>
    <col min="5128" max="5128" width="10.875" style="2"/>
    <col min="5129" max="5131" width="12.125" style="2" customWidth="1"/>
    <col min="5132" max="5132" width="9.625" style="2" customWidth="1"/>
    <col min="5133" max="5376" width="10.875" style="2"/>
    <col min="5377" max="5377" width="13.375" style="2" customWidth="1"/>
    <col min="5378" max="5378" width="18.375" style="2" customWidth="1"/>
    <col min="5379" max="5379" width="10.875" style="2"/>
    <col min="5380" max="5380" width="13.375" style="2" customWidth="1"/>
    <col min="5381" max="5382" width="10.875" style="2"/>
    <col min="5383" max="5383" width="12.125" style="2" customWidth="1"/>
    <col min="5384" max="5384" width="10.875" style="2"/>
    <col min="5385" max="5387" width="12.125" style="2" customWidth="1"/>
    <col min="5388" max="5388" width="9.625" style="2" customWidth="1"/>
    <col min="5389" max="5632" width="10.875" style="2"/>
    <col min="5633" max="5633" width="13.375" style="2" customWidth="1"/>
    <col min="5634" max="5634" width="18.375" style="2" customWidth="1"/>
    <col min="5635" max="5635" width="10.875" style="2"/>
    <col min="5636" max="5636" width="13.375" style="2" customWidth="1"/>
    <col min="5637" max="5638" width="10.875" style="2"/>
    <col min="5639" max="5639" width="12.125" style="2" customWidth="1"/>
    <col min="5640" max="5640" width="10.875" style="2"/>
    <col min="5641" max="5643" width="12.125" style="2" customWidth="1"/>
    <col min="5644" max="5644" width="9.625" style="2" customWidth="1"/>
    <col min="5645" max="5888" width="10.875" style="2"/>
    <col min="5889" max="5889" width="13.375" style="2" customWidth="1"/>
    <col min="5890" max="5890" width="18.375" style="2" customWidth="1"/>
    <col min="5891" max="5891" width="10.875" style="2"/>
    <col min="5892" max="5892" width="13.375" style="2" customWidth="1"/>
    <col min="5893" max="5894" width="10.875" style="2"/>
    <col min="5895" max="5895" width="12.125" style="2" customWidth="1"/>
    <col min="5896" max="5896" width="10.875" style="2"/>
    <col min="5897" max="5899" width="12.125" style="2" customWidth="1"/>
    <col min="5900" max="5900" width="9.625" style="2" customWidth="1"/>
    <col min="5901" max="6144" width="10.875" style="2"/>
    <col min="6145" max="6145" width="13.375" style="2" customWidth="1"/>
    <col min="6146" max="6146" width="18.375" style="2" customWidth="1"/>
    <col min="6147" max="6147" width="10.875" style="2"/>
    <col min="6148" max="6148" width="13.375" style="2" customWidth="1"/>
    <col min="6149" max="6150" width="10.875" style="2"/>
    <col min="6151" max="6151" width="12.125" style="2" customWidth="1"/>
    <col min="6152" max="6152" width="10.875" style="2"/>
    <col min="6153" max="6155" width="12.125" style="2" customWidth="1"/>
    <col min="6156" max="6156" width="9.625" style="2" customWidth="1"/>
    <col min="6157" max="6400" width="10.875" style="2"/>
    <col min="6401" max="6401" width="13.375" style="2" customWidth="1"/>
    <col min="6402" max="6402" width="18.375" style="2" customWidth="1"/>
    <col min="6403" max="6403" width="10.875" style="2"/>
    <col min="6404" max="6404" width="13.375" style="2" customWidth="1"/>
    <col min="6405" max="6406" width="10.875" style="2"/>
    <col min="6407" max="6407" width="12.125" style="2" customWidth="1"/>
    <col min="6408" max="6408" width="10.875" style="2"/>
    <col min="6409" max="6411" width="12.125" style="2" customWidth="1"/>
    <col min="6412" max="6412" width="9.625" style="2" customWidth="1"/>
    <col min="6413" max="6656" width="10.875" style="2"/>
    <col min="6657" max="6657" width="13.375" style="2" customWidth="1"/>
    <col min="6658" max="6658" width="18.375" style="2" customWidth="1"/>
    <col min="6659" max="6659" width="10.875" style="2"/>
    <col min="6660" max="6660" width="13.375" style="2" customWidth="1"/>
    <col min="6661" max="6662" width="10.875" style="2"/>
    <col min="6663" max="6663" width="12.125" style="2" customWidth="1"/>
    <col min="6664" max="6664" width="10.875" style="2"/>
    <col min="6665" max="6667" width="12.125" style="2" customWidth="1"/>
    <col min="6668" max="6668" width="9.625" style="2" customWidth="1"/>
    <col min="6669" max="6912" width="10.875" style="2"/>
    <col min="6913" max="6913" width="13.375" style="2" customWidth="1"/>
    <col min="6914" max="6914" width="18.375" style="2" customWidth="1"/>
    <col min="6915" max="6915" width="10.875" style="2"/>
    <col min="6916" max="6916" width="13.375" style="2" customWidth="1"/>
    <col min="6917" max="6918" width="10.875" style="2"/>
    <col min="6919" max="6919" width="12.125" style="2" customWidth="1"/>
    <col min="6920" max="6920" width="10.875" style="2"/>
    <col min="6921" max="6923" width="12.125" style="2" customWidth="1"/>
    <col min="6924" max="6924" width="9.625" style="2" customWidth="1"/>
    <col min="6925" max="7168" width="10.875" style="2"/>
    <col min="7169" max="7169" width="13.375" style="2" customWidth="1"/>
    <col min="7170" max="7170" width="18.375" style="2" customWidth="1"/>
    <col min="7171" max="7171" width="10.875" style="2"/>
    <col min="7172" max="7172" width="13.375" style="2" customWidth="1"/>
    <col min="7173" max="7174" width="10.875" style="2"/>
    <col min="7175" max="7175" width="12.125" style="2" customWidth="1"/>
    <col min="7176" max="7176" width="10.875" style="2"/>
    <col min="7177" max="7179" width="12.125" style="2" customWidth="1"/>
    <col min="7180" max="7180" width="9.625" style="2" customWidth="1"/>
    <col min="7181" max="7424" width="10.875" style="2"/>
    <col min="7425" max="7425" width="13.375" style="2" customWidth="1"/>
    <col min="7426" max="7426" width="18.375" style="2" customWidth="1"/>
    <col min="7427" max="7427" width="10.875" style="2"/>
    <col min="7428" max="7428" width="13.375" style="2" customWidth="1"/>
    <col min="7429" max="7430" width="10.875" style="2"/>
    <col min="7431" max="7431" width="12.125" style="2" customWidth="1"/>
    <col min="7432" max="7432" width="10.875" style="2"/>
    <col min="7433" max="7435" width="12.125" style="2" customWidth="1"/>
    <col min="7436" max="7436" width="9.625" style="2" customWidth="1"/>
    <col min="7437" max="7680" width="10.875" style="2"/>
    <col min="7681" max="7681" width="13.375" style="2" customWidth="1"/>
    <col min="7682" max="7682" width="18.375" style="2" customWidth="1"/>
    <col min="7683" max="7683" width="10.875" style="2"/>
    <col min="7684" max="7684" width="13.375" style="2" customWidth="1"/>
    <col min="7685" max="7686" width="10.875" style="2"/>
    <col min="7687" max="7687" width="12.125" style="2" customWidth="1"/>
    <col min="7688" max="7688" width="10.875" style="2"/>
    <col min="7689" max="7691" width="12.125" style="2" customWidth="1"/>
    <col min="7692" max="7692" width="9.625" style="2" customWidth="1"/>
    <col min="7693" max="7936" width="10.875" style="2"/>
    <col min="7937" max="7937" width="13.375" style="2" customWidth="1"/>
    <col min="7938" max="7938" width="18.375" style="2" customWidth="1"/>
    <col min="7939" max="7939" width="10.875" style="2"/>
    <col min="7940" max="7940" width="13.375" style="2" customWidth="1"/>
    <col min="7941" max="7942" width="10.875" style="2"/>
    <col min="7943" max="7943" width="12.125" style="2" customWidth="1"/>
    <col min="7944" max="7944" width="10.875" style="2"/>
    <col min="7945" max="7947" width="12.125" style="2" customWidth="1"/>
    <col min="7948" max="7948" width="9.625" style="2" customWidth="1"/>
    <col min="7949" max="8192" width="10.875" style="2"/>
    <col min="8193" max="8193" width="13.375" style="2" customWidth="1"/>
    <col min="8194" max="8194" width="18.375" style="2" customWidth="1"/>
    <col min="8195" max="8195" width="10.875" style="2"/>
    <col min="8196" max="8196" width="13.375" style="2" customWidth="1"/>
    <col min="8197" max="8198" width="10.875" style="2"/>
    <col min="8199" max="8199" width="12.125" style="2" customWidth="1"/>
    <col min="8200" max="8200" width="10.875" style="2"/>
    <col min="8201" max="8203" width="12.125" style="2" customWidth="1"/>
    <col min="8204" max="8204" width="9.625" style="2" customWidth="1"/>
    <col min="8205" max="8448" width="10.875" style="2"/>
    <col min="8449" max="8449" width="13.375" style="2" customWidth="1"/>
    <col min="8450" max="8450" width="18.375" style="2" customWidth="1"/>
    <col min="8451" max="8451" width="10.875" style="2"/>
    <col min="8452" max="8452" width="13.375" style="2" customWidth="1"/>
    <col min="8453" max="8454" width="10.875" style="2"/>
    <col min="8455" max="8455" width="12.125" style="2" customWidth="1"/>
    <col min="8456" max="8456" width="10.875" style="2"/>
    <col min="8457" max="8459" width="12.125" style="2" customWidth="1"/>
    <col min="8460" max="8460" width="9.625" style="2" customWidth="1"/>
    <col min="8461" max="8704" width="10.875" style="2"/>
    <col min="8705" max="8705" width="13.375" style="2" customWidth="1"/>
    <col min="8706" max="8706" width="18.375" style="2" customWidth="1"/>
    <col min="8707" max="8707" width="10.875" style="2"/>
    <col min="8708" max="8708" width="13.375" style="2" customWidth="1"/>
    <col min="8709" max="8710" width="10.875" style="2"/>
    <col min="8711" max="8711" width="12.125" style="2" customWidth="1"/>
    <col min="8712" max="8712" width="10.875" style="2"/>
    <col min="8713" max="8715" width="12.125" style="2" customWidth="1"/>
    <col min="8716" max="8716" width="9.625" style="2" customWidth="1"/>
    <col min="8717" max="8960" width="10.875" style="2"/>
    <col min="8961" max="8961" width="13.375" style="2" customWidth="1"/>
    <col min="8962" max="8962" width="18.375" style="2" customWidth="1"/>
    <col min="8963" max="8963" width="10.875" style="2"/>
    <col min="8964" max="8964" width="13.375" style="2" customWidth="1"/>
    <col min="8965" max="8966" width="10.875" style="2"/>
    <col min="8967" max="8967" width="12.125" style="2" customWidth="1"/>
    <col min="8968" max="8968" width="10.875" style="2"/>
    <col min="8969" max="8971" width="12.125" style="2" customWidth="1"/>
    <col min="8972" max="8972" width="9.625" style="2" customWidth="1"/>
    <col min="8973" max="9216" width="10.875" style="2"/>
    <col min="9217" max="9217" width="13.375" style="2" customWidth="1"/>
    <col min="9218" max="9218" width="18.375" style="2" customWidth="1"/>
    <col min="9219" max="9219" width="10.875" style="2"/>
    <col min="9220" max="9220" width="13.375" style="2" customWidth="1"/>
    <col min="9221" max="9222" width="10.875" style="2"/>
    <col min="9223" max="9223" width="12.125" style="2" customWidth="1"/>
    <col min="9224" max="9224" width="10.875" style="2"/>
    <col min="9225" max="9227" width="12.125" style="2" customWidth="1"/>
    <col min="9228" max="9228" width="9.625" style="2" customWidth="1"/>
    <col min="9229" max="9472" width="10.875" style="2"/>
    <col min="9473" max="9473" width="13.375" style="2" customWidth="1"/>
    <col min="9474" max="9474" width="18.375" style="2" customWidth="1"/>
    <col min="9475" max="9475" width="10.875" style="2"/>
    <col min="9476" max="9476" width="13.375" style="2" customWidth="1"/>
    <col min="9477" max="9478" width="10.875" style="2"/>
    <col min="9479" max="9479" width="12.125" style="2" customWidth="1"/>
    <col min="9480" max="9480" width="10.875" style="2"/>
    <col min="9481" max="9483" width="12.125" style="2" customWidth="1"/>
    <col min="9484" max="9484" width="9.625" style="2" customWidth="1"/>
    <col min="9485" max="9728" width="10.875" style="2"/>
    <col min="9729" max="9729" width="13.375" style="2" customWidth="1"/>
    <col min="9730" max="9730" width="18.375" style="2" customWidth="1"/>
    <col min="9731" max="9731" width="10.875" style="2"/>
    <col min="9732" max="9732" width="13.375" style="2" customWidth="1"/>
    <col min="9733" max="9734" width="10.875" style="2"/>
    <col min="9735" max="9735" width="12.125" style="2" customWidth="1"/>
    <col min="9736" max="9736" width="10.875" style="2"/>
    <col min="9737" max="9739" width="12.125" style="2" customWidth="1"/>
    <col min="9740" max="9740" width="9.625" style="2" customWidth="1"/>
    <col min="9741" max="9984" width="10.875" style="2"/>
    <col min="9985" max="9985" width="13.375" style="2" customWidth="1"/>
    <col min="9986" max="9986" width="18.375" style="2" customWidth="1"/>
    <col min="9987" max="9987" width="10.875" style="2"/>
    <col min="9988" max="9988" width="13.375" style="2" customWidth="1"/>
    <col min="9989" max="9990" width="10.875" style="2"/>
    <col min="9991" max="9991" width="12.125" style="2" customWidth="1"/>
    <col min="9992" max="9992" width="10.875" style="2"/>
    <col min="9993" max="9995" width="12.125" style="2" customWidth="1"/>
    <col min="9996" max="9996" width="9.625" style="2" customWidth="1"/>
    <col min="9997" max="10240" width="10.875" style="2"/>
    <col min="10241" max="10241" width="13.375" style="2" customWidth="1"/>
    <col min="10242" max="10242" width="18.375" style="2" customWidth="1"/>
    <col min="10243" max="10243" width="10.875" style="2"/>
    <col min="10244" max="10244" width="13.375" style="2" customWidth="1"/>
    <col min="10245" max="10246" width="10.875" style="2"/>
    <col min="10247" max="10247" width="12.125" style="2" customWidth="1"/>
    <col min="10248" max="10248" width="10.875" style="2"/>
    <col min="10249" max="10251" width="12.125" style="2" customWidth="1"/>
    <col min="10252" max="10252" width="9.625" style="2" customWidth="1"/>
    <col min="10253" max="10496" width="10.875" style="2"/>
    <col min="10497" max="10497" width="13.375" style="2" customWidth="1"/>
    <col min="10498" max="10498" width="18.375" style="2" customWidth="1"/>
    <col min="10499" max="10499" width="10.875" style="2"/>
    <col min="10500" max="10500" width="13.375" style="2" customWidth="1"/>
    <col min="10501" max="10502" width="10.875" style="2"/>
    <col min="10503" max="10503" width="12.125" style="2" customWidth="1"/>
    <col min="10504" max="10504" width="10.875" style="2"/>
    <col min="10505" max="10507" width="12.125" style="2" customWidth="1"/>
    <col min="10508" max="10508" width="9.625" style="2" customWidth="1"/>
    <col min="10509" max="10752" width="10.875" style="2"/>
    <col min="10753" max="10753" width="13.375" style="2" customWidth="1"/>
    <col min="10754" max="10754" width="18.375" style="2" customWidth="1"/>
    <col min="10755" max="10755" width="10.875" style="2"/>
    <col min="10756" max="10756" width="13.375" style="2" customWidth="1"/>
    <col min="10757" max="10758" width="10.875" style="2"/>
    <col min="10759" max="10759" width="12.125" style="2" customWidth="1"/>
    <col min="10760" max="10760" width="10.875" style="2"/>
    <col min="10761" max="10763" width="12.125" style="2" customWidth="1"/>
    <col min="10764" max="10764" width="9.625" style="2" customWidth="1"/>
    <col min="10765" max="11008" width="10.875" style="2"/>
    <col min="11009" max="11009" width="13.375" style="2" customWidth="1"/>
    <col min="11010" max="11010" width="18.375" style="2" customWidth="1"/>
    <col min="11011" max="11011" width="10.875" style="2"/>
    <col min="11012" max="11012" width="13.375" style="2" customWidth="1"/>
    <col min="11013" max="11014" width="10.875" style="2"/>
    <col min="11015" max="11015" width="12.125" style="2" customWidth="1"/>
    <col min="11016" max="11016" width="10.875" style="2"/>
    <col min="11017" max="11019" width="12.125" style="2" customWidth="1"/>
    <col min="11020" max="11020" width="9.625" style="2" customWidth="1"/>
    <col min="11021" max="11264" width="10.875" style="2"/>
    <col min="11265" max="11265" width="13.375" style="2" customWidth="1"/>
    <col min="11266" max="11266" width="18.375" style="2" customWidth="1"/>
    <col min="11267" max="11267" width="10.875" style="2"/>
    <col min="11268" max="11268" width="13.375" style="2" customWidth="1"/>
    <col min="11269" max="11270" width="10.875" style="2"/>
    <col min="11271" max="11271" width="12.125" style="2" customWidth="1"/>
    <col min="11272" max="11272" width="10.875" style="2"/>
    <col min="11273" max="11275" width="12.125" style="2" customWidth="1"/>
    <col min="11276" max="11276" width="9.625" style="2" customWidth="1"/>
    <col min="11277" max="11520" width="10.875" style="2"/>
    <col min="11521" max="11521" width="13.375" style="2" customWidth="1"/>
    <col min="11522" max="11522" width="18.375" style="2" customWidth="1"/>
    <col min="11523" max="11523" width="10.875" style="2"/>
    <col min="11524" max="11524" width="13.375" style="2" customWidth="1"/>
    <col min="11525" max="11526" width="10.875" style="2"/>
    <col min="11527" max="11527" width="12.125" style="2" customWidth="1"/>
    <col min="11528" max="11528" width="10.875" style="2"/>
    <col min="11529" max="11531" width="12.125" style="2" customWidth="1"/>
    <col min="11532" max="11532" width="9.625" style="2" customWidth="1"/>
    <col min="11533" max="11776" width="10.875" style="2"/>
    <col min="11777" max="11777" width="13.375" style="2" customWidth="1"/>
    <col min="11778" max="11778" width="18.375" style="2" customWidth="1"/>
    <col min="11779" max="11779" width="10.875" style="2"/>
    <col min="11780" max="11780" width="13.375" style="2" customWidth="1"/>
    <col min="11781" max="11782" width="10.875" style="2"/>
    <col min="11783" max="11783" width="12.125" style="2" customWidth="1"/>
    <col min="11784" max="11784" width="10.875" style="2"/>
    <col min="11785" max="11787" width="12.125" style="2" customWidth="1"/>
    <col min="11788" max="11788" width="9.625" style="2" customWidth="1"/>
    <col min="11789" max="12032" width="10.875" style="2"/>
    <col min="12033" max="12033" width="13.375" style="2" customWidth="1"/>
    <col min="12034" max="12034" width="18.375" style="2" customWidth="1"/>
    <col min="12035" max="12035" width="10.875" style="2"/>
    <col min="12036" max="12036" width="13.375" style="2" customWidth="1"/>
    <col min="12037" max="12038" width="10.875" style="2"/>
    <col min="12039" max="12039" width="12.125" style="2" customWidth="1"/>
    <col min="12040" max="12040" width="10.875" style="2"/>
    <col min="12041" max="12043" width="12.125" style="2" customWidth="1"/>
    <col min="12044" max="12044" width="9.625" style="2" customWidth="1"/>
    <col min="12045" max="12288" width="10.875" style="2"/>
    <col min="12289" max="12289" width="13.375" style="2" customWidth="1"/>
    <col min="12290" max="12290" width="18.375" style="2" customWidth="1"/>
    <col min="12291" max="12291" width="10.875" style="2"/>
    <col min="12292" max="12292" width="13.375" style="2" customWidth="1"/>
    <col min="12293" max="12294" width="10.875" style="2"/>
    <col min="12295" max="12295" width="12.125" style="2" customWidth="1"/>
    <col min="12296" max="12296" width="10.875" style="2"/>
    <col min="12297" max="12299" width="12.125" style="2" customWidth="1"/>
    <col min="12300" max="12300" width="9.625" style="2" customWidth="1"/>
    <col min="12301" max="12544" width="10.875" style="2"/>
    <col min="12545" max="12545" width="13.375" style="2" customWidth="1"/>
    <col min="12546" max="12546" width="18.375" style="2" customWidth="1"/>
    <col min="12547" max="12547" width="10.875" style="2"/>
    <col min="12548" max="12548" width="13.375" style="2" customWidth="1"/>
    <col min="12549" max="12550" width="10.875" style="2"/>
    <col min="12551" max="12551" width="12.125" style="2" customWidth="1"/>
    <col min="12552" max="12552" width="10.875" style="2"/>
    <col min="12553" max="12555" width="12.125" style="2" customWidth="1"/>
    <col min="12556" max="12556" width="9.625" style="2" customWidth="1"/>
    <col min="12557" max="12800" width="10.875" style="2"/>
    <col min="12801" max="12801" width="13.375" style="2" customWidth="1"/>
    <col min="12802" max="12802" width="18.375" style="2" customWidth="1"/>
    <col min="12803" max="12803" width="10.875" style="2"/>
    <col min="12804" max="12804" width="13.375" style="2" customWidth="1"/>
    <col min="12805" max="12806" width="10.875" style="2"/>
    <col min="12807" max="12807" width="12.125" style="2" customWidth="1"/>
    <col min="12808" max="12808" width="10.875" style="2"/>
    <col min="12809" max="12811" width="12.125" style="2" customWidth="1"/>
    <col min="12812" max="12812" width="9.625" style="2" customWidth="1"/>
    <col min="12813" max="13056" width="10.875" style="2"/>
    <col min="13057" max="13057" width="13.375" style="2" customWidth="1"/>
    <col min="13058" max="13058" width="18.375" style="2" customWidth="1"/>
    <col min="13059" max="13059" width="10.875" style="2"/>
    <col min="13060" max="13060" width="13.375" style="2" customWidth="1"/>
    <col min="13061" max="13062" width="10.875" style="2"/>
    <col min="13063" max="13063" width="12.125" style="2" customWidth="1"/>
    <col min="13064" max="13064" width="10.875" style="2"/>
    <col min="13065" max="13067" width="12.125" style="2" customWidth="1"/>
    <col min="13068" max="13068" width="9.625" style="2" customWidth="1"/>
    <col min="13069" max="13312" width="10.875" style="2"/>
    <col min="13313" max="13313" width="13.375" style="2" customWidth="1"/>
    <col min="13314" max="13314" width="18.375" style="2" customWidth="1"/>
    <col min="13315" max="13315" width="10.875" style="2"/>
    <col min="13316" max="13316" width="13.375" style="2" customWidth="1"/>
    <col min="13317" max="13318" width="10.875" style="2"/>
    <col min="13319" max="13319" width="12.125" style="2" customWidth="1"/>
    <col min="13320" max="13320" width="10.875" style="2"/>
    <col min="13321" max="13323" width="12.125" style="2" customWidth="1"/>
    <col min="13324" max="13324" width="9.625" style="2" customWidth="1"/>
    <col min="13325" max="13568" width="10.875" style="2"/>
    <col min="13569" max="13569" width="13.375" style="2" customWidth="1"/>
    <col min="13570" max="13570" width="18.375" style="2" customWidth="1"/>
    <col min="13571" max="13571" width="10.875" style="2"/>
    <col min="13572" max="13572" width="13.375" style="2" customWidth="1"/>
    <col min="13573" max="13574" width="10.875" style="2"/>
    <col min="13575" max="13575" width="12.125" style="2" customWidth="1"/>
    <col min="13576" max="13576" width="10.875" style="2"/>
    <col min="13577" max="13579" width="12.125" style="2" customWidth="1"/>
    <col min="13580" max="13580" width="9.625" style="2" customWidth="1"/>
    <col min="13581" max="13824" width="10.875" style="2"/>
    <col min="13825" max="13825" width="13.375" style="2" customWidth="1"/>
    <col min="13826" max="13826" width="18.375" style="2" customWidth="1"/>
    <col min="13827" max="13827" width="10.875" style="2"/>
    <col min="13828" max="13828" width="13.375" style="2" customWidth="1"/>
    <col min="13829" max="13830" width="10.875" style="2"/>
    <col min="13831" max="13831" width="12.125" style="2" customWidth="1"/>
    <col min="13832" max="13832" width="10.875" style="2"/>
    <col min="13833" max="13835" width="12.125" style="2" customWidth="1"/>
    <col min="13836" max="13836" width="9.625" style="2" customWidth="1"/>
    <col min="13837" max="14080" width="10.875" style="2"/>
    <col min="14081" max="14081" width="13.375" style="2" customWidth="1"/>
    <col min="14082" max="14082" width="18.375" style="2" customWidth="1"/>
    <col min="14083" max="14083" width="10.875" style="2"/>
    <col min="14084" max="14084" width="13.375" style="2" customWidth="1"/>
    <col min="14085" max="14086" width="10.875" style="2"/>
    <col min="14087" max="14087" width="12.125" style="2" customWidth="1"/>
    <col min="14088" max="14088" width="10.875" style="2"/>
    <col min="14089" max="14091" width="12.125" style="2" customWidth="1"/>
    <col min="14092" max="14092" width="9.625" style="2" customWidth="1"/>
    <col min="14093" max="14336" width="10.875" style="2"/>
    <col min="14337" max="14337" width="13.375" style="2" customWidth="1"/>
    <col min="14338" max="14338" width="18.375" style="2" customWidth="1"/>
    <col min="14339" max="14339" width="10.875" style="2"/>
    <col min="14340" max="14340" width="13.375" style="2" customWidth="1"/>
    <col min="14341" max="14342" width="10.875" style="2"/>
    <col min="14343" max="14343" width="12.125" style="2" customWidth="1"/>
    <col min="14344" max="14344" width="10.875" style="2"/>
    <col min="14345" max="14347" width="12.125" style="2" customWidth="1"/>
    <col min="14348" max="14348" width="9.625" style="2" customWidth="1"/>
    <col min="14349" max="14592" width="10.875" style="2"/>
    <col min="14593" max="14593" width="13.375" style="2" customWidth="1"/>
    <col min="14594" max="14594" width="18.375" style="2" customWidth="1"/>
    <col min="14595" max="14595" width="10.875" style="2"/>
    <col min="14596" max="14596" width="13.375" style="2" customWidth="1"/>
    <col min="14597" max="14598" width="10.875" style="2"/>
    <col min="14599" max="14599" width="12.125" style="2" customWidth="1"/>
    <col min="14600" max="14600" width="10.875" style="2"/>
    <col min="14601" max="14603" width="12.125" style="2" customWidth="1"/>
    <col min="14604" max="14604" width="9.625" style="2" customWidth="1"/>
    <col min="14605" max="14848" width="10.875" style="2"/>
    <col min="14849" max="14849" width="13.375" style="2" customWidth="1"/>
    <col min="14850" max="14850" width="18.375" style="2" customWidth="1"/>
    <col min="14851" max="14851" width="10.875" style="2"/>
    <col min="14852" max="14852" width="13.375" style="2" customWidth="1"/>
    <col min="14853" max="14854" width="10.875" style="2"/>
    <col min="14855" max="14855" width="12.125" style="2" customWidth="1"/>
    <col min="14856" max="14856" width="10.875" style="2"/>
    <col min="14857" max="14859" width="12.125" style="2" customWidth="1"/>
    <col min="14860" max="14860" width="9.625" style="2" customWidth="1"/>
    <col min="14861" max="15104" width="10.875" style="2"/>
    <col min="15105" max="15105" width="13.375" style="2" customWidth="1"/>
    <col min="15106" max="15106" width="18.375" style="2" customWidth="1"/>
    <col min="15107" max="15107" width="10.875" style="2"/>
    <col min="15108" max="15108" width="13.375" style="2" customWidth="1"/>
    <col min="15109" max="15110" width="10.875" style="2"/>
    <col min="15111" max="15111" width="12.125" style="2" customWidth="1"/>
    <col min="15112" max="15112" width="10.875" style="2"/>
    <col min="15113" max="15115" width="12.125" style="2" customWidth="1"/>
    <col min="15116" max="15116" width="9.625" style="2" customWidth="1"/>
    <col min="15117" max="15360" width="10.875" style="2"/>
    <col min="15361" max="15361" width="13.375" style="2" customWidth="1"/>
    <col min="15362" max="15362" width="18.375" style="2" customWidth="1"/>
    <col min="15363" max="15363" width="10.875" style="2"/>
    <col min="15364" max="15364" width="13.375" style="2" customWidth="1"/>
    <col min="15365" max="15366" width="10.875" style="2"/>
    <col min="15367" max="15367" width="12.125" style="2" customWidth="1"/>
    <col min="15368" max="15368" width="10.875" style="2"/>
    <col min="15369" max="15371" width="12.125" style="2" customWidth="1"/>
    <col min="15372" max="15372" width="9.625" style="2" customWidth="1"/>
    <col min="15373" max="15616" width="10.875" style="2"/>
    <col min="15617" max="15617" width="13.375" style="2" customWidth="1"/>
    <col min="15618" max="15618" width="18.375" style="2" customWidth="1"/>
    <col min="15619" max="15619" width="10.875" style="2"/>
    <col min="15620" max="15620" width="13.375" style="2" customWidth="1"/>
    <col min="15621" max="15622" width="10.875" style="2"/>
    <col min="15623" max="15623" width="12.125" style="2" customWidth="1"/>
    <col min="15624" max="15624" width="10.875" style="2"/>
    <col min="15625" max="15627" width="12.125" style="2" customWidth="1"/>
    <col min="15628" max="15628" width="9.625" style="2" customWidth="1"/>
    <col min="15629" max="15872" width="10.875" style="2"/>
    <col min="15873" max="15873" width="13.375" style="2" customWidth="1"/>
    <col min="15874" max="15874" width="18.375" style="2" customWidth="1"/>
    <col min="15875" max="15875" width="10.875" style="2"/>
    <col min="15876" max="15876" width="13.375" style="2" customWidth="1"/>
    <col min="15877" max="15878" width="10.875" style="2"/>
    <col min="15879" max="15879" width="12.125" style="2" customWidth="1"/>
    <col min="15880" max="15880" width="10.875" style="2"/>
    <col min="15881" max="15883" width="12.125" style="2" customWidth="1"/>
    <col min="15884" max="15884" width="9.625" style="2" customWidth="1"/>
    <col min="15885" max="16128" width="10.875" style="2"/>
    <col min="16129" max="16129" width="13.375" style="2" customWidth="1"/>
    <col min="16130" max="16130" width="18.375" style="2" customWidth="1"/>
    <col min="16131" max="16131" width="10.875" style="2"/>
    <col min="16132" max="16132" width="13.375" style="2" customWidth="1"/>
    <col min="16133" max="16134" width="10.875" style="2"/>
    <col min="16135" max="16135" width="12.125" style="2" customWidth="1"/>
    <col min="16136" max="16136" width="10.875" style="2"/>
    <col min="16137" max="16139" width="12.125" style="2" customWidth="1"/>
    <col min="16140" max="16140" width="9.625" style="2" customWidth="1"/>
    <col min="16141" max="16384" width="10.875" style="2"/>
  </cols>
  <sheetData>
    <row r="1" spans="1:12" x14ac:dyDescent="0.2">
      <c r="A1" s="1"/>
    </row>
    <row r="6" spans="1:12" x14ac:dyDescent="0.2">
      <c r="D6" s="3" t="s">
        <v>287</v>
      </c>
    </row>
    <row r="7" spans="1:12" x14ac:dyDescent="0.2">
      <c r="C7" s="3" t="s">
        <v>254</v>
      </c>
      <c r="G7" s="1" t="s">
        <v>283</v>
      </c>
    </row>
    <row r="8" spans="1:12" ht="18" thickBot="1" x14ac:dyDescent="0.25">
      <c r="B8" s="4"/>
      <c r="C8" s="34"/>
      <c r="D8" s="4"/>
      <c r="E8" s="4"/>
      <c r="F8" s="34"/>
      <c r="G8" s="34"/>
      <c r="H8" s="34"/>
      <c r="I8" s="34"/>
      <c r="J8" s="34"/>
      <c r="K8" s="21" t="s">
        <v>288</v>
      </c>
      <c r="L8" s="34"/>
    </row>
    <row r="9" spans="1:12" x14ac:dyDescent="0.2">
      <c r="C9" s="7"/>
      <c r="D9" s="5" t="s">
        <v>256</v>
      </c>
      <c r="E9" s="7"/>
      <c r="F9" s="7"/>
      <c r="G9" s="5" t="s">
        <v>257</v>
      </c>
      <c r="H9" s="7"/>
      <c r="I9" s="5" t="s">
        <v>258</v>
      </c>
      <c r="J9" s="7"/>
      <c r="K9" s="7"/>
      <c r="L9" s="7"/>
    </row>
    <row r="10" spans="1:12" x14ac:dyDescent="0.2">
      <c r="C10" s="5" t="s">
        <v>259</v>
      </c>
      <c r="D10" s="5" t="s">
        <v>260</v>
      </c>
      <c r="E10" s="5" t="s">
        <v>261</v>
      </c>
      <c r="F10" s="5" t="s">
        <v>262</v>
      </c>
      <c r="G10" s="5" t="s">
        <v>263</v>
      </c>
      <c r="H10" s="5" t="s">
        <v>264</v>
      </c>
      <c r="I10" s="5" t="s">
        <v>265</v>
      </c>
      <c r="J10" s="5" t="s">
        <v>266</v>
      </c>
      <c r="K10" s="5" t="s">
        <v>267</v>
      </c>
      <c r="L10" s="5" t="s">
        <v>268</v>
      </c>
    </row>
    <row r="11" spans="1:12" x14ac:dyDescent="0.2">
      <c r="B11" s="8"/>
      <c r="C11" s="9" t="s">
        <v>269</v>
      </c>
      <c r="D11" s="9" t="s">
        <v>270</v>
      </c>
      <c r="E11" s="61"/>
      <c r="F11" s="61"/>
      <c r="G11" s="9" t="s">
        <v>271</v>
      </c>
      <c r="H11" s="9" t="s">
        <v>272</v>
      </c>
      <c r="I11" s="9" t="s">
        <v>273</v>
      </c>
      <c r="J11" s="9" t="s">
        <v>274</v>
      </c>
      <c r="K11" s="61"/>
      <c r="L11" s="9" t="s">
        <v>275</v>
      </c>
    </row>
    <row r="12" spans="1:12" x14ac:dyDescent="0.2">
      <c r="C12" s="7"/>
    </row>
    <row r="13" spans="1:12" x14ac:dyDescent="0.2">
      <c r="B13" s="1" t="s">
        <v>289</v>
      </c>
      <c r="C13" s="65" t="s">
        <v>84</v>
      </c>
      <c r="D13" s="14">
        <v>40</v>
      </c>
      <c r="E13" s="14">
        <v>40</v>
      </c>
      <c r="F13" s="14">
        <v>38</v>
      </c>
      <c r="G13" s="14">
        <v>52</v>
      </c>
      <c r="H13" s="14">
        <v>43</v>
      </c>
      <c r="I13" s="14">
        <v>31</v>
      </c>
      <c r="J13" s="14">
        <v>48</v>
      </c>
      <c r="K13" s="15" t="s">
        <v>84</v>
      </c>
      <c r="L13" s="15" t="s">
        <v>84</v>
      </c>
    </row>
    <row r="14" spans="1:12" x14ac:dyDescent="0.2">
      <c r="B14" s="1" t="s">
        <v>290</v>
      </c>
      <c r="C14" s="65" t="s">
        <v>84</v>
      </c>
      <c r="D14" s="14">
        <v>74</v>
      </c>
      <c r="E14" s="14">
        <v>72</v>
      </c>
      <c r="F14" s="14">
        <v>74</v>
      </c>
      <c r="G14" s="14">
        <v>110</v>
      </c>
      <c r="H14" s="14">
        <v>79</v>
      </c>
      <c r="I14" s="14">
        <v>56</v>
      </c>
      <c r="J14" s="14">
        <v>68</v>
      </c>
      <c r="K14" s="15" t="s">
        <v>84</v>
      </c>
      <c r="L14" s="15" t="s">
        <v>84</v>
      </c>
    </row>
    <row r="15" spans="1:12" x14ac:dyDescent="0.2">
      <c r="B15" s="1" t="s">
        <v>291</v>
      </c>
      <c r="C15" s="13">
        <v>177</v>
      </c>
      <c r="D15" s="14">
        <v>174</v>
      </c>
      <c r="E15" s="14">
        <v>156</v>
      </c>
      <c r="F15" s="14">
        <v>173</v>
      </c>
      <c r="G15" s="14">
        <v>230</v>
      </c>
      <c r="H15" s="14">
        <v>191</v>
      </c>
      <c r="I15" s="14">
        <v>137</v>
      </c>
      <c r="J15" s="14">
        <v>180</v>
      </c>
      <c r="K15" s="15" t="s">
        <v>277</v>
      </c>
      <c r="L15" s="14">
        <v>189</v>
      </c>
    </row>
    <row r="16" spans="1:12" x14ac:dyDescent="0.2">
      <c r="B16" s="1" t="s">
        <v>221</v>
      </c>
      <c r="C16" s="13">
        <v>259</v>
      </c>
      <c r="D16" s="14">
        <v>254</v>
      </c>
      <c r="E16" s="14">
        <v>231</v>
      </c>
      <c r="F16" s="14">
        <v>256</v>
      </c>
      <c r="G16" s="14">
        <v>337</v>
      </c>
      <c r="H16" s="14">
        <v>278</v>
      </c>
      <c r="I16" s="14">
        <v>189</v>
      </c>
      <c r="J16" s="14">
        <v>260</v>
      </c>
      <c r="K16" s="15" t="s">
        <v>277</v>
      </c>
      <c r="L16" s="14">
        <v>277</v>
      </c>
    </row>
    <row r="17" spans="2:12" x14ac:dyDescent="0.2">
      <c r="B17" s="1" t="s">
        <v>222</v>
      </c>
      <c r="C17" s="13">
        <v>310</v>
      </c>
      <c r="D17" s="14">
        <v>304</v>
      </c>
      <c r="E17" s="14">
        <v>274</v>
      </c>
      <c r="F17" s="14">
        <v>325</v>
      </c>
      <c r="G17" s="14">
        <v>393</v>
      </c>
      <c r="H17" s="14">
        <v>322</v>
      </c>
      <c r="I17" s="14">
        <v>187</v>
      </c>
      <c r="J17" s="14">
        <v>358</v>
      </c>
      <c r="K17" s="15" t="s">
        <v>277</v>
      </c>
      <c r="L17" s="14">
        <v>328</v>
      </c>
    </row>
    <row r="18" spans="2:12" x14ac:dyDescent="0.2">
      <c r="B18" s="1" t="s">
        <v>161</v>
      </c>
      <c r="C18" s="13">
        <v>344</v>
      </c>
      <c r="D18" s="14">
        <v>336</v>
      </c>
      <c r="E18" s="14">
        <v>404</v>
      </c>
      <c r="F18" s="14">
        <v>355</v>
      </c>
      <c r="G18" s="15" t="s">
        <v>277</v>
      </c>
      <c r="H18" s="14">
        <v>366</v>
      </c>
      <c r="I18" s="14">
        <v>190</v>
      </c>
      <c r="J18" s="14">
        <v>421</v>
      </c>
      <c r="K18" s="15" t="s">
        <v>277</v>
      </c>
      <c r="L18" s="14">
        <v>363</v>
      </c>
    </row>
    <row r="19" spans="2:12" x14ac:dyDescent="0.2">
      <c r="B19" s="1" t="s">
        <v>223</v>
      </c>
      <c r="C19" s="13">
        <v>376.66899999999998</v>
      </c>
      <c r="D19" s="14">
        <v>356.43400000000003</v>
      </c>
      <c r="E19" s="14">
        <v>419.38799999999998</v>
      </c>
      <c r="F19" s="14">
        <v>360.56200000000001</v>
      </c>
      <c r="G19" s="15" t="s">
        <v>277</v>
      </c>
      <c r="H19" s="14">
        <v>443.827</v>
      </c>
      <c r="I19" s="14">
        <v>224.501</v>
      </c>
      <c r="J19" s="14">
        <v>429.976</v>
      </c>
      <c r="K19" s="15" t="s">
        <v>277</v>
      </c>
      <c r="L19" s="14">
        <v>425.892</v>
      </c>
    </row>
    <row r="20" spans="2:12" x14ac:dyDescent="0.2">
      <c r="C20" s="7"/>
    </row>
    <row r="21" spans="2:12" x14ac:dyDescent="0.2">
      <c r="B21" s="1" t="s">
        <v>224</v>
      </c>
      <c r="C21" s="13">
        <v>381.01900000000001</v>
      </c>
      <c r="D21" s="14">
        <v>364.7</v>
      </c>
      <c r="E21" s="14">
        <v>466.541</v>
      </c>
      <c r="F21" s="14">
        <v>357.541</v>
      </c>
      <c r="G21" s="15" t="s">
        <v>277</v>
      </c>
      <c r="H21" s="14">
        <v>372.01299999999998</v>
      </c>
      <c r="I21" s="14">
        <v>274.69799999999998</v>
      </c>
      <c r="J21" s="14">
        <v>500.5</v>
      </c>
      <c r="K21" s="15" t="s">
        <v>277</v>
      </c>
      <c r="L21" s="14">
        <v>420.71499999999997</v>
      </c>
    </row>
    <row r="22" spans="2:12" x14ac:dyDescent="0.2">
      <c r="B22" s="1" t="s">
        <v>225</v>
      </c>
      <c r="C22" s="13">
        <v>388.32400000000001</v>
      </c>
      <c r="D22" s="14">
        <v>365.09899999999999</v>
      </c>
      <c r="E22" s="14">
        <v>463.19299999999998</v>
      </c>
      <c r="F22" s="14">
        <v>354.93299999999999</v>
      </c>
      <c r="G22" s="15" t="s">
        <v>277</v>
      </c>
      <c r="H22" s="14">
        <v>391.45699999999999</v>
      </c>
      <c r="I22" s="14">
        <v>278.90600000000001</v>
      </c>
      <c r="J22" s="14">
        <v>472.11099999999999</v>
      </c>
      <c r="K22" s="15" t="s">
        <v>277</v>
      </c>
      <c r="L22" s="14">
        <v>444.40800000000002</v>
      </c>
    </row>
    <row r="23" spans="2:12" x14ac:dyDescent="0.2">
      <c r="B23" s="1" t="s">
        <v>226</v>
      </c>
      <c r="C23" s="13">
        <v>385.298</v>
      </c>
      <c r="D23" s="14">
        <v>357.875</v>
      </c>
      <c r="E23" s="14">
        <v>452.76900000000001</v>
      </c>
      <c r="F23" s="14">
        <v>353.70400000000001</v>
      </c>
      <c r="G23" s="15" t="s">
        <v>277</v>
      </c>
      <c r="H23" s="14">
        <v>365.09300000000002</v>
      </c>
      <c r="I23" s="14">
        <v>272.10700000000003</v>
      </c>
      <c r="J23" s="14">
        <v>461.15699999999998</v>
      </c>
      <c r="K23" s="15" t="s">
        <v>277</v>
      </c>
      <c r="L23" s="14">
        <v>450.95600000000002</v>
      </c>
    </row>
    <row r="24" spans="2:12" x14ac:dyDescent="0.2">
      <c r="B24" s="3" t="s">
        <v>292</v>
      </c>
      <c r="C24" s="29">
        <v>354.452</v>
      </c>
      <c r="D24" s="30">
        <v>341.15499999999997</v>
      </c>
      <c r="E24" s="30">
        <v>347.43099999999998</v>
      </c>
      <c r="F24" s="30">
        <v>369.19299999999998</v>
      </c>
      <c r="G24" s="30">
        <v>556.93399999999997</v>
      </c>
      <c r="H24" s="30">
        <v>383.69099999999997</v>
      </c>
      <c r="I24" s="30">
        <v>242.13</v>
      </c>
      <c r="J24" s="30">
        <v>340.13799999999998</v>
      </c>
      <c r="K24" s="18" t="s">
        <v>277</v>
      </c>
      <c r="L24" s="30">
        <v>381.15800000000002</v>
      </c>
    </row>
    <row r="25" spans="2:12" x14ac:dyDescent="0.2">
      <c r="C25" s="7"/>
      <c r="G25" s="14"/>
      <c r="I25" s="17"/>
      <c r="K25" s="14"/>
    </row>
    <row r="26" spans="2:12" x14ac:dyDescent="0.2">
      <c r="B26" s="1" t="s">
        <v>279</v>
      </c>
      <c r="C26" s="13">
        <v>295.37400000000002</v>
      </c>
      <c r="D26" s="14">
        <v>278.45400000000001</v>
      </c>
      <c r="E26" s="14">
        <v>328.90199999999999</v>
      </c>
      <c r="F26" s="14">
        <v>293.23500000000001</v>
      </c>
      <c r="G26" s="14">
        <v>393.49</v>
      </c>
      <c r="H26" s="14">
        <v>323.96199999999999</v>
      </c>
      <c r="I26" s="14">
        <v>201.70500000000001</v>
      </c>
      <c r="J26" s="14">
        <v>269.66899999999998</v>
      </c>
      <c r="K26" s="15" t="s">
        <v>277</v>
      </c>
      <c r="L26" s="14">
        <v>330.34699999999998</v>
      </c>
    </row>
    <row r="27" spans="2:12" x14ac:dyDescent="0.2">
      <c r="B27" s="1" t="s">
        <v>229</v>
      </c>
      <c r="C27" s="13">
        <v>283.69400000000002</v>
      </c>
      <c r="D27" s="14">
        <v>272.10500000000002</v>
      </c>
      <c r="E27" s="14">
        <v>317.678</v>
      </c>
      <c r="F27" s="14">
        <v>289.78199999999998</v>
      </c>
      <c r="G27" s="14">
        <v>394.46499999999997</v>
      </c>
      <c r="H27" s="14">
        <v>304.40499999999997</v>
      </c>
      <c r="I27" s="14">
        <v>196.935</v>
      </c>
      <c r="J27" s="14">
        <v>268.11399999999998</v>
      </c>
      <c r="K27" s="15" t="s">
        <v>277</v>
      </c>
      <c r="L27" s="14">
        <v>307.60700000000003</v>
      </c>
    </row>
    <row r="28" spans="2:12" x14ac:dyDescent="0.2">
      <c r="B28" s="1" t="s">
        <v>230</v>
      </c>
      <c r="C28" s="13">
        <v>315.923</v>
      </c>
      <c r="D28" s="14">
        <v>292.57600000000002</v>
      </c>
      <c r="E28" s="14">
        <v>313.95</v>
      </c>
      <c r="F28" s="14">
        <v>305.99099999999999</v>
      </c>
      <c r="G28" s="14">
        <v>554.14700000000005</v>
      </c>
      <c r="H28" s="14">
        <v>370.88499999999999</v>
      </c>
      <c r="I28" s="14">
        <v>191.74199999999999</v>
      </c>
      <c r="J28" s="14">
        <v>283.642</v>
      </c>
      <c r="K28" s="15" t="s">
        <v>277</v>
      </c>
      <c r="L28" s="14">
        <v>364</v>
      </c>
    </row>
    <row r="29" spans="2:12" x14ac:dyDescent="0.2">
      <c r="B29" s="1" t="s">
        <v>231</v>
      </c>
      <c r="C29" s="13">
        <v>296.65699999999998</v>
      </c>
      <c r="D29" s="14">
        <v>282.298</v>
      </c>
      <c r="E29" s="14">
        <v>314.22800000000001</v>
      </c>
      <c r="F29" s="14">
        <v>294.65499999999997</v>
      </c>
      <c r="G29" s="14">
        <v>404.166</v>
      </c>
      <c r="H29" s="14">
        <v>309.35899999999998</v>
      </c>
      <c r="I29" s="14">
        <v>221.07</v>
      </c>
      <c r="J29" s="14">
        <v>282.07</v>
      </c>
      <c r="K29" s="15" t="s">
        <v>277</v>
      </c>
      <c r="L29" s="14">
        <v>325.74299999999999</v>
      </c>
    </row>
    <row r="30" spans="2:12" x14ac:dyDescent="0.2">
      <c r="B30" s="1" t="s">
        <v>232</v>
      </c>
      <c r="C30" s="13">
        <v>280.67599999999999</v>
      </c>
      <c r="D30" s="14">
        <v>273.28199999999998</v>
      </c>
      <c r="E30" s="14">
        <v>300.512</v>
      </c>
      <c r="F30" s="14">
        <v>290.39100000000002</v>
      </c>
      <c r="G30" s="14">
        <v>401.98500000000001</v>
      </c>
      <c r="H30" s="14">
        <v>306.96199999999999</v>
      </c>
      <c r="I30" s="14">
        <v>199.43</v>
      </c>
      <c r="J30" s="14">
        <v>274.78300000000002</v>
      </c>
      <c r="K30" s="15" t="s">
        <v>277</v>
      </c>
      <c r="L30" s="14">
        <v>295.46800000000002</v>
      </c>
    </row>
    <row r="31" spans="2:12" x14ac:dyDescent="0.2">
      <c r="B31" s="1" t="s">
        <v>233</v>
      </c>
      <c r="C31" s="13">
        <v>515.05999999999995</v>
      </c>
      <c r="D31" s="14">
        <v>479.43599999999998</v>
      </c>
      <c r="E31" s="14">
        <v>383.96600000000001</v>
      </c>
      <c r="F31" s="14">
        <v>518.32399999999996</v>
      </c>
      <c r="G31" s="14">
        <v>1187.211</v>
      </c>
      <c r="H31" s="14">
        <v>574.827</v>
      </c>
      <c r="I31" s="14">
        <v>273.959</v>
      </c>
      <c r="J31" s="14">
        <v>579.27099999999996</v>
      </c>
      <c r="K31" s="15" t="s">
        <v>277</v>
      </c>
      <c r="L31" s="14">
        <v>586.22500000000002</v>
      </c>
    </row>
    <row r="32" spans="2:12" x14ac:dyDescent="0.2">
      <c r="C32" s="13"/>
      <c r="D32" s="14"/>
      <c r="E32" s="14"/>
      <c r="F32" s="14"/>
      <c r="G32" s="14"/>
      <c r="H32" s="14"/>
      <c r="I32" s="14"/>
      <c r="J32" s="14"/>
      <c r="K32" s="14"/>
      <c r="L32" s="14"/>
    </row>
    <row r="33" spans="2:12" x14ac:dyDescent="0.2">
      <c r="B33" s="1" t="s">
        <v>125</v>
      </c>
      <c r="C33" s="13">
        <v>406.35399999999998</v>
      </c>
      <c r="D33" s="14">
        <v>410.22899999999998</v>
      </c>
      <c r="E33" s="14">
        <v>359.78399999999999</v>
      </c>
      <c r="F33" s="14">
        <v>496.53800000000001</v>
      </c>
      <c r="G33" s="14">
        <v>427.84500000000003</v>
      </c>
      <c r="H33" s="14">
        <v>328.75299999999999</v>
      </c>
      <c r="I33" s="14">
        <v>332.10199999999998</v>
      </c>
      <c r="J33" s="14">
        <v>386.416</v>
      </c>
      <c r="K33" s="15" t="s">
        <v>277</v>
      </c>
      <c r="L33" s="14">
        <v>398.63400000000001</v>
      </c>
    </row>
    <row r="34" spans="2:12" x14ac:dyDescent="0.2">
      <c r="B34" s="1" t="s">
        <v>234</v>
      </c>
      <c r="C34" s="13">
        <v>293.47699999999998</v>
      </c>
      <c r="D34" s="14">
        <v>287.81200000000001</v>
      </c>
      <c r="E34" s="14">
        <v>370.19900000000001</v>
      </c>
      <c r="F34" s="14">
        <v>305.94400000000002</v>
      </c>
      <c r="G34" s="14">
        <v>396.53300000000002</v>
      </c>
      <c r="H34" s="14">
        <v>314.35599999999999</v>
      </c>
      <c r="I34" s="14">
        <v>203.20400000000001</v>
      </c>
      <c r="J34" s="14">
        <v>286.18200000000002</v>
      </c>
      <c r="K34" s="15" t="s">
        <v>277</v>
      </c>
      <c r="L34" s="14">
        <v>304.755</v>
      </c>
    </row>
    <row r="35" spans="2:12" x14ac:dyDescent="0.2">
      <c r="B35" s="1" t="s">
        <v>235</v>
      </c>
      <c r="C35" s="13">
        <v>298.88499999999999</v>
      </c>
      <c r="D35" s="14">
        <v>295.23599999999999</v>
      </c>
      <c r="E35" s="14">
        <v>300.70499999999998</v>
      </c>
      <c r="F35" s="14">
        <v>297.10300000000001</v>
      </c>
      <c r="G35" s="14">
        <v>395.30399999999997</v>
      </c>
      <c r="H35" s="14">
        <v>414.78100000000001</v>
      </c>
      <c r="I35" s="14">
        <v>212.06299999999999</v>
      </c>
      <c r="J35" s="14">
        <v>278.24799999999999</v>
      </c>
      <c r="K35" s="15" t="s">
        <v>277</v>
      </c>
      <c r="L35" s="14">
        <v>306.14299999999997</v>
      </c>
    </row>
    <row r="36" spans="2:12" x14ac:dyDescent="0.2">
      <c r="B36" s="1" t="s">
        <v>126</v>
      </c>
      <c r="C36" s="13">
        <v>283.90800000000002</v>
      </c>
      <c r="D36" s="14">
        <v>274.33</v>
      </c>
      <c r="E36" s="14">
        <v>300.70499999999998</v>
      </c>
      <c r="F36" s="14">
        <v>291.44</v>
      </c>
      <c r="G36" s="14">
        <v>399.09500000000003</v>
      </c>
      <c r="H36" s="14">
        <v>316.41199999999998</v>
      </c>
      <c r="I36" s="14">
        <v>199.97</v>
      </c>
      <c r="J36" s="14">
        <v>266.21499999999997</v>
      </c>
      <c r="K36" s="15" t="s">
        <v>277</v>
      </c>
      <c r="L36" s="14">
        <v>302.85599999999999</v>
      </c>
    </row>
    <row r="37" spans="2:12" x14ac:dyDescent="0.2">
      <c r="B37" s="1" t="s">
        <v>236</v>
      </c>
      <c r="C37" s="13">
        <v>291.23500000000001</v>
      </c>
      <c r="D37" s="14">
        <v>282.82600000000002</v>
      </c>
      <c r="E37" s="14">
        <v>315.642</v>
      </c>
      <c r="F37" s="14">
        <v>292.16199999999998</v>
      </c>
      <c r="G37" s="14">
        <v>404.81299999999999</v>
      </c>
      <c r="H37" s="14">
        <v>341.73700000000002</v>
      </c>
      <c r="I37" s="14">
        <v>211.67500000000001</v>
      </c>
      <c r="J37" s="14">
        <v>269.68099999999998</v>
      </c>
      <c r="K37" s="15" t="s">
        <v>277</v>
      </c>
      <c r="L37" s="14">
        <v>307.76600000000002</v>
      </c>
    </row>
    <row r="38" spans="2:12" x14ac:dyDescent="0.2">
      <c r="B38" s="1" t="s">
        <v>237</v>
      </c>
      <c r="C38" s="13">
        <v>689.83799999999997</v>
      </c>
      <c r="D38" s="14">
        <v>666.06799999999998</v>
      </c>
      <c r="E38" s="14">
        <v>571.88099999999997</v>
      </c>
      <c r="F38" s="14">
        <v>758.64700000000005</v>
      </c>
      <c r="G38" s="14">
        <v>1325.9469999999999</v>
      </c>
      <c r="H38" s="14">
        <v>683.29899999999998</v>
      </c>
      <c r="I38" s="14">
        <v>463.75799999999998</v>
      </c>
      <c r="J38" s="14">
        <v>635.13199999999995</v>
      </c>
      <c r="K38" s="15" t="s">
        <v>277</v>
      </c>
      <c r="L38" s="14">
        <v>736.75599999999997</v>
      </c>
    </row>
    <row r="39" spans="2:12" ht="18" thickBot="1" x14ac:dyDescent="0.25">
      <c r="B39" s="4"/>
      <c r="C39" s="69"/>
      <c r="D39" s="67"/>
      <c r="E39" s="67"/>
      <c r="F39" s="67"/>
      <c r="G39" s="67"/>
      <c r="H39" s="67"/>
      <c r="I39" s="67"/>
      <c r="J39" s="67"/>
      <c r="K39" s="67"/>
      <c r="L39" s="67"/>
    </row>
    <row r="40" spans="2:12" x14ac:dyDescent="0.2">
      <c r="C40" s="1" t="s">
        <v>280</v>
      </c>
      <c r="D40" s="14"/>
      <c r="E40" s="14"/>
      <c r="F40" s="14"/>
      <c r="G40" s="14"/>
      <c r="H40" s="14"/>
      <c r="I40" s="14"/>
      <c r="J40" s="14"/>
      <c r="K40" s="14"/>
      <c r="L40" s="14"/>
    </row>
    <row r="42" spans="2:12" x14ac:dyDescent="0.2">
      <c r="C42" s="3" t="s">
        <v>281</v>
      </c>
      <c r="E42" s="30"/>
    </row>
    <row r="43" spans="2:12" ht="18" thickBot="1" x14ac:dyDescent="0.25">
      <c r="B43" s="4"/>
      <c r="C43" s="4"/>
      <c r="D43" s="4"/>
      <c r="E43" s="4"/>
      <c r="F43" s="4"/>
      <c r="G43" s="4"/>
      <c r="H43" s="4"/>
      <c r="I43" s="4"/>
      <c r="J43" s="4"/>
      <c r="K43" s="21" t="s">
        <v>288</v>
      </c>
      <c r="L43" s="4"/>
    </row>
    <row r="44" spans="2:12" x14ac:dyDescent="0.2">
      <c r="C44" s="7"/>
      <c r="D44" s="5" t="s">
        <v>256</v>
      </c>
      <c r="E44" s="7"/>
      <c r="F44" s="7"/>
      <c r="G44" s="5" t="s">
        <v>257</v>
      </c>
      <c r="H44" s="7"/>
      <c r="I44" s="5" t="s">
        <v>258</v>
      </c>
      <c r="J44" s="7"/>
      <c r="K44" s="7"/>
      <c r="L44" s="7"/>
    </row>
    <row r="45" spans="2:12" x14ac:dyDescent="0.2">
      <c r="C45" s="5" t="s">
        <v>259</v>
      </c>
      <c r="D45" s="5" t="s">
        <v>260</v>
      </c>
      <c r="E45" s="5" t="s">
        <v>261</v>
      </c>
      <c r="F45" s="5" t="s">
        <v>262</v>
      </c>
      <c r="G45" s="5" t="s">
        <v>263</v>
      </c>
      <c r="H45" s="5" t="s">
        <v>264</v>
      </c>
      <c r="I45" s="5" t="s">
        <v>265</v>
      </c>
      <c r="J45" s="5" t="s">
        <v>266</v>
      </c>
      <c r="K45" s="5" t="s">
        <v>267</v>
      </c>
      <c r="L45" s="5" t="s">
        <v>268</v>
      </c>
    </row>
    <row r="46" spans="2:12" x14ac:dyDescent="0.2">
      <c r="B46" s="8"/>
      <c r="C46" s="9" t="s">
        <v>269</v>
      </c>
      <c r="D46" s="9" t="s">
        <v>270</v>
      </c>
      <c r="E46" s="61"/>
      <c r="F46" s="61"/>
      <c r="G46" s="9" t="s">
        <v>271</v>
      </c>
      <c r="H46" s="9" t="s">
        <v>272</v>
      </c>
      <c r="I46" s="9" t="s">
        <v>273</v>
      </c>
      <c r="J46" s="9" t="s">
        <v>274</v>
      </c>
      <c r="K46" s="61"/>
      <c r="L46" s="9" t="s">
        <v>275</v>
      </c>
    </row>
    <row r="47" spans="2:12" x14ac:dyDescent="0.2">
      <c r="C47" s="7"/>
    </row>
    <row r="48" spans="2:12" x14ac:dyDescent="0.2">
      <c r="B48" s="1" t="s">
        <v>293</v>
      </c>
      <c r="C48" s="13">
        <v>335</v>
      </c>
      <c r="D48" s="14">
        <v>329</v>
      </c>
      <c r="E48" s="14">
        <v>372</v>
      </c>
      <c r="F48" s="14">
        <v>320</v>
      </c>
      <c r="G48" s="14">
        <v>556</v>
      </c>
      <c r="H48" s="14">
        <v>374</v>
      </c>
      <c r="I48" s="14">
        <v>258</v>
      </c>
      <c r="J48" s="14">
        <v>450</v>
      </c>
      <c r="K48" s="14">
        <v>258</v>
      </c>
      <c r="L48" s="14">
        <v>349</v>
      </c>
    </row>
    <row r="49" spans="2:12" x14ac:dyDescent="0.2">
      <c r="B49" s="1" t="s">
        <v>294</v>
      </c>
      <c r="C49" s="13">
        <v>327</v>
      </c>
      <c r="D49" s="14">
        <v>314</v>
      </c>
      <c r="E49" s="14">
        <v>349</v>
      </c>
      <c r="F49" s="14">
        <v>303</v>
      </c>
      <c r="G49" s="14">
        <v>624</v>
      </c>
      <c r="H49" s="14">
        <v>415</v>
      </c>
      <c r="I49" s="14">
        <v>236</v>
      </c>
      <c r="J49" s="14">
        <v>409</v>
      </c>
      <c r="K49" s="14">
        <v>244</v>
      </c>
      <c r="L49" s="14">
        <v>362</v>
      </c>
    </row>
    <row r="50" spans="2:12" x14ac:dyDescent="0.2">
      <c r="B50" s="1" t="s">
        <v>295</v>
      </c>
      <c r="C50" s="13">
        <v>342</v>
      </c>
      <c r="D50" s="14">
        <v>327</v>
      </c>
      <c r="E50" s="14">
        <v>333</v>
      </c>
      <c r="F50" s="14">
        <v>321</v>
      </c>
      <c r="G50" s="14">
        <v>587</v>
      </c>
      <c r="H50" s="14">
        <v>415</v>
      </c>
      <c r="I50" s="14">
        <v>259</v>
      </c>
      <c r="J50" s="14">
        <v>431</v>
      </c>
      <c r="K50" s="14">
        <v>303</v>
      </c>
      <c r="L50" s="14">
        <v>381</v>
      </c>
    </row>
    <row r="51" spans="2:12" x14ac:dyDescent="0.2">
      <c r="B51" s="1" t="s">
        <v>223</v>
      </c>
      <c r="C51" s="13">
        <v>345.51799999999997</v>
      </c>
      <c r="D51" s="14">
        <v>327.89100000000002</v>
      </c>
      <c r="E51" s="14">
        <v>349.30900000000003</v>
      </c>
      <c r="F51" s="14">
        <v>326.01799999999997</v>
      </c>
      <c r="G51" s="14">
        <v>600.41700000000003</v>
      </c>
      <c r="H51" s="14">
        <v>410.20299999999997</v>
      </c>
      <c r="I51" s="14">
        <v>247.17099999999999</v>
      </c>
      <c r="J51" s="14">
        <v>439.55900000000003</v>
      </c>
      <c r="K51" s="14">
        <v>250.273</v>
      </c>
      <c r="L51" s="14">
        <v>388.50400000000002</v>
      </c>
    </row>
    <row r="52" spans="2:12" x14ac:dyDescent="0.2">
      <c r="C52" s="7"/>
    </row>
    <row r="53" spans="2:12" x14ac:dyDescent="0.2">
      <c r="B53" s="1" t="s">
        <v>224</v>
      </c>
      <c r="C53" s="13">
        <v>334.589</v>
      </c>
      <c r="D53" s="14">
        <v>326.01400000000001</v>
      </c>
      <c r="E53" s="14">
        <v>374.50200000000001</v>
      </c>
      <c r="F53" s="14">
        <v>311.709</v>
      </c>
      <c r="G53" s="14">
        <v>540.22400000000005</v>
      </c>
      <c r="H53" s="14">
        <v>338.90100000000001</v>
      </c>
      <c r="I53" s="14">
        <v>273.55</v>
      </c>
      <c r="J53" s="14">
        <v>466.51499999999999</v>
      </c>
      <c r="K53" s="14">
        <v>338.99099999999999</v>
      </c>
      <c r="L53" s="14">
        <v>354.97199999999998</v>
      </c>
    </row>
    <row r="54" spans="2:12" x14ac:dyDescent="0.2">
      <c r="B54" s="1" t="s">
        <v>225</v>
      </c>
      <c r="C54" s="13">
        <v>341.81900000000002</v>
      </c>
      <c r="D54" s="14">
        <v>325.012</v>
      </c>
      <c r="E54" s="14">
        <v>367.96199999999999</v>
      </c>
      <c r="F54" s="14">
        <v>313.88499999999999</v>
      </c>
      <c r="G54" s="14">
        <v>532.27200000000005</v>
      </c>
      <c r="H54" s="14">
        <v>366.072</v>
      </c>
      <c r="I54" s="14">
        <v>260.32</v>
      </c>
      <c r="J54" s="14">
        <v>455.23899999999998</v>
      </c>
      <c r="K54" s="14">
        <v>381.68200000000002</v>
      </c>
      <c r="L54" s="14">
        <v>381.49099999999999</v>
      </c>
    </row>
    <row r="55" spans="2:12" x14ac:dyDescent="0.2">
      <c r="B55" s="1" t="s">
        <v>226</v>
      </c>
      <c r="C55" s="13">
        <v>337.38900000000001</v>
      </c>
      <c r="D55" s="14">
        <v>313.58199999999999</v>
      </c>
      <c r="E55" s="14">
        <v>357.24700000000001</v>
      </c>
      <c r="F55" s="14">
        <v>307.91500000000002</v>
      </c>
      <c r="G55" s="14">
        <v>497.90100000000001</v>
      </c>
      <c r="H55" s="14">
        <v>370.40300000000002</v>
      </c>
      <c r="I55" s="14">
        <v>238.21600000000001</v>
      </c>
      <c r="J55" s="14">
        <v>429.36399999999998</v>
      </c>
      <c r="K55" s="14">
        <v>306.62099999999998</v>
      </c>
      <c r="L55" s="14">
        <v>393.065</v>
      </c>
    </row>
    <row r="56" spans="2:12" x14ac:dyDescent="0.2">
      <c r="B56" s="3" t="s">
        <v>292</v>
      </c>
      <c r="C56" s="16">
        <v>328.15100000000001</v>
      </c>
      <c r="D56" s="17">
        <v>314.76299999999998</v>
      </c>
      <c r="E56" s="17">
        <v>321.06400000000002</v>
      </c>
      <c r="F56" s="17">
        <v>314.46800000000002</v>
      </c>
      <c r="G56" s="17">
        <v>552.49</v>
      </c>
      <c r="H56" s="17">
        <v>357.98500000000001</v>
      </c>
      <c r="I56" s="17">
        <v>269.53800000000001</v>
      </c>
      <c r="J56" s="17">
        <v>382.17700000000002</v>
      </c>
      <c r="K56" s="17">
        <v>398.10700000000003</v>
      </c>
      <c r="L56" s="17">
        <v>358.62099999999998</v>
      </c>
    </row>
    <row r="57" spans="2:12" x14ac:dyDescent="0.2">
      <c r="C57" s="7"/>
    </row>
    <row r="58" spans="2:12" x14ac:dyDescent="0.2">
      <c r="B58" s="1" t="s">
        <v>279</v>
      </c>
      <c r="C58" s="13">
        <v>273.33600000000001</v>
      </c>
      <c r="D58" s="14">
        <v>262.59300000000002</v>
      </c>
      <c r="E58" s="14">
        <v>299.63600000000002</v>
      </c>
      <c r="F58" s="14">
        <v>250.05699999999999</v>
      </c>
      <c r="G58" s="14">
        <v>391.54300000000001</v>
      </c>
      <c r="H58" s="14">
        <v>306.11399999999998</v>
      </c>
      <c r="I58" s="14">
        <v>235.03700000000001</v>
      </c>
      <c r="J58" s="14">
        <v>290.02300000000002</v>
      </c>
      <c r="K58" s="14">
        <v>309.93299999999999</v>
      </c>
      <c r="L58" s="14">
        <v>298.214</v>
      </c>
    </row>
    <row r="59" spans="2:12" x14ac:dyDescent="0.2">
      <c r="B59" s="1" t="s">
        <v>229</v>
      </c>
      <c r="C59" s="13">
        <v>265.86599999999999</v>
      </c>
      <c r="D59" s="14">
        <v>257.923</v>
      </c>
      <c r="E59" s="14">
        <v>292.06</v>
      </c>
      <c r="F59" s="14">
        <v>256.65800000000002</v>
      </c>
      <c r="G59" s="14">
        <v>391.64100000000002</v>
      </c>
      <c r="H59" s="14">
        <v>289.01100000000002</v>
      </c>
      <c r="I59" s="14">
        <v>221.92699999999999</v>
      </c>
      <c r="J59" s="14">
        <v>291.39</v>
      </c>
      <c r="K59" s="14">
        <v>309.39</v>
      </c>
      <c r="L59" s="14">
        <v>284.19299999999998</v>
      </c>
    </row>
    <row r="60" spans="2:12" x14ac:dyDescent="0.2">
      <c r="B60" s="1" t="s">
        <v>230</v>
      </c>
      <c r="C60" s="13">
        <v>291.09699999999998</v>
      </c>
      <c r="D60" s="14">
        <v>272.505</v>
      </c>
      <c r="E60" s="14">
        <v>293.41300000000001</v>
      </c>
      <c r="F60" s="14">
        <v>269.01600000000002</v>
      </c>
      <c r="G60" s="14">
        <v>539.22500000000002</v>
      </c>
      <c r="H60" s="14">
        <v>332.45699999999999</v>
      </c>
      <c r="I60" s="14">
        <v>227.80699999999999</v>
      </c>
      <c r="J60" s="14">
        <v>301.24299999999999</v>
      </c>
      <c r="K60" s="14">
        <v>312.87</v>
      </c>
      <c r="L60" s="14">
        <v>334.202</v>
      </c>
    </row>
    <row r="61" spans="2:12" x14ac:dyDescent="0.2">
      <c r="B61" s="1" t="s">
        <v>231</v>
      </c>
      <c r="C61" s="13">
        <v>274.58100000000002</v>
      </c>
      <c r="D61" s="14">
        <v>263.27499999999998</v>
      </c>
      <c r="E61" s="14">
        <v>298.24</v>
      </c>
      <c r="F61" s="14">
        <v>255.14500000000001</v>
      </c>
      <c r="G61" s="14">
        <v>397.57499999999999</v>
      </c>
      <c r="H61" s="14">
        <v>292.55399999999997</v>
      </c>
      <c r="I61" s="14">
        <v>233.995</v>
      </c>
      <c r="J61" s="14">
        <v>296.89800000000002</v>
      </c>
      <c r="K61" s="14">
        <v>316.14600000000002</v>
      </c>
      <c r="L61" s="14">
        <v>300.63900000000001</v>
      </c>
    </row>
    <row r="62" spans="2:12" x14ac:dyDescent="0.2">
      <c r="B62" s="1" t="s">
        <v>232</v>
      </c>
      <c r="C62" s="13">
        <v>262.04599999999999</v>
      </c>
      <c r="D62" s="14">
        <v>255.08099999999999</v>
      </c>
      <c r="E62" s="14">
        <v>273.13799999999998</v>
      </c>
      <c r="F62" s="14">
        <v>253.589</v>
      </c>
      <c r="G62" s="14">
        <v>395.14499999999998</v>
      </c>
      <c r="H62" s="14">
        <v>287.24400000000003</v>
      </c>
      <c r="I62" s="14">
        <v>222.267</v>
      </c>
      <c r="J62" s="14">
        <v>294.32799999999997</v>
      </c>
      <c r="K62" s="14">
        <v>317.73700000000002</v>
      </c>
      <c r="L62" s="14">
        <v>277.88499999999999</v>
      </c>
    </row>
    <row r="63" spans="2:12" x14ac:dyDescent="0.2">
      <c r="B63" s="1" t="s">
        <v>233</v>
      </c>
      <c r="C63" s="13">
        <v>443.79</v>
      </c>
      <c r="D63" s="14">
        <v>415.19299999999998</v>
      </c>
      <c r="E63" s="14">
        <v>334.28199999999998</v>
      </c>
      <c r="F63" s="14">
        <v>399.68599999999998</v>
      </c>
      <c r="G63" s="14">
        <v>1181.252</v>
      </c>
      <c r="H63" s="14">
        <v>487.45800000000003</v>
      </c>
      <c r="I63" s="14">
        <v>304.71199999999999</v>
      </c>
      <c r="J63" s="14">
        <v>803.92700000000002</v>
      </c>
      <c r="K63" s="14">
        <v>926.54399999999998</v>
      </c>
      <c r="L63" s="14">
        <v>508.54500000000002</v>
      </c>
    </row>
    <row r="64" spans="2:12" x14ac:dyDescent="0.2">
      <c r="C64" s="13"/>
      <c r="D64" s="14"/>
      <c r="E64" s="14"/>
      <c r="F64" s="14"/>
      <c r="G64" s="14"/>
      <c r="H64" s="14"/>
      <c r="I64" s="14"/>
      <c r="J64" s="14"/>
      <c r="K64" s="14"/>
      <c r="L64" s="14"/>
    </row>
    <row r="65" spans="1:12" x14ac:dyDescent="0.2">
      <c r="B65" s="1" t="s">
        <v>125</v>
      </c>
      <c r="C65" s="13">
        <v>388.18599999999998</v>
      </c>
      <c r="D65" s="14">
        <v>373.637</v>
      </c>
      <c r="E65" s="14">
        <v>373.87599999999998</v>
      </c>
      <c r="F65" s="14">
        <v>410.67599999999999</v>
      </c>
      <c r="G65" s="14">
        <v>420.83</v>
      </c>
      <c r="H65" s="14">
        <v>371.79500000000002</v>
      </c>
      <c r="I65" s="14">
        <v>336.17200000000003</v>
      </c>
      <c r="J65" s="14">
        <v>361.26799999999997</v>
      </c>
      <c r="K65" s="14">
        <v>319.36399999999998</v>
      </c>
      <c r="L65" s="14">
        <v>421.041</v>
      </c>
    </row>
    <row r="66" spans="1:12" x14ac:dyDescent="0.2">
      <c r="B66" s="1" t="s">
        <v>234</v>
      </c>
      <c r="C66" s="13">
        <v>292.791</v>
      </c>
      <c r="D66" s="14">
        <v>291.24200000000002</v>
      </c>
      <c r="E66" s="14">
        <v>330.30700000000002</v>
      </c>
      <c r="F66" s="14">
        <v>288.233</v>
      </c>
      <c r="G66" s="14">
        <v>397.10399999999998</v>
      </c>
      <c r="H66" s="14">
        <v>297.399</v>
      </c>
      <c r="I66" s="14">
        <v>271.42500000000001</v>
      </c>
      <c r="J66" s="14">
        <v>294.97399999999999</v>
      </c>
      <c r="K66" s="14">
        <v>320.47899999999998</v>
      </c>
      <c r="L66" s="14">
        <v>296.274</v>
      </c>
    </row>
    <row r="67" spans="1:12" x14ac:dyDescent="0.2">
      <c r="B67" s="1" t="s">
        <v>235</v>
      </c>
      <c r="C67" s="13">
        <v>282.315</v>
      </c>
      <c r="D67" s="14">
        <v>280.041</v>
      </c>
      <c r="E67" s="14">
        <v>278.83499999999998</v>
      </c>
      <c r="F67" s="14">
        <v>265.42200000000003</v>
      </c>
      <c r="G67" s="14">
        <v>396.39</v>
      </c>
      <c r="H67" s="14">
        <v>384.15300000000002</v>
      </c>
      <c r="I67" s="14">
        <v>250.57499999999999</v>
      </c>
      <c r="J67" s="14">
        <v>290.41800000000001</v>
      </c>
      <c r="K67" s="14">
        <v>322.43799999999999</v>
      </c>
      <c r="L67" s="14">
        <v>287.42899999999997</v>
      </c>
    </row>
    <row r="68" spans="1:12" x14ac:dyDescent="0.2">
      <c r="B68" s="1" t="s">
        <v>126</v>
      </c>
      <c r="C68" s="13">
        <v>269.108</v>
      </c>
      <c r="D68" s="14">
        <v>261.63799999999998</v>
      </c>
      <c r="E68" s="14">
        <v>279.21899999999999</v>
      </c>
      <c r="F68" s="14">
        <v>261.99799999999999</v>
      </c>
      <c r="G68" s="14">
        <v>398.41699999999997</v>
      </c>
      <c r="H68" s="14">
        <v>293.09399999999999</v>
      </c>
      <c r="I68" s="14">
        <v>231.69800000000001</v>
      </c>
      <c r="J68" s="14">
        <v>283.483</v>
      </c>
      <c r="K68" s="14">
        <v>324.245</v>
      </c>
      <c r="L68" s="14">
        <v>286.024</v>
      </c>
    </row>
    <row r="69" spans="1:12" x14ac:dyDescent="0.2">
      <c r="B69" s="1" t="s">
        <v>236</v>
      </c>
      <c r="C69" s="13">
        <v>280.39100000000002</v>
      </c>
      <c r="D69" s="14">
        <v>275.52499999999998</v>
      </c>
      <c r="E69" s="14">
        <v>275.57799999999997</v>
      </c>
      <c r="F69" s="14">
        <v>262.57</v>
      </c>
      <c r="G69" s="14">
        <v>397.4</v>
      </c>
      <c r="H69" s="14">
        <v>337.26400000000001</v>
      </c>
      <c r="I69" s="14">
        <v>259.34699999999998</v>
      </c>
      <c r="J69" s="14">
        <v>282.024</v>
      </c>
      <c r="K69" s="14">
        <v>325.05</v>
      </c>
      <c r="L69" s="14">
        <v>291.44099999999997</v>
      </c>
    </row>
    <row r="70" spans="1:12" x14ac:dyDescent="0.2">
      <c r="B70" s="1" t="s">
        <v>237</v>
      </c>
      <c r="C70" s="13">
        <v>616.36300000000006</v>
      </c>
      <c r="D70" s="14">
        <v>572.678</v>
      </c>
      <c r="E70" s="14">
        <v>530.84</v>
      </c>
      <c r="F70" s="14">
        <v>614.03099999999995</v>
      </c>
      <c r="G70" s="14">
        <v>1324.6210000000001</v>
      </c>
      <c r="H70" s="14">
        <v>608.12800000000004</v>
      </c>
      <c r="I70" s="14">
        <v>442.02100000000002</v>
      </c>
      <c r="J70" s="14">
        <v>790.351</v>
      </c>
      <c r="K70" s="14">
        <v>703.06600000000003</v>
      </c>
      <c r="L70" s="14">
        <v>714.09400000000005</v>
      </c>
    </row>
    <row r="71" spans="1:12" ht="18" thickBot="1" x14ac:dyDescent="0.25">
      <c r="B71" s="34"/>
      <c r="C71" s="69"/>
      <c r="D71" s="67"/>
      <c r="E71" s="67"/>
      <c r="F71" s="67"/>
      <c r="G71" s="67"/>
      <c r="H71" s="67"/>
      <c r="I71" s="67"/>
      <c r="J71" s="67"/>
      <c r="K71" s="67"/>
      <c r="L71" s="67"/>
    </row>
    <row r="72" spans="1:12" x14ac:dyDescent="0.2">
      <c r="B72" s="30"/>
      <c r="C72" s="1" t="s">
        <v>280</v>
      </c>
      <c r="D72" s="30"/>
      <c r="E72" s="30"/>
      <c r="F72" s="30"/>
      <c r="G72" s="30"/>
      <c r="H72" s="30"/>
      <c r="I72" s="30"/>
      <c r="J72" s="30"/>
      <c r="K72" s="30"/>
      <c r="L72" s="30"/>
    </row>
    <row r="73" spans="1:12" x14ac:dyDescent="0.2">
      <c r="A73" s="1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</row>
  </sheetData>
  <phoneticPr fontId="2"/>
  <pageMargins left="0.32" right="0.54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workbookViewId="0"/>
  </sheetViews>
  <sheetFormatPr defaultColWidth="10.875" defaultRowHeight="17.25" x14ac:dyDescent="0.2"/>
  <cols>
    <col min="1" max="1" width="13.375" style="71" customWidth="1"/>
    <col min="2" max="2" width="18.375" style="71" customWidth="1"/>
    <col min="3" max="3" width="10.875" style="71"/>
    <col min="4" max="4" width="13.375" style="71" customWidth="1"/>
    <col min="5" max="6" width="10.875" style="71"/>
    <col min="7" max="7" width="12.125" style="71" customWidth="1"/>
    <col min="8" max="8" width="10.875" style="71"/>
    <col min="9" max="11" width="12.125" style="71" customWidth="1"/>
    <col min="12" max="12" width="9.625" style="71" customWidth="1"/>
    <col min="13" max="256" width="10.875" style="71"/>
    <col min="257" max="257" width="13.375" style="71" customWidth="1"/>
    <col min="258" max="258" width="18.375" style="71" customWidth="1"/>
    <col min="259" max="259" width="10.875" style="71"/>
    <col min="260" max="260" width="13.375" style="71" customWidth="1"/>
    <col min="261" max="262" width="10.875" style="71"/>
    <col min="263" max="263" width="12.125" style="71" customWidth="1"/>
    <col min="264" max="264" width="10.875" style="71"/>
    <col min="265" max="267" width="12.125" style="71" customWidth="1"/>
    <col min="268" max="268" width="9.625" style="71" customWidth="1"/>
    <col min="269" max="512" width="10.875" style="71"/>
    <col min="513" max="513" width="13.375" style="71" customWidth="1"/>
    <col min="514" max="514" width="18.375" style="71" customWidth="1"/>
    <col min="515" max="515" width="10.875" style="71"/>
    <col min="516" max="516" width="13.375" style="71" customWidth="1"/>
    <col min="517" max="518" width="10.875" style="71"/>
    <col min="519" max="519" width="12.125" style="71" customWidth="1"/>
    <col min="520" max="520" width="10.875" style="71"/>
    <col min="521" max="523" width="12.125" style="71" customWidth="1"/>
    <col min="524" max="524" width="9.625" style="71" customWidth="1"/>
    <col min="525" max="768" width="10.875" style="71"/>
    <col min="769" max="769" width="13.375" style="71" customWidth="1"/>
    <col min="770" max="770" width="18.375" style="71" customWidth="1"/>
    <col min="771" max="771" width="10.875" style="71"/>
    <col min="772" max="772" width="13.375" style="71" customWidth="1"/>
    <col min="773" max="774" width="10.875" style="71"/>
    <col min="775" max="775" width="12.125" style="71" customWidth="1"/>
    <col min="776" max="776" width="10.875" style="71"/>
    <col min="777" max="779" width="12.125" style="71" customWidth="1"/>
    <col min="780" max="780" width="9.625" style="71" customWidth="1"/>
    <col min="781" max="1024" width="10.875" style="71"/>
    <col min="1025" max="1025" width="13.375" style="71" customWidth="1"/>
    <col min="1026" max="1026" width="18.375" style="71" customWidth="1"/>
    <col min="1027" max="1027" width="10.875" style="71"/>
    <col min="1028" max="1028" width="13.375" style="71" customWidth="1"/>
    <col min="1029" max="1030" width="10.875" style="71"/>
    <col min="1031" max="1031" width="12.125" style="71" customWidth="1"/>
    <col min="1032" max="1032" width="10.875" style="71"/>
    <col min="1033" max="1035" width="12.125" style="71" customWidth="1"/>
    <col min="1036" max="1036" width="9.625" style="71" customWidth="1"/>
    <col min="1037" max="1280" width="10.875" style="71"/>
    <col min="1281" max="1281" width="13.375" style="71" customWidth="1"/>
    <col min="1282" max="1282" width="18.375" style="71" customWidth="1"/>
    <col min="1283" max="1283" width="10.875" style="71"/>
    <col min="1284" max="1284" width="13.375" style="71" customWidth="1"/>
    <col min="1285" max="1286" width="10.875" style="71"/>
    <col min="1287" max="1287" width="12.125" style="71" customWidth="1"/>
    <col min="1288" max="1288" width="10.875" style="71"/>
    <col min="1289" max="1291" width="12.125" style="71" customWidth="1"/>
    <col min="1292" max="1292" width="9.625" style="71" customWidth="1"/>
    <col min="1293" max="1536" width="10.875" style="71"/>
    <col min="1537" max="1537" width="13.375" style="71" customWidth="1"/>
    <col min="1538" max="1538" width="18.375" style="71" customWidth="1"/>
    <col min="1539" max="1539" width="10.875" style="71"/>
    <col min="1540" max="1540" width="13.375" style="71" customWidth="1"/>
    <col min="1541" max="1542" width="10.875" style="71"/>
    <col min="1543" max="1543" width="12.125" style="71" customWidth="1"/>
    <col min="1544" max="1544" width="10.875" style="71"/>
    <col min="1545" max="1547" width="12.125" style="71" customWidth="1"/>
    <col min="1548" max="1548" width="9.625" style="71" customWidth="1"/>
    <col min="1549" max="1792" width="10.875" style="71"/>
    <col min="1793" max="1793" width="13.375" style="71" customWidth="1"/>
    <col min="1794" max="1794" width="18.375" style="71" customWidth="1"/>
    <col min="1795" max="1795" width="10.875" style="71"/>
    <col min="1796" max="1796" width="13.375" style="71" customWidth="1"/>
    <col min="1797" max="1798" width="10.875" style="71"/>
    <col min="1799" max="1799" width="12.125" style="71" customWidth="1"/>
    <col min="1800" max="1800" width="10.875" style="71"/>
    <col min="1801" max="1803" width="12.125" style="71" customWidth="1"/>
    <col min="1804" max="1804" width="9.625" style="71" customWidth="1"/>
    <col min="1805" max="2048" width="10.875" style="71"/>
    <col min="2049" max="2049" width="13.375" style="71" customWidth="1"/>
    <col min="2050" max="2050" width="18.375" style="71" customWidth="1"/>
    <col min="2051" max="2051" width="10.875" style="71"/>
    <col min="2052" max="2052" width="13.375" style="71" customWidth="1"/>
    <col min="2053" max="2054" width="10.875" style="71"/>
    <col min="2055" max="2055" width="12.125" style="71" customWidth="1"/>
    <col min="2056" max="2056" width="10.875" style="71"/>
    <col min="2057" max="2059" width="12.125" style="71" customWidth="1"/>
    <col min="2060" max="2060" width="9.625" style="71" customWidth="1"/>
    <col min="2061" max="2304" width="10.875" style="71"/>
    <col min="2305" max="2305" width="13.375" style="71" customWidth="1"/>
    <col min="2306" max="2306" width="18.375" style="71" customWidth="1"/>
    <col min="2307" max="2307" width="10.875" style="71"/>
    <col min="2308" max="2308" width="13.375" style="71" customWidth="1"/>
    <col min="2309" max="2310" width="10.875" style="71"/>
    <col min="2311" max="2311" width="12.125" style="71" customWidth="1"/>
    <col min="2312" max="2312" width="10.875" style="71"/>
    <col min="2313" max="2315" width="12.125" style="71" customWidth="1"/>
    <col min="2316" max="2316" width="9.625" style="71" customWidth="1"/>
    <col min="2317" max="2560" width="10.875" style="71"/>
    <col min="2561" max="2561" width="13.375" style="71" customWidth="1"/>
    <col min="2562" max="2562" width="18.375" style="71" customWidth="1"/>
    <col min="2563" max="2563" width="10.875" style="71"/>
    <col min="2564" max="2564" width="13.375" style="71" customWidth="1"/>
    <col min="2565" max="2566" width="10.875" style="71"/>
    <col min="2567" max="2567" width="12.125" style="71" customWidth="1"/>
    <col min="2568" max="2568" width="10.875" style="71"/>
    <col min="2569" max="2571" width="12.125" style="71" customWidth="1"/>
    <col min="2572" max="2572" width="9.625" style="71" customWidth="1"/>
    <col min="2573" max="2816" width="10.875" style="71"/>
    <col min="2817" max="2817" width="13.375" style="71" customWidth="1"/>
    <col min="2818" max="2818" width="18.375" style="71" customWidth="1"/>
    <col min="2819" max="2819" width="10.875" style="71"/>
    <col min="2820" max="2820" width="13.375" style="71" customWidth="1"/>
    <col min="2821" max="2822" width="10.875" style="71"/>
    <col min="2823" max="2823" width="12.125" style="71" customWidth="1"/>
    <col min="2824" max="2824" width="10.875" style="71"/>
    <col min="2825" max="2827" width="12.125" style="71" customWidth="1"/>
    <col min="2828" max="2828" width="9.625" style="71" customWidth="1"/>
    <col min="2829" max="3072" width="10.875" style="71"/>
    <col min="3073" max="3073" width="13.375" style="71" customWidth="1"/>
    <col min="3074" max="3074" width="18.375" style="71" customWidth="1"/>
    <col min="3075" max="3075" width="10.875" style="71"/>
    <col min="3076" max="3076" width="13.375" style="71" customWidth="1"/>
    <col min="3077" max="3078" width="10.875" style="71"/>
    <col min="3079" max="3079" width="12.125" style="71" customWidth="1"/>
    <col min="3080" max="3080" width="10.875" style="71"/>
    <col min="3081" max="3083" width="12.125" style="71" customWidth="1"/>
    <col min="3084" max="3084" width="9.625" style="71" customWidth="1"/>
    <col min="3085" max="3328" width="10.875" style="71"/>
    <col min="3329" max="3329" width="13.375" style="71" customWidth="1"/>
    <col min="3330" max="3330" width="18.375" style="71" customWidth="1"/>
    <col min="3331" max="3331" width="10.875" style="71"/>
    <col min="3332" max="3332" width="13.375" style="71" customWidth="1"/>
    <col min="3333" max="3334" width="10.875" style="71"/>
    <col min="3335" max="3335" width="12.125" style="71" customWidth="1"/>
    <col min="3336" max="3336" width="10.875" style="71"/>
    <col min="3337" max="3339" width="12.125" style="71" customWidth="1"/>
    <col min="3340" max="3340" width="9.625" style="71" customWidth="1"/>
    <col min="3341" max="3584" width="10.875" style="71"/>
    <col min="3585" max="3585" width="13.375" style="71" customWidth="1"/>
    <col min="3586" max="3586" width="18.375" style="71" customWidth="1"/>
    <col min="3587" max="3587" width="10.875" style="71"/>
    <col min="3588" max="3588" width="13.375" style="71" customWidth="1"/>
    <col min="3589" max="3590" width="10.875" style="71"/>
    <col min="3591" max="3591" width="12.125" style="71" customWidth="1"/>
    <col min="3592" max="3592" width="10.875" style="71"/>
    <col min="3593" max="3595" width="12.125" style="71" customWidth="1"/>
    <col min="3596" max="3596" width="9.625" style="71" customWidth="1"/>
    <col min="3597" max="3840" width="10.875" style="71"/>
    <col min="3841" max="3841" width="13.375" style="71" customWidth="1"/>
    <col min="3842" max="3842" width="18.375" style="71" customWidth="1"/>
    <col min="3843" max="3843" width="10.875" style="71"/>
    <col min="3844" max="3844" width="13.375" style="71" customWidth="1"/>
    <col min="3845" max="3846" width="10.875" style="71"/>
    <col min="3847" max="3847" width="12.125" style="71" customWidth="1"/>
    <col min="3848" max="3848" width="10.875" style="71"/>
    <col min="3849" max="3851" width="12.125" style="71" customWidth="1"/>
    <col min="3852" max="3852" width="9.625" style="71" customWidth="1"/>
    <col min="3853" max="4096" width="10.875" style="71"/>
    <col min="4097" max="4097" width="13.375" style="71" customWidth="1"/>
    <col min="4098" max="4098" width="18.375" style="71" customWidth="1"/>
    <col min="4099" max="4099" width="10.875" style="71"/>
    <col min="4100" max="4100" width="13.375" style="71" customWidth="1"/>
    <col min="4101" max="4102" width="10.875" style="71"/>
    <col min="4103" max="4103" width="12.125" style="71" customWidth="1"/>
    <col min="4104" max="4104" width="10.875" style="71"/>
    <col min="4105" max="4107" width="12.125" style="71" customWidth="1"/>
    <col min="4108" max="4108" width="9.625" style="71" customWidth="1"/>
    <col min="4109" max="4352" width="10.875" style="71"/>
    <col min="4353" max="4353" width="13.375" style="71" customWidth="1"/>
    <col min="4354" max="4354" width="18.375" style="71" customWidth="1"/>
    <col min="4355" max="4355" width="10.875" style="71"/>
    <col min="4356" max="4356" width="13.375" style="71" customWidth="1"/>
    <col min="4357" max="4358" width="10.875" style="71"/>
    <col min="4359" max="4359" width="12.125" style="71" customWidth="1"/>
    <col min="4360" max="4360" width="10.875" style="71"/>
    <col min="4361" max="4363" width="12.125" style="71" customWidth="1"/>
    <col min="4364" max="4364" width="9.625" style="71" customWidth="1"/>
    <col min="4365" max="4608" width="10.875" style="71"/>
    <col min="4609" max="4609" width="13.375" style="71" customWidth="1"/>
    <col min="4610" max="4610" width="18.375" style="71" customWidth="1"/>
    <col min="4611" max="4611" width="10.875" style="71"/>
    <col min="4612" max="4612" width="13.375" style="71" customWidth="1"/>
    <col min="4613" max="4614" width="10.875" style="71"/>
    <col min="4615" max="4615" width="12.125" style="71" customWidth="1"/>
    <col min="4616" max="4616" width="10.875" style="71"/>
    <col min="4617" max="4619" width="12.125" style="71" customWidth="1"/>
    <col min="4620" max="4620" width="9.625" style="71" customWidth="1"/>
    <col min="4621" max="4864" width="10.875" style="71"/>
    <col min="4865" max="4865" width="13.375" style="71" customWidth="1"/>
    <col min="4866" max="4866" width="18.375" style="71" customWidth="1"/>
    <col min="4867" max="4867" width="10.875" style="71"/>
    <col min="4868" max="4868" width="13.375" style="71" customWidth="1"/>
    <col min="4869" max="4870" width="10.875" style="71"/>
    <col min="4871" max="4871" width="12.125" style="71" customWidth="1"/>
    <col min="4872" max="4872" width="10.875" style="71"/>
    <col min="4873" max="4875" width="12.125" style="71" customWidth="1"/>
    <col min="4876" max="4876" width="9.625" style="71" customWidth="1"/>
    <col min="4877" max="5120" width="10.875" style="71"/>
    <col min="5121" max="5121" width="13.375" style="71" customWidth="1"/>
    <col min="5122" max="5122" width="18.375" style="71" customWidth="1"/>
    <col min="5123" max="5123" width="10.875" style="71"/>
    <col min="5124" max="5124" width="13.375" style="71" customWidth="1"/>
    <col min="5125" max="5126" width="10.875" style="71"/>
    <col min="5127" max="5127" width="12.125" style="71" customWidth="1"/>
    <col min="5128" max="5128" width="10.875" style="71"/>
    <col min="5129" max="5131" width="12.125" style="71" customWidth="1"/>
    <col min="5132" max="5132" width="9.625" style="71" customWidth="1"/>
    <col min="5133" max="5376" width="10.875" style="71"/>
    <col min="5377" max="5377" width="13.375" style="71" customWidth="1"/>
    <col min="5378" max="5378" width="18.375" style="71" customWidth="1"/>
    <col min="5379" max="5379" width="10.875" style="71"/>
    <col min="5380" max="5380" width="13.375" style="71" customWidth="1"/>
    <col min="5381" max="5382" width="10.875" style="71"/>
    <col min="5383" max="5383" width="12.125" style="71" customWidth="1"/>
    <col min="5384" max="5384" width="10.875" style="71"/>
    <col min="5385" max="5387" width="12.125" style="71" customWidth="1"/>
    <col min="5388" max="5388" width="9.625" style="71" customWidth="1"/>
    <col min="5389" max="5632" width="10.875" style="71"/>
    <col min="5633" max="5633" width="13.375" style="71" customWidth="1"/>
    <col min="5634" max="5634" width="18.375" style="71" customWidth="1"/>
    <col min="5635" max="5635" width="10.875" style="71"/>
    <col min="5636" max="5636" width="13.375" style="71" customWidth="1"/>
    <col min="5637" max="5638" width="10.875" style="71"/>
    <col min="5639" max="5639" width="12.125" style="71" customWidth="1"/>
    <col min="5640" max="5640" width="10.875" style="71"/>
    <col min="5641" max="5643" width="12.125" style="71" customWidth="1"/>
    <col min="5644" max="5644" width="9.625" style="71" customWidth="1"/>
    <col min="5645" max="5888" width="10.875" style="71"/>
    <col min="5889" max="5889" width="13.375" style="71" customWidth="1"/>
    <col min="5890" max="5890" width="18.375" style="71" customWidth="1"/>
    <col min="5891" max="5891" width="10.875" style="71"/>
    <col min="5892" max="5892" width="13.375" style="71" customWidth="1"/>
    <col min="5893" max="5894" width="10.875" style="71"/>
    <col min="5895" max="5895" width="12.125" style="71" customWidth="1"/>
    <col min="5896" max="5896" width="10.875" style="71"/>
    <col min="5897" max="5899" width="12.125" style="71" customWidth="1"/>
    <col min="5900" max="5900" width="9.625" style="71" customWidth="1"/>
    <col min="5901" max="6144" width="10.875" style="71"/>
    <col min="6145" max="6145" width="13.375" style="71" customWidth="1"/>
    <col min="6146" max="6146" width="18.375" style="71" customWidth="1"/>
    <col min="6147" max="6147" width="10.875" style="71"/>
    <col min="6148" max="6148" width="13.375" style="71" customWidth="1"/>
    <col min="6149" max="6150" width="10.875" style="71"/>
    <col min="6151" max="6151" width="12.125" style="71" customWidth="1"/>
    <col min="6152" max="6152" width="10.875" style="71"/>
    <col min="6153" max="6155" width="12.125" style="71" customWidth="1"/>
    <col min="6156" max="6156" width="9.625" style="71" customWidth="1"/>
    <col min="6157" max="6400" width="10.875" style="71"/>
    <col min="6401" max="6401" width="13.375" style="71" customWidth="1"/>
    <col min="6402" max="6402" width="18.375" style="71" customWidth="1"/>
    <col min="6403" max="6403" width="10.875" style="71"/>
    <col min="6404" max="6404" width="13.375" style="71" customWidth="1"/>
    <col min="6405" max="6406" width="10.875" style="71"/>
    <col min="6407" max="6407" width="12.125" style="71" customWidth="1"/>
    <col min="6408" max="6408" width="10.875" style="71"/>
    <col min="6409" max="6411" width="12.125" style="71" customWidth="1"/>
    <col min="6412" max="6412" width="9.625" style="71" customWidth="1"/>
    <col min="6413" max="6656" width="10.875" style="71"/>
    <col min="6657" max="6657" width="13.375" style="71" customWidth="1"/>
    <col min="6658" max="6658" width="18.375" style="71" customWidth="1"/>
    <col min="6659" max="6659" width="10.875" style="71"/>
    <col min="6660" max="6660" width="13.375" style="71" customWidth="1"/>
    <col min="6661" max="6662" width="10.875" style="71"/>
    <col min="6663" max="6663" width="12.125" style="71" customWidth="1"/>
    <col min="6664" max="6664" width="10.875" style="71"/>
    <col min="6665" max="6667" width="12.125" style="71" customWidth="1"/>
    <col min="6668" max="6668" width="9.625" style="71" customWidth="1"/>
    <col min="6669" max="6912" width="10.875" style="71"/>
    <col min="6913" max="6913" width="13.375" style="71" customWidth="1"/>
    <col min="6914" max="6914" width="18.375" style="71" customWidth="1"/>
    <col min="6915" max="6915" width="10.875" style="71"/>
    <col min="6916" max="6916" width="13.375" style="71" customWidth="1"/>
    <col min="6917" max="6918" width="10.875" style="71"/>
    <col min="6919" max="6919" width="12.125" style="71" customWidth="1"/>
    <col min="6920" max="6920" width="10.875" style="71"/>
    <col min="6921" max="6923" width="12.125" style="71" customWidth="1"/>
    <col min="6924" max="6924" width="9.625" style="71" customWidth="1"/>
    <col min="6925" max="7168" width="10.875" style="71"/>
    <col min="7169" max="7169" width="13.375" style="71" customWidth="1"/>
    <col min="7170" max="7170" width="18.375" style="71" customWidth="1"/>
    <col min="7171" max="7171" width="10.875" style="71"/>
    <col min="7172" max="7172" width="13.375" style="71" customWidth="1"/>
    <col min="7173" max="7174" width="10.875" style="71"/>
    <col min="7175" max="7175" width="12.125" style="71" customWidth="1"/>
    <col min="7176" max="7176" width="10.875" style="71"/>
    <col min="7177" max="7179" width="12.125" style="71" customWidth="1"/>
    <col min="7180" max="7180" width="9.625" style="71" customWidth="1"/>
    <col min="7181" max="7424" width="10.875" style="71"/>
    <col min="7425" max="7425" width="13.375" style="71" customWidth="1"/>
    <col min="7426" max="7426" width="18.375" style="71" customWidth="1"/>
    <col min="7427" max="7427" width="10.875" style="71"/>
    <col min="7428" max="7428" width="13.375" style="71" customWidth="1"/>
    <col min="7429" max="7430" width="10.875" style="71"/>
    <col min="7431" max="7431" width="12.125" style="71" customWidth="1"/>
    <col min="7432" max="7432" width="10.875" style="71"/>
    <col min="7433" max="7435" width="12.125" style="71" customWidth="1"/>
    <col min="7436" max="7436" width="9.625" style="71" customWidth="1"/>
    <col min="7437" max="7680" width="10.875" style="71"/>
    <col min="7681" max="7681" width="13.375" style="71" customWidth="1"/>
    <col min="7682" max="7682" width="18.375" style="71" customWidth="1"/>
    <col min="7683" max="7683" width="10.875" style="71"/>
    <col min="7684" max="7684" width="13.375" style="71" customWidth="1"/>
    <col min="7685" max="7686" width="10.875" style="71"/>
    <col min="7687" max="7687" width="12.125" style="71" customWidth="1"/>
    <col min="7688" max="7688" width="10.875" style="71"/>
    <col min="7689" max="7691" width="12.125" style="71" customWidth="1"/>
    <col min="7692" max="7692" width="9.625" style="71" customWidth="1"/>
    <col min="7693" max="7936" width="10.875" style="71"/>
    <col min="7937" max="7937" width="13.375" style="71" customWidth="1"/>
    <col min="7938" max="7938" width="18.375" style="71" customWidth="1"/>
    <col min="7939" max="7939" width="10.875" style="71"/>
    <col min="7940" max="7940" width="13.375" style="71" customWidth="1"/>
    <col min="7941" max="7942" width="10.875" style="71"/>
    <col min="7943" max="7943" width="12.125" style="71" customWidth="1"/>
    <col min="7944" max="7944" width="10.875" style="71"/>
    <col min="7945" max="7947" width="12.125" style="71" customWidth="1"/>
    <col min="7948" max="7948" width="9.625" style="71" customWidth="1"/>
    <col min="7949" max="8192" width="10.875" style="71"/>
    <col min="8193" max="8193" width="13.375" style="71" customWidth="1"/>
    <col min="8194" max="8194" width="18.375" style="71" customWidth="1"/>
    <col min="8195" max="8195" width="10.875" style="71"/>
    <col min="8196" max="8196" width="13.375" style="71" customWidth="1"/>
    <col min="8197" max="8198" width="10.875" style="71"/>
    <col min="8199" max="8199" width="12.125" style="71" customWidth="1"/>
    <col min="8200" max="8200" width="10.875" style="71"/>
    <col min="8201" max="8203" width="12.125" style="71" customWidth="1"/>
    <col min="8204" max="8204" width="9.625" style="71" customWidth="1"/>
    <col min="8205" max="8448" width="10.875" style="71"/>
    <col min="8449" max="8449" width="13.375" style="71" customWidth="1"/>
    <col min="8450" max="8450" width="18.375" style="71" customWidth="1"/>
    <col min="8451" max="8451" width="10.875" style="71"/>
    <col min="8452" max="8452" width="13.375" style="71" customWidth="1"/>
    <col min="8453" max="8454" width="10.875" style="71"/>
    <col min="8455" max="8455" width="12.125" style="71" customWidth="1"/>
    <col min="8456" max="8456" width="10.875" style="71"/>
    <col min="8457" max="8459" width="12.125" style="71" customWidth="1"/>
    <col min="8460" max="8460" width="9.625" style="71" customWidth="1"/>
    <col min="8461" max="8704" width="10.875" style="71"/>
    <col min="8705" max="8705" width="13.375" style="71" customWidth="1"/>
    <col min="8706" max="8706" width="18.375" style="71" customWidth="1"/>
    <col min="8707" max="8707" width="10.875" style="71"/>
    <col min="8708" max="8708" width="13.375" style="71" customWidth="1"/>
    <col min="8709" max="8710" width="10.875" style="71"/>
    <col min="8711" max="8711" width="12.125" style="71" customWidth="1"/>
    <col min="8712" max="8712" width="10.875" style="71"/>
    <col min="8713" max="8715" width="12.125" style="71" customWidth="1"/>
    <col min="8716" max="8716" width="9.625" style="71" customWidth="1"/>
    <col min="8717" max="8960" width="10.875" style="71"/>
    <col min="8961" max="8961" width="13.375" style="71" customWidth="1"/>
    <col min="8962" max="8962" width="18.375" style="71" customWidth="1"/>
    <col min="8963" max="8963" width="10.875" style="71"/>
    <col min="8964" max="8964" width="13.375" style="71" customWidth="1"/>
    <col min="8965" max="8966" width="10.875" style="71"/>
    <col min="8967" max="8967" width="12.125" style="71" customWidth="1"/>
    <col min="8968" max="8968" width="10.875" style="71"/>
    <col min="8969" max="8971" width="12.125" style="71" customWidth="1"/>
    <col min="8972" max="8972" width="9.625" style="71" customWidth="1"/>
    <col min="8973" max="9216" width="10.875" style="71"/>
    <col min="9217" max="9217" width="13.375" style="71" customWidth="1"/>
    <col min="9218" max="9218" width="18.375" style="71" customWidth="1"/>
    <col min="9219" max="9219" width="10.875" style="71"/>
    <col min="9220" max="9220" width="13.375" style="71" customWidth="1"/>
    <col min="9221" max="9222" width="10.875" style="71"/>
    <col min="9223" max="9223" width="12.125" style="71" customWidth="1"/>
    <col min="9224" max="9224" width="10.875" style="71"/>
    <col min="9225" max="9227" width="12.125" style="71" customWidth="1"/>
    <col min="9228" max="9228" width="9.625" style="71" customWidth="1"/>
    <col min="9229" max="9472" width="10.875" style="71"/>
    <col min="9473" max="9473" width="13.375" style="71" customWidth="1"/>
    <col min="9474" max="9474" width="18.375" style="71" customWidth="1"/>
    <col min="9475" max="9475" width="10.875" style="71"/>
    <col min="9476" max="9476" width="13.375" style="71" customWidth="1"/>
    <col min="9477" max="9478" width="10.875" style="71"/>
    <col min="9479" max="9479" width="12.125" style="71" customWidth="1"/>
    <col min="9480" max="9480" width="10.875" style="71"/>
    <col min="9481" max="9483" width="12.125" style="71" customWidth="1"/>
    <col min="9484" max="9484" width="9.625" style="71" customWidth="1"/>
    <col min="9485" max="9728" width="10.875" style="71"/>
    <col min="9729" max="9729" width="13.375" style="71" customWidth="1"/>
    <col min="9730" max="9730" width="18.375" style="71" customWidth="1"/>
    <col min="9731" max="9731" width="10.875" style="71"/>
    <col min="9732" max="9732" width="13.375" style="71" customWidth="1"/>
    <col min="9733" max="9734" width="10.875" style="71"/>
    <col min="9735" max="9735" width="12.125" style="71" customWidth="1"/>
    <col min="9736" max="9736" width="10.875" style="71"/>
    <col min="9737" max="9739" width="12.125" style="71" customWidth="1"/>
    <col min="9740" max="9740" width="9.625" style="71" customWidth="1"/>
    <col min="9741" max="9984" width="10.875" style="71"/>
    <col min="9985" max="9985" width="13.375" style="71" customWidth="1"/>
    <col min="9986" max="9986" width="18.375" style="71" customWidth="1"/>
    <col min="9987" max="9987" width="10.875" style="71"/>
    <col min="9988" max="9988" width="13.375" style="71" customWidth="1"/>
    <col min="9989" max="9990" width="10.875" style="71"/>
    <col min="9991" max="9991" width="12.125" style="71" customWidth="1"/>
    <col min="9992" max="9992" width="10.875" style="71"/>
    <col min="9993" max="9995" width="12.125" style="71" customWidth="1"/>
    <col min="9996" max="9996" width="9.625" style="71" customWidth="1"/>
    <col min="9997" max="10240" width="10.875" style="71"/>
    <col min="10241" max="10241" width="13.375" style="71" customWidth="1"/>
    <col min="10242" max="10242" width="18.375" style="71" customWidth="1"/>
    <col min="10243" max="10243" width="10.875" style="71"/>
    <col min="10244" max="10244" width="13.375" style="71" customWidth="1"/>
    <col min="10245" max="10246" width="10.875" style="71"/>
    <col min="10247" max="10247" width="12.125" style="71" customWidth="1"/>
    <col min="10248" max="10248" width="10.875" style="71"/>
    <col min="10249" max="10251" width="12.125" style="71" customWidth="1"/>
    <col min="10252" max="10252" width="9.625" style="71" customWidth="1"/>
    <col min="10253" max="10496" width="10.875" style="71"/>
    <col min="10497" max="10497" width="13.375" style="71" customWidth="1"/>
    <col min="10498" max="10498" width="18.375" style="71" customWidth="1"/>
    <col min="10499" max="10499" width="10.875" style="71"/>
    <col min="10500" max="10500" width="13.375" style="71" customWidth="1"/>
    <col min="10501" max="10502" width="10.875" style="71"/>
    <col min="10503" max="10503" width="12.125" style="71" customWidth="1"/>
    <col min="10504" max="10504" width="10.875" style="71"/>
    <col min="10505" max="10507" width="12.125" style="71" customWidth="1"/>
    <col min="10508" max="10508" width="9.625" style="71" customWidth="1"/>
    <col min="10509" max="10752" width="10.875" style="71"/>
    <col min="10753" max="10753" width="13.375" style="71" customWidth="1"/>
    <col min="10754" max="10754" width="18.375" style="71" customWidth="1"/>
    <col min="10755" max="10755" width="10.875" style="71"/>
    <col min="10756" max="10756" width="13.375" style="71" customWidth="1"/>
    <col min="10757" max="10758" width="10.875" style="71"/>
    <col min="10759" max="10759" width="12.125" style="71" customWidth="1"/>
    <col min="10760" max="10760" width="10.875" style="71"/>
    <col min="10761" max="10763" width="12.125" style="71" customWidth="1"/>
    <col min="10764" max="10764" width="9.625" style="71" customWidth="1"/>
    <col min="10765" max="11008" width="10.875" style="71"/>
    <col min="11009" max="11009" width="13.375" style="71" customWidth="1"/>
    <col min="11010" max="11010" width="18.375" style="71" customWidth="1"/>
    <col min="11011" max="11011" width="10.875" style="71"/>
    <col min="11012" max="11012" width="13.375" style="71" customWidth="1"/>
    <col min="11013" max="11014" width="10.875" style="71"/>
    <col min="11015" max="11015" width="12.125" style="71" customWidth="1"/>
    <col min="11016" max="11016" width="10.875" style="71"/>
    <col min="11017" max="11019" width="12.125" style="71" customWidth="1"/>
    <col min="11020" max="11020" width="9.625" style="71" customWidth="1"/>
    <col min="11021" max="11264" width="10.875" style="71"/>
    <col min="11265" max="11265" width="13.375" style="71" customWidth="1"/>
    <col min="11266" max="11266" width="18.375" style="71" customWidth="1"/>
    <col min="11267" max="11267" width="10.875" style="71"/>
    <col min="11268" max="11268" width="13.375" style="71" customWidth="1"/>
    <col min="11269" max="11270" width="10.875" style="71"/>
    <col min="11271" max="11271" width="12.125" style="71" customWidth="1"/>
    <col min="11272" max="11272" width="10.875" style="71"/>
    <col min="11273" max="11275" width="12.125" style="71" customWidth="1"/>
    <col min="11276" max="11276" width="9.625" style="71" customWidth="1"/>
    <col min="11277" max="11520" width="10.875" style="71"/>
    <col min="11521" max="11521" width="13.375" style="71" customWidth="1"/>
    <col min="11522" max="11522" width="18.375" style="71" customWidth="1"/>
    <col min="11523" max="11523" width="10.875" style="71"/>
    <col min="11524" max="11524" width="13.375" style="71" customWidth="1"/>
    <col min="11525" max="11526" width="10.875" style="71"/>
    <col min="11527" max="11527" width="12.125" style="71" customWidth="1"/>
    <col min="11528" max="11528" width="10.875" style="71"/>
    <col min="11529" max="11531" width="12.125" style="71" customWidth="1"/>
    <col min="11532" max="11532" width="9.625" style="71" customWidth="1"/>
    <col min="11533" max="11776" width="10.875" style="71"/>
    <col min="11777" max="11777" width="13.375" style="71" customWidth="1"/>
    <col min="11778" max="11778" width="18.375" style="71" customWidth="1"/>
    <col min="11779" max="11779" width="10.875" style="71"/>
    <col min="11780" max="11780" width="13.375" style="71" customWidth="1"/>
    <col min="11781" max="11782" width="10.875" style="71"/>
    <col min="11783" max="11783" width="12.125" style="71" customWidth="1"/>
    <col min="11784" max="11784" width="10.875" style="71"/>
    <col min="11785" max="11787" width="12.125" style="71" customWidth="1"/>
    <col min="11788" max="11788" width="9.625" style="71" customWidth="1"/>
    <col min="11789" max="12032" width="10.875" style="71"/>
    <col min="12033" max="12033" width="13.375" style="71" customWidth="1"/>
    <col min="12034" max="12034" width="18.375" style="71" customWidth="1"/>
    <col min="12035" max="12035" width="10.875" style="71"/>
    <col min="12036" max="12036" width="13.375" style="71" customWidth="1"/>
    <col min="12037" max="12038" width="10.875" style="71"/>
    <col min="12039" max="12039" width="12.125" style="71" customWidth="1"/>
    <col min="12040" max="12040" width="10.875" style="71"/>
    <col min="12041" max="12043" width="12.125" style="71" customWidth="1"/>
    <col min="12044" max="12044" width="9.625" style="71" customWidth="1"/>
    <col min="12045" max="12288" width="10.875" style="71"/>
    <col min="12289" max="12289" width="13.375" style="71" customWidth="1"/>
    <col min="12290" max="12290" width="18.375" style="71" customWidth="1"/>
    <col min="12291" max="12291" width="10.875" style="71"/>
    <col min="12292" max="12292" width="13.375" style="71" customWidth="1"/>
    <col min="12293" max="12294" width="10.875" style="71"/>
    <col min="12295" max="12295" width="12.125" style="71" customWidth="1"/>
    <col min="12296" max="12296" width="10.875" style="71"/>
    <col min="12297" max="12299" width="12.125" style="71" customWidth="1"/>
    <col min="12300" max="12300" width="9.625" style="71" customWidth="1"/>
    <col min="12301" max="12544" width="10.875" style="71"/>
    <col min="12545" max="12545" width="13.375" style="71" customWidth="1"/>
    <col min="12546" max="12546" width="18.375" style="71" customWidth="1"/>
    <col min="12547" max="12547" width="10.875" style="71"/>
    <col min="12548" max="12548" width="13.375" style="71" customWidth="1"/>
    <col min="12549" max="12550" width="10.875" style="71"/>
    <col min="12551" max="12551" width="12.125" style="71" customWidth="1"/>
    <col min="12552" max="12552" width="10.875" style="71"/>
    <col min="12553" max="12555" width="12.125" style="71" customWidth="1"/>
    <col min="12556" max="12556" width="9.625" style="71" customWidth="1"/>
    <col min="12557" max="12800" width="10.875" style="71"/>
    <col min="12801" max="12801" width="13.375" style="71" customWidth="1"/>
    <col min="12802" max="12802" width="18.375" style="71" customWidth="1"/>
    <col min="12803" max="12803" width="10.875" style="71"/>
    <col min="12804" max="12804" width="13.375" style="71" customWidth="1"/>
    <col min="12805" max="12806" width="10.875" style="71"/>
    <col min="12807" max="12807" width="12.125" style="71" customWidth="1"/>
    <col min="12808" max="12808" width="10.875" style="71"/>
    <col min="12809" max="12811" width="12.125" style="71" customWidth="1"/>
    <col min="12812" max="12812" width="9.625" style="71" customWidth="1"/>
    <col min="12813" max="13056" width="10.875" style="71"/>
    <col min="13057" max="13057" width="13.375" style="71" customWidth="1"/>
    <col min="13058" max="13058" width="18.375" style="71" customWidth="1"/>
    <col min="13059" max="13059" width="10.875" style="71"/>
    <col min="13060" max="13060" width="13.375" style="71" customWidth="1"/>
    <col min="13061" max="13062" width="10.875" style="71"/>
    <col min="13063" max="13063" width="12.125" style="71" customWidth="1"/>
    <col min="13064" max="13064" width="10.875" style="71"/>
    <col min="13065" max="13067" width="12.125" style="71" customWidth="1"/>
    <col min="13068" max="13068" width="9.625" style="71" customWidth="1"/>
    <col min="13069" max="13312" width="10.875" style="71"/>
    <col min="13313" max="13313" width="13.375" style="71" customWidth="1"/>
    <col min="13314" max="13314" width="18.375" style="71" customWidth="1"/>
    <col min="13315" max="13315" width="10.875" style="71"/>
    <col min="13316" max="13316" width="13.375" style="71" customWidth="1"/>
    <col min="13317" max="13318" width="10.875" style="71"/>
    <col min="13319" max="13319" width="12.125" style="71" customWidth="1"/>
    <col min="13320" max="13320" width="10.875" style="71"/>
    <col min="13321" max="13323" width="12.125" style="71" customWidth="1"/>
    <col min="13324" max="13324" width="9.625" style="71" customWidth="1"/>
    <col min="13325" max="13568" width="10.875" style="71"/>
    <col min="13569" max="13569" width="13.375" style="71" customWidth="1"/>
    <col min="13570" max="13570" width="18.375" style="71" customWidth="1"/>
    <col min="13571" max="13571" width="10.875" style="71"/>
    <col min="13572" max="13572" width="13.375" style="71" customWidth="1"/>
    <col min="13573" max="13574" width="10.875" style="71"/>
    <col min="13575" max="13575" width="12.125" style="71" customWidth="1"/>
    <col min="13576" max="13576" width="10.875" style="71"/>
    <col min="13577" max="13579" width="12.125" style="71" customWidth="1"/>
    <col min="13580" max="13580" width="9.625" style="71" customWidth="1"/>
    <col min="13581" max="13824" width="10.875" style="71"/>
    <col min="13825" max="13825" width="13.375" style="71" customWidth="1"/>
    <col min="13826" max="13826" width="18.375" style="71" customWidth="1"/>
    <col min="13827" max="13827" width="10.875" style="71"/>
    <col min="13828" max="13828" width="13.375" style="71" customWidth="1"/>
    <col min="13829" max="13830" width="10.875" style="71"/>
    <col min="13831" max="13831" width="12.125" style="71" customWidth="1"/>
    <col min="13832" max="13832" width="10.875" style="71"/>
    <col min="13833" max="13835" width="12.125" style="71" customWidth="1"/>
    <col min="13836" max="13836" width="9.625" style="71" customWidth="1"/>
    <col min="13837" max="14080" width="10.875" style="71"/>
    <col min="14081" max="14081" width="13.375" style="71" customWidth="1"/>
    <col min="14082" max="14082" width="18.375" style="71" customWidth="1"/>
    <col min="14083" max="14083" width="10.875" style="71"/>
    <col min="14084" max="14084" width="13.375" style="71" customWidth="1"/>
    <col min="14085" max="14086" width="10.875" style="71"/>
    <col min="14087" max="14087" width="12.125" style="71" customWidth="1"/>
    <col min="14088" max="14088" width="10.875" style="71"/>
    <col min="14089" max="14091" width="12.125" style="71" customWidth="1"/>
    <col min="14092" max="14092" width="9.625" style="71" customWidth="1"/>
    <col min="14093" max="14336" width="10.875" style="71"/>
    <col min="14337" max="14337" width="13.375" style="71" customWidth="1"/>
    <col min="14338" max="14338" width="18.375" style="71" customWidth="1"/>
    <col min="14339" max="14339" width="10.875" style="71"/>
    <col min="14340" max="14340" width="13.375" style="71" customWidth="1"/>
    <col min="14341" max="14342" width="10.875" style="71"/>
    <col min="14343" max="14343" width="12.125" style="71" customWidth="1"/>
    <col min="14344" max="14344" width="10.875" style="71"/>
    <col min="14345" max="14347" width="12.125" style="71" customWidth="1"/>
    <col min="14348" max="14348" width="9.625" style="71" customWidth="1"/>
    <col min="14349" max="14592" width="10.875" style="71"/>
    <col min="14593" max="14593" width="13.375" style="71" customWidth="1"/>
    <col min="14594" max="14594" width="18.375" style="71" customWidth="1"/>
    <col min="14595" max="14595" width="10.875" style="71"/>
    <col min="14596" max="14596" width="13.375" style="71" customWidth="1"/>
    <col min="14597" max="14598" width="10.875" style="71"/>
    <col min="14599" max="14599" width="12.125" style="71" customWidth="1"/>
    <col min="14600" max="14600" width="10.875" style="71"/>
    <col min="14601" max="14603" width="12.125" style="71" customWidth="1"/>
    <col min="14604" max="14604" width="9.625" style="71" customWidth="1"/>
    <col min="14605" max="14848" width="10.875" style="71"/>
    <col min="14849" max="14849" width="13.375" style="71" customWidth="1"/>
    <col min="14850" max="14850" width="18.375" style="71" customWidth="1"/>
    <col min="14851" max="14851" width="10.875" style="71"/>
    <col min="14852" max="14852" width="13.375" style="71" customWidth="1"/>
    <col min="14853" max="14854" width="10.875" style="71"/>
    <col min="14855" max="14855" width="12.125" style="71" customWidth="1"/>
    <col min="14856" max="14856" width="10.875" style="71"/>
    <col min="14857" max="14859" width="12.125" style="71" customWidth="1"/>
    <col min="14860" max="14860" width="9.625" style="71" customWidth="1"/>
    <col min="14861" max="15104" width="10.875" style="71"/>
    <col min="15105" max="15105" width="13.375" style="71" customWidth="1"/>
    <col min="15106" max="15106" width="18.375" style="71" customWidth="1"/>
    <col min="15107" max="15107" width="10.875" style="71"/>
    <col min="15108" max="15108" width="13.375" style="71" customWidth="1"/>
    <col min="15109" max="15110" width="10.875" style="71"/>
    <col min="15111" max="15111" width="12.125" style="71" customWidth="1"/>
    <col min="15112" max="15112" width="10.875" style="71"/>
    <col min="15113" max="15115" width="12.125" style="71" customWidth="1"/>
    <col min="15116" max="15116" width="9.625" style="71" customWidth="1"/>
    <col min="15117" max="15360" width="10.875" style="71"/>
    <col min="15361" max="15361" width="13.375" style="71" customWidth="1"/>
    <col min="15362" max="15362" width="18.375" style="71" customWidth="1"/>
    <col min="15363" max="15363" width="10.875" style="71"/>
    <col min="15364" max="15364" width="13.375" style="71" customWidth="1"/>
    <col min="15365" max="15366" width="10.875" style="71"/>
    <col min="15367" max="15367" width="12.125" style="71" customWidth="1"/>
    <col min="15368" max="15368" width="10.875" style="71"/>
    <col min="15369" max="15371" width="12.125" style="71" customWidth="1"/>
    <col min="15372" max="15372" width="9.625" style="71" customWidth="1"/>
    <col min="15373" max="15616" width="10.875" style="71"/>
    <col min="15617" max="15617" width="13.375" style="71" customWidth="1"/>
    <col min="15618" max="15618" width="18.375" style="71" customWidth="1"/>
    <col min="15619" max="15619" width="10.875" style="71"/>
    <col min="15620" max="15620" width="13.375" style="71" customWidth="1"/>
    <col min="15621" max="15622" width="10.875" style="71"/>
    <col min="15623" max="15623" width="12.125" style="71" customWidth="1"/>
    <col min="15624" max="15624" width="10.875" style="71"/>
    <col min="15625" max="15627" width="12.125" style="71" customWidth="1"/>
    <col min="15628" max="15628" width="9.625" style="71" customWidth="1"/>
    <col min="15629" max="15872" width="10.875" style="71"/>
    <col min="15873" max="15873" width="13.375" style="71" customWidth="1"/>
    <col min="15874" max="15874" width="18.375" style="71" customWidth="1"/>
    <col min="15875" max="15875" width="10.875" style="71"/>
    <col min="15876" max="15876" width="13.375" style="71" customWidth="1"/>
    <col min="15877" max="15878" width="10.875" style="71"/>
    <col min="15879" max="15879" width="12.125" style="71" customWidth="1"/>
    <col min="15880" max="15880" width="10.875" style="71"/>
    <col min="15881" max="15883" width="12.125" style="71" customWidth="1"/>
    <col min="15884" max="15884" width="9.625" style="71" customWidth="1"/>
    <col min="15885" max="16128" width="10.875" style="71"/>
    <col min="16129" max="16129" width="13.375" style="71" customWidth="1"/>
    <col min="16130" max="16130" width="18.375" style="71" customWidth="1"/>
    <col min="16131" max="16131" width="10.875" style="71"/>
    <col min="16132" max="16132" width="13.375" style="71" customWidth="1"/>
    <col min="16133" max="16134" width="10.875" style="71"/>
    <col min="16135" max="16135" width="12.125" style="71" customWidth="1"/>
    <col min="16136" max="16136" width="10.875" style="71"/>
    <col min="16137" max="16139" width="12.125" style="71" customWidth="1"/>
    <col min="16140" max="16140" width="9.625" style="71" customWidth="1"/>
    <col min="16141" max="16384" width="10.875" style="71"/>
  </cols>
  <sheetData>
    <row r="1" spans="1:12" x14ac:dyDescent="0.2">
      <c r="A1" s="70"/>
    </row>
    <row r="6" spans="1:12" x14ac:dyDescent="0.2">
      <c r="D6" s="72" t="s">
        <v>296</v>
      </c>
    </row>
    <row r="7" spans="1:12" x14ac:dyDescent="0.2">
      <c r="C7" s="72" t="s">
        <v>254</v>
      </c>
      <c r="G7" s="70" t="s">
        <v>283</v>
      </c>
    </row>
    <row r="8" spans="1:12" ht="18" thickBot="1" x14ac:dyDescent="0.25">
      <c r="B8" s="73"/>
      <c r="C8" s="74"/>
      <c r="D8" s="73"/>
      <c r="E8" s="73"/>
      <c r="F8" s="74"/>
      <c r="G8" s="74"/>
      <c r="H8" s="74"/>
      <c r="I8" s="74"/>
      <c r="J8" s="74"/>
      <c r="K8" s="75" t="s">
        <v>297</v>
      </c>
      <c r="L8" s="73"/>
    </row>
    <row r="9" spans="1:12" x14ac:dyDescent="0.2">
      <c r="C9" s="76"/>
      <c r="D9" s="77" t="s">
        <v>256</v>
      </c>
      <c r="E9" s="76"/>
      <c r="F9" s="76"/>
      <c r="G9" s="77" t="s">
        <v>257</v>
      </c>
      <c r="H9" s="76"/>
      <c r="I9" s="77" t="s">
        <v>258</v>
      </c>
      <c r="J9" s="76"/>
      <c r="K9" s="76"/>
      <c r="L9" s="76"/>
    </row>
    <row r="10" spans="1:12" x14ac:dyDescent="0.2">
      <c r="C10" s="77" t="s">
        <v>259</v>
      </c>
      <c r="D10" s="77" t="s">
        <v>260</v>
      </c>
      <c r="E10" s="77" t="s">
        <v>261</v>
      </c>
      <c r="F10" s="77" t="s">
        <v>262</v>
      </c>
      <c r="G10" s="77" t="s">
        <v>263</v>
      </c>
      <c r="H10" s="77" t="s">
        <v>264</v>
      </c>
      <c r="I10" s="77" t="s">
        <v>265</v>
      </c>
      <c r="J10" s="77" t="s">
        <v>266</v>
      </c>
      <c r="K10" s="77" t="s">
        <v>175</v>
      </c>
      <c r="L10" s="77" t="s">
        <v>268</v>
      </c>
    </row>
    <row r="11" spans="1:12" x14ac:dyDescent="0.2">
      <c r="B11" s="78"/>
      <c r="C11" s="79" t="s">
        <v>269</v>
      </c>
      <c r="D11" s="79" t="s">
        <v>270</v>
      </c>
      <c r="E11" s="80"/>
      <c r="F11" s="80"/>
      <c r="G11" s="79" t="s">
        <v>271</v>
      </c>
      <c r="H11" s="79" t="s">
        <v>272</v>
      </c>
      <c r="I11" s="79" t="s">
        <v>273</v>
      </c>
      <c r="J11" s="79" t="s">
        <v>274</v>
      </c>
      <c r="K11" s="80"/>
      <c r="L11" s="79" t="s">
        <v>275</v>
      </c>
    </row>
    <row r="12" spans="1:12" x14ac:dyDescent="0.2">
      <c r="C12" s="76"/>
    </row>
    <row r="13" spans="1:12" x14ac:dyDescent="0.2">
      <c r="B13" s="70" t="s">
        <v>289</v>
      </c>
      <c r="C13" s="92" t="s">
        <v>84</v>
      </c>
      <c r="D13" s="82">
        <v>23.6</v>
      </c>
      <c r="E13" s="82">
        <v>24.8</v>
      </c>
      <c r="F13" s="82">
        <v>23.2</v>
      </c>
      <c r="G13" s="82">
        <v>23</v>
      </c>
      <c r="H13" s="82">
        <v>23.4</v>
      </c>
      <c r="I13" s="82">
        <v>24.8</v>
      </c>
      <c r="J13" s="82">
        <v>24.1</v>
      </c>
      <c r="K13" s="83" t="s">
        <v>84</v>
      </c>
      <c r="L13" s="83" t="s">
        <v>84</v>
      </c>
    </row>
    <row r="14" spans="1:12" x14ac:dyDescent="0.2">
      <c r="B14" s="70" t="s">
        <v>290</v>
      </c>
      <c r="C14" s="92" t="s">
        <v>84</v>
      </c>
      <c r="D14" s="82">
        <v>22.6</v>
      </c>
      <c r="E14" s="82">
        <v>22.9</v>
      </c>
      <c r="F14" s="82">
        <v>22.7</v>
      </c>
      <c r="G14" s="82">
        <v>23.2</v>
      </c>
      <c r="H14" s="82">
        <v>22.2</v>
      </c>
      <c r="I14" s="82">
        <v>23.7</v>
      </c>
      <c r="J14" s="82">
        <v>21.6</v>
      </c>
      <c r="K14" s="83" t="s">
        <v>84</v>
      </c>
      <c r="L14" s="83" t="s">
        <v>84</v>
      </c>
    </row>
    <row r="15" spans="1:12" x14ac:dyDescent="0.2">
      <c r="B15" s="70" t="s">
        <v>291</v>
      </c>
      <c r="C15" s="81">
        <v>21.9</v>
      </c>
      <c r="D15" s="82">
        <v>21.6</v>
      </c>
      <c r="E15" s="82">
        <v>22.7</v>
      </c>
      <c r="F15" s="82">
        <v>20.9</v>
      </c>
      <c r="G15" s="82">
        <v>20.399999999999999</v>
      </c>
      <c r="H15" s="82">
        <v>22.2</v>
      </c>
      <c r="I15" s="82">
        <v>23.3</v>
      </c>
      <c r="J15" s="82">
        <v>22.2</v>
      </c>
      <c r="K15" s="83" t="s">
        <v>277</v>
      </c>
      <c r="L15" s="82">
        <v>22.9</v>
      </c>
    </row>
    <row r="16" spans="1:12" x14ac:dyDescent="0.2">
      <c r="B16" s="70" t="s">
        <v>221</v>
      </c>
      <c r="C16" s="81">
        <v>21.9</v>
      </c>
      <c r="D16" s="82">
        <v>21.6</v>
      </c>
      <c r="E16" s="82">
        <v>23.6</v>
      </c>
      <c r="F16" s="82">
        <v>21.3</v>
      </c>
      <c r="G16" s="82">
        <v>21.3</v>
      </c>
      <c r="H16" s="82">
        <v>21.4</v>
      </c>
      <c r="I16" s="82">
        <v>23.3</v>
      </c>
      <c r="J16" s="82">
        <v>20.9</v>
      </c>
      <c r="K16" s="83" t="s">
        <v>277</v>
      </c>
      <c r="L16" s="82">
        <v>22.8</v>
      </c>
    </row>
    <row r="17" spans="2:12" x14ac:dyDescent="0.2">
      <c r="B17" s="70" t="s">
        <v>222</v>
      </c>
      <c r="C17" s="81">
        <v>21.9</v>
      </c>
      <c r="D17" s="82">
        <v>21.8</v>
      </c>
      <c r="E17" s="82">
        <v>23.5</v>
      </c>
      <c r="F17" s="82">
        <v>21.3</v>
      </c>
      <c r="G17" s="82">
        <v>19.7</v>
      </c>
      <c r="H17" s="82">
        <v>21.1</v>
      </c>
      <c r="I17" s="82">
        <v>23</v>
      </c>
      <c r="J17" s="82">
        <v>22.6</v>
      </c>
      <c r="K17" s="83" t="s">
        <v>277</v>
      </c>
      <c r="L17" s="82">
        <v>22.3</v>
      </c>
    </row>
    <row r="18" spans="2:12" x14ac:dyDescent="0.2">
      <c r="B18" s="70" t="s">
        <v>161</v>
      </c>
      <c r="C18" s="81">
        <v>21.7</v>
      </c>
      <c r="D18" s="82">
        <v>21.7</v>
      </c>
      <c r="E18" s="82">
        <v>22.6</v>
      </c>
      <c r="F18" s="82">
        <v>21.2</v>
      </c>
      <c r="G18" s="83" t="s">
        <v>277</v>
      </c>
      <c r="H18" s="82">
        <v>21.9</v>
      </c>
      <c r="I18" s="82">
        <v>22.9</v>
      </c>
      <c r="J18" s="82">
        <v>20.6</v>
      </c>
      <c r="K18" s="83" t="s">
        <v>277</v>
      </c>
      <c r="L18" s="82">
        <v>21.7</v>
      </c>
    </row>
    <row r="19" spans="2:12" x14ac:dyDescent="0.2">
      <c r="B19" s="70" t="s">
        <v>223</v>
      </c>
      <c r="C19" s="81">
        <v>20.100000000000001</v>
      </c>
      <c r="D19" s="82">
        <v>20.2</v>
      </c>
      <c r="E19" s="82">
        <v>20.9</v>
      </c>
      <c r="F19" s="82">
        <v>20.2</v>
      </c>
      <c r="G19" s="83" t="s">
        <v>277</v>
      </c>
      <c r="H19" s="82">
        <v>19.899999999999999</v>
      </c>
      <c r="I19" s="82">
        <v>20.6</v>
      </c>
      <c r="J19" s="82">
        <v>19.399999999999999</v>
      </c>
      <c r="K19" s="83" t="s">
        <v>277</v>
      </c>
      <c r="L19" s="82">
        <v>19.899999999999999</v>
      </c>
    </row>
    <row r="20" spans="2:12" x14ac:dyDescent="0.2">
      <c r="C20" s="76"/>
    </row>
    <row r="21" spans="2:12" x14ac:dyDescent="0.2">
      <c r="B21" s="70" t="s">
        <v>224</v>
      </c>
      <c r="C21" s="81">
        <v>20.5</v>
      </c>
      <c r="D21" s="82">
        <v>20.7</v>
      </c>
      <c r="E21" s="82">
        <v>21.1</v>
      </c>
      <c r="F21" s="82">
        <v>20.2</v>
      </c>
      <c r="G21" s="83" t="s">
        <v>277</v>
      </c>
      <c r="H21" s="82">
        <v>20.9</v>
      </c>
      <c r="I21" s="82">
        <v>21.9</v>
      </c>
      <c r="J21" s="82">
        <v>19.2</v>
      </c>
      <c r="K21" s="83" t="s">
        <v>277</v>
      </c>
      <c r="L21" s="82">
        <v>20.100000000000001</v>
      </c>
    </row>
    <row r="22" spans="2:12" x14ac:dyDescent="0.2">
      <c r="B22" s="70" t="s">
        <v>225</v>
      </c>
      <c r="C22" s="81">
        <v>20.2</v>
      </c>
      <c r="D22" s="82">
        <v>20.399999999999999</v>
      </c>
      <c r="E22" s="82">
        <v>20.9</v>
      </c>
      <c r="F22" s="82">
        <v>20</v>
      </c>
      <c r="G22" s="83" t="s">
        <v>277</v>
      </c>
      <c r="H22" s="82">
        <v>19.8</v>
      </c>
      <c r="I22" s="82">
        <v>21.7</v>
      </c>
      <c r="J22" s="82">
        <v>19.3</v>
      </c>
      <c r="K22" s="83" t="s">
        <v>277</v>
      </c>
      <c r="L22" s="82">
        <v>19.7</v>
      </c>
    </row>
    <row r="23" spans="2:12" x14ac:dyDescent="0.2">
      <c r="B23" s="70" t="s">
        <v>226</v>
      </c>
      <c r="C23" s="81">
        <v>20.100000000000001</v>
      </c>
      <c r="D23" s="82">
        <v>20.3</v>
      </c>
      <c r="E23" s="82">
        <v>20.8</v>
      </c>
      <c r="F23" s="82">
        <v>19.899999999999999</v>
      </c>
      <c r="G23" s="83" t="s">
        <v>277</v>
      </c>
      <c r="H23" s="82">
        <v>19.5</v>
      </c>
      <c r="I23" s="82">
        <v>21.6</v>
      </c>
      <c r="J23" s="82">
        <v>19.7</v>
      </c>
      <c r="K23" s="83" t="s">
        <v>277</v>
      </c>
      <c r="L23" s="82">
        <v>19.600000000000001</v>
      </c>
    </row>
    <row r="24" spans="2:12" x14ac:dyDescent="0.2">
      <c r="B24" s="72" t="s">
        <v>227</v>
      </c>
      <c r="C24" s="84">
        <v>20.100000000000001</v>
      </c>
      <c r="D24" s="85">
        <v>19.899999999999999</v>
      </c>
      <c r="E24" s="85">
        <v>21</v>
      </c>
      <c r="F24" s="85">
        <v>19.899999999999999</v>
      </c>
      <c r="G24" s="85">
        <v>18.7</v>
      </c>
      <c r="H24" s="85">
        <v>19.399999999999999</v>
      </c>
      <c r="I24" s="85">
        <v>20.399999999999999</v>
      </c>
      <c r="J24" s="86">
        <v>18.600000000000001</v>
      </c>
      <c r="K24" s="86" t="s">
        <v>277</v>
      </c>
      <c r="L24" s="85">
        <v>20.3</v>
      </c>
    </row>
    <row r="25" spans="2:12" x14ac:dyDescent="0.2">
      <c r="C25" s="76"/>
      <c r="G25" s="82"/>
      <c r="K25" s="82"/>
    </row>
    <row r="26" spans="2:12" x14ac:dyDescent="0.2">
      <c r="B26" s="70" t="s">
        <v>279</v>
      </c>
      <c r="C26" s="93">
        <v>18.600000000000001</v>
      </c>
      <c r="D26" s="94">
        <v>18.5</v>
      </c>
      <c r="E26" s="94">
        <v>19.7</v>
      </c>
      <c r="F26" s="94">
        <v>17.7</v>
      </c>
      <c r="G26" s="82">
        <v>17.8</v>
      </c>
      <c r="H26" s="94">
        <v>19.600000000000001</v>
      </c>
      <c r="I26" s="94">
        <v>19.3</v>
      </c>
      <c r="J26" s="83">
        <v>17.399999999999999</v>
      </c>
      <c r="K26" s="83" t="s">
        <v>277</v>
      </c>
      <c r="L26" s="94">
        <v>18.899999999999999</v>
      </c>
    </row>
    <row r="27" spans="2:12" x14ac:dyDescent="0.2">
      <c r="B27" s="70" t="s">
        <v>229</v>
      </c>
      <c r="C27" s="93">
        <v>19.8</v>
      </c>
      <c r="D27" s="94">
        <v>19.7</v>
      </c>
      <c r="E27" s="94">
        <v>21</v>
      </c>
      <c r="F27" s="94">
        <v>20.3</v>
      </c>
      <c r="G27" s="82">
        <v>17.7</v>
      </c>
      <c r="H27" s="94">
        <v>18.100000000000001</v>
      </c>
      <c r="I27" s="94">
        <v>20</v>
      </c>
      <c r="J27" s="83">
        <v>17.600000000000001</v>
      </c>
      <c r="K27" s="83" t="s">
        <v>277</v>
      </c>
      <c r="L27" s="94">
        <v>19.8</v>
      </c>
    </row>
    <row r="28" spans="2:12" x14ac:dyDescent="0.2">
      <c r="B28" s="70" t="s">
        <v>230</v>
      </c>
      <c r="C28" s="93">
        <v>19.7</v>
      </c>
      <c r="D28" s="94">
        <v>19.5</v>
      </c>
      <c r="E28" s="94">
        <v>20.3</v>
      </c>
      <c r="F28" s="94">
        <v>19.7</v>
      </c>
      <c r="G28" s="82">
        <v>18.399999999999999</v>
      </c>
      <c r="H28" s="94">
        <v>19.2</v>
      </c>
      <c r="I28" s="94">
        <v>19.399999999999999</v>
      </c>
      <c r="J28" s="83">
        <v>19.2</v>
      </c>
      <c r="K28" s="83" t="s">
        <v>277</v>
      </c>
      <c r="L28" s="94">
        <v>20.100000000000001</v>
      </c>
    </row>
    <row r="29" spans="2:12" x14ac:dyDescent="0.2">
      <c r="B29" s="70" t="s">
        <v>231</v>
      </c>
      <c r="C29" s="93">
        <v>20.9</v>
      </c>
      <c r="D29" s="94">
        <v>20.7</v>
      </c>
      <c r="E29" s="94">
        <v>22.2</v>
      </c>
      <c r="F29" s="94">
        <v>20.9</v>
      </c>
      <c r="G29" s="82">
        <v>19.7</v>
      </c>
      <c r="H29" s="94">
        <v>19.100000000000001</v>
      </c>
      <c r="I29" s="94">
        <v>21.2</v>
      </c>
      <c r="J29" s="83">
        <v>19.5</v>
      </c>
      <c r="K29" s="83" t="s">
        <v>277</v>
      </c>
      <c r="L29" s="94">
        <v>21.3</v>
      </c>
    </row>
    <row r="30" spans="2:12" x14ac:dyDescent="0.2">
      <c r="B30" s="70" t="s">
        <v>232</v>
      </c>
      <c r="C30" s="93">
        <v>19.3</v>
      </c>
      <c r="D30" s="94">
        <v>19.100000000000001</v>
      </c>
      <c r="E30" s="94">
        <v>20</v>
      </c>
      <c r="F30" s="94">
        <v>18.600000000000001</v>
      </c>
      <c r="G30" s="82">
        <v>18</v>
      </c>
      <c r="H30" s="94">
        <v>19.2</v>
      </c>
      <c r="I30" s="94">
        <v>20.399999999999999</v>
      </c>
      <c r="J30" s="83">
        <v>17.3</v>
      </c>
      <c r="K30" s="83" t="s">
        <v>277</v>
      </c>
      <c r="L30" s="94">
        <v>19.600000000000001</v>
      </c>
    </row>
    <row r="31" spans="2:12" x14ac:dyDescent="0.2">
      <c r="B31" s="70" t="s">
        <v>233</v>
      </c>
      <c r="C31" s="93">
        <v>21.1</v>
      </c>
      <c r="D31" s="94">
        <v>20.7</v>
      </c>
      <c r="E31" s="94">
        <v>22.5</v>
      </c>
      <c r="F31" s="94">
        <v>20.8</v>
      </c>
      <c r="G31" s="82">
        <v>19.399999999999999</v>
      </c>
      <c r="H31" s="94">
        <v>19.5</v>
      </c>
      <c r="I31" s="94">
        <v>21.3</v>
      </c>
      <c r="J31" s="83">
        <v>19.5</v>
      </c>
      <c r="K31" s="83" t="s">
        <v>277</v>
      </c>
      <c r="L31" s="94">
        <v>21.8</v>
      </c>
    </row>
    <row r="32" spans="2:12" x14ac:dyDescent="0.2">
      <c r="C32" s="76"/>
      <c r="D32" s="94"/>
      <c r="E32" s="94"/>
      <c r="F32" s="94"/>
      <c r="G32" s="82"/>
      <c r="H32" s="94"/>
      <c r="I32" s="94"/>
      <c r="J32" s="94"/>
      <c r="K32" s="82"/>
      <c r="L32" s="94"/>
    </row>
    <row r="33" spans="2:12" x14ac:dyDescent="0.2">
      <c r="B33" s="70" t="s">
        <v>125</v>
      </c>
      <c r="C33" s="81">
        <v>20.5</v>
      </c>
      <c r="D33" s="94">
        <v>20.399999999999999</v>
      </c>
      <c r="E33" s="94">
        <v>21.5</v>
      </c>
      <c r="F33" s="94">
        <v>20.6</v>
      </c>
      <c r="G33" s="82">
        <v>19.8</v>
      </c>
      <c r="H33" s="94">
        <v>19.8</v>
      </c>
      <c r="I33" s="94">
        <v>20.399999999999999</v>
      </c>
      <c r="J33" s="83">
        <v>19.7</v>
      </c>
      <c r="K33" s="83" t="s">
        <v>277</v>
      </c>
      <c r="L33" s="94">
        <v>20.8</v>
      </c>
    </row>
    <row r="34" spans="2:12" x14ac:dyDescent="0.2">
      <c r="B34" s="70" t="s">
        <v>234</v>
      </c>
      <c r="C34" s="93">
        <v>19.899999999999999</v>
      </c>
      <c r="D34" s="94">
        <v>19.899999999999999</v>
      </c>
      <c r="E34" s="94">
        <v>20.9</v>
      </c>
      <c r="F34" s="94">
        <v>19.7</v>
      </c>
      <c r="G34" s="82">
        <v>19.3</v>
      </c>
      <c r="H34" s="94">
        <v>19.600000000000001</v>
      </c>
      <c r="I34" s="94">
        <v>20.9</v>
      </c>
      <c r="J34" s="83">
        <v>18.100000000000001</v>
      </c>
      <c r="K34" s="83" t="s">
        <v>277</v>
      </c>
      <c r="L34" s="94">
        <v>19.7</v>
      </c>
    </row>
    <row r="35" spans="2:12" x14ac:dyDescent="0.2">
      <c r="B35" s="70" t="s">
        <v>235</v>
      </c>
      <c r="C35" s="93">
        <v>20.3</v>
      </c>
      <c r="D35" s="94">
        <v>20.2</v>
      </c>
      <c r="E35" s="94">
        <v>21.3</v>
      </c>
      <c r="F35" s="94">
        <v>20.2</v>
      </c>
      <c r="G35" s="82">
        <v>18.5</v>
      </c>
      <c r="H35" s="94">
        <v>19.3</v>
      </c>
      <c r="I35" s="94">
        <v>21</v>
      </c>
      <c r="J35" s="83">
        <v>18.899999999999999</v>
      </c>
      <c r="K35" s="83" t="s">
        <v>277</v>
      </c>
      <c r="L35" s="94">
        <v>20.399999999999999</v>
      </c>
    </row>
    <row r="36" spans="2:12" x14ac:dyDescent="0.2">
      <c r="B36" s="70" t="s">
        <v>126</v>
      </c>
      <c r="C36" s="93">
        <v>20</v>
      </c>
      <c r="D36" s="94">
        <v>19.7</v>
      </c>
      <c r="E36" s="94">
        <v>21</v>
      </c>
      <c r="F36" s="94">
        <v>19.8</v>
      </c>
      <c r="G36" s="82">
        <v>18.399999999999999</v>
      </c>
      <c r="H36" s="94">
        <v>19.3</v>
      </c>
      <c r="I36" s="94">
        <v>19.899999999999999</v>
      </c>
      <c r="J36" s="83">
        <v>18.3</v>
      </c>
      <c r="K36" s="83" t="s">
        <v>277</v>
      </c>
      <c r="L36" s="94">
        <v>20.6</v>
      </c>
    </row>
    <row r="37" spans="2:12" x14ac:dyDescent="0.2">
      <c r="B37" s="70" t="s">
        <v>236</v>
      </c>
      <c r="C37" s="93">
        <v>20.5</v>
      </c>
      <c r="D37" s="94">
        <v>20.399999999999999</v>
      </c>
      <c r="E37" s="94">
        <v>21.4</v>
      </c>
      <c r="F37" s="94">
        <v>20.8</v>
      </c>
      <c r="G37" s="82">
        <v>18.7</v>
      </c>
      <c r="H37" s="94">
        <v>19.7</v>
      </c>
      <c r="I37" s="94">
        <v>20.6</v>
      </c>
      <c r="J37" s="83">
        <v>18.8</v>
      </c>
      <c r="K37" s="83" t="s">
        <v>277</v>
      </c>
      <c r="L37" s="94">
        <v>20.8</v>
      </c>
    </row>
    <row r="38" spans="2:12" x14ac:dyDescent="0.2">
      <c r="B38" s="70" t="s">
        <v>237</v>
      </c>
      <c r="C38" s="93">
        <v>20.2</v>
      </c>
      <c r="D38" s="94">
        <v>20.3</v>
      </c>
      <c r="E38" s="94">
        <v>20.6</v>
      </c>
      <c r="F38" s="94">
        <v>20.5</v>
      </c>
      <c r="G38" s="82">
        <v>18.2</v>
      </c>
      <c r="H38" s="94">
        <v>20.100000000000001</v>
      </c>
      <c r="I38" s="94">
        <v>20.8</v>
      </c>
      <c r="J38" s="83">
        <v>18.7</v>
      </c>
      <c r="K38" s="83" t="s">
        <v>277</v>
      </c>
      <c r="L38" s="94">
        <v>20</v>
      </c>
    </row>
    <row r="39" spans="2:12" ht="18" thickBot="1" x14ac:dyDescent="0.25">
      <c r="B39" s="73"/>
      <c r="C39" s="87"/>
      <c r="D39" s="88"/>
      <c r="E39" s="88"/>
      <c r="F39" s="88"/>
      <c r="G39" s="88"/>
      <c r="H39" s="88"/>
      <c r="I39" s="88"/>
      <c r="J39" s="88"/>
      <c r="K39" s="88"/>
      <c r="L39" s="88"/>
    </row>
    <row r="40" spans="2:12" x14ac:dyDescent="0.2">
      <c r="C40" s="70" t="s">
        <v>280</v>
      </c>
      <c r="D40" s="82"/>
      <c r="E40" s="82"/>
      <c r="F40" s="82"/>
      <c r="G40" s="82"/>
      <c r="H40" s="82"/>
      <c r="I40" s="82"/>
      <c r="J40" s="82"/>
      <c r="K40" s="82"/>
      <c r="L40" s="82"/>
    </row>
    <row r="42" spans="2:12" x14ac:dyDescent="0.2">
      <c r="C42" s="72" t="s">
        <v>281</v>
      </c>
      <c r="E42" s="85"/>
    </row>
    <row r="43" spans="2:12" ht="18" thickBot="1" x14ac:dyDescent="0.25">
      <c r="B43" s="73"/>
      <c r="C43" s="73"/>
      <c r="D43" s="73"/>
      <c r="E43" s="73"/>
      <c r="F43" s="73"/>
      <c r="G43" s="73"/>
      <c r="H43" s="73"/>
      <c r="I43" s="73"/>
      <c r="J43" s="73"/>
      <c r="K43" s="75" t="s">
        <v>297</v>
      </c>
      <c r="L43" s="73"/>
    </row>
    <row r="44" spans="2:12" x14ac:dyDescent="0.2">
      <c r="C44" s="76"/>
      <c r="D44" s="77" t="s">
        <v>298</v>
      </c>
      <c r="E44" s="76"/>
      <c r="F44" s="76"/>
      <c r="G44" s="77" t="s">
        <v>257</v>
      </c>
      <c r="H44" s="76"/>
      <c r="I44" s="77" t="s">
        <v>258</v>
      </c>
      <c r="J44" s="76"/>
      <c r="K44" s="76"/>
      <c r="L44" s="76"/>
    </row>
    <row r="45" spans="2:12" x14ac:dyDescent="0.2">
      <c r="C45" s="77" t="s">
        <v>259</v>
      </c>
      <c r="D45" s="77" t="s">
        <v>299</v>
      </c>
      <c r="E45" s="77" t="s">
        <v>261</v>
      </c>
      <c r="F45" s="77" t="s">
        <v>262</v>
      </c>
      <c r="G45" s="77" t="s">
        <v>263</v>
      </c>
      <c r="H45" s="77" t="s">
        <v>264</v>
      </c>
      <c r="I45" s="77" t="s">
        <v>265</v>
      </c>
      <c r="J45" s="77" t="s">
        <v>266</v>
      </c>
      <c r="K45" s="77" t="s">
        <v>175</v>
      </c>
      <c r="L45" s="77" t="s">
        <v>268</v>
      </c>
    </row>
    <row r="46" spans="2:12" x14ac:dyDescent="0.2">
      <c r="B46" s="78"/>
      <c r="C46" s="79" t="s">
        <v>269</v>
      </c>
      <c r="D46" s="79" t="s">
        <v>270</v>
      </c>
      <c r="E46" s="80"/>
      <c r="F46" s="80"/>
      <c r="G46" s="79" t="s">
        <v>271</v>
      </c>
      <c r="H46" s="79" t="s">
        <v>272</v>
      </c>
      <c r="I46" s="79" t="s">
        <v>273</v>
      </c>
      <c r="J46" s="79" t="s">
        <v>274</v>
      </c>
      <c r="K46" s="80"/>
      <c r="L46" s="79" t="s">
        <v>275</v>
      </c>
    </row>
    <row r="47" spans="2:12" x14ac:dyDescent="0.2">
      <c r="C47" s="76"/>
    </row>
    <row r="48" spans="2:12" x14ac:dyDescent="0.2">
      <c r="B48" s="70" t="s">
        <v>300</v>
      </c>
      <c r="C48" s="81">
        <v>21.7</v>
      </c>
      <c r="D48" s="82">
        <v>21.6</v>
      </c>
      <c r="E48" s="82">
        <v>22.7</v>
      </c>
      <c r="F48" s="82">
        <v>21.3</v>
      </c>
      <c r="G48" s="82">
        <v>19</v>
      </c>
      <c r="H48" s="82">
        <v>21.6</v>
      </c>
      <c r="I48" s="82">
        <v>22.3</v>
      </c>
      <c r="J48" s="82">
        <v>20.2</v>
      </c>
      <c r="K48" s="82">
        <v>22.4</v>
      </c>
      <c r="L48" s="82">
        <v>21.8</v>
      </c>
    </row>
    <row r="49" spans="2:12" x14ac:dyDescent="0.2">
      <c r="B49" s="70" t="s">
        <v>294</v>
      </c>
      <c r="C49" s="81">
        <v>21</v>
      </c>
      <c r="D49" s="82">
        <v>21.2</v>
      </c>
      <c r="E49" s="82">
        <v>21.8</v>
      </c>
      <c r="F49" s="82">
        <v>20.8</v>
      </c>
      <c r="G49" s="82">
        <v>18.8</v>
      </c>
      <c r="H49" s="82">
        <v>21.2</v>
      </c>
      <c r="I49" s="82">
        <v>22.1</v>
      </c>
      <c r="J49" s="82">
        <v>19.3</v>
      </c>
      <c r="K49" s="82">
        <v>22.1</v>
      </c>
      <c r="L49" s="82">
        <v>20.6</v>
      </c>
    </row>
    <row r="50" spans="2:12" x14ac:dyDescent="0.2">
      <c r="B50" s="70" t="s">
        <v>295</v>
      </c>
      <c r="C50" s="81">
        <v>20.7</v>
      </c>
      <c r="D50" s="82">
        <v>20.8</v>
      </c>
      <c r="E50" s="82">
        <v>21.6</v>
      </c>
      <c r="F50" s="82">
        <v>20.6</v>
      </c>
      <c r="G50" s="82">
        <v>18.600000000000001</v>
      </c>
      <c r="H50" s="82">
        <v>20.2</v>
      </c>
      <c r="I50" s="82">
        <v>21.4</v>
      </c>
      <c r="J50" s="82">
        <v>19.399999999999999</v>
      </c>
      <c r="K50" s="82">
        <v>22.1</v>
      </c>
      <c r="L50" s="82">
        <v>20.399999999999999</v>
      </c>
    </row>
    <row r="51" spans="2:12" x14ac:dyDescent="0.2">
      <c r="B51" s="70" t="s">
        <v>223</v>
      </c>
      <c r="C51" s="81">
        <v>20.6</v>
      </c>
      <c r="D51" s="82">
        <v>20.7</v>
      </c>
      <c r="E51" s="82">
        <v>21.4</v>
      </c>
      <c r="F51" s="82">
        <v>20.5</v>
      </c>
      <c r="G51" s="82">
        <v>18.7</v>
      </c>
      <c r="H51" s="82">
        <v>20.3</v>
      </c>
      <c r="I51" s="82">
        <v>21.2</v>
      </c>
      <c r="J51" s="82">
        <v>19.5</v>
      </c>
      <c r="K51" s="82">
        <v>20.8</v>
      </c>
      <c r="L51" s="82">
        <v>20.399999999999999</v>
      </c>
    </row>
    <row r="52" spans="2:12" x14ac:dyDescent="0.2">
      <c r="C52" s="76"/>
    </row>
    <row r="53" spans="2:12" x14ac:dyDescent="0.2">
      <c r="B53" s="70" t="s">
        <v>224</v>
      </c>
      <c r="C53" s="81">
        <v>20.9</v>
      </c>
      <c r="D53" s="82">
        <v>21.1</v>
      </c>
      <c r="E53" s="82">
        <v>22</v>
      </c>
      <c r="F53" s="82">
        <v>20.7</v>
      </c>
      <c r="G53" s="82">
        <v>19.399999999999999</v>
      </c>
      <c r="H53" s="82">
        <v>20.7</v>
      </c>
      <c r="I53" s="82">
        <v>21.8</v>
      </c>
      <c r="J53" s="82">
        <v>19.3</v>
      </c>
      <c r="K53" s="82">
        <v>19.8</v>
      </c>
      <c r="L53" s="82">
        <v>20.399999999999999</v>
      </c>
    </row>
    <row r="54" spans="2:12" x14ac:dyDescent="0.2">
      <c r="B54" s="70" t="s">
        <v>225</v>
      </c>
      <c r="C54" s="81">
        <v>20.399999999999999</v>
      </c>
      <c r="D54" s="82">
        <v>20.8</v>
      </c>
      <c r="E54" s="82">
        <v>21.6</v>
      </c>
      <c r="F54" s="82">
        <v>20.5</v>
      </c>
      <c r="G54" s="82">
        <v>20</v>
      </c>
      <c r="H54" s="82">
        <v>20.2</v>
      </c>
      <c r="I54" s="82">
        <v>21.5</v>
      </c>
      <c r="J54" s="82">
        <v>19.3</v>
      </c>
      <c r="K54" s="82">
        <v>19.600000000000001</v>
      </c>
      <c r="L54" s="82">
        <v>19.600000000000001</v>
      </c>
    </row>
    <row r="55" spans="2:12" x14ac:dyDescent="0.2">
      <c r="B55" s="70" t="s">
        <v>226</v>
      </c>
      <c r="C55" s="81">
        <v>20.399999999999999</v>
      </c>
      <c r="D55" s="82">
        <v>20.5</v>
      </c>
      <c r="E55" s="82">
        <v>21.2</v>
      </c>
      <c r="F55" s="82">
        <v>20.3</v>
      </c>
      <c r="G55" s="82">
        <v>19.600000000000001</v>
      </c>
      <c r="H55" s="82">
        <v>20</v>
      </c>
      <c r="I55" s="82">
        <v>21.1</v>
      </c>
      <c r="J55" s="82">
        <v>19.600000000000001</v>
      </c>
      <c r="K55" s="82">
        <v>21</v>
      </c>
      <c r="L55" s="82">
        <v>20</v>
      </c>
    </row>
    <row r="56" spans="2:12" x14ac:dyDescent="0.2">
      <c r="B56" s="72" t="s">
        <v>227</v>
      </c>
      <c r="C56" s="84">
        <v>20.6</v>
      </c>
      <c r="D56" s="85">
        <v>20.5</v>
      </c>
      <c r="E56" s="85">
        <v>21.1</v>
      </c>
      <c r="F56" s="85">
        <v>20.3</v>
      </c>
      <c r="G56" s="85">
        <v>18.8</v>
      </c>
      <c r="H56" s="85">
        <v>19.8</v>
      </c>
      <c r="I56" s="85">
        <v>21.2</v>
      </c>
      <c r="J56" s="85">
        <v>19.100000000000001</v>
      </c>
      <c r="K56" s="85">
        <v>18.7</v>
      </c>
      <c r="L56" s="85">
        <v>20.6</v>
      </c>
    </row>
    <row r="57" spans="2:12" x14ac:dyDescent="0.2">
      <c r="C57" s="76"/>
    </row>
    <row r="58" spans="2:12" x14ac:dyDescent="0.2">
      <c r="B58" s="70" t="s">
        <v>279</v>
      </c>
      <c r="C58" s="81">
        <v>18.399999999999999</v>
      </c>
      <c r="D58" s="82">
        <v>18.3</v>
      </c>
      <c r="E58" s="82">
        <v>19</v>
      </c>
      <c r="F58" s="82">
        <v>17.100000000000001</v>
      </c>
      <c r="G58" s="82">
        <v>17.899999999999999</v>
      </c>
      <c r="H58" s="82">
        <v>19.399999999999999</v>
      </c>
      <c r="I58" s="82">
        <v>19</v>
      </c>
      <c r="J58" s="82">
        <v>18.100000000000001</v>
      </c>
      <c r="K58" s="82">
        <v>16.399999999999999</v>
      </c>
      <c r="L58" s="82">
        <v>18.8</v>
      </c>
    </row>
    <row r="59" spans="2:12" x14ac:dyDescent="0.2">
      <c r="B59" s="70" t="s">
        <v>229</v>
      </c>
      <c r="C59" s="81">
        <v>20.3</v>
      </c>
      <c r="D59" s="82">
        <v>20.3</v>
      </c>
      <c r="E59" s="82">
        <v>21.8</v>
      </c>
      <c r="F59" s="82">
        <v>20.3</v>
      </c>
      <c r="G59" s="82">
        <v>17.600000000000001</v>
      </c>
      <c r="H59" s="82">
        <v>18.8</v>
      </c>
      <c r="I59" s="82">
        <v>21</v>
      </c>
      <c r="J59" s="82">
        <v>17.7</v>
      </c>
      <c r="K59" s="82">
        <v>17.899999999999999</v>
      </c>
      <c r="L59" s="82">
        <v>20.5</v>
      </c>
    </row>
    <row r="60" spans="2:12" x14ac:dyDescent="0.2">
      <c r="B60" s="70" t="s">
        <v>230</v>
      </c>
      <c r="C60" s="81">
        <v>20.3</v>
      </c>
      <c r="D60" s="82">
        <v>20.2</v>
      </c>
      <c r="E60" s="82">
        <v>21.3</v>
      </c>
      <c r="F60" s="82">
        <v>20.100000000000001</v>
      </c>
      <c r="G60" s="82">
        <v>18.899999999999999</v>
      </c>
      <c r="H60" s="82">
        <v>19.5</v>
      </c>
      <c r="I60" s="82">
        <v>20.399999999999999</v>
      </c>
      <c r="J60" s="82">
        <v>19.8</v>
      </c>
      <c r="K60" s="82">
        <v>19.8</v>
      </c>
      <c r="L60" s="82">
        <v>20.6</v>
      </c>
    </row>
    <row r="61" spans="2:12" x14ac:dyDescent="0.2">
      <c r="B61" s="70" t="s">
        <v>231</v>
      </c>
      <c r="C61" s="81">
        <v>21.4</v>
      </c>
      <c r="D61" s="82">
        <v>21.2</v>
      </c>
      <c r="E61" s="82">
        <v>22.7</v>
      </c>
      <c r="F61" s="82">
        <v>20.9</v>
      </c>
      <c r="G61" s="82">
        <v>19.8</v>
      </c>
      <c r="H61" s="82">
        <v>19.600000000000001</v>
      </c>
      <c r="I61" s="82">
        <v>21.9</v>
      </c>
      <c r="J61" s="82">
        <v>20</v>
      </c>
      <c r="K61" s="82">
        <v>19.600000000000001</v>
      </c>
      <c r="L61" s="82">
        <v>21.7</v>
      </c>
    </row>
    <row r="62" spans="2:12" x14ac:dyDescent="0.2">
      <c r="B62" s="70" t="s">
        <v>232</v>
      </c>
      <c r="C62" s="81">
        <v>19.600000000000001</v>
      </c>
      <c r="D62" s="82">
        <v>19.5</v>
      </c>
      <c r="E62" s="82">
        <v>19.899999999999999</v>
      </c>
      <c r="F62" s="82">
        <v>19</v>
      </c>
      <c r="G62" s="82">
        <v>18.100000000000001</v>
      </c>
      <c r="H62" s="82">
        <v>19.3</v>
      </c>
      <c r="I62" s="82">
        <v>20.3</v>
      </c>
      <c r="J62" s="82">
        <v>17.7</v>
      </c>
      <c r="K62" s="82">
        <v>17.2</v>
      </c>
      <c r="L62" s="82">
        <v>19.899999999999999</v>
      </c>
    </row>
    <row r="63" spans="2:12" x14ac:dyDescent="0.2">
      <c r="B63" s="70" t="s">
        <v>233</v>
      </c>
      <c r="C63" s="81">
        <v>21.5</v>
      </c>
      <c r="D63" s="82">
        <v>21.3</v>
      </c>
      <c r="E63" s="82">
        <v>21.5</v>
      </c>
      <c r="F63" s="82">
        <v>21.3</v>
      </c>
      <c r="G63" s="82">
        <v>19.7</v>
      </c>
      <c r="H63" s="82">
        <v>20.2</v>
      </c>
      <c r="I63" s="82">
        <v>21.9</v>
      </c>
      <c r="J63" s="82">
        <v>19.899999999999999</v>
      </c>
      <c r="K63" s="82">
        <v>20.7</v>
      </c>
      <c r="L63" s="82">
        <v>22</v>
      </c>
    </row>
    <row r="64" spans="2:12" x14ac:dyDescent="0.2">
      <c r="C64" s="81"/>
      <c r="D64" s="82"/>
      <c r="E64" s="82"/>
      <c r="F64" s="82"/>
      <c r="G64" s="82"/>
      <c r="H64" s="82"/>
      <c r="I64" s="82"/>
      <c r="J64" s="82"/>
      <c r="K64" s="82"/>
      <c r="L64" s="82"/>
    </row>
    <row r="65" spans="1:12" x14ac:dyDescent="0.2">
      <c r="B65" s="70" t="s">
        <v>125</v>
      </c>
      <c r="C65" s="81">
        <v>21.1</v>
      </c>
      <c r="D65" s="82">
        <v>21.1</v>
      </c>
      <c r="E65" s="82">
        <v>21.1</v>
      </c>
      <c r="F65" s="82">
        <v>21.1</v>
      </c>
      <c r="G65" s="82">
        <v>20.100000000000001</v>
      </c>
      <c r="H65" s="82">
        <v>20.3</v>
      </c>
      <c r="I65" s="82">
        <v>21.8</v>
      </c>
      <c r="J65" s="82">
        <v>20.2</v>
      </c>
      <c r="K65" s="82">
        <v>20</v>
      </c>
      <c r="L65" s="82">
        <v>21</v>
      </c>
    </row>
    <row r="66" spans="1:12" x14ac:dyDescent="0.2">
      <c r="B66" s="70" t="s">
        <v>234</v>
      </c>
      <c r="C66" s="81">
        <v>20.399999999999999</v>
      </c>
      <c r="D66" s="82">
        <v>20.7</v>
      </c>
      <c r="E66" s="82">
        <v>21</v>
      </c>
      <c r="F66" s="82">
        <v>20.2</v>
      </c>
      <c r="G66" s="82">
        <v>19.600000000000001</v>
      </c>
      <c r="H66" s="82">
        <v>20.100000000000001</v>
      </c>
      <c r="I66" s="82">
        <v>21.9</v>
      </c>
      <c r="J66" s="82">
        <v>19</v>
      </c>
      <c r="K66" s="82">
        <v>18.7</v>
      </c>
      <c r="L66" s="82">
        <v>19.7</v>
      </c>
    </row>
    <row r="67" spans="1:12" x14ac:dyDescent="0.2">
      <c r="B67" s="70" t="s">
        <v>235</v>
      </c>
      <c r="C67" s="81">
        <v>20.8</v>
      </c>
      <c r="D67" s="82">
        <v>20.8</v>
      </c>
      <c r="E67" s="82">
        <v>20.8</v>
      </c>
      <c r="F67" s="82">
        <v>20.8</v>
      </c>
      <c r="G67" s="82">
        <v>18.600000000000001</v>
      </c>
      <c r="H67" s="82">
        <v>20</v>
      </c>
      <c r="I67" s="82">
        <v>21.6</v>
      </c>
      <c r="J67" s="82">
        <v>19.399999999999999</v>
      </c>
      <c r="K67" s="82">
        <v>17.8</v>
      </c>
      <c r="L67" s="82">
        <v>20.7</v>
      </c>
    </row>
    <row r="68" spans="1:12" x14ac:dyDescent="0.2">
      <c r="B68" s="70" t="s">
        <v>126</v>
      </c>
      <c r="C68" s="81">
        <v>20.7</v>
      </c>
      <c r="D68" s="82">
        <v>20.6</v>
      </c>
      <c r="E68" s="82">
        <v>21.1</v>
      </c>
      <c r="F68" s="82">
        <v>20.5</v>
      </c>
      <c r="G68" s="82">
        <v>18.5</v>
      </c>
      <c r="H68" s="82">
        <v>19.8</v>
      </c>
      <c r="I68" s="82">
        <v>21.4</v>
      </c>
      <c r="J68" s="82">
        <v>18.7</v>
      </c>
      <c r="K68" s="82">
        <v>19.5</v>
      </c>
      <c r="L68" s="82">
        <v>20.8</v>
      </c>
    </row>
    <row r="69" spans="1:12" x14ac:dyDescent="0.2">
      <c r="B69" s="70" t="s">
        <v>236</v>
      </c>
      <c r="C69" s="81">
        <v>21.2</v>
      </c>
      <c r="D69" s="82">
        <v>21.2</v>
      </c>
      <c r="E69" s="82">
        <v>21.8</v>
      </c>
      <c r="F69" s="82">
        <v>21.4</v>
      </c>
      <c r="G69" s="82">
        <v>18.7</v>
      </c>
      <c r="H69" s="82">
        <v>20.100000000000001</v>
      </c>
      <c r="I69" s="82">
        <v>21.8</v>
      </c>
      <c r="J69" s="82">
        <v>18.7</v>
      </c>
      <c r="K69" s="82">
        <v>18.7</v>
      </c>
      <c r="L69" s="82">
        <v>21.2</v>
      </c>
    </row>
    <row r="70" spans="1:12" x14ac:dyDescent="0.2">
      <c r="B70" s="70" t="s">
        <v>237</v>
      </c>
      <c r="C70" s="81">
        <v>20.9</v>
      </c>
      <c r="D70" s="82">
        <v>21</v>
      </c>
      <c r="E70" s="82">
        <v>21.3</v>
      </c>
      <c r="F70" s="82">
        <v>20.9</v>
      </c>
      <c r="G70" s="82">
        <v>18.2</v>
      </c>
      <c r="H70" s="82">
        <v>20.7</v>
      </c>
      <c r="I70" s="82">
        <v>21.6</v>
      </c>
      <c r="J70" s="82">
        <v>19.5</v>
      </c>
      <c r="K70" s="82">
        <v>18.100000000000001</v>
      </c>
      <c r="L70" s="82">
        <v>20.5</v>
      </c>
    </row>
    <row r="71" spans="1:12" ht="18" thickBot="1" x14ac:dyDescent="0.25">
      <c r="B71" s="74"/>
      <c r="C71" s="87"/>
      <c r="D71" s="88"/>
      <c r="E71" s="88"/>
      <c r="F71" s="88"/>
      <c r="G71" s="88"/>
      <c r="H71" s="88"/>
      <c r="I71" s="88"/>
      <c r="J71" s="88"/>
      <c r="K71" s="88"/>
      <c r="L71" s="88"/>
    </row>
    <row r="72" spans="1:12" x14ac:dyDescent="0.2">
      <c r="B72" s="85"/>
      <c r="C72" s="70" t="s">
        <v>280</v>
      </c>
      <c r="D72" s="85"/>
      <c r="E72" s="85"/>
      <c r="F72" s="85"/>
      <c r="G72" s="85"/>
      <c r="H72" s="85"/>
      <c r="I72" s="85"/>
      <c r="J72" s="85"/>
      <c r="K72" s="85"/>
      <c r="L72" s="85"/>
    </row>
    <row r="73" spans="1:12" x14ac:dyDescent="0.2">
      <c r="A73" s="70"/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</row>
  </sheetData>
  <phoneticPr fontId="2"/>
  <pageMargins left="0.37" right="0.46" top="0.56999999999999995" bottom="0.59" header="0.51200000000000001" footer="0.51200000000000001"/>
  <pageSetup paperSize="12" scale="75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workbookViewId="0">
      <selection activeCell="P23" sqref="P23"/>
    </sheetView>
  </sheetViews>
  <sheetFormatPr defaultColWidth="10.875" defaultRowHeight="17.25" x14ac:dyDescent="0.2"/>
  <cols>
    <col min="1" max="1" width="13.375" style="71" customWidth="1"/>
    <col min="2" max="2" width="18.375" style="71" customWidth="1"/>
    <col min="3" max="3" width="10.875" style="71"/>
    <col min="4" max="4" width="13.375" style="71" customWidth="1"/>
    <col min="5" max="6" width="10.875" style="71"/>
    <col min="7" max="7" width="12.125" style="71" customWidth="1"/>
    <col min="8" max="8" width="10.875" style="71"/>
    <col min="9" max="11" width="12.125" style="71" customWidth="1"/>
    <col min="12" max="12" width="9.625" style="71" customWidth="1"/>
    <col min="13" max="256" width="10.875" style="71"/>
    <col min="257" max="257" width="13.375" style="71" customWidth="1"/>
    <col min="258" max="258" width="18.375" style="71" customWidth="1"/>
    <col min="259" max="259" width="10.875" style="71"/>
    <col min="260" max="260" width="13.375" style="71" customWidth="1"/>
    <col min="261" max="262" width="10.875" style="71"/>
    <col min="263" max="263" width="12.125" style="71" customWidth="1"/>
    <col min="264" max="264" width="10.875" style="71"/>
    <col min="265" max="267" width="12.125" style="71" customWidth="1"/>
    <col min="268" max="268" width="9.625" style="71" customWidth="1"/>
    <col min="269" max="512" width="10.875" style="71"/>
    <col min="513" max="513" width="13.375" style="71" customWidth="1"/>
    <col min="514" max="514" width="18.375" style="71" customWidth="1"/>
    <col min="515" max="515" width="10.875" style="71"/>
    <col min="516" max="516" width="13.375" style="71" customWidth="1"/>
    <col min="517" max="518" width="10.875" style="71"/>
    <col min="519" max="519" width="12.125" style="71" customWidth="1"/>
    <col min="520" max="520" width="10.875" style="71"/>
    <col min="521" max="523" width="12.125" style="71" customWidth="1"/>
    <col min="524" max="524" width="9.625" style="71" customWidth="1"/>
    <col min="525" max="768" width="10.875" style="71"/>
    <col min="769" max="769" width="13.375" style="71" customWidth="1"/>
    <col min="770" max="770" width="18.375" style="71" customWidth="1"/>
    <col min="771" max="771" width="10.875" style="71"/>
    <col min="772" max="772" width="13.375" style="71" customWidth="1"/>
    <col min="773" max="774" width="10.875" style="71"/>
    <col min="775" max="775" width="12.125" style="71" customWidth="1"/>
    <col min="776" max="776" width="10.875" style="71"/>
    <col min="777" max="779" width="12.125" style="71" customWidth="1"/>
    <col min="780" max="780" width="9.625" style="71" customWidth="1"/>
    <col min="781" max="1024" width="10.875" style="71"/>
    <col min="1025" max="1025" width="13.375" style="71" customWidth="1"/>
    <col min="1026" max="1026" width="18.375" style="71" customWidth="1"/>
    <col min="1027" max="1027" width="10.875" style="71"/>
    <col min="1028" max="1028" width="13.375" style="71" customWidth="1"/>
    <col min="1029" max="1030" width="10.875" style="71"/>
    <col min="1031" max="1031" width="12.125" style="71" customWidth="1"/>
    <col min="1032" max="1032" width="10.875" style="71"/>
    <col min="1033" max="1035" width="12.125" style="71" customWidth="1"/>
    <col min="1036" max="1036" width="9.625" style="71" customWidth="1"/>
    <col min="1037" max="1280" width="10.875" style="71"/>
    <col min="1281" max="1281" width="13.375" style="71" customWidth="1"/>
    <col min="1282" max="1282" width="18.375" style="71" customWidth="1"/>
    <col min="1283" max="1283" width="10.875" style="71"/>
    <col min="1284" max="1284" width="13.375" style="71" customWidth="1"/>
    <col min="1285" max="1286" width="10.875" style="71"/>
    <col min="1287" max="1287" width="12.125" style="71" customWidth="1"/>
    <col min="1288" max="1288" width="10.875" style="71"/>
    <col min="1289" max="1291" width="12.125" style="71" customWidth="1"/>
    <col min="1292" max="1292" width="9.625" style="71" customWidth="1"/>
    <col min="1293" max="1536" width="10.875" style="71"/>
    <col min="1537" max="1537" width="13.375" style="71" customWidth="1"/>
    <col min="1538" max="1538" width="18.375" style="71" customWidth="1"/>
    <col min="1539" max="1539" width="10.875" style="71"/>
    <col min="1540" max="1540" width="13.375" style="71" customWidth="1"/>
    <col min="1541" max="1542" width="10.875" style="71"/>
    <col min="1543" max="1543" width="12.125" style="71" customWidth="1"/>
    <col min="1544" max="1544" width="10.875" style="71"/>
    <col min="1545" max="1547" width="12.125" style="71" customWidth="1"/>
    <col min="1548" max="1548" width="9.625" style="71" customWidth="1"/>
    <col min="1549" max="1792" width="10.875" style="71"/>
    <col min="1793" max="1793" width="13.375" style="71" customWidth="1"/>
    <col min="1794" max="1794" width="18.375" style="71" customWidth="1"/>
    <col min="1795" max="1795" width="10.875" style="71"/>
    <col min="1796" max="1796" width="13.375" style="71" customWidth="1"/>
    <col min="1797" max="1798" width="10.875" style="71"/>
    <col min="1799" max="1799" width="12.125" style="71" customWidth="1"/>
    <col min="1800" max="1800" width="10.875" style="71"/>
    <col min="1801" max="1803" width="12.125" style="71" customWidth="1"/>
    <col min="1804" max="1804" width="9.625" style="71" customWidth="1"/>
    <col min="1805" max="2048" width="10.875" style="71"/>
    <col min="2049" max="2049" width="13.375" style="71" customWidth="1"/>
    <col min="2050" max="2050" width="18.375" style="71" customWidth="1"/>
    <col min="2051" max="2051" width="10.875" style="71"/>
    <col min="2052" max="2052" width="13.375" style="71" customWidth="1"/>
    <col min="2053" max="2054" width="10.875" style="71"/>
    <col min="2055" max="2055" width="12.125" style="71" customWidth="1"/>
    <col min="2056" max="2056" width="10.875" style="71"/>
    <col min="2057" max="2059" width="12.125" style="71" customWidth="1"/>
    <col min="2060" max="2060" width="9.625" style="71" customWidth="1"/>
    <col min="2061" max="2304" width="10.875" style="71"/>
    <col min="2305" max="2305" width="13.375" style="71" customWidth="1"/>
    <col min="2306" max="2306" width="18.375" style="71" customWidth="1"/>
    <col min="2307" max="2307" width="10.875" style="71"/>
    <col min="2308" max="2308" width="13.375" style="71" customWidth="1"/>
    <col min="2309" max="2310" width="10.875" style="71"/>
    <col min="2311" max="2311" width="12.125" style="71" customWidth="1"/>
    <col min="2312" max="2312" width="10.875" style="71"/>
    <col min="2313" max="2315" width="12.125" style="71" customWidth="1"/>
    <col min="2316" max="2316" width="9.625" style="71" customWidth="1"/>
    <col min="2317" max="2560" width="10.875" style="71"/>
    <col min="2561" max="2561" width="13.375" style="71" customWidth="1"/>
    <col min="2562" max="2562" width="18.375" style="71" customWidth="1"/>
    <col min="2563" max="2563" width="10.875" style="71"/>
    <col min="2564" max="2564" width="13.375" style="71" customWidth="1"/>
    <col min="2565" max="2566" width="10.875" style="71"/>
    <col min="2567" max="2567" width="12.125" style="71" customWidth="1"/>
    <col min="2568" max="2568" width="10.875" style="71"/>
    <col min="2569" max="2571" width="12.125" style="71" customWidth="1"/>
    <col min="2572" max="2572" width="9.625" style="71" customWidth="1"/>
    <col min="2573" max="2816" width="10.875" style="71"/>
    <col min="2817" max="2817" width="13.375" style="71" customWidth="1"/>
    <col min="2818" max="2818" width="18.375" style="71" customWidth="1"/>
    <col min="2819" max="2819" width="10.875" style="71"/>
    <col min="2820" max="2820" width="13.375" style="71" customWidth="1"/>
    <col min="2821" max="2822" width="10.875" style="71"/>
    <col min="2823" max="2823" width="12.125" style="71" customWidth="1"/>
    <col min="2824" max="2824" width="10.875" style="71"/>
    <col min="2825" max="2827" width="12.125" style="71" customWidth="1"/>
    <col min="2828" max="2828" width="9.625" style="71" customWidth="1"/>
    <col min="2829" max="3072" width="10.875" style="71"/>
    <col min="3073" max="3073" width="13.375" style="71" customWidth="1"/>
    <col min="3074" max="3074" width="18.375" style="71" customWidth="1"/>
    <col min="3075" max="3075" width="10.875" style="71"/>
    <col min="3076" max="3076" width="13.375" style="71" customWidth="1"/>
    <col min="3077" max="3078" width="10.875" style="71"/>
    <col min="3079" max="3079" width="12.125" style="71" customWidth="1"/>
    <col min="3080" max="3080" width="10.875" style="71"/>
    <col min="3081" max="3083" width="12.125" style="71" customWidth="1"/>
    <col min="3084" max="3084" width="9.625" style="71" customWidth="1"/>
    <col min="3085" max="3328" width="10.875" style="71"/>
    <col min="3329" max="3329" width="13.375" style="71" customWidth="1"/>
    <col min="3330" max="3330" width="18.375" style="71" customWidth="1"/>
    <col min="3331" max="3331" width="10.875" style="71"/>
    <col min="3332" max="3332" width="13.375" style="71" customWidth="1"/>
    <col min="3333" max="3334" width="10.875" style="71"/>
    <col min="3335" max="3335" width="12.125" style="71" customWidth="1"/>
    <col min="3336" max="3336" width="10.875" style="71"/>
    <col min="3337" max="3339" width="12.125" style="71" customWidth="1"/>
    <col min="3340" max="3340" width="9.625" style="71" customWidth="1"/>
    <col min="3341" max="3584" width="10.875" style="71"/>
    <col min="3585" max="3585" width="13.375" style="71" customWidth="1"/>
    <col min="3586" max="3586" width="18.375" style="71" customWidth="1"/>
    <col min="3587" max="3587" width="10.875" style="71"/>
    <col min="3588" max="3588" width="13.375" style="71" customWidth="1"/>
    <col min="3589" max="3590" width="10.875" style="71"/>
    <col min="3591" max="3591" width="12.125" style="71" customWidth="1"/>
    <col min="3592" max="3592" width="10.875" style="71"/>
    <col min="3593" max="3595" width="12.125" style="71" customWidth="1"/>
    <col min="3596" max="3596" width="9.625" style="71" customWidth="1"/>
    <col min="3597" max="3840" width="10.875" style="71"/>
    <col min="3841" max="3841" width="13.375" style="71" customWidth="1"/>
    <col min="3842" max="3842" width="18.375" style="71" customWidth="1"/>
    <col min="3843" max="3843" width="10.875" style="71"/>
    <col min="3844" max="3844" width="13.375" style="71" customWidth="1"/>
    <col min="3845" max="3846" width="10.875" style="71"/>
    <col min="3847" max="3847" width="12.125" style="71" customWidth="1"/>
    <col min="3848" max="3848" width="10.875" style="71"/>
    <col min="3849" max="3851" width="12.125" style="71" customWidth="1"/>
    <col min="3852" max="3852" width="9.625" style="71" customWidth="1"/>
    <col min="3853" max="4096" width="10.875" style="71"/>
    <col min="4097" max="4097" width="13.375" style="71" customWidth="1"/>
    <col min="4098" max="4098" width="18.375" style="71" customWidth="1"/>
    <col min="4099" max="4099" width="10.875" style="71"/>
    <col min="4100" max="4100" width="13.375" style="71" customWidth="1"/>
    <col min="4101" max="4102" width="10.875" style="71"/>
    <col min="4103" max="4103" width="12.125" style="71" customWidth="1"/>
    <col min="4104" max="4104" width="10.875" style="71"/>
    <col min="4105" max="4107" width="12.125" style="71" customWidth="1"/>
    <col min="4108" max="4108" width="9.625" style="71" customWidth="1"/>
    <col min="4109" max="4352" width="10.875" style="71"/>
    <col min="4353" max="4353" width="13.375" style="71" customWidth="1"/>
    <col min="4354" max="4354" width="18.375" style="71" customWidth="1"/>
    <col min="4355" max="4355" width="10.875" style="71"/>
    <col min="4356" max="4356" width="13.375" style="71" customWidth="1"/>
    <col min="4357" max="4358" width="10.875" style="71"/>
    <col min="4359" max="4359" width="12.125" style="71" customWidth="1"/>
    <col min="4360" max="4360" width="10.875" style="71"/>
    <col min="4361" max="4363" width="12.125" style="71" customWidth="1"/>
    <col min="4364" max="4364" width="9.625" style="71" customWidth="1"/>
    <col min="4365" max="4608" width="10.875" style="71"/>
    <col min="4609" max="4609" width="13.375" style="71" customWidth="1"/>
    <col min="4610" max="4610" width="18.375" style="71" customWidth="1"/>
    <col min="4611" max="4611" width="10.875" style="71"/>
    <col min="4612" max="4612" width="13.375" style="71" customWidth="1"/>
    <col min="4613" max="4614" width="10.875" style="71"/>
    <col min="4615" max="4615" width="12.125" style="71" customWidth="1"/>
    <col min="4616" max="4616" width="10.875" style="71"/>
    <col min="4617" max="4619" width="12.125" style="71" customWidth="1"/>
    <col min="4620" max="4620" width="9.625" style="71" customWidth="1"/>
    <col min="4621" max="4864" width="10.875" style="71"/>
    <col min="4865" max="4865" width="13.375" style="71" customWidth="1"/>
    <col min="4866" max="4866" width="18.375" style="71" customWidth="1"/>
    <col min="4867" max="4867" width="10.875" style="71"/>
    <col min="4868" max="4868" width="13.375" style="71" customWidth="1"/>
    <col min="4869" max="4870" width="10.875" style="71"/>
    <col min="4871" max="4871" width="12.125" style="71" customWidth="1"/>
    <col min="4872" max="4872" width="10.875" style="71"/>
    <col min="4873" max="4875" width="12.125" style="71" customWidth="1"/>
    <col min="4876" max="4876" width="9.625" style="71" customWidth="1"/>
    <col min="4877" max="5120" width="10.875" style="71"/>
    <col min="5121" max="5121" width="13.375" style="71" customWidth="1"/>
    <col min="5122" max="5122" width="18.375" style="71" customWidth="1"/>
    <col min="5123" max="5123" width="10.875" style="71"/>
    <col min="5124" max="5124" width="13.375" style="71" customWidth="1"/>
    <col min="5125" max="5126" width="10.875" style="71"/>
    <col min="5127" max="5127" width="12.125" style="71" customWidth="1"/>
    <col min="5128" max="5128" width="10.875" style="71"/>
    <col min="5129" max="5131" width="12.125" style="71" customWidth="1"/>
    <col min="5132" max="5132" width="9.625" style="71" customWidth="1"/>
    <col min="5133" max="5376" width="10.875" style="71"/>
    <col min="5377" max="5377" width="13.375" style="71" customWidth="1"/>
    <col min="5378" max="5378" width="18.375" style="71" customWidth="1"/>
    <col min="5379" max="5379" width="10.875" style="71"/>
    <col min="5380" max="5380" width="13.375" style="71" customWidth="1"/>
    <col min="5381" max="5382" width="10.875" style="71"/>
    <col min="5383" max="5383" width="12.125" style="71" customWidth="1"/>
    <col min="5384" max="5384" width="10.875" style="71"/>
    <col min="5385" max="5387" width="12.125" style="71" customWidth="1"/>
    <col min="5388" max="5388" width="9.625" style="71" customWidth="1"/>
    <col min="5389" max="5632" width="10.875" style="71"/>
    <col min="5633" max="5633" width="13.375" style="71" customWidth="1"/>
    <col min="5634" max="5634" width="18.375" style="71" customWidth="1"/>
    <col min="5635" max="5635" width="10.875" style="71"/>
    <col min="5636" max="5636" width="13.375" style="71" customWidth="1"/>
    <col min="5637" max="5638" width="10.875" style="71"/>
    <col min="5639" max="5639" width="12.125" style="71" customWidth="1"/>
    <col min="5640" max="5640" width="10.875" style="71"/>
    <col min="5641" max="5643" width="12.125" style="71" customWidth="1"/>
    <col min="5644" max="5644" width="9.625" style="71" customWidth="1"/>
    <col min="5645" max="5888" width="10.875" style="71"/>
    <col min="5889" max="5889" width="13.375" style="71" customWidth="1"/>
    <col min="5890" max="5890" width="18.375" style="71" customWidth="1"/>
    <col min="5891" max="5891" width="10.875" style="71"/>
    <col min="5892" max="5892" width="13.375" style="71" customWidth="1"/>
    <col min="5893" max="5894" width="10.875" style="71"/>
    <col min="5895" max="5895" width="12.125" style="71" customWidth="1"/>
    <col min="5896" max="5896" width="10.875" style="71"/>
    <col min="5897" max="5899" width="12.125" style="71" customWidth="1"/>
    <col min="5900" max="5900" width="9.625" style="71" customWidth="1"/>
    <col min="5901" max="6144" width="10.875" style="71"/>
    <col min="6145" max="6145" width="13.375" style="71" customWidth="1"/>
    <col min="6146" max="6146" width="18.375" style="71" customWidth="1"/>
    <col min="6147" max="6147" width="10.875" style="71"/>
    <col min="6148" max="6148" width="13.375" style="71" customWidth="1"/>
    <col min="6149" max="6150" width="10.875" style="71"/>
    <col min="6151" max="6151" width="12.125" style="71" customWidth="1"/>
    <col min="6152" max="6152" width="10.875" style="71"/>
    <col min="6153" max="6155" width="12.125" style="71" customWidth="1"/>
    <col min="6156" max="6156" width="9.625" style="71" customWidth="1"/>
    <col min="6157" max="6400" width="10.875" style="71"/>
    <col min="6401" max="6401" width="13.375" style="71" customWidth="1"/>
    <col min="6402" max="6402" width="18.375" style="71" customWidth="1"/>
    <col min="6403" max="6403" width="10.875" style="71"/>
    <col min="6404" max="6404" width="13.375" style="71" customWidth="1"/>
    <col min="6405" max="6406" width="10.875" style="71"/>
    <col min="6407" max="6407" width="12.125" style="71" customWidth="1"/>
    <col min="6408" max="6408" width="10.875" style="71"/>
    <col min="6409" max="6411" width="12.125" style="71" customWidth="1"/>
    <col min="6412" max="6412" width="9.625" style="71" customWidth="1"/>
    <col min="6413" max="6656" width="10.875" style="71"/>
    <col min="6657" max="6657" width="13.375" style="71" customWidth="1"/>
    <col min="6658" max="6658" width="18.375" style="71" customWidth="1"/>
    <col min="6659" max="6659" width="10.875" style="71"/>
    <col min="6660" max="6660" width="13.375" style="71" customWidth="1"/>
    <col min="6661" max="6662" width="10.875" style="71"/>
    <col min="6663" max="6663" width="12.125" style="71" customWidth="1"/>
    <col min="6664" max="6664" width="10.875" style="71"/>
    <col min="6665" max="6667" width="12.125" style="71" customWidth="1"/>
    <col min="6668" max="6668" width="9.625" style="71" customWidth="1"/>
    <col min="6669" max="6912" width="10.875" style="71"/>
    <col min="6913" max="6913" width="13.375" style="71" customWidth="1"/>
    <col min="6914" max="6914" width="18.375" style="71" customWidth="1"/>
    <col min="6915" max="6915" width="10.875" style="71"/>
    <col min="6916" max="6916" width="13.375" style="71" customWidth="1"/>
    <col min="6917" max="6918" width="10.875" style="71"/>
    <col min="6919" max="6919" width="12.125" style="71" customWidth="1"/>
    <col min="6920" max="6920" width="10.875" style="71"/>
    <col min="6921" max="6923" width="12.125" style="71" customWidth="1"/>
    <col min="6924" max="6924" width="9.625" style="71" customWidth="1"/>
    <col min="6925" max="7168" width="10.875" style="71"/>
    <col min="7169" max="7169" width="13.375" style="71" customWidth="1"/>
    <col min="7170" max="7170" width="18.375" style="71" customWidth="1"/>
    <col min="7171" max="7171" width="10.875" style="71"/>
    <col min="7172" max="7172" width="13.375" style="71" customWidth="1"/>
    <col min="7173" max="7174" width="10.875" style="71"/>
    <col min="7175" max="7175" width="12.125" style="71" customWidth="1"/>
    <col min="7176" max="7176" width="10.875" style="71"/>
    <col min="7177" max="7179" width="12.125" style="71" customWidth="1"/>
    <col min="7180" max="7180" width="9.625" style="71" customWidth="1"/>
    <col min="7181" max="7424" width="10.875" style="71"/>
    <col min="7425" max="7425" width="13.375" style="71" customWidth="1"/>
    <col min="7426" max="7426" width="18.375" style="71" customWidth="1"/>
    <col min="7427" max="7427" width="10.875" style="71"/>
    <col min="7428" max="7428" width="13.375" style="71" customWidth="1"/>
    <col min="7429" max="7430" width="10.875" style="71"/>
    <col min="7431" max="7431" width="12.125" style="71" customWidth="1"/>
    <col min="7432" max="7432" width="10.875" style="71"/>
    <col min="7433" max="7435" width="12.125" style="71" customWidth="1"/>
    <col min="7436" max="7436" width="9.625" style="71" customWidth="1"/>
    <col min="7437" max="7680" width="10.875" style="71"/>
    <col min="7681" max="7681" width="13.375" style="71" customWidth="1"/>
    <col min="7682" max="7682" width="18.375" style="71" customWidth="1"/>
    <col min="7683" max="7683" width="10.875" style="71"/>
    <col min="7684" max="7684" width="13.375" style="71" customWidth="1"/>
    <col min="7685" max="7686" width="10.875" style="71"/>
    <col min="7687" max="7687" width="12.125" style="71" customWidth="1"/>
    <col min="7688" max="7688" width="10.875" style="71"/>
    <col min="7689" max="7691" width="12.125" style="71" customWidth="1"/>
    <col min="7692" max="7692" width="9.625" style="71" customWidth="1"/>
    <col min="7693" max="7936" width="10.875" style="71"/>
    <col min="7937" max="7937" width="13.375" style="71" customWidth="1"/>
    <col min="7938" max="7938" width="18.375" style="71" customWidth="1"/>
    <col min="7939" max="7939" width="10.875" style="71"/>
    <col min="7940" max="7940" width="13.375" style="71" customWidth="1"/>
    <col min="7941" max="7942" width="10.875" style="71"/>
    <col min="7943" max="7943" width="12.125" style="71" customWidth="1"/>
    <col min="7944" max="7944" width="10.875" style="71"/>
    <col min="7945" max="7947" width="12.125" style="71" customWidth="1"/>
    <col min="7948" max="7948" width="9.625" style="71" customWidth="1"/>
    <col min="7949" max="8192" width="10.875" style="71"/>
    <col min="8193" max="8193" width="13.375" style="71" customWidth="1"/>
    <col min="8194" max="8194" width="18.375" style="71" customWidth="1"/>
    <col min="8195" max="8195" width="10.875" style="71"/>
    <col min="8196" max="8196" width="13.375" style="71" customWidth="1"/>
    <col min="8197" max="8198" width="10.875" style="71"/>
    <col min="8199" max="8199" width="12.125" style="71" customWidth="1"/>
    <col min="8200" max="8200" width="10.875" style="71"/>
    <col min="8201" max="8203" width="12.125" style="71" customWidth="1"/>
    <col min="8204" max="8204" width="9.625" style="71" customWidth="1"/>
    <col min="8205" max="8448" width="10.875" style="71"/>
    <col min="8449" max="8449" width="13.375" style="71" customWidth="1"/>
    <col min="8450" max="8450" width="18.375" style="71" customWidth="1"/>
    <col min="8451" max="8451" width="10.875" style="71"/>
    <col min="8452" max="8452" width="13.375" style="71" customWidth="1"/>
    <col min="8453" max="8454" width="10.875" style="71"/>
    <col min="8455" max="8455" width="12.125" style="71" customWidth="1"/>
    <col min="8456" max="8456" width="10.875" style="71"/>
    <col min="8457" max="8459" width="12.125" style="71" customWidth="1"/>
    <col min="8460" max="8460" width="9.625" style="71" customWidth="1"/>
    <col min="8461" max="8704" width="10.875" style="71"/>
    <col min="8705" max="8705" width="13.375" style="71" customWidth="1"/>
    <col min="8706" max="8706" width="18.375" style="71" customWidth="1"/>
    <col min="8707" max="8707" width="10.875" style="71"/>
    <col min="8708" max="8708" width="13.375" style="71" customWidth="1"/>
    <col min="8709" max="8710" width="10.875" style="71"/>
    <col min="8711" max="8711" width="12.125" style="71" customWidth="1"/>
    <col min="8712" max="8712" width="10.875" style="71"/>
    <col min="8713" max="8715" width="12.125" style="71" customWidth="1"/>
    <col min="8716" max="8716" width="9.625" style="71" customWidth="1"/>
    <col min="8717" max="8960" width="10.875" style="71"/>
    <col min="8961" max="8961" width="13.375" style="71" customWidth="1"/>
    <col min="8962" max="8962" width="18.375" style="71" customWidth="1"/>
    <col min="8963" max="8963" width="10.875" style="71"/>
    <col min="8964" max="8964" width="13.375" style="71" customWidth="1"/>
    <col min="8965" max="8966" width="10.875" style="71"/>
    <col min="8967" max="8967" width="12.125" style="71" customWidth="1"/>
    <col min="8968" max="8968" width="10.875" style="71"/>
    <col min="8969" max="8971" width="12.125" style="71" customWidth="1"/>
    <col min="8972" max="8972" width="9.625" style="71" customWidth="1"/>
    <col min="8973" max="9216" width="10.875" style="71"/>
    <col min="9217" max="9217" width="13.375" style="71" customWidth="1"/>
    <col min="9218" max="9218" width="18.375" style="71" customWidth="1"/>
    <col min="9219" max="9219" width="10.875" style="71"/>
    <col min="9220" max="9220" width="13.375" style="71" customWidth="1"/>
    <col min="9221" max="9222" width="10.875" style="71"/>
    <col min="9223" max="9223" width="12.125" style="71" customWidth="1"/>
    <col min="9224" max="9224" width="10.875" style="71"/>
    <col min="9225" max="9227" width="12.125" style="71" customWidth="1"/>
    <col min="9228" max="9228" width="9.625" style="71" customWidth="1"/>
    <col min="9229" max="9472" width="10.875" style="71"/>
    <col min="9473" max="9473" width="13.375" style="71" customWidth="1"/>
    <col min="9474" max="9474" width="18.375" style="71" customWidth="1"/>
    <col min="9475" max="9475" width="10.875" style="71"/>
    <col min="9476" max="9476" width="13.375" style="71" customWidth="1"/>
    <col min="9477" max="9478" width="10.875" style="71"/>
    <col min="9479" max="9479" width="12.125" style="71" customWidth="1"/>
    <col min="9480" max="9480" width="10.875" style="71"/>
    <col min="9481" max="9483" width="12.125" style="71" customWidth="1"/>
    <col min="9484" max="9484" width="9.625" style="71" customWidth="1"/>
    <col min="9485" max="9728" width="10.875" style="71"/>
    <col min="9729" max="9729" width="13.375" style="71" customWidth="1"/>
    <col min="9730" max="9730" width="18.375" style="71" customWidth="1"/>
    <col min="9731" max="9731" width="10.875" style="71"/>
    <col min="9732" max="9732" width="13.375" style="71" customWidth="1"/>
    <col min="9733" max="9734" width="10.875" style="71"/>
    <col min="9735" max="9735" width="12.125" style="71" customWidth="1"/>
    <col min="9736" max="9736" width="10.875" style="71"/>
    <col min="9737" max="9739" width="12.125" style="71" customWidth="1"/>
    <col min="9740" max="9740" width="9.625" style="71" customWidth="1"/>
    <col min="9741" max="9984" width="10.875" style="71"/>
    <col min="9985" max="9985" width="13.375" style="71" customWidth="1"/>
    <col min="9986" max="9986" width="18.375" style="71" customWidth="1"/>
    <col min="9987" max="9987" width="10.875" style="71"/>
    <col min="9988" max="9988" width="13.375" style="71" customWidth="1"/>
    <col min="9989" max="9990" width="10.875" style="71"/>
    <col min="9991" max="9991" width="12.125" style="71" customWidth="1"/>
    <col min="9992" max="9992" width="10.875" style="71"/>
    <col min="9993" max="9995" width="12.125" style="71" customWidth="1"/>
    <col min="9996" max="9996" width="9.625" style="71" customWidth="1"/>
    <col min="9997" max="10240" width="10.875" style="71"/>
    <col min="10241" max="10241" width="13.375" style="71" customWidth="1"/>
    <col min="10242" max="10242" width="18.375" style="71" customWidth="1"/>
    <col min="10243" max="10243" width="10.875" style="71"/>
    <col min="10244" max="10244" width="13.375" style="71" customWidth="1"/>
    <col min="10245" max="10246" width="10.875" style="71"/>
    <col min="10247" max="10247" width="12.125" style="71" customWidth="1"/>
    <col min="10248" max="10248" width="10.875" style="71"/>
    <col min="10249" max="10251" width="12.125" style="71" customWidth="1"/>
    <col min="10252" max="10252" width="9.625" style="71" customWidth="1"/>
    <col min="10253" max="10496" width="10.875" style="71"/>
    <col min="10497" max="10497" width="13.375" style="71" customWidth="1"/>
    <col min="10498" max="10498" width="18.375" style="71" customWidth="1"/>
    <col min="10499" max="10499" width="10.875" style="71"/>
    <col min="10500" max="10500" width="13.375" style="71" customWidth="1"/>
    <col min="10501" max="10502" width="10.875" style="71"/>
    <col min="10503" max="10503" width="12.125" style="71" customWidth="1"/>
    <col min="10504" max="10504" width="10.875" style="71"/>
    <col min="10505" max="10507" width="12.125" style="71" customWidth="1"/>
    <col min="10508" max="10508" width="9.625" style="71" customWidth="1"/>
    <col min="10509" max="10752" width="10.875" style="71"/>
    <col min="10753" max="10753" width="13.375" style="71" customWidth="1"/>
    <col min="10754" max="10754" width="18.375" style="71" customWidth="1"/>
    <col min="10755" max="10755" width="10.875" style="71"/>
    <col min="10756" max="10756" width="13.375" style="71" customWidth="1"/>
    <col min="10757" max="10758" width="10.875" style="71"/>
    <col min="10759" max="10759" width="12.125" style="71" customWidth="1"/>
    <col min="10760" max="10760" width="10.875" style="71"/>
    <col min="10761" max="10763" width="12.125" style="71" customWidth="1"/>
    <col min="10764" max="10764" width="9.625" style="71" customWidth="1"/>
    <col min="10765" max="11008" width="10.875" style="71"/>
    <col min="11009" max="11009" width="13.375" style="71" customWidth="1"/>
    <col min="11010" max="11010" width="18.375" style="71" customWidth="1"/>
    <col min="11011" max="11011" width="10.875" style="71"/>
    <col min="11012" max="11012" width="13.375" style="71" customWidth="1"/>
    <col min="11013" max="11014" width="10.875" style="71"/>
    <col min="11015" max="11015" width="12.125" style="71" customWidth="1"/>
    <col min="11016" max="11016" width="10.875" style="71"/>
    <col min="11017" max="11019" width="12.125" style="71" customWidth="1"/>
    <col min="11020" max="11020" width="9.625" style="71" customWidth="1"/>
    <col min="11021" max="11264" width="10.875" style="71"/>
    <col min="11265" max="11265" width="13.375" style="71" customWidth="1"/>
    <col min="11266" max="11266" width="18.375" style="71" customWidth="1"/>
    <col min="11267" max="11267" width="10.875" style="71"/>
    <col min="11268" max="11268" width="13.375" style="71" customWidth="1"/>
    <col min="11269" max="11270" width="10.875" style="71"/>
    <col min="11271" max="11271" width="12.125" style="71" customWidth="1"/>
    <col min="11272" max="11272" width="10.875" style="71"/>
    <col min="11273" max="11275" width="12.125" style="71" customWidth="1"/>
    <col min="11276" max="11276" width="9.625" style="71" customWidth="1"/>
    <col min="11277" max="11520" width="10.875" style="71"/>
    <col min="11521" max="11521" width="13.375" style="71" customWidth="1"/>
    <col min="11522" max="11522" width="18.375" style="71" customWidth="1"/>
    <col min="11523" max="11523" width="10.875" style="71"/>
    <col min="11524" max="11524" width="13.375" style="71" customWidth="1"/>
    <col min="11525" max="11526" width="10.875" style="71"/>
    <col min="11527" max="11527" width="12.125" style="71" customWidth="1"/>
    <col min="11528" max="11528" width="10.875" style="71"/>
    <col min="11529" max="11531" width="12.125" style="71" customWidth="1"/>
    <col min="11532" max="11532" width="9.625" style="71" customWidth="1"/>
    <col min="11533" max="11776" width="10.875" style="71"/>
    <col min="11777" max="11777" width="13.375" style="71" customWidth="1"/>
    <col min="11778" max="11778" width="18.375" style="71" customWidth="1"/>
    <col min="11779" max="11779" width="10.875" style="71"/>
    <col min="11780" max="11780" width="13.375" style="71" customWidth="1"/>
    <col min="11781" max="11782" width="10.875" style="71"/>
    <col min="11783" max="11783" width="12.125" style="71" customWidth="1"/>
    <col min="11784" max="11784" width="10.875" style="71"/>
    <col min="11785" max="11787" width="12.125" style="71" customWidth="1"/>
    <col min="11788" max="11788" width="9.625" style="71" customWidth="1"/>
    <col min="11789" max="12032" width="10.875" style="71"/>
    <col min="12033" max="12033" width="13.375" style="71" customWidth="1"/>
    <col min="12034" max="12034" width="18.375" style="71" customWidth="1"/>
    <col min="12035" max="12035" width="10.875" style="71"/>
    <col min="12036" max="12036" width="13.375" style="71" customWidth="1"/>
    <col min="12037" max="12038" width="10.875" style="71"/>
    <col min="12039" max="12039" width="12.125" style="71" customWidth="1"/>
    <col min="12040" max="12040" width="10.875" style="71"/>
    <col min="12041" max="12043" width="12.125" style="71" customWidth="1"/>
    <col min="12044" max="12044" width="9.625" style="71" customWidth="1"/>
    <col min="12045" max="12288" width="10.875" style="71"/>
    <col min="12289" max="12289" width="13.375" style="71" customWidth="1"/>
    <col min="12290" max="12290" width="18.375" style="71" customWidth="1"/>
    <col min="12291" max="12291" width="10.875" style="71"/>
    <col min="12292" max="12292" width="13.375" style="71" customWidth="1"/>
    <col min="12293" max="12294" width="10.875" style="71"/>
    <col min="12295" max="12295" width="12.125" style="71" customWidth="1"/>
    <col min="12296" max="12296" width="10.875" style="71"/>
    <col min="12297" max="12299" width="12.125" style="71" customWidth="1"/>
    <col min="12300" max="12300" width="9.625" style="71" customWidth="1"/>
    <col min="12301" max="12544" width="10.875" style="71"/>
    <col min="12545" max="12545" width="13.375" style="71" customWidth="1"/>
    <col min="12546" max="12546" width="18.375" style="71" customWidth="1"/>
    <col min="12547" max="12547" width="10.875" style="71"/>
    <col min="12548" max="12548" width="13.375" style="71" customWidth="1"/>
    <col min="12549" max="12550" width="10.875" style="71"/>
    <col min="12551" max="12551" width="12.125" style="71" customWidth="1"/>
    <col min="12552" max="12552" width="10.875" style="71"/>
    <col min="12553" max="12555" width="12.125" style="71" customWidth="1"/>
    <col min="12556" max="12556" width="9.625" style="71" customWidth="1"/>
    <col min="12557" max="12800" width="10.875" style="71"/>
    <col min="12801" max="12801" width="13.375" style="71" customWidth="1"/>
    <col min="12802" max="12802" width="18.375" style="71" customWidth="1"/>
    <col min="12803" max="12803" width="10.875" style="71"/>
    <col min="12804" max="12804" width="13.375" style="71" customWidth="1"/>
    <col min="12805" max="12806" width="10.875" style="71"/>
    <col min="12807" max="12807" width="12.125" style="71" customWidth="1"/>
    <col min="12808" max="12808" width="10.875" style="71"/>
    <col min="12809" max="12811" width="12.125" style="71" customWidth="1"/>
    <col min="12812" max="12812" width="9.625" style="71" customWidth="1"/>
    <col min="12813" max="13056" width="10.875" style="71"/>
    <col min="13057" max="13057" width="13.375" style="71" customWidth="1"/>
    <col min="13058" max="13058" width="18.375" style="71" customWidth="1"/>
    <col min="13059" max="13059" width="10.875" style="71"/>
    <col min="13060" max="13060" width="13.375" style="71" customWidth="1"/>
    <col min="13061" max="13062" width="10.875" style="71"/>
    <col min="13063" max="13063" width="12.125" style="71" customWidth="1"/>
    <col min="13064" max="13064" width="10.875" style="71"/>
    <col min="13065" max="13067" width="12.125" style="71" customWidth="1"/>
    <col min="13068" max="13068" width="9.625" style="71" customWidth="1"/>
    <col min="13069" max="13312" width="10.875" style="71"/>
    <col min="13313" max="13313" width="13.375" style="71" customWidth="1"/>
    <col min="13314" max="13314" width="18.375" style="71" customWidth="1"/>
    <col min="13315" max="13315" width="10.875" style="71"/>
    <col min="13316" max="13316" width="13.375" style="71" customWidth="1"/>
    <col min="13317" max="13318" width="10.875" style="71"/>
    <col min="13319" max="13319" width="12.125" style="71" customWidth="1"/>
    <col min="13320" max="13320" width="10.875" style="71"/>
    <col min="13321" max="13323" width="12.125" style="71" customWidth="1"/>
    <col min="13324" max="13324" width="9.625" style="71" customWidth="1"/>
    <col min="13325" max="13568" width="10.875" style="71"/>
    <col min="13569" max="13569" width="13.375" style="71" customWidth="1"/>
    <col min="13570" max="13570" width="18.375" style="71" customWidth="1"/>
    <col min="13571" max="13571" width="10.875" style="71"/>
    <col min="13572" max="13572" width="13.375" style="71" customWidth="1"/>
    <col min="13573" max="13574" width="10.875" style="71"/>
    <col min="13575" max="13575" width="12.125" style="71" customWidth="1"/>
    <col min="13576" max="13576" width="10.875" style="71"/>
    <col min="13577" max="13579" width="12.125" style="71" customWidth="1"/>
    <col min="13580" max="13580" width="9.625" style="71" customWidth="1"/>
    <col min="13581" max="13824" width="10.875" style="71"/>
    <col min="13825" max="13825" width="13.375" style="71" customWidth="1"/>
    <col min="13826" max="13826" width="18.375" style="71" customWidth="1"/>
    <col min="13827" max="13827" width="10.875" style="71"/>
    <col min="13828" max="13828" width="13.375" style="71" customWidth="1"/>
    <col min="13829" max="13830" width="10.875" style="71"/>
    <col min="13831" max="13831" width="12.125" style="71" customWidth="1"/>
    <col min="13832" max="13832" width="10.875" style="71"/>
    <col min="13833" max="13835" width="12.125" style="71" customWidth="1"/>
    <col min="13836" max="13836" width="9.625" style="71" customWidth="1"/>
    <col min="13837" max="14080" width="10.875" style="71"/>
    <col min="14081" max="14081" width="13.375" style="71" customWidth="1"/>
    <col min="14082" max="14082" width="18.375" style="71" customWidth="1"/>
    <col min="14083" max="14083" width="10.875" style="71"/>
    <col min="14084" max="14084" width="13.375" style="71" customWidth="1"/>
    <col min="14085" max="14086" width="10.875" style="71"/>
    <col min="14087" max="14087" width="12.125" style="71" customWidth="1"/>
    <col min="14088" max="14088" width="10.875" style="71"/>
    <col min="14089" max="14091" width="12.125" style="71" customWidth="1"/>
    <col min="14092" max="14092" width="9.625" style="71" customWidth="1"/>
    <col min="14093" max="14336" width="10.875" style="71"/>
    <col min="14337" max="14337" width="13.375" style="71" customWidth="1"/>
    <col min="14338" max="14338" width="18.375" style="71" customWidth="1"/>
    <col min="14339" max="14339" width="10.875" style="71"/>
    <col min="14340" max="14340" width="13.375" style="71" customWidth="1"/>
    <col min="14341" max="14342" width="10.875" style="71"/>
    <col min="14343" max="14343" width="12.125" style="71" customWidth="1"/>
    <col min="14344" max="14344" width="10.875" style="71"/>
    <col min="14345" max="14347" width="12.125" style="71" customWidth="1"/>
    <col min="14348" max="14348" width="9.625" style="71" customWidth="1"/>
    <col min="14349" max="14592" width="10.875" style="71"/>
    <col min="14593" max="14593" width="13.375" style="71" customWidth="1"/>
    <col min="14594" max="14594" width="18.375" style="71" customWidth="1"/>
    <col min="14595" max="14595" width="10.875" style="71"/>
    <col min="14596" max="14596" width="13.375" style="71" customWidth="1"/>
    <col min="14597" max="14598" width="10.875" style="71"/>
    <col min="14599" max="14599" width="12.125" style="71" customWidth="1"/>
    <col min="14600" max="14600" width="10.875" style="71"/>
    <col min="14601" max="14603" width="12.125" style="71" customWidth="1"/>
    <col min="14604" max="14604" width="9.625" style="71" customWidth="1"/>
    <col min="14605" max="14848" width="10.875" style="71"/>
    <col min="14849" max="14849" width="13.375" style="71" customWidth="1"/>
    <col min="14850" max="14850" width="18.375" style="71" customWidth="1"/>
    <col min="14851" max="14851" width="10.875" style="71"/>
    <col min="14852" max="14852" width="13.375" style="71" customWidth="1"/>
    <col min="14853" max="14854" width="10.875" style="71"/>
    <col min="14855" max="14855" width="12.125" style="71" customWidth="1"/>
    <col min="14856" max="14856" width="10.875" style="71"/>
    <col min="14857" max="14859" width="12.125" style="71" customWidth="1"/>
    <col min="14860" max="14860" width="9.625" style="71" customWidth="1"/>
    <col min="14861" max="15104" width="10.875" style="71"/>
    <col min="15105" max="15105" width="13.375" style="71" customWidth="1"/>
    <col min="15106" max="15106" width="18.375" style="71" customWidth="1"/>
    <col min="15107" max="15107" width="10.875" style="71"/>
    <col min="15108" max="15108" width="13.375" style="71" customWidth="1"/>
    <col min="15109" max="15110" width="10.875" style="71"/>
    <col min="15111" max="15111" width="12.125" style="71" customWidth="1"/>
    <col min="15112" max="15112" width="10.875" style="71"/>
    <col min="15113" max="15115" width="12.125" style="71" customWidth="1"/>
    <col min="15116" max="15116" width="9.625" style="71" customWidth="1"/>
    <col min="15117" max="15360" width="10.875" style="71"/>
    <col min="15361" max="15361" width="13.375" style="71" customWidth="1"/>
    <col min="15362" max="15362" width="18.375" style="71" customWidth="1"/>
    <col min="15363" max="15363" width="10.875" style="71"/>
    <col min="15364" max="15364" width="13.375" style="71" customWidth="1"/>
    <col min="15365" max="15366" width="10.875" style="71"/>
    <col min="15367" max="15367" width="12.125" style="71" customWidth="1"/>
    <col min="15368" max="15368" width="10.875" style="71"/>
    <col min="15369" max="15371" width="12.125" style="71" customWidth="1"/>
    <col min="15372" max="15372" width="9.625" style="71" customWidth="1"/>
    <col min="15373" max="15616" width="10.875" style="71"/>
    <col min="15617" max="15617" width="13.375" style="71" customWidth="1"/>
    <col min="15618" max="15618" width="18.375" style="71" customWidth="1"/>
    <col min="15619" max="15619" width="10.875" style="71"/>
    <col min="15620" max="15620" width="13.375" style="71" customWidth="1"/>
    <col min="15621" max="15622" width="10.875" style="71"/>
    <col min="15623" max="15623" width="12.125" style="71" customWidth="1"/>
    <col min="15624" max="15624" width="10.875" style="71"/>
    <col min="15625" max="15627" width="12.125" style="71" customWidth="1"/>
    <col min="15628" max="15628" width="9.625" style="71" customWidth="1"/>
    <col min="15629" max="15872" width="10.875" style="71"/>
    <col min="15873" max="15873" width="13.375" style="71" customWidth="1"/>
    <col min="15874" max="15874" width="18.375" style="71" customWidth="1"/>
    <col min="15875" max="15875" width="10.875" style="71"/>
    <col min="15876" max="15876" width="13.375" style="71" customWidth="1"/>
    <col min="15877" max="15878" width="10.875" style="71"/>
    <col min="15879" max="15879" width="12.125" style="71" customWidth="1"/>
    <col min="15880" max="15880" width="10.875" style="71"/>
    <col min="15881" max="15883" width="12.125" style="71" customWidth="1"/>
    <col min="15884" max="15884" width="9.625" style="71" customWidth="1"/>
    <col min="15885" max="16128" width="10.875" style="71"/>
    <col min="16129" max="16129" width="13.375" style="71" customWidth="1"/>
    <col min="16130" max="16130" width="18.375" style="71" customWidth="1"/>
    <col min="16131" max="16131" width="10.875" style="71"/>
    <col min="16132" max="16132" width="13.375" style="71" customWidth="1"/>
    <col min="16133" max="16134" width="10.875" style="71"/>
    <col min="16135" max="16135" width="12.125" style="71" customWidth="1"/>
    <col min="16136" max="16136" width="10.875" style="71"/>
    <col min="16137" max="16139" width="12.125" style="71" customWidth="1"/>
    <col min="16140" max="16140" width="9.625" style="71" customWidth="1"/>
    <col min="16141" max="16384" width="10.875" style="71"/>
  </cols>
  <sheetData>
    <row r="1" spans="1:12" x14ac:dyDescent="0.2">
      <c r="A1" s="70"/>
    </row>
    <row r="6" spans="1:12" x14ac:dyDescent="0.2">
      <c r="C6" s="72" t="s">
        <v>301</v>
      </c>
    </row>
    <row r="7" spans="1:12" x14ac:dyDescent="0.2">
      <c r="C7" s="72" t="s">
        <v>254</v>
      </c>
      <c r="G7" s="70" t="s">
        <v>283</v>
      </c>
    </row>
    <row r="8" spans="1:12" ht="18" thickBot="1" x14ac:dyDescent="0.25">
      <c r="B8" s="73"/>
      <c r="C8" s="74"/>
      <c r="D8" s="73"/>
      <c r="E8" s="73"/>
      <c r="F8" s="74"/>
      <c r="G8" s="74"/>
      <c r="H8" s="74"/>
      <c r="I8" s="74"/>
      <c r="J8" s="74"/>
      <c r="K8" s="75" t="s">
        <v>302</v>
      </c>
      <c r="L8" s="73"/>
    </row>
    <row r="9" spans="1:12" x14ac:dyDescent="0.2">
      <c r="C9" s="76"/>
      <c r="D9" s="77" t="s">
        <v>256</v>
      </c>
      <c r="E9" s="76"/>
      <c r="F9" s="76"/>
      <c r="G9" s="77" t="s">
        <v>257</v>
      </c>
      <c r="H9" s="76"/>
      <c r="I9" s="77" t="s">
        <v>258</v>
      </c>
      <c r="J9" s="76"/>
      <c r="K9" s="76"/>
      <c r="L9" s="76"/>
    </row>
    <row r="10" spans="1:12" x14ac:dyDescent="0.2">
      <c r="C10" s="77" t="s">
        <v>259</v>
      </c>
      <c r="D10" s="77" t="s">
        <v>260</v>
      </c>
      <c r="E10" s="77" t="s">
        <v>261</v>
      </c>
      <c r="F10" s="77" t="s">
        <v>262</v>
      </c>
      <c r="G10" s="77" t="s">
        <v>263</v>
      </c>
      <c r="H10" s="77" t="s">
        <v>264</v>
      </c>
      <c r="I10" s="77" t="s">
        <v>265</v>
      </c>
      <c r="J10" s="77" t="s">
        <v>266</v>
      </c>
      <c r="K10" s="77" t="s">
        <v>267</v>
      </c>
      <c r="L10" s="77" t="s">
        <v>268</v>
      </c>
    </row>
    <row r="11" spans="1:12" x14ac:dyDescent="0.2">
      <c r="B11" s="78"/>
      <c r="C11" s="79" t="s">
        <v>269</v>
      </c>
      <c r="D11" s="79" t="s">
        <v>270</v>
      </c>
      <c r="E11" s="80"/>
      <c r="F11" s="80"/>
      <c r="G11" s="79" t="s">
        <v>271</v>
      </c>
      <c r="H11" s="79" t="s">
        <v>272</v>
      </c>
      <c r="I11" s="79" t="s">
        <v>273</v>
      </c>
      <c r="J11" s="79" t="s">
        <v>274</v>
      </c>
      <c r="K11" s="80"/>
      <c r="L11" s="79" t="s">
        <v>275</v>
      </c>
    </row>
    <row r="12" spans="1:12" x14ac:dyDescent="0.2">
      <c r="C12" s="76"/>
    </row>
    <row r="13" spans="1:12" x14ac:dyDescent="0.2">
      <c r="B13" s="70" t="s">
        <v>289</v>
      </c>
      <c r="C13" s="92" t="s">
        <v>84</v>
      </c>
      <c r="D13" s="82">
        <v>196.6</v>
      </c>
      <c r="E13" s="82">
        <v>205.4</v>
      </c>
      <c r="F13" s="82">
        <v>196.1</v>
      </c>
      <c r="G13" s="82">
        <v>178.3</v>
      </c>
      <c r="H13" s="82">
        <v>208.3</v>
      </c>
      <c r="I13" s="82">
        <v>178.3</v>
      </c>
      <c r="J13" s="82">
        <v>174.7</v>
      </c>
      <c r="K13" s="83" t="s">
        <v>84</v>
      </c>
      <c r="L13" s="83" t="s">
        <v>84</v>
      </c>
    </row>
    <row r="14" spans="1:12" x14ac:dyDescent="0.2">
      <c r="B14" s="70" t="s">
        <v>290</v>
      </c>
      <c r="C14" s="92" t="s">
        <v>84</v>
      </c>
      <c r="D14" s="82">
        <v>190.1</v>
      </c>
      <c r="E14" s="82">
        <v>198.8</v>
      </c>
      <c r="F14" s="82">
        <v>193</v>
      </c>
      <c r="G14" s="82">
        <v>173.9</v>
      </c>
      <c r="H14" s="82">
        <v>193.3</v>
      </c>
      <c r="I14" s="82">
        <v>183.6</v>
      </c>
      <c r="J14" s="82">
        <v>157.30000000000001</v>
      </c>
      <c r="K14" s="83" t="s">
        <v>84</v>
      </c>
      <c r="L14" s="83" t="s">
        <v>84</v>
      </c>
    </row>
    <row r="15" spans="1:12" x14ac:dyDescent="0.2">
      <c r="B15" s="70" t="s">
        <v>291</v>
      </c>
      <c r="C15" s="81">
        <v>175.2</v>
      </c>
      <c r="D15" s="82">
        <v>174.6</v>
      </c>
      <c r="E15" s="82">
        <v>192.6</v>
      </c>
      <c r="F15" s="82">
        <v>172.2</v>
      </c>
      <c r="G15" s="82">
        <v>168.8</v>
      </c>
      <c r="H15" s="82">
        <v>180</v>
      </c>
      <c r="I15" s="82">
        <v>171.6</v>
      </c>
      <c r="J15" s="82">
        <v>167</v>
      </c>
      <c r="K15" s="83" t="s">
        <v>277</v>
      </c>
      <c r="L15" s="82">
        <v>177.5</v>
      </c>
    </row>
    <row r="16" spans="1:12" x14ac:dyDescent="0.2">
      <c r="B16" s="70" t="s">
        <v>221</v>
      </c>
      <c r="C16" s="81">
        <v>175.4</v>
      </c>
      <c r="D16" s="82">
        <v>175.8</v>
      </c>
      <c r="E16" s="82">
        <v>200.1</v>
      </c>
      <c r="F16" s="82">
        <v>175.6</v>
      </c>
      <c r="G16" s="82">
        <v>173.9</v>
      </c>
      <c r="H16" s="82">
        <v>176.9</v>
      </c>
      <c r="I16" s="82">
        <v>180.3</v>
      </c>
      <c r="J16" s="82">
        <v>152.6</v>
      </c>
      <c r="K16" s="83" t="s">
        <v>277</v>
      </c>
      <c r="L16" s="82">
        <v>174.1</v>
      </c>
    </row>
    <row r="17" spans="2:12" x14ac:dyDescent="0.2">
      <c r="B17" s="70" t="s">
        <v>222</v>
      </c>
      <c r="C17" s="81">
        <v>176.9</v>
      </c>
      <c r="D17" s="82">
        <v>178.7</v>
      </c>
      <c r="E17" s="82">
        <v>200.4</v>
      </c>
      <c r="F17" s="82">
        <v>179.8</v>
      </c>
      <c r="G17" s="82">
        <v>160.9</v>
      </c>
      <c r="H17" s="82">
        <v>183.9</v>
      </c>
      <c r="I17" s="82">
        <v>167.8</v>
      </c>
      <c r="J17" s="82">
        <v>166.8</v>
      </c>
      <c r="K17" s="83" t="s">
        <v>277</v>
      </c>
      <c r="L17" s="82">
        <v>171.8</v>
      </c>
    </row>
    <row r="18" spans="2:12" x14ac:dyDescent="0.2">
      <c r="B18" s="70" t="s">
        <v>161</v>
      </c>
      <c r="C18" s="81">
        <v>174.1</v>
      </c>
      <c r="D18" s="82">
        <v>176.9</v>
      </c>
      <c r="E18" s="82">
        <v>192.2</v>
      </c>
      <c r="F18" s="82">
        <v>180.8</v>
      </c>
      <c r="G18" s="83" t="s">
        <v>277</v>
      </c>
      <c r="H18" s="82">
        <v>196.9</v>
      </c>
      <c r="I18" s="82">
        <v>156.4</v>
      </c>
      <c r="J18" s="82">
        <v>153.9</v>
      </c>
      <c r="K18" s="83" t="s">
        <v>277</v>
      </c>
      <c r="L18" s="82">
        <v>166.5</v>
      </c>
    </row>
    <row r="19" spans="2:12" x14ac:dyDescent="0.2">
      <c r="B19" s="70" t="s">
        <v>223</v>
      </c>
      <c r="C19" s="93">
        <v>158.5</v>
      </c>
      <c r="D19" s="94">
        <v>161.5</v>
      </c>
      <c r="E19" s="94">
        <v>181</v>
      </c>
      <c r="F19" s="94">
        <v>165.9</v>
      </c>
      <c r="G19" s="83" t="s">
        <v>277</v>
      </c>
      <c r="H19" s="94">
        <v>175.9</v>
      </c>
      <c r="I19" s="94">
        <v>142.9</v>
      </c>
      <c r="J19" s="94">
        <v>145.1</v>
      </c>
      <c r="K19" s="83" t="s">
        <v>277</v>
      </c>
      <c r="L19" s="94">
        <v>151.5</v>
      </c>
    </row>
    <row r="20" spans="2:12" x14ac:dyDescent="0.2">
      <c r="C20" s="76"/>
    </row>
    <row r="21" spans="2:12" x14ac:dyDescent="0.2">
      <c r="B21" s="70" t="s">
        <v>224</v>
      </c>
      <c r="C21" s="93">
        <v>163.30000000000001</v>
      </c>
      <c r="D21" s="94">
        <v>166.4</v>
      </c>
      <c r="E21" s="94">
        <v>181.3</v>
      </c>
      <c r="F21" s="94">
        <v>166.1</v>
      </c>
      <c r="G21" s="83" t="s">
        <v>277</v>
      </c>
      <c r="H21" s="94">
        <v>171.4</v>
      </c>
      <c r="I21" s="94">
        <v>165.5</v>
      </c>
      <c r="J21" s="94">
        <v>148.5</v>
      </c>
      <c r="K21" s="83" t="s">
        <v>277</v>
      </c>
      <c r="L21" s="94">
        <v>156</v>
      </c>
    </row>
    <row r="22" spans="2:12" x14ac:dyDescent="0.2">
      <c r="B22" s="70" t="s">
        <v>225</v>
      </c>
      <c r="C22" s="81">
        <v>160.6</v>
      </c>
      <c r="D22" s="82">
        <v>163.9</v>
      </c>
      <c r="E22" s="82">
        <v>179.7</v>
      </c>
      <c r="F22" s="82">
        <v>163.80000000000001</v>
      </c>
      <c r="G22" s="83" t="s">
        <v>277</v>
      </c>
      <c r="H22" s="82">
        <v>163.30000000000001</v>
      </c>
      <c r="I22" s="82">
        <v>164.4</v>
      </c>
      <c r="J22" s="82">
        <v>149.80000000000001</v>
      </c>
      <c r="K22" s="83" t="s">
        <v>277</v>
      </c>
      <c r="L22" s="82">
        <v>152.69999999999999</v>
      </c>
    </row>
    <row r="23" spans="2:12" x14ac:dyDescent="0.2">
      <c r="B23" s="70" t="s">
        <v>226</v>
      </c>
      <c r="C23" s="81">
        <v>157.69999999999999</v>
      </c>
      <c r="D23" s="82">
        <v>159.9</v>
      </c>
      <c r="E23" s="82">
        <v>177.8</v>
      </c>
      <c r="F23" s="82">
        <v>162.19999999999999</v>
      </c>
      <c r="G23" s="83" t="s">
        <v>277</v>
      </c>
      <c r="H23" s="82">
        <v>154</v>
      </c>
      <c r="I23" s="82">
        <v>156.80000000000001</v>
      </c>
      <c r="J23" s="82">
        <v>149.6</v>
      </c>
      <c r="K23" s="83" t="s">
        <v>277</v>
      </c>
      <c r="L23" s="82">
        <v>152.69999999999999</v>
      </c>
    </row>
    <row r="24" spans="2:12" x14ac:dyDescent="0.2">
      <c r="B24" s="72" t="s">
        <v>292</v>
      </c>
      <c r="C24" s="84">
        <v>158.6</v>
      </c>
      <c r="D24" s="85">
        <v>161.80000000000001</v>
      </c>
      <c r="E24" s="85">
        <v>173.6</v>
      </c>
      <c r="F24" s="85">
        <v>163.30000000000001</v>
      </c>
      <c r="G24" s="85">
        <v>153.6</v>
      </c>
      <c r="H24" s="85">
        <v>195.6</v>
      </c>
      <c r="I24" s="85">
        <v>144.4</v>
      </c>
      <c r="J24" s="85">
        <v>133.69999999999999</v>
      </c>
      <c r="K24" s="86" t="s">
        <v>277</v>
      </c>
      <c r="L24" s="85">
        <v>152</v>
      </c>
    </row>
    <row r="25" spans="2:12" x14ac:dyDescent="0.2">
      <c r="C25" s="76"/>
      <c r="G25" s="82"/>
      <c r="K25" s="82"/>
    </row>
    <row r="26" spans="2:12" x14ac:dyDescent="0.2">
      <c r="B26" s="70" t="s">
        <v>279</v>
      </c>
      <c r="C26" s="81">
        <v>149.6</v>
      </c>
      <c r="D26" s="82">
        <v>152.30000000000001</v>
      </c>
      <c r="E26" s="82">
        <v>161.5</v>
      </c>
      <c r="F26" s="82">
        <v>145.30000000000001</v>
      </c>
      <c r="G26" s="82">
        <v>144.19999999999999</v>
      </c>
      <c r="H26" s="82">
        <v>206.7</v>
      </c>
      <c r="I26" s="82">
        <v>139.1</v>
      </c>
      <c r="J26" s="82">
        <v>126.4</v>
      </c>
      <c r="K26" s="83" t="s">
        <v>277</v>
      </c>
      <c r="L26" s="82">
        <v>143.80000000000001</v>
      </c>
    </row>
    <row r="27" spans="2:12" x14ac:dyDescent="0.2">
      <c r="B27" s="70" t="s">
        <v>229</v>
      </c>
      <c r="C27" s="81">
        <v>156.30000000000001</v>
      </c>
      <c r="D27" s="82">
        <v>160.5</v>
      </c>
      <c r="E27" s="82">
        <v>176</v>
      </c>
      <c r="F27" s="82">
        <v>166.4</v>
      </c>
      <c r="G27" s="82">
        <v>145</v>
      </c>
      <c r="H27" s="82">
        <v>185.9</v>
      </c>
      <c r="I27" s="82">
        <v>141.80000000000001</v>
      </c>
      <c r="J27" s="82">
        <v>126.2</v>
      </c>
      <c r="K27" s="83" t="s">
        <v>277</v>
      </c>
      <c r="L27" s="82">
        <v>147.6</v>
      </c>
    </row>
    <row r="28" spans="2:12" x14ac:dyDescent="0.2">
      <c r="B28" s="70" t="s">
        <v>230</v>
      </c>
      <c r="C28" s="81">
        <v>156.9</v>
      </c>
      <c r="D28" s="82">
        <v>159.80000000000001</v>
      </c>
      <c r="E28" s="82">
        <v>169.9</v>
      </c>
      <c r="F28" s="82">
        <v>162</v>
      </c>
      <c r="G28" s="82">
        <v>150.5</v>
      </c>
      <c r="H28" s="82">
        <v>200.4</v>
      </c>
      <c r="I28" s="82">
        <v>135.9</v>
      </c>
      <c r="J28" s="82">
        <v>137.5</v>
      </c>
      <c r="K28" s="83" t="s">
        <v>277</v>
      </c>
      <c r="L28" s="82">
        <v>151</v>
      </c>
    </row>
    <row r="29" spans="2:12" x14ac:dyDescent="0.2">
      <c r="B29" s="70" t="s">
        <v>231</v>
      </c>
      <c r="C29" s="81">
        <v>165.5</v>
      </c>
      <c r="D29" s="82">
        <v>168.2</v>
      </c>
      <c r="E29" s="82">
        <v>186.7</v>
      </c>
      <c r="F29" s="82">
        <v>171.8</v>
      </c>
      <c r="G29" s="82">
        <v>163.30000000000001</v>
      </c>
      <c r="H29" s="82">
        <v>190.2</v>
      </c>
      <c r="I29" s="82">
        <v>151.30000000000001</v>
      </c>
      <c r="J29" s="82">
        <v>141.1</v>
      </c>
      <c r="K29" s="83" t="s">
        <v>277</v>
      </c>
      <c r="L29" s="82">
        <v>159.80000000000001</v>
      </c>
    </row>
    <row r="30" spans="2:12" x14ac:dyDescent="0.2">
      <c r="B30" s="70" t="s">
        <v>232</v>
      </c>
      <c r="C30" s="81">
        <v>153.4</v>
      </c>
      <c r="D30" s="82">
        <v>155.6</v>
      </c>
      <c r="E30" s="82">
        <v>168.1</v>
      </c>
      <c r="F30" s="82">
        <v>153.4</v>
      </c>
      <c r="G30" s="82">
        <v>149.30000000000001</v>
      </c>
      <c r="H30" s="82">
        <v>191.5</v>
      </c>
      <c r="I30" s="82">
        <v>143.6</v>
      </c>
      <c r="J30" s="82">
        <v>125.5</v>
      </c>
      <c r="K30" s="83" t="s">
        <v>277</v>
      </c>
      <c r="L30" s="82">
        <v>149</v>
      </c>
    </row>
    <row r="31" spans="2:12" x14ac:dyDescent="0.2">
      <c r="B31" s="70" t="s">
        <v>233</v>
      </c>
      <c r="C31" s="81">
        <v>165.9</v>
      </c>
      <c r="D31" s="82">
        <v>167.2</v>
      </c>
      <c r="E31" s="82">
        <v>189.2</v>
      </c>
      <c r="F31" s="82">
        <v>169.7</v>
      </c>
      <c r="G31" s="82">
        <v>158.30000000000001</v>
      </c>
      <c r="H31" s="82">
        <v>194.5</v>
      </c>
      <c r="I31" s="82">
        <v>149.19999999999999</v>
      </c>
      <c r="J31" s="82">
        <v>137.80000000000001</v>
      </c>
      <c r="K31" s="83" t="s">
        <v>277</v>
      </c>
      <c r="L31" s="82">
        <v>163.19999999999999</v>
      </c>
    </row>
    <row r="32" spans="2:12" x14ac:dyDescent="0.2">
      <c r="C32" s="81"/>
      <c r="D32" s="82"/>
      <c r="E32" s="82"/>
      <c r="F32" s="82"/>
      <c r="G32" s="82"/>
      <c r="H32" s="82"/>
      <c r="I32" s="82"/>
      <c r="J32" s="82"/>
      <c r="K32" s="82"/>
      <c r="L32" s="82"/>
    </row>
    <row r="33" spans="2:12" x14ac:dyDescent="0.2">
      <c r="B33" s="70" t="s">
        <v>125</v>
      </c>
      <c r="C33" s="81">
        <v>160.19999999999999</v>
      </c>
      <c r="D33" s="82">
        <v>162.9</v>
      </c>
      <c r="E33" s="82">
        <v>148.19999999999999</v>
      </c>
      <c r="F33" s="82">
        <v>167.6</v>
      </c>
      <c r="G33" s="82">
        <v>160.69999999999999</v>
      </c>
      <c r="H33" s="82">
        <v>196.3</v>
      </c>
      <c r="I33" s="82">
        <v>144.80000000000001</v>
      </c>
      <c r="J33" s="82">
        <v>143.6</v>
      </c>
      <c r="K33" s="83" t="s">
        <v>277</v>
      </c>
      <c r="L33" s="82">
        <v>154.9</v>
      </c>
    </row>
    <row r="34" spans="2:12" x14ac:dyDescent="0.2">
      <c r="B34" s="70" t="s">
        <v>234</v>
      </c>
      <c r="C34" s="81">
        <v>156.19999999999999</v>
      </c>
      <c r="D34" s="82">
        <v>160.9</v>
      </c>
      <c r="E34" s="82">
        <v>174.3</v>
      </c>
      <c r="F34" s="82">
        <v>159.69999999999999</v>
      </c>
      <c r="G34" s="82">
        <v>158.6</v>
      </c>
      <c r="H34" s="82">
        <v>196</v>
      </c>
      <c r="I34" s="82">
        <v>147.80000000000001</v>
      </c>
      <c r="J34" s="82">
        <v>128.19999999999999</v>
      </c>
      <c r="K34" s="83" t="s">
        <v>277</v>
      </c>
      <c r="L34" s="82">
        <v>146.80000000000001</v>
      </c>
    </row>
    <row r="35" spans="2:12" x14ac:dyDescent="0.2">
      <c r="B35" s="70" t="s">
        <v>235</v>
      </c>
      <c r="C35" s="81">
        <v>159.30000000000001</v>
      </c>
      <c r="D35" s="82">
        <v>163.5</v>
      </c>
      <c r="E35" s="82">
        <v>175.1</v>
      </c>
      <c r="F35" s="82">
        <v>164.5</v>
      </c>
      <c r="G35" s="82">
        <v>152.6</v>
      </c>
      <c r="H35" s="82">
        <v>192.8</v>
      </c>
      <c r="I35" s="82">
        <v>150</v>
      </c>
      <c r="J35" s="82">
        <v>136.6</v>
      </c>
      <c r="K35" s="83" t="s">
        <v>277</v>
      </c>
      <c r="L35" s="82">
        <v>151</v>
      </c>
    </row>
    <row r="36" spans="2:12" x14ac:dyDescent="0.2">
      <c r="B36" s="70" t="s">
        <v>126</v>
      </c>
      <c r="C36" s="81">
        <v>157.5</v>
      </c>
      <c r="D36" s="82">
        <v>160.1</v>
      </c>
      <c r="E36" s="82">
        <v>174.4</v>
      </c>
      <c r="F36" s="82">
        <v>162.1</v>
      </c>
      <c r="G36" s="82">
        <v>153.9</v>
      </c>
      <c r="H36" s="82">
        <v>194.8</v>
      </c>
      <c r="I36" s="82">
        <v>139.9</v>
      </c>
      <c r="J36" s="82">
        <v>132.19999999999999</v>
      </c>
      <c r="K36" s="83" t="s">
        <v>277</v>
      </c>
      <c r="L36" s="82">
        <v>152.6</v>
      </c>
    </row>
    <row r="37" spans="2:12" x14ac:dyDescent="0.2">
      <c r="B37" s="70" t="s">
        <v>236</v>
      </c>
      <c r="C37" s="81">
        <v>162.4</v>
      </c>
      <c r="D37" s="82">
        <v>166.2</v>
      </c>
      <c r="E37" s="82">
        <v>183.2</v>
      </c>
      <c r="F37" s="82">
        <v>170</v>
      </c>
      <c r="G37" s="82">
        <v>156.4</v>
      </c>
      <c r="H37" s="82">
        <v>199.9</v>
      </c>
      <c r="I37" s="82">
        <v>144.19999999999999</v>
      </c>
      <c r="J37" s="82">
        <v>136.6</v>
      </c>
      <c r="K37" s="83" t="s">
        <v>277</v>
      </c>
      <c r="L37" s="82">
        <v>154.69999999999999</v>
      </c>
    </row>
    <row r="38" spans="2:12" x14ac:dyDescent="0.2">
      <c r="B38" s="70" t="s">
        <v>237</v>
      </c>
      <c r="C38" s="81">
        <v>159.6</v>
      </c>
      <c r="D38" s="82">
        <v>165</v>
      </c>
      <c r="E38" s="82">
        <v>177.8</v>
      </c>
      <c r="F38" s="82">
        <v>167.6</v>
      </c>
      <c r="G38" s="82">
        <v>150.5</v>
      </c>
      <c r="H38" s="82">
        <v>198.7</v>
      </c>
      <c r="I38" s="82">
        <v>146.30000000000001</v>
      </c>
      <c r="J38" s="82">
        <v>133.69999999999999</v>
      </c>
      <c r="K38" s="83" t="s">
        <v>277</v>
      </c>
      <c r="L38" s="82">
        <v>149.1</v>
      </c>
    </row>
    <row r="39" spans="2:12" ht="18" thickBot="1" x14ac:dyDescent="0.25">
      <c r="B39" s="73"/>
      <c r="C39" s="87"/>
      <c r="D39" s="88"/>
      <c r="E39" s="88"/>
      <c r="F39" s="88"/>
      <c r="G39" s="88"/>
      <c r="H39" s="88"/>
      <c r="I39" s="88"/>
      <c r="J39" s="88"/>
      <c r="K39" s="88"/>
      <c r="L39" s="88"/>
    </row>
    <row r="40" spans="2:12" x14ac:dyDescent="0.2">
      <c r="C40" s="70" t="s">
        <v>280</v>
      </c>
      <c r="D40" s="82"/>
      <c r="E40" s="82"/>
      <c r="F40" s="82"/>
      <c r="G40" s="82"/>
      <c r="H40" s="82"/>
      <c r="I40" s="82"/>
      <c r="J40" s="82"/>
      <c r="K40" s="82"/>
      <c r="L40" s="82"/>
    </row>
    <row r="42" spans="2:12" x14ac:dyDescent="0.2">
      <c r="C42" s="72" t="s">
        <v>281</v>
      </c>
      <c r="D42" s="85"/>
      <c r="E42" s="85"/>
      <c r="F42" s="85"/>
    </row>
    <row r="43" spans="2:12" ht="18" thickBot="1" x14ac:dyDescent="0.25">
      <c r="B43" s="73"/>
      <c r="C43" s="73"/>
      <c r="D43" s="73"/>
      <c r="E43" s="73"/>
      <c r="F43" s="73"/>
      <c r="G43" s="73"/>
      <c r="H43" s="73"/>
      <c r="I43" s="73"/>
      <c r="J43" s="73"/>
      <c r="K43" s="75" t="s">
        <v>302</v>
      </c>
      <c r="L43" s="73"/>
    </row>
    <row r="44" spans="2:12" x14ac:dyDescent="0.2">
      <c r="C44" s="76"/>
      <c r="D44" s="77" t="s">
        <v>298</v>
      </c>
      <c r="E44" s="76"/>
      <c r="F44" s="76"/>
      <c r="G44" s="77" t="s">
        <v>257</v>
      </c>
      <c r="H44" s="76"/>
      <c r="I44" s="77" t="s">
        <v>258</v>
      </c>
      <c r="J44" s="76"/>
      <c r="K44" s="76"/>
      <c r="L44" s="76"/>
    </row>
    <row r="45" spans="2:12" x14ac:dyDescent="0.2">
      <c r="C45" s="77" t="s">
        <v>259</v>
      </c>
      <c r="D45" s="77" t="s">
        <v>299</v>
      </c>
      <c r="E45" s="77" t="s">
        <v>261</v>
      </c>
      <c r="F45" s="77" t="s">
        <v>262</v>
      </c>
      <c r="G45" s="77" t="s">
        <v>263</v>
      </c>
      <c r="H45" s="77" t="s">
        <v>264</v>
      </c>
      <c r="I45" s="77" t="s">
        <v>265</v>
      </c>
      <c r="J45" s="77" t="s">
        <v>266</v>
      </c>
      <c r="K45" s="77" t="s">
        <v>175</v>
      </c>
      <c r="L45" s="77" t="s">
        <v>268</v>
      </c>
    </row>
    <row r="46" spans="2:12" x14ac:dyDescent="0.2">
      <c r="B46" s="78"/>
      <c r="C46" s="79" t="s">
        <v>269</v>
      </c>
      <c r="D46" s="79" t="s">
        <v>270</v>
      </c>
      <c r="E46" s="80"/>
      <c r="F46" s="80"/>
      <c r="G46" s="79" t="s">
        <v>271</v>
      </c>
      <c r="H46" s="79" t="s">
        <v>272</v>
      </c>
      <c r="I46" s="79" t="s">
        <v>273</v>
      </c>
      <c r="J46" s="79" t="s">
        <v>274</v>
      </c>
      <c r="K46" s="80"/>
      <c r="L46" s="79" t="s">
        <v>275</v>
      </c>
    </row>
    <row r="47" spans="2:12" x14ac:dyDescent="0.2">
      <c r="C47" s="76"/>
    </row>
    <row r="48" spans="2:12" x14ac:dyDescent="0.2">
      <c r="B48" s="70" t="s">
        <v>293</v>
      </c>
      <c r="C48" s="81">
        <v>170.7</v>
      </c>
      <c r="D48" s="82">
        <v>172</v>
      </c>
      <c r="E48" s="82">
        <v>188.2</v>
      </c>
      <c r="F48" s="82">
        <v>171.5</v>
      </c>
      <c r="G48" s="82">
        <v>156.19999999999999</v>
      </c>
      <c r="H48" s="82">
        <v>184.4</v>
      </c>
      <c r="I48" s="82">
        <v>165.2</v>
      </c>
      <c r="J48" s="82">
        <v>157</v>
      </c>
      <c r="K48" s="82">
        <v>167.4</v>
      </c>
      <c r="L48" s="82">
        <v>167.3</v>
      </c>
    </row>
    <row r="49" spans="2:12" x14ac:dyDescent="0.2">
      <c r="B49" s="70" t="s">
        <v>294</v>
      </c>
      <c r="C49" s="81">
        <v>165</v>
      </c>
      <c r="D49" s="82">
        <v>168.4</v>
      </c>
      <c r="E49" s="82">
        <v>175.2</v>
      </c>
      <c r="F49" s="82">
        <v>167.1</v>
      </c>
      <c r="G49" s="82">
        <v>159.19999999999999</v>
      </c>
      <c r="H49" s="82">
        <v>191.6</v>
      </c>
      <c r="I49" s="82">
        <v>163.9</v>
      </c>
      <c r="J49" s="82">
        <v>149</v>
      </c>
      <c r="K49" s="82">
        <v>160.6</v>
      </c>
      <c r="L49" s="82">
        <v>155.9</v>
      </c>
    </row>
    <row r="50" spans="2:12" x14ac:dyDescent="0.2">
      <c r="B50" s="70" t="s">
        <v>295</v>
      </c>
      <c r="C50" s="81">
        <v>162.19999999999999</v>
      </c>
      <c r="D50" s="82">
        <v>165.4</v>
      </c>
      <c r="E50" s="82">
        <v>172.5</v>
      </c>
      <c r="F50" s="82">
        <v>166</v>
      </c>
      <c r="G50" s="82">
        <v>155</v>
      </c>
      <c r="H50" s="82">
        <v>186.5</v>
      </c>
      <c r="I50" s="82">
        <v>157.5</v>
      </c>
      <c r="J50" s="82">
        <v>148.69999999999999</v>
      </c>
      <c r="K50" s="82">
        <v>176.9</v>
      </c>
      <c r="L50" s="82">
        <v>153.80000000000001</v>
      </c>
    </row>
    <row r="51" spans="2:12" x14ac:dyDescent="0.2">
      <c r="B51" s="70" t="s">
        <v>223</v>
      </c>
      <c r="C51" s="81">
        <v>161.30000000000001</v>
      </c>
      <c r="D51" s="82">
        <v>163.69999999999999</v>
      </c>
      <c r="E51" s="82">
        <v>175.8</v>
      </c>
      <c r="F51" s="82">
        <v>165.8</v>
      </c>
      <c r="G51" s="82">
        <v>155.6</v>
      </c>
      <c r="H51" s="82">
        <v>174.8</v>
      </c>
      <c r="I51" s="82">
        <v>155.6</v>
      </c>
      <c r="J51" s="82">
        <v>146.4</v>
      </c>
      <c r="K51" s="82">
        <v>165.8</v>
      </c>
      <c r="L51" s="82">
        <v>155.5</v>
      </c>
    </row>
    <row r="52" spans="2:12" x14ac:dyDescent="0.2">
      <c r="C52" s="76"/>
    </row>
    <row r="53" spans="2:12" x14ac:dyDescent="0.2">
      <c r="B53" s="70" t="s">
        <v>224</v>
      </c>
      <c r="C53" s="81">
        <v>162.69999999999999</v>
      </c>
      <c r="D53" s="82">
        <v>166.1</v>
      </c>
      <c r="E53" s="82">
        <v>180.5</v>
      </c>
      <c r="F53" s="82">
        <v>164.7</v>
      </c>
      <c r="G53" s="82">
        <v>158.19999999999999</v>
      </c>
      <c r="H53" s="82">
        <v>171.6</v>
      </c>
      <c r="I53" s="82">
        <v>163.80000000000001</v>
      </c>
      <c r="J53" s="82">
        <v>149.6</v>
      </c>
      <c r="K53" s="82">
        <v>155.30000000000001</v>
      </c>
      <c r="L53" s="82">
        <v>154.6</v>
      </c>
    </row>
    <row r="54" spans="2:12" x14ac:dyDescent="0.2">
      <c r="B54" s="70" t="s">
        <v>225</v>
      </c>
      <c r="C54" s="81">
        <v>158.6</v>
      </c>
      <c r="D54" s="82">
        <v>162.1</v>
      </c>
      <c r="E54" s="82">
        <v>175.7</v>
      </c>
      <c r="F54" s="82">
        <v>163.30000000000001</v>
      </c>
      <c r="G54" s="82">
        <v>163.19999999999999</v>
      </c>
      <c r="H54" s="82">
        <v>165</v>
      </c>
      <c r="I54" s="82">
        <v>156.69999999999999</v>
      </c>
      <c r="J54" s="82">
        <v>150.1</v>
      </c>
      <c r="K54" s="82">
        <v>153.80000000000001</v>
      </c>
      <c r="L54" s="82">
        <v>150.30000000000001</v>
      </c>
    </row>
    <row r="55" spans="2:12" x14ac:dyDescent="0.2">
      <c r="B55" s="70" t="s">
        <v>226</v>
      </c>
      <c r="C55" s="81">
        <v>157.4</v>
      </c>
      <c r="D55" s="82">
        <v>160.19999999999999</v>
      </c>
      <c r="E55" s="82">
        <v>172.6</v>
      </c>
      <c r="F55" s="82">
        <v>162.69999999999999</v>
      </c>
      <c r="G55" s="82">
        <v>162.6</v>
      </c>
      <c r="H55" s="82">
        <v>163.30000000000001</v>
      </c>
      <c r="I55" s="82">
        <v>152.6</v>
      </c>
      <c r="J55" s="82">
        <v>151.69999999999999</v>
      </c>
      <c r="K55" s="82">
        <v>167.3</v>
      </c>
      <c r="L55" s="82">
        <v>150.9</v>
      </c>
    </row>
    <row r="56" spans="2:12" x14ac:dyDescent="0.2">
      <c r="B56" s="72" t="s">
        <v>292</v>
      </c>
      <c r="C56" s="84">
        <v>160.5</v>
      </c>
      <c r="D56" s="85">
        <v>163.30000000000001</v>
      </c>
      <c r="E56" s="85">
        <v>168.4</v>
      </c>
      <c r="F56" s="85">
        <v>161.4</v>
      </c>
      <c r="G56" s="85">
        <v>152.5</v>
      </c>
      <c r="H56" s="85">
        <v>190.3</v>
      </c>
      <c r="I56" s="85">
        <v>158.69999999999999</v>
      </c>
      <c r="J56" s="85">
        <v>144.9</v>
      </c>
      <c r="K56" s="85">
        <v>147.80000000000001</v>
      </c>
      <c r="L56" s="85">
        <v>154.1</v>
      </c>
    </row>
    <row r="57" spans="2:12" x14ac:dyDescent="0.2">
      <c r="C57" s="76"/>
    </row>
    <row r="58" spans="2:12" x14ac:dyDescent="0.2">
      <c r="B58" s="70" t="s">
        <v>279</v>
      </c>
      <c r="C58" s="81">
        <v>144.69999999999999</v>
      </c>
      <c r="D58" s="82">
        <v>146.4</v>
      </c>
      <c r="E58" s="82">
        <v>150.5</v>
      </c>
      <c r="F58" s="82">
        <v>135.19999999999999</v>
      </c>
      <c r="G58" s="82">
        <v>144.69999999999999</v>
      </c>
      <c r="H58" s="82">
        <v>193.9</v>
      </c>
      <c r="I58" s="82">
        <v>143.30000000000001</v>
      </c>
      <c r="J58" s="82">
        <v>136.69999999999999</v>
      </c>
      <c r="K58" s="82">
        <v>125.5</v>
      </c>
      <c r="L58" s="82">
        <v>140.80000000000001</v>
      </c>
    </row>
    <row r="59" spans="2:12" x14ac:dyDescent="0.2">
      <c r="B59" s="70" t="s">
        <v>229</v>
      </c>
      <c r="C59" s="81">
        <v>158.69999999999999</v>
      </c>
      <c r="D59" s="82">
        <v>161.6</v>
      </c>
      <c r="E59" s="82">
        <v>172.7</v>
      </c>
      <c r="F59" s="82">
        <v>162.30000000000001</v>
      </c>
      <c r="G59" s="82">
        <v>143</v>
      </c>
      <c r="H59" s="82">
        <v>182.4</v>
      </c>
      <c r="I59" s="82">
        <v>156.80000000000001</v>
      </c>
      <c r="J59" s="82">
        <v>135.6</v>
      </c>
      <c r="K59" s="82">
        <v>139.69999999999999</v>
      </c>
      <c r="L59" s="82">
        <v>152.1</v>
      </c>
    </row>
    <row r="60" spans="2:12" x14ac:dyDescent="0.2">
      <c r="B60" s="70" t="s">
        <v>230</v>
      </c>
      <c r="C60" s="81">
        <v>160</v>
      </c>
      <c r="D60" s="82">
        <v>162.4</v>
      </c>
      <c r="E60" s="82">
        <v>169.9</v>
      </c>
      <c r="F60" s="82">
        <v>160.80000000000001</v>
      </c>
      <c r="G60" s="82">
        <v>153.1</v>
      </c>
      <c r="H60" s="82">
        <v>191.9</v>
      </c>
      <c r="I60" s="82">
        <v>154.80000000000001</v>
      </c>
      <c r="J60" s="82">
        <v>149.9</v>
      </c>
      <c r="K60" s="82">
        <v>153.5</v>
      </c>
      <c r="L60" s="82">
        <v>154.30000000000001</v>
      </c>
    </row>
    <row r="61" spans="2:12" x14ac:dyDescent="0.2">
      <c r="B61" s="70" t="s">
        <v>231</v>
      </c>
      <c r="C61" s="81">
        <v>167.9</v>
      </c>
      <c r="D61" s="82">
        <v>170</v>
      </c>
      <c r="E61" s="82">
        <v>184</v>
      </c>
      <c r="F61" s="82">
        <v>166.8</v>
      </c>
      <c r="G61" s="82">
        <v>162.5</v>
      </c>
      <c r="H61" s="82">
        <v>189.2</v>
      </c>
      <c r="I61" s="82">
        <v>166</v>
      </c>
      <c r="J61" s="82">
        <v>153.4</v>
      </c>
      <c r="K61" s="82">
        <v>156.19999999999999</v>
      </c>
      <c r="L61" s="82">
        <v>163</v>
      </c>
    </row>
    <row r="62" spans="2:12" x14ac:dyDescent="0.2">
      <c r="B62" s="70" t="s">
        <v>232</v>
      </c>
      <c r="C62" s="81">
        <v>153.80000000000001</v>
      </c>
      <c r="D62" s="82">
        <v>155.5</v>
      </c>
      <c r="E62" s="82">
        <v>160.1</v>
      </c>
      <c r="F62" s="82">
        <v>151.69999999999999</v>
      </c>
      <c r="G62" s="82">
        <v>148.6</v>
      </c>
      <c r="H62" s="82">
        <v>183.8</v>
      </c>
      <c r="I62" s="82">
        <v>152.80000000000001</v>
      </c>
      <c r="J62" s="82">
        <v>136.5</v>
      </c>
      <c r="K62" s="82">
        <v>135.4</v>
      </c>
      <c r="L62" s="82">
        <v>149.80000000000001</v>
      </c>
    </row>
    <row r="63" spans="2:12" x14ac:dyDescent="0.2">
      <c r="B63" s="70" t="s">
        <v>233</v>
      </c>
      <c r="C63" s="81">
        <v>168.4</v>
      </c>
      <c r="D63" s="82">
        <v>169.8</v>
      </c>
      <c r="E63" s="82">
        <v>173.8</v>
      </c>
      <c r="F63" s="82">
        <v>170.1</v>
      </c>
      <c r="G63" s="82">
        <v>158.69999999999999</v>
      </c>
      <c r="H63" s="82">
        <v>192.7</v>
      </c>
      <c r="I63" s="82">
        <v>165.2</v>
      </c>
      <c r="J63" s="82">
        <v>150.4</v>
      </c>
      <c r="K63" s="82">
        <v>163.4</v>
      </c>
      <c r="L63" s="82">
        <v>165</v>
      </c>
    </row>
    <row r="64" spans="2:12" x14ac:dyDescent="0.2">
      <c r="C64" s="81"/>
      <c r="D64" s="82"/>
      <c r="E64" s="82"/>
      <c r="F64" s="82"/>
      <c r="G64" s="82"/>
      <c r="H64" s="82"/>
      <c r="I64" s="82"/>
      <c r="J64" s="82"/>
      <c r="K64" s="82"/>
      <c r="L64" s="82"/>
    </row>
    <row r="65" spans="1:12" x14ac:dyDescent="0.2">
      <c r="B65" s="70" t="s">
        <v>125</v>
      </c>
      <c r="C65" s="81">
        <v>164.3</v>
      </c>
      <c r="D65" s="82">
        <v>167.3</v>
      </c>
      <c r="E65" s="82">
        <v>158.80000000000001</v>
      </c>
      <c r="F65" s="82">
        <v>169.6</v>
      </c>
      <c r="G65" s="82">
        <v>160.30000000000001</v>
      </c>
      <c r="H65" s="82">
        <v>192.4</v>
      </c>
      <c r="I65" s="82">
        <v>163</v>
      </c>
      <c r="J65" s="82">
        <v>153.19999999999999</v>
      </c>
      <c r="K65" s="82">
        <v>159.5</v>
      </c>
      <c r="L65" s="82">
        <v>157.4</v>
      </c>
    </row>
    <row r="66" spans="1:12" x14ac:dyDescent="0.2">
      <c r="B66" s="70" t="s">
        <v>234</v>
      </c>
      <c r="C66" s="81">
        <v>158.9</v>
      </c>
      <c r="D66" s="82">
        <v>164.2</v>
      </c>
      <c r="E66" s="82">
        <v>170.9</v>
      </c>
      <c r="F66" s="82">
        <v>160.30000000000001</v>
      </c>
      <c r="G66" s="82">
        <v>158</v>
      </c>
      <c r="H66" s="82">
        <v>190.1</v>
      </c>
      <c r="I66" s="82">
        <v>161.9</v>
      </c>
      <c r="J66" s="82">
        <v>143.1</v>
      </c>
      <c r="K66" s="82">
        <v>147.69999999999999</v>
      </c>
      <c r="L66" s="82">
        <v>147.4</v>
      </c>
    </row>
    <row r="67" spans="1:12" x14ac:dyDescent="0.2">
      <c r="B67" s="70" t="s">
        <v>235</v>
      </c>
      <c r="C67" s="81">
        <v>160.80000000000001</v>
      </c>
      <c r="D67" s="82">
        <v>164.3</v>
      </c>
      <c r="E67" s="82">
        <v>166.5</v>
      </c>
      <c r="F67" s="82">
        <v>163.4</v>
      </c>
      <c r="G67" s="82">
        <v>150.80000000000001</v>
      </c>
      <c r="H67" s="82">
        <v>189.2</v>
      </c>
      <c r="I67" s="82">
        <v>160.69999999999999</v>
      </c>
      <c r="J67" s="82">
        <v>146.9</v>
      </c>
      <c r="K67" s="82">
        <v>141.19999999999999</v>
      </c>
      <c r="L67" s="82">
        <v>153.1</v>
      </c>
    </row>
    <row r="68" spans="1:12" x14ac:dyDescent="0.2">
      <c r="B68" s="70" t="s">
        <v>126</v>
      </c>
      <c r="C68" s="81">
        <v>160.69999999999999</v>
      </c>
      <c r="D68" s="82">
        <v>163.1</v>
      </c>
      <c r="E68" s="82">
        <v>168.5</v>
      </c>
      <c r="F68" s="82">
        <v>162.30000000000001</v>
      </c>
      <c r="G68" s="82">
        <v>150.6</v>
      </c>
      <c r="H68" s="82">
        <v>189</v>
      </c>
      <c r="I68" s="82">
        <v>158.9</v>
      </c>
      <c r="J68" s="82">
        <v>141.6</v>
      </c>
      <c r="K68" s="82">
        <v>155.9</v>
      </c>
      <c r="L68" s="82">
        <v>155.5</v>
      </c>
    </row>
    <row r="69" spans="1:12" x14ac:dyDescent="0.2">
      <c r="B69" s="70" t="s">
        <v>236</v>
      </c>
      <c r="C69" s="81">
        <v>164.4</v>
      </c>
      <c r="D69" s="82">
        <v>167.2</v>
      </c>
      <c r="E69" s="82">
        <v>174.2</v>
      </c>
      <c r="F69" s="82">
        <v>168.7</v>
      </c>
      <c r="G69" s="82">
        <v>152.4</v>
      </c>
      <c r="H69" s="82">
        <v>193.6</v>
      </c>
      <c r="I69" s="82">
        <v>160.80000000000001</v>
      </c>
      <c r="J69" s="82">
        <v>142.4</v>
      </c>
      <c r="K69" s="82">
        <v>151.1</v>
      </c>
      <c r="L69" s="82">
        <v>157.9</v>
      </c>
    </row>
    <row r="70" spans="1:12" x14ac:dyDescent="0.2">
      <c r="B70" s="70" t="s">
        <v>237</v>
      </c>
      <c r="C70" s="81">
        <v>162.9</v>
      </c>
      <c r="D70" s="82">
        <v>167.4</v>
      </c>
      <c r="E70" s="82">
        <v>172</v>
      </c>
      <c r="F70" s="82">
        <v>167.7</v>
      </c>
      <c r="G70" s="82">
        <v>147.6</v>
      </c>
      <c r="H70" s="82">
        <v>195.4</v>
      </c>
      <c r="I70" s="82">
        <v>160.9</v>
      </c>
      <c r="J70" s="82">
        <v>148.69999999999999</v>
      </c>
      <c r="K70" s="82">
        <v>147.5</v>
      </c>
      <c r="L70" s="82">
        <v>153.1</v>
      </c>
    </row>
    <row r="71" spans="1:12" ht="18" thickBot="1" x14ac:dyDescent="0.25">
      <c r="B71" s="74"/>
      <c r="C71" s="87"/>
      <c r="D71" s="88"/>
      <c r="E71" s="88"/>
      <c r="F71" s="88"/>
      <c r="G71" s="88"/>
      <c r="H71" s="88"/>
      <c r="I71" s="88"/>
      <c r="J71" s="88"/>
      <c r="K71" s="88"/>
      <c r="L71" s="88"/>
    </row>
    <row r="72" spans="1:12" x14ac:dyDescent="0.2">
      <c r="B72" s="85"/>
      <c r="C72" s="70" t="s">
        <v>280</v>
      </c>
    </row>
    <row r="73" spans="1:12" x14ac:dyDescent="0.2">
      <c r="A73" s="70"/>
      <c r="B73" s="85"/>
    </row>
  </sheetData>
  <phoneticPr fontId="2"/>
  <pageMargins left="0.4" right="0.6" top="0.6" bottom="0.56000000000000005" header="0.51200000000000001" footer="0.51200000000000001"/>
  <pageSetup paperSize="12" scale="75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2"/>
  <sheetViews>
    <sheetView showGridLines="0" zoomScale="75" workbookViewId="0"/>
  </sheetViews>
  <sheetFormatPr defaultColWidth="10.875" defaultRowHeight="17.25" x14ac:dyDescent="0.2"/>
  <cols>
    <col min="1" max="1" width="13.375" style="2" customWidth="1"/>
    <col min="2" max="2" width="17.125" style="2" customWidth="1"/>
    <col min="3" max="3" width="13.375" style="2" customWidth="1"/>
    <col min="4" max="4" width="12.125" style="2" customWidth="1"/>
    <col min="5" max="6" width="10.875" style="2"/>
    <col min="7" max="7" width="12.125" style="2" customWidth="1"/>
    <col min="8" max="8" width="10.875" style="2"/>
    <col min="9" max="10" width="12.125" style="2" customWidth="1"/>
    <col min="11" max="256" width="10.875" style="2"/>
    <col min="257" max="257" width="13.375" style="2" customWidth="1"/>
    <col min="258" max="258" width="17.125" style="2" customWidth="1"/>
    <col min="259" max="259" width="13.375" style="2" customWidth="1"/>
    <col min="260" max="260" width="12.125" style="2" customWidth="1"/>
    <col min="261" max="262" width="10.875" style="2"/>
    <col min="263" max="263" width="12.125" style="2" customWidth="1"/>
    <col min="264" max="264" width="10.875" style="2"/>
    <col min="265" max="266" width="12.125" style="2" customWidth="1"/>
    <col min="267" max="512" width="10.875" style="2"/>
    <col min="513" max="513" width="13.375" style="2" customWidth="1"/>
    <col min="514" max="514" width="17.125" style="2" customWidth="1"/>
    <col min="515" max="515" width="13.375" style="2" customWidth="1"/>
    <col min="516" max="516" width="12.125" style="2" customWidth="1"/>
    <col min="517" max="518" width="10.875" style="2"/>
    <col min="519" max="519" width="12.125" style="2" customWidth="1"/>
    <col min="520" max="520" width="10.875" style="2"/>
    <col min="521" max="522" width="12.125" style="2" customWidth="1"/>
    <col min="523" max="768" width="10.875" style="2"/>
    <col min="769" max="769" width="13.375" style="2" customWidth="1"/>
    <col min="770" max="770" width="17.125" style="2" customWidth="1"/>
    <col min="771" max="771" width="13.375" style="2" customWidth="1"/>
    <col min="772" max="772" width="12.125" style="2" customWidth="1"/>
    <col min="773" max="774" width="10.875" style="2"/>
    <col min="775" max="775" width="12.125" style="2" customWidth="1"/>
    <col min="776" max="776" width="10.875" style="2"/>
    <col min="777" max="778" width="12.125" style="2" customWidth="1"/>
    <col min="779" max="1024" width="10.875" style="2"/>
    <col min="1025" max="1025" width="13.375" style="2" customWidth="1"/>
    <col min="1026" max="1026" width="17.125" style="2" customWidth="1"/>
    <col min="1027" max="1027" width="13.375" style="2" customWidth="1"/>
    <col min="1028" max="1028" width="12.125" style="2" customWidth="1"/>
    <col min="1029" max="1030" width="10.875" style="2"/>
    <col min="1031" max="1031" width="12.125" style="2" customWidth="1"/>
    <col min="1032" max="1032" width="10.875" style="2"/>
    <col min="1033" max="1034" width="12.125" style="2" customWidth="1"/>
    <col min="1035" max="1280" width="10.875" style="2"/>
    <col min="1281" max="1281" width="13.375" style="2" customWidth="1"/>
    <col min="1282" max="1282" width="17.125" style="2" customWidth="1"/>
    <col min="1283" max="1283" width="13.375" style="2" customWidth="1"/>
    <col min="1284" max="1284" width="12.125" style="2" customWidth="1"/>
    <col min="1285" max="1286" width="10.875" style="2"/>
    <col min="1287" max="1287" width="12.125" style="2" customWidth="1"/>
    <col min="1288" max="1288" width="10.875" style="2"/>
    <col min="1289" max="1290" width="12.125" style="2" customWidth="1"/>
    <col min="1291" max="1536" width="10.875" style="2"/>
    <col min="1537" max="1537" width="13.375" style="2" customWidth="1"/>
    <col min="1538" max="1538" width="17.125" style="2" customWidth="1"/>
    <col min="1539" max="1539" width="13.375" style="2" customWidth="1"/>
    <col min="1540" max="1540" width="12.125" style="2" customWidth="1"/>
    <col min="1541" max="1542" width="10.875" style="2"/>
    <col min="1543" max="1543" width="12.125" style="2" customWidth="1"/>
    <col min="1544" max="1544" width="10.875" style="2"/>
    <col min="1545" max="1546" width="12.125" style="2" customWidth="1"/>
    <col min="1547" max="1792" width="10.875" style="2"/>
    <col min="1793" max="1793" width="13.375" style="2" customWidth="1"/>
    <col min="1794" max="1794" width="17.125" style="2" customWidth="1"/>
    <col min="1795" max="1795" width="13.375" style="2" customWidth="1"/>
    <col min="1796" max="1796" width="12.125" style="2" customWidth="1"/>
    <col min="1797" max="1798" width="10.875" style="2"/>
    <col min="1799" max="1799" width="12.125" style="2" customWidth="1"/>
    <col min="1800" max="1800" width="10.875" style="2"/>
    <col min="1801" max="1802" width="12.125" style="2" customWidth="1"/>
    <col min="1803" max="2048" width="10.875" style="2"/>
    <col min="2049" max="2049" width="13.375" style="2" customWidth="1"/>
    <col min="2050" max="2050" width="17.125" style="2" customWidth="1"/>
    <col min="2051" max="2051" width="13.375" style="2" customWidth="1"/>
    <col min="2052" max="2052" width="12.125" style="2" customWidth="1"/>
    <col min="2053" max="2054" width="10.875" style="2"/>
    <col min="2055" max="2055" width="12.125" style="2" customWidth="1"/>
    <col min="2056" max="2056" width="10.875" style="2"/>
    <col min="2057" max="2058" width="12.125" style="2" customWidth="1"/>
    <col min="2059" max="2304" width="10.875" style="2"/>
    <col min="2305" max="2305" width="13.375" style="2" customWidth="1"/>
    <col min="2306" max="2306" width="17.125" style="2" customWidth="1"/>
    <col min="2307" max="2307" width="13.375" style="2" customWidth="1"/>
    <col min="2308" max="2308" width="12.125" style="2" customWidth="1"/>
    <col min="2309" max="2310" width="10.875" style="2"/>
    <col min="2311" max="2311" width="12.125" style="2" customWidth="1"/>
    <col min="2312" max="2312" width="10.875" style="2"/>
    <col min="2313" max="2314" width="12.125" style="2" customWidth="1"/>
    <col min="2315" max="2560" width="10.875" style="2"/>
    <col min="2561" max="2561" width="13.375" style="2" customWidth="1"/>
    <col min="2562" max="2562" width="17.125" style="2" customWidth="1"/>
    <col min="2563" max="2563" width="13.375" style="2" customWidth="1"/>
    <col min="2564" max="2564" width="12.125" style="2" customWidth="1"/>
    <col min="2565" max="2566" width="10.875" style="2"/>
    <col min="2567" max="2567" width="12.125" style="2" customWidth="1"/>
    <col min="2568" max="2568" width="10.875" style="2"/>
    <col min="2569" max="2570" width="12.125" style="2" customWidth="1"/>
    <col min="2571" max="2816" width="10.875" style="2"/>
    <col min="2817" max="2817" width="13.375" style="2" customWidth="1"/>
    <col min="2818" max="2818" width="17.125" style="2" customWidth="1"/>
    <col min="2819" max="2819" width="13.375" style="2" customWidth="1"/>
    <col min="2820" max="2820" width="12.125" style="2" customWidth="1"/>
    <col min="2821" max="2822" width="10.875" style="2"/>
    <col min="2823" max="2823" width="12.125" style="2" customWidth="1"/>
    <col min="2824" max="2824" width="10.875" style="2"/>
    <col min="2825" max="2826" width="12.125" style="2" customWidth="1"/>
    <col min="2827" max="3072" width="10.875" style="2"/>
    <col min="3073" max="3073" width="13.375" style="2" customWidth="1"/>
    <col min="3074" max="3074" width="17.125" style="2" customWidth="1"/>
    <col min="3075" max="3075" width="13.375" style="2" customWidth="1"/>
    <col min="3076" max="3076" width="12.125" style="2" customWidth="1"/>
    <col min="3077" max="3078" width="10.875" style="2"/>
    <col min="3079" max="3079" width="12.125" style="2" customWidth="1"/>
    <col min="3080" max="3080" width="10.875" style="2"/>
    <col min="3081" max="3082" width="12.125" style="2" customWidth="1"/>
    <col min="3083" max="3328" width="10.875" style="2"/>
    <col min="3329" max="3329" width="13.375" style="2" customWidth="1"/>
    <col min="3330" max="3330" width="17.125" style="2" customWidth="1"/>
    <col min="3331" max="3331" width="13.375" style="2" customWidth="1"/>
    <col min="3332" max="3332" width="12.125" style="2" customWidth="1"/>
    <col min="3333" max="3334" width="10.875" style="2"/>
    <col min="3335" max="3335" width="12.125" style="2" customWidth="1"/>
    <col min="3336" max="3336" width="10.875" style="2"/>
    <col min="3337" max="3338" width="12.125" style="2" customWidth="1"/>
    <col min="3339" max="3584" width="10.875" style="2"/>
    <col min="3585" max="3585" width="13.375" style="2" customWidth="1"/>
    <col min="3586" max="3586" width="17.125" style="2" customWidth="1"/>
    <col min="3587" max="3587" width="13.375" style="2" customWidth="1"/>
    <col min="3588" max="3588" width="12.125" style="2" customWidth="1"/>
    <col min="3589" max="3590" width="10.875" style="2"/>
    <col min="3591" max="3591" width="12.125" style="2" customWidth="1"/>
    <col min="3592" max="3592" width="10.875" style="2"/>
    <col min="3593" max="3594" width="12.125" style="2" customWidth="1"/>
    <col min="3595" max="3840" width="10.875" style="2"/>
    <col min="3841" max="3841" width="13.375" style="2" customWidth="1"/>
    <col min="3842" max="3842" width="17.125" style="2" customWidth="1"/>
    <col min="3843" max="3843" width="13.375" style="2" customWidth="1"/>
    <col min="3844" max="3844" width="12.125" style="2" customWidth="1"/>
    <col min="3845" max="3846" width="10.875" style="2"/>
    <col min="3847" max="3847" width="12.125" style="2" customWidth="1"/>
    <col min="3848" max="3848" width="10.875" style="2"/>
    <col min="3849" max="3850" width="12.125" style="2" customWidth="1"/>
    <col min="3851" max="4096" width="10.875" style="2"/>
    <col min="4097" max="4097" width="13.375" style="2" customWidth="1"/>
    <col min="4098" max="4098" width="17.125" style="2" customWidth="1"/>
    <col min="4099" max="4099" width="13.375" style="2" customWidth="1"/>
    <col min="4100" max="4100" width="12.125" style="2" customWidth="1"/>
    <col min="4101" max="4102" width="10.875" style="2"/>
    <col min="4103" max="4103" width="12.125" style="2" customWidth="1"/>
    <col min="4104" max="4104" width="10.875" style="2"/>
    <col min="4105" max="4106" width="12.125" style="2" customWidth="1"/>
    <col min="4107" max="4352" width="10.875" style="2"/>
    <col min="4353" max="4353" width="13.375" style="2" customWidth="1"/>
    <col min="4354" max="4354" width="17.125" style="2" customWidth="1"/>
    <col min="4355" max="4355" width="13.375" style="2" customWidth="1"/>
    <col min="4356" max="4356" width="12.125" style="2" customWidth="1"/>
    <col min="4357" max="4358" width="10.875" style="2"/>
    <col min="4359" max="4359" width="12.125" style="2" customWidth="1"/>
    <col min="4360" max="4360" width="10.875" style="2"/>
    <col min="4361" max="4362" width="12.125" style="2" customWidth="1"/>
    <col min="4363" max="4608" width="10.875" style="2"/>
    <col min="4609" max="4609" width="13.375" style="2" customWidth="1"/>
    <col min="4610" max="4610" width="17.125" style="2" customWidth="1"/>
    <col min="4611" max="4611" width="13.375" style="2" customWidth="1"/>
    <col min="4612" max="4612" width="12.125" style="2" customWidth="1"/>
    <col min="4613" max="4614" width="10.875" style="2"/>
    <col min="4615" max="4615" width="12.125" style="2" customWidth="1"/>
    <col min="4616" max="4616" width="10.875" style="2"/>
    <col min="4617" max="4618" width="12.125" style="2" customWidth="1"/>
    <col min="4619" max="4864" width="10.875" style="2"/>
    <col min="4865" max="4865" width="13.375" style="2" customWidth="1"/>
    <col min="4866" max="4866" width="17.125" style="2" customWidth="1"/>
    <col min="4867" max="4867" width="13.375" style="2" customWidth="1"/>
    <col min="4868" max="4868" width="12.125" style="2" customWidth="1"/>
    <col min="4869" max="4870" width="10.875" style="2"/>
    <col min="4871" max="4871" width="12.125" style="2" customWidth="1"/>
    <col min="4872" max="4872" width="10.875" style="2"/>
    <col min="4873" max="4874" width="12.125" style="2" customWidth="1"/>
    <col min="4875" max="5120" width="10.875" style="2"/>
    <col min="5121" max="5121" width="13.375" style="2" customWidth="1"/>
    <col min="5122" max="5122" width="17.125" style="2" customWidth="1"/>
    <col min="5123" max="5123" width="13.375" style="2" customWidth="1"/>
    <col min="5124" max="5124" width="12.125" style="2" customWidth="1"/>
    <col min="5125" max="5126" width="10.875" style="2"/>
    <col min="5127" max="5127" width="12.125" style="2" customWidth="1"/>
    <col min="5128" max="5128" width="10.875" style="2"/>
    <col min="5129" max="5130" width="12.125" style="2" customWidth="1"/>
    <col min="5131" max="5376" width="10.875" style="2"/>
    <col min="5377" max="5377" width="13.375" style="2" customWidth="1"/>
    <col min="5378" max="5378" width="17.125" style="2" customWidth="1"/>
    <col min="5379" max="5379" width="13.375" style="2" customWidth="1"/>
    <col min="5380" max="5380" width="12.125" style="2" customWidth="1"/>
    <col min="5381" max="5382" width="10.875" style="2"/>
    <col min="5383" max="5383" width="12.125" style="2" customWidth="1"/>
    <col min="5384" max="5384" width="10.875" style="2"/>
    <col min="5385" max="5386" width="12.125" style="2" customWidth="1"/>
    <col min="5387" max="5632" width="10.875" style="2"/>
    <col min="5633" max="5633" width="13.375" style="2" customWidth="1"/>
    <col min="5634" max="5634" width="17.125" style="2" customWidth="1"/>
    <col min="5635" max="5635" width="13.375" style="2" customWidth="1"/>
    <col min="5636" max="5636" width="12.125" style="2" customWidth="1"/>
    <col min="5637" max="5638" width="10.875" style="2"/>
    <col min="5639" max="5639" width="12.125" style="2" customWidth="1"/>
    <col min="5640" max="5640" width="10.875" style="2"/>
    <col min="5641" max="5642" width="12.125" style="2" customWidth="1"/>
    <col min="5643" max="5888" width="10.875" style="2"/>
    <col min="5889" max="5889" width="13.375" style="2" customWidth="1"/>
    <col min="5890" max="5890" width="17.125" style="2" customWidth="1"/>
    <col min="5891" max="5891" width="13.375" style="2" customWidth="1"/>
    <col min="5892" max="5892" width="12.125" style="2" customWidth="1"/>
    <col min="5893" max="5894" width="10.875" style="2"/>
    <col min="5895" max="5895" width="12.125" style="2" customWidth="1"/>
    <col min="5896" max="5896" width="10.875" style="2"/>
    <col min="5897" max="5898" width="12.125" style="2" customWidth="1"/>
    <col min="5899" max="6144" width="10.875" style="2"/>
    <col min="6145" max="6145" width="13.375" style="2" customWidth="1"/>
    <col min="6146" max="6146" width="17.125" style="2" customWidth="1"/>
    <col min="6147" max="6147" width="13.375" style="2" customWidth="1"/>
    <col min="6148" max="6148" width="12.125" style="2" customWidth="1"/>
    <col min="6149" max="6150" width="10.875" style="2"/>
    <col min="6151" max="6151" width="12.125" style="2" customWidth="1"/>
    <col min="6152" max="6152" width="10.875" style="2"/>
    <col min="6153" max="6154" width="12.125" style="2" customWidth="1"/>
    <col min="6155" max="6400" width="10.875" style="2"/>
    <col min="6401" max="6401" width="13.375" style="2" customWidth="1"/>
    <col min="6402" max="6402" width="17.125" style="2" customWidth="1"/>
    <col min="6403" max="6403" width="13.375" style="2" customWidth="1"/>
    <col min="6404" max="6404" width="12.125" style="2" customWidth="1"/>
    <col min="6405" max="6406" width="10.875" style="2"/>
    <col min="6407" max="6407" width="12.125" style="2" customWidth="1"/>
    <col min="6408" max="6408" width="10.875" style="2"/>
    <col min="6409" max="6410" width="12.125" style="2" customWidth="1"/>
    <col min="6411" max="6656" width="10.875" style="2"/>
    <col min="6657" max="6657" width="13.375" style="2" customWidth="1"/>
    <col min="6658" max="6658" width="17.125" style="2" customWidth="1"/>
    <col min="6659" max="6659" width="13.375" style="2" customWidth="1"/>
    <col min="6660" max="6660" width="12.125" style="2" customWidth="1"/>
    <col min="6661" max="6662" width="10.875" style="2"/>
    <col min="6663" max="6663" width="12.125" style="2" customWidth="1"/>
    <col min="6664" max="6664" width="10.875" style="2"/>
    <col min="6665" max="6666" width="12.125" style="2" customWidth="1"/>
    <col min="6667" max="6912" width="10.875" style="2"/>
    <col min="6913" max="6913" width="13.375" style="2" customWidth="1"/>
    <col min="6914" max="6914" width="17.125" style="2" customWidth="1"/>
    <col min="6915" max="6915" width="13.375" style="2" customWidth="1"/>
    <col min="6916" max="6916" width="12.125" style="2" customWidth="1"/>
    <col min="6917" max="6918" width="10.875" style="2"/>
    <col min="6919" max="6919" width="12.125" style="2" customWidth="1"/>
    <col min="6920" max="6920" width="10.875" style="2"/>
    <col min="6921" max="6922" width="12.125" style="2" customWidth="1"/>
    <col min="6923" max="7168" width="10.875" style="2"/>
    <col min="7169" max="7169" width="13.375" style="2" customWidth="1"/>
    <col min="7170" max="7170" width="17.125" style="2" customWidth="1"/>
    <col min="7171" max="7171" width="13.375" style="2" customWidth="1"/>
    <col min="7172" max="7172" width="12.125" style="2" customWidth="1"/>
    <col min="7173" max="7174" width="10.875" style="2"/>
    <col min="7175" max="7175" width="12.125" style="2" customWidth="1"/>
    <col min="7176" max="7176" width="10.875" style="2"/>
    <col min="7177" max="7178" width="12.125" style="2" customWidth="1"/>
    <col min="7179" max="7424" width="10.875" style="2"/>
    <col min="7425" max="7425" width="13.375" style="2" customWidth="1"/>
    <col min="7426" max="7426" width="17.125" style="2" customWidth="1"/>
    <col min="7427" max="7427" width="13.375" style="2" customWidth="1"/>
    <col min="7428" max="7428" width="12.125" style="2" customWidth="1"/>
    <col min="7429" max="7430" width="10.875" style="2"/>
    <col min="7431" max="7431" width="12.125" style="2" customWidth="1"/>
    <col min="7432" max="7432" width="10.875" style="2"/>
    <col min="7433" max="7434" width="12.125" style="2" customWidth="1"/>
    <col min="7435" max="7680" width="10.875" style="2"/>
    <col min="7681" max="7681" width="13.375" style="2" customWidth="1"/>
    <col min="7682" max="7682" width="17.125" style="2" customWidth="1"/>
    <col min="7683" max="7683" width="13.375" style="2" customWidth="1"/>
    <col min="7684" max="7684" width="12.125" style="2" customWidth="1"/>
    <col min="7685" max="7686" width="10.875" style="2"/>
    <col min="7687" max="7687" width="12.125" style="2" customWidth="1"/>
    <col min="7688" max="7688" width="10.875" style="2"/>
    <col min="7689" max="7690" width="12.125" style="2" customWidth="1"/>
    <col min="7691" max="7936" width="10.875" style="2"/>
    <col min="7937" max="7937" width="13.375" style="2" customWidth="1"/>
    <col min="7938" max="7938" width="17.125" style="2" customWidth="1"/>
    <col min="7939" max="7939" width="13.375" style="2" customWidth="1"/>
    <col min="7940" max="7940" width="12.125" style="2" customWidth="1"/>
    <col min="7941" max="7942" width="10.875" style="2"/>
    <col min="7943" max="7943" width="12.125" style="2" customWidth="1"/>
    <col min="7944" max="7944" width="10.875" style="2"/>
    <col min="7945" max="7946" width="12.125" style="2" customWidth="1"/>
    <col min="7947" max="8192" width="10.875" style="2"/>
    <col min="8193" max="8193" width="13.375" style="2" customWidth="1"/>
    <col min="8194" max="8194" width="17.125" style="2" customWidth="1"/>
    <col min="8195" max="8195" width="13.375" style="2" customWidth="1"/>
    <col min="8196" max="8196" width="12.125" style="2" customWidth="1"/>
    <col min="8197" max="8198" width="10.875" style="2"/>
    <col min="8199" max="8199" width="12.125" style="2" customWidth="1"/>
    <col min="8200" max="8200" width="10.875" style="2"/>
    <col min="8201" max="8202" width="12.125" style="2" customWidth="1"/>
    <col min="8203" max="8448" width="10.875" style="2"/>
    <col min="8449" max="8449" width="13.375" style="2" customWidth="1"/>
    <col min="8450" max="8450" width="17.125" style="2" customWidth="1"/>
    <col min="8451" max="8451" width="13.375" style="2" customWidth="1"/>
    <col min="8452" max="8452" width="12.125" style="2" customWidth="1"/>
    <col min="8453" max="8454" width="10.875" style="2"/>
    <col min="8455" max="8455" width="12.125" style="2" customWidth="1"/>
    <col min="8456" max="8456" width="10.875" style="2"/>
    <col min="8457" max="8458" width="12.125" style="2" customWidth="1"/>
    <col min="8459" max="8704" width="10.875" style="2"/>
    <col min="8705" max="8705" width="13.375" style="2" customWidth="1"/>
    <col min="8706" max="8706" width="17.125" style="2" customWidth="1"/>
    <col min="8707" max="8707" width="13.375" style="2" customWidth="1"/>
    <col min="8708" max="8708" width="12.125" style="2" customWidth="1"/>
    <col min="8709" max="8710" width="10.875" style="2"/>
    <col min="8711" max="8711" width="12.125" style="2" customWidth="1"/>
    <col min="8712" max="8712" width="10.875" style="2"/>
    <col min="8713" max="8714" width="12.125" style="2" customWidth="1"/>
    <col min="8715" max="8960" width="10.875" style="2"/>
    <col min="8961" max="8961" width="13.375" style="2" customWidth="1"/>
    <col min="8962" max="8962" width="17.125" style="2" customWidth="1"/>
    <col min="8963" max="8963" width="13.375" style="2" customWidth="1"/>
    <col min="8964" max="8964" width="12.125" style="2" customWidth="1"/>
    <col min="8965" max="8966" width="10.875" style="2"/>
    <col min="8967" max="8967" width="12.125" style="2" customWidth="1"/>
    <col min="8968" max="8968" width="10.875" style="2"/>
    <col min="8969" max="8970" width="12.125" style="2" customWidth="1"/>
    <col min="8971" max="9216" width="10.875" style="2"/>
    <col min="9217" max="9217" width="13.375" style="2" customWidth="1"/>
    <col min="9218" max="9218" width="17.125" style="2" customWidth="1"/>
    <col min="9219" max="9219" width="13.375" style="2" customWidth="1"/>
    <col min="9220" max="9220" width="12.125" style="2" customWidth="1"/>
    <col min="9221" max="9222" width="10.875" style="2"/>
    <col min="9223" max="9223" width="12.125" style="2" customWidth="1"/>
    <col min="9224" max="9224" width="10.875" style="2"/>
    <col min="9225" max="9226" width="12.125" style="2" customWidth="1"/>
    <col min="9227" max="9472" width="10.875" style="2"/>
    <col min="9473" max="9473" width="13.375" style="2" customWidth="1"/>
    <col min="9474" max="9474" width="17.125" style="2" customWidth="1"/>
    <col min="9475" max="9475" width="13.375" style="2" customWidth="1"/>
    <col min="9476" max="9476" width="12.125" style="2" customWidth="1"/>
    <col min="9477" max="9478" width="10.875" style="2"/>
    <col min="9479" max="9479" width="12.125" style="2" customWidth="1"/>
    <col min="9480" max="9480" width="10.875" style="2"/>
    <col min="9481" max="9482" width="12.125" style="2" customWidth="1"/>
    <col min="9483" max="9728" width="10.875" style="2"/>
    <col min="9729" max="9729" width="13.375" style="2" customWidth="1"/>
    <col min="9730" max="9730" width="17.125" style="2" customWidth="1"/>
    <col min="9731" max="9731" width="13.375" style="2" customWidth="1"/>
    <col min="9732" max="9732" width="12.125" style="2" customWidth="1"/>
    <col min="9733" max="9734" width="10.875" style="2"/>
    <col min="9735" max="9735" width="12.125" style="2" customWidth="1"/>
    <col min="9736" max="9736" width="10.875" style="2"/>
    <col min="9737" max="9738" width="12.125" style="2" customWidth="1"/>
    <col min="9739" max="9984" width="10.875" style="2"/>
    <col min="9985" max="9985" width="13.375" style="2" customWidth="1"/>
    <col min="9986" max="9986" width="17.125" style="2" customWidth="1"/>
    <col min="9987" max="9987" width="13.375" style="2" customWidth="1"/>
    <col min="9988" max="9988" width="12.125" style="2" customWidth="1"/>
    <col min="9989" max="9990" width="10.875" style="2"/>
    <col min="9991" max="9991" width="12.125" style="2" customWidth="1"/>
    <col min="9992" max="9992" width="10.875" style="2"/>
    <col min="9993" max="9994" width="12.125" style="2" customWidth="1"/>
    <col min="9995" max="10240" width="10.875" style="2"/>
    <col min="10241" max="10241" width="13.375" style="2" customWidth="1"/>
    <col min="10242" max="10242" width="17.125" style="2" customWidth="1"/>
    <col min="10243" max="10243" width="13.375" style="2" customWidth="1"/>
    <col min="10244" max="10244" width="12.125" style="2" customWidth="1"/>
    <col min="10245" max="10246" width="10.875" style="2"/>
    <col min="10247" max="10247" width="12.125" style="2" customWidth="1"/>
    <col min="10248" max="10248" width="10.875" style="2"/>
    <col min="10249" max="10250" width="12.125" style="2" customWidth="1"/>
    <col min="10251" max="10496" width="10.875" style="2"/>
    <col min="10497" max="10497" width="13.375" style="2" customWidth="1"/>
    <col min="10498" max="10498" width="17.125" style="2" customWidth="1"/>
    <col min="10499" max="10499" width="13.375" style="2" customWidth="1"/>
    <col min="10500" max="10500" width="12.125" style="2" customWidth="1"/>
    <col min="10501" max="10502" width="10.875" style="2"/>
    <col min="10503" max="10503" width="12.125" style="2" customWidth="1"/>
    <col min="10504" max="10504" width="10.875" style="2"/>
    <col min="10505" max="10506" width="12.125" style="2" customWidth="1"/>
    <col min="10507" max="10752" width="10.875" style="2"/>
    <col min="10753" max="10753" width="13.375" style="2" customWidth="1"/>
    <col min="10754" max="10754" width="17.125" style="2" customWidth="1"/>
    <col min="10755" max="10755" width="13.375" style="2" customWidth="1"/>
    <col min="10756" max="10756" width="12.125" style="2" customWidth="1"/>
    <col min="10757" max="10758" width="10.875" style="2"/>
    <col min="10759" max="10759" width="12.125" style="2" customWidth="1"/>
    <col min="10760" max="10760" width="10.875" style="2"/>
    <col min="10761" max="10762" width="12.125" style="2" customWidth="1"/>
    <col min="10763" max="11008" width="10.875" style="2"/>
    <col min="11009" max="11009" width="13.375" style="2" customWidth="1"/>
    <col min="11010" max="11010" width="17.125" style="2" customWidth="1"/>
    <col min="11011" max="11011" width="13.375" style="2" customWidth="1"/>
    <col min="11012" max="11012" width="12.125" style="2" customWidth="1"/>
    <col min="11013" max="11014" width="10.875" style="2"/>
    <col min="11015" max="11015" width="12.125" style="2" customWidth="1"/>
    <col min="11016" max="11016" width="10.875" style="2"/>
    <col min="11017" max="11018" width="12.125" style="2" customWidth="1"/>
    <col min="11019" max="11264" width="10.875" style="2"/>
    <col min="11265" max="11265" width="13.375" style="2" customWidth="1"/>
    <col min="11266" max="11266" width="17.125" style="2" customWidth="1"/>
    <col min="11267" max="11267" width="13.375" style="2" customWidth="1"/>
    <col min="11268" max="11268" width="12.125" style="2" customWidth="1"/>
    <col min="11269" max="11270" width="10.875" style="2"/>
    <col min="11271" max="11271" width="12.125" style="2" customWidth="1"/>
    <col min="11272" max="11272" width="10.875" style="2"/>
    <col min="11273" max="11274" width="12.125" style="2" customWidth="1"/>
    <col min="11275" max="11520" width="10.875" style="2"/>
    <col min="11521" max="11521" width="13.375" style="2" customWidth="1"/>
    <col min="11522" max="11522" width="17.125" style="2" customWidth="1"/>
    <col min="11523" max="11523" width="13.375" style="2" customWidth="1"/>
    <col min="11524" max="11524" width="12.125" style="2" customWidth="1"/>
    <col min="11525" max="11526" width="10.875" style="2"/>
    <col min="11527" max="11527" width="12.125" style="2" customWidth="1"/>
    <col min="11528" max="11528" width="10.875" style="2"/>
    <col min="11529" max="11530" width="12.125" style="2" customWidth="1"/>
    <col min="11531" max="11776" width="10.875" style="2"/>
    <col min="11777" max="11777" width="13.375" style="2" customWidth="1"/>
    <col min="11778" max="11778" width="17.125" style="2" customWidth="1"/>
    <col min="11779" max="11779" width="13.375" style="2" customWidth="1"/>
    <col min="11780" max="11780" width="12.125" style="2" customWidth="1"/>
    <col min="11781" max="11782" width="10.875" style="2"/>
    <col min="11783" max="11783" width="12.125" style="2" customWidth="1"/>
    <col min="11784" max="11784" width="10.875" style="2"/>
    <col min="11785" max="11786" width="12.125" style="2" customWidth="1"/>
    <col min="11787" max="12032" width="10.875" style="2"/>
    <col min="12033" max="12033" width="13.375" style="2" customWidth="1"/>
    <col min="12034" max="12034" width="17.125" style="2" customWidth="1"/>
    <col min="12035" max="12035" width="13.375" style="2" customWidth="1"/>
    <col min="12036" max="12036" width="12.125" style="2" customWidth="1"/>
    <col min="12037" max="12038" width="10.875" style="2"/>
    <col min="12039" max="12039" width="12.125" style="2" customWidth="1"/>
    <col min="12040" max="12040" width="10.875" style="2"/>
    <col min="12041" max="12042" width="12.125" style="2" customWidth="1"/>
    <col min="12043" max="12288" width="10.875" style="2"/>
    <col min="12289" max="12289" width="13.375" style="2" customWidth="1"/>
    <col min="12290" max="12290" width="17.125" style="2" customWidth="1"/>
    <col min="12291" max="12291" width="13.375" style="2" customWidth="1"/>
    <col min="12292" max="12292" width="12.125" style="2" customWidth="1"/>
    <col min="12293" max="12294" width="10.875" style="2"/>
    <col min="12295" max="12295" width="12.125" style="2" customWidth="1"/>
    <col min="12296" max="12296" width="10.875" style="2"/>
    <col min="12297" max="12298" width="12.125" style="2" customWidth="1"/>
    <col min="12299" max="12544" width="10.875" style="2"/>
    <col min="12545" max="12545" width="13.375" style="2" customWidth="1"/>
    <col min="12546" max="12546" width="17.125" style="2" customWidth="1"/>
    <col min="12547" max="12547" width="13.375" style="2" customWidth="1"/>
    <col min="12548" max="12548" width="12.125" style="2" customWidth="1"/>
    <col min="12549" max="12550" width="10.875" style="2"/>
    <col min="12551" max="12551" width="12.125" style="2" customWidth="1"/>
    <col min="12552" max="12552" width="10.875" style="2"/>
    <col min="12553" max="12554" width="12.125" style="2" customWidth="1"/>
    <col min="12555" max="12800" width="10.875" style="2"/>
    <col min="12801" max="12801" width="13.375" style="2" customWidth="1"/>
    <col min="12802" max="12802" width="17.125" style="2" customWidth="1"/>
    <col min="12803" max="12803" width="13.375" style="2" customWidth="1"/>
    <col min="12804" max="12804" width="12.125" style="2" customWidth="1"/>
    <col min="12805" max="12806" width="10.875" style="2"/>
    <col min="12807" max="12807" width="12.125" style="2" customWidth="1"/>
    <col min="12808" max="12808" width="10.875" style="2"/>
    <col min="12809" max="12810" width="12.125" style="2" customWidth="1"/>
    <col min="12811" max="13056" width="10.875" style="2"/>
    <col min="13057" max="13057" width="13.375" style="2" customWidth="1"/>
    <col min="13058" max="13058" width="17.125" style="2" customWidth="1"/>
    <col min="13059" max="13059" width="13.375" style="2" customWidth="1"/>
    <col min="13060" max="13060" width="12.125" style="2" customWidth="1"/>
    <col min="13061" max="13062" width="10.875" style="2"/>
    <col min="13063" max="13063" width="12.125" style="2" customWidth="1"/>
    <col min="13064" max="13064" width="10.875" style="2"/>
    <col min="13065" max="13066" width="12.125" style="2" customWidth="1"/>
    <col min="13067" max="13312" width="10.875" style="2"/>
    <col min="13313" max="13313" width="13.375" style="2" customWidth="1"/>
    <col min="13314" max="13314" width="17.125" style="2" customWidth="1"/>
    <col min="13315" max="13315" width="13.375" style="2" customWidth="1"/>
    <col min="13316" max="13316" width="12.125" style="2" customWidth="1"/>
    <col min="13317" max="13318" width="10.875" style="2"/>
    <col min="13319" max="13319" width="12.125" style="2" customWidth="1"/>
    <col min="13320" max="13320" width="10.875" style="2"/>
    <col min="13321" max="13322" width="12.125" style="2" customWidth="1"/>
    <col min="13323" max="13568" width="10.875" style="2"/>
    <col min="13569" max="13569" width="13.375" style="2" customWidth="1"/>
    <col min="13570" max="13570" width="17.125" style="2" customWidth="1"/>
    <col min="13571" max="13571" width="13.375" style="2" customWidth="1"/>
    <col min="13572" max="13572" width="12.125" style="2" customWidth="1"/>
    <col min="13573" max="13574" width="10.875" style="2"/>
    <col min="13575" max="13575" width="12.125" style="2" customWidth="1"/>
    <col min="13576" max="13576" width="10.875" style="2"/>
    <col min="13577" max="13578" width="12.125" style="2" customWidth="1"/>
    <col min="13579" max="13824" width="10.875" style="2"/>
    <col min="13825" max="13825" width="13.375" style="2" customWidth="1"/>
    <col min="13826" max="13826" width="17.125" style="2" customWidth="1"/>
    <col min="13827" max="13827" width="13.375" style="2" customWidth="1"/>
    <col min="13828" max="13828" width="12.125" style="2" customWidth="1"/>
    <col min="13829" max="13830" width="10.875" style="2"/>
    <col min="13831" max="13831" width="12.125" style="2" customWidth="1"/>
    <col min="13832" max="13832" width="10.875" style="2"/>
    <col min="13833" max="13834" width="12.125" style="2" customWidth="1"/>
    <col min="13835" max="14080" width="10.875" style="2"/>
    <col min="14081" max="14081" width="13.375" style="2" customWidth="1"/>
    <col min="14082" max="14082" width="17.125" style="2" customWidth="1"/>
    <col min="14083" max="14083" width="13.375" style="2" customWidth="1"/>
    <col min="14084" max="14084" width="12.125" style="2" customWidth="1"/>
    <col min="14085" max="14086" width="10.875" style="2"/>
    <col min="14087" max="14087" width="12.125" style="2" customWidth="1"/>
    <col min="14088" max="14088" width="10.875" style="2"/>
    <col min="14089" max="14090" width="12.125" style="2" customWidth="1"/>
    <col min="14091" max="14336" width="10.875" style="2"/>
    <col min="14337" max="14337" width="13.375" style="2" customWidth="1"/>
    <col min="14338" max="14338" width="17.125" style="2" customWidth="1"/>
    <col min="14339" max="14339" width="13.375" style="2" customWidth="1"/>
    <col min="14340" max="14340" width="12.125" style="2" customWidth="1"/>
    <col min="14341" max="14342" width="10.875" style="2"/>
    <col min="14343" max="14343" width="12.125" style="2" customWidth="1"/>
    <col min="14344" max="14344" width="10.875" style="2"/>
    <col min="14345" max="14346" width="12.125" style="2" customWidth="1"/>
    <col min="14347" max="14592" width="10.875" style="2"/>
    <col min="14593" max="14593" width="13.375" style="2" customWidth="1"/>
    <col min="14594" max="14594" width="17.125" style="2" customWidth="1"/>
    <col min="14595" max="14595" width="13.375" style="2" customWidth="1"/>
    <col min="14596" max="14596" width="12.125" style="2" customWidth="1"/>
    <col min="14597" max="14598" width="10.875" style="2"/>
    <col min="14599" max="14599" width="12.125" style="2" customWidth="1"/>
    <col min="14600" max="14600" width="10.875" style="2"/>
    <col min="14601" max="14602" width="12.125" style="2" customWidth="1"/>
    <col min="14603" max="14848" width="10.875" style="2"/>
    <col min="14849" max="14849" width="13.375" style="2" customWidth="1"/>
    <col min="14850" max="14850" width="17.125" style="2" customWidth="1"/>
    <col min="14851" max="14851" width="13.375" style="2" customWidth="1"/>
    <col min="14852" max="14852" width="12.125" style="2" customWidth="1"/>
    <col min="14853" max="14854" width="10.875" style="2"/>
    <col min="14855" max="14855" width="12.125" style="2" customWidth="1"/>
    <col min="14856" max="14856" width="10.875" style="2"/>
    <col min="14857" max="14858" width="12.125" style="2" customWidth="1"/>
    <col min="14859" max="15104" width="10.875" style="2"/>
    <col min="15105" max="15105" width="13.375" style="2" customWidth="1"/>
    <col min="15106" max="15106" width="17.125" style="2" customWidth="1"/>
    <col min="15107" max="15107" width="13.375" style="2" customWidth="1"/>
    <col min="15108" max="15108" width="12.125" style="2" customWidth="1"/>
    <col min="15109" max="15110" width="10.875" style="2"/>
    <col min="15111" max="15111" width="12.125" style="2" customWidth="1"/>
    <col min="15112" max="15112" width="10.875" style="2"/>
    <col min="15113" max="15114" width="12.125" style="2" customWidth="1"/>
    <col min="15115" max="15360" width="10.875" style="2"/>
    <col min="15361" max="15361" width="13.375" style="2" customWidth="1"/>
    <col min="15362" max="15362" width="17.125" style="2" customWidth="1"/>
    <col min="15363" max="15363" width="13.375" style="2" customWidth="1"/>
    <col min="15364" max="15364" width="12.125" style="2" customWidth="1"/>
    <col min="15365" max="15366" width="10.875" style="2"/>
    <col min="15367" max="15367" width="12.125" style="2" customWidth="1"/>
    <col min="15368" max="15368" width="10.875" style="2"/>
    <col min="15369" max="15370" width="12.125" style="2" customWidth="1"/>
    <col min="15371" max="15616" width="10.875" style="2"/>
    <col min="15617" max="15617" width="13.375" style="2" customWidth="1"/>
    <col min="15618" max="15618" width="17.125" style="2" customWidth="1"/>
    <col min="15619" max="15619" width="13.375" style="2" customWidth="1"/>
    <col min="15620" max="15620" width="12.125" style="2" customWidth="1"/>
    <col min="15621" max="15622" width="10.875" style="2"/>
    <col min="15623" max="15623" width="12.125" style="2" customWidth="1"/>
    <col min="15624" max="15624" width="10.875" style="2"/>
    <col min="15625" max="15626" width="12.125" style="2" customWidth="1"/>
    <col min="15627" max="15872" width="10.875" style="2"/>
    <col min="15873" max="15873" width="13.375" style="2" customWidth="1"/>
    <col min="15874" max="15874" width="17.125" style="2" customWidth="1"/>
    <col min="15875" max="15875" width="13.375" style="2" customWidth="1"/>
    <col min="15876" max="15876" width="12.125" style="2" customWidth="1"/>
    <col min="15877" max="15878" width="10.875" style="2"/>
    <col min="15879" max="15879" width="12.125" style="2" customWidth="1"/>
    <col min="15880" max="15880" width="10.875" style="2"/>
    <col min="15881" max="15882" width="12.125" style="2" customWidth="1"/>
    <col min="15883" max="16128" width="10.875" style="2"/>
    <col min="16129" max="16129" width="13.375" style="2" customWidth="1"/>
    <col min="16130" max="16130" width="17.125" style="2" customWidth="1"/>
    <col min="16131" max="16131" width="13.375" style="2" customWidth="1"/>
    <col min="16132" max="16132" width="12.125" style="2" customWidth="1"/>
    <col min="16133" max="16134" width="10.875" style="2"/>
    <col min="16135" max="16135" width="12.125" style="2" customWidth="1"/>
    <col min="16136" max="16136" width="10.875" style="2"/>
    <col min="16137" max="16138" width="12.125" style="2" customWidth="1"/>
    <col min="16139" max="16384" width="10.875" style="2"/>
  </cols>
  <sheetData>
    <row r="1" spans="1:12" x14ac:dyDescent="0.2">
      <c r="A1" s="1"/>
    </row>
    <row r="6" spans="1:12" x14ac:dyDescent="0.2">
      <c r="D6" s="3" t="s">
        <v>303</v>
      </c>
    </row>
    <row r="7" spans="1:12" x14ac:dyDescent="0.2">
      <c r="E7" s="1" t="s">
        <v>283</v>
      </c>
    </row>
    <row r="8" spans="1:12" x14ac:dyDescent="0.2">
      <c r="C8" s="3" t="s">
        <v>254</v>
      </c>
    </row>
    <row r="9" spans="1:12" ht="18" thickBot="1" x14ac:dyDescent="0.25">
      <c r="B9" s="4"/>
      <c r="C9" s="4"/>
      <c r="D9" s="4"/>
      <c r="E9" s="4"/>
      <c r="F9" s="4"/>
      <c r="G9" s="4"/>
      <c r="H9" s="4"/>
      <c r="I9" s="4"/>
      <c r="J9" s="4"/>
      <c r="K9" s="21" t="s">
        <v>304</v>
      </c>
      <c r="L9" s="4"/>
    </row>
    <row r="10" spans="1:12" x14ac:dyDescent="0.2">
      <c r="C10" s="7"/>
      <c r="D10" s="5" t="s">
        <v>256</v>
      </c>
      <c r="E10" s="7"/>
      <c r="F10" s="7"/>
      <c r="G10" s="5" t="s">
        <v>257</v>
      </c>
      <c r="H10" s="7"/>
      <c r="I10" s="5" t="s">
        <v>258</v>
      </c>
      <c r="J10" s="7"/>
      <c r="K10" s="7"/>
      <c r="L10" s="7"/>
    </row>
    <row r="11" spans="1:12" x14ac:dyDescent="0.2">
      <c r="C11" s="5" t="s">
        <v>259</v>
      </c>
      <c r="D11" s="5" t="s">
        <v>260</v>
      </c>
      <c r="E11" s="5" t="s">
        <v>261</v>
      </c>
      <c r="F11" s="5" t="s">
        <v>262</v>
      </c>
      <c r="G11" s="5" t="s">
        <v>263</v>
      </c>
      <c r="H11" s="5" t="s">
        <v>264</v>
      </c>
      <c r="I11" s="5" t="s">
        <v>265</v>
      </c>
      <c r="J11" s="5" t="s">
        <v>266</v>
      </c>
      <c r="K11" s="5" t="s">
        <v>305</v>
      </c>
      <c r="L11" s="5" t="s">
        <v>268</v>
      </c>
    </row>
    <row r="12" spans="1:12" x14ac:dyDescent="0.2">
      <c r="B12" s="8"/>
      <c r="C12" s="9" t="s">
        <v>269</v>
      </c>
      <c r="D12" s="9" t="s">
        <v>270</v>
      </c>
      <c r="E12" s="61"/>
      <c r="F12" s="61"/>
      <c r="G12" s="9" t="s">
        <v>271</v>
      </c>
      <c r="H12" s="9" t="s">
        <v>272</v>
      </c>
      <c r="I12" s="9" t="s">
        <v>273</v>
      </c>
      <c r="J12" s="9" t="s">
        <v>274</v>
      </c>
      <c r="K12" s="9" t="s">
        <v>306</v>
      </c>
      <c r="L12" s="9" t="s">
        <v>275</v>
      </c>
    </row>
    <row r="13" spans="1:12" x14ac:dyDescent="0.2">
      <c r="C13" s="7"/>
    </row>
    <row r="14" spans="1:12" x14ac:dyDescent="0.2">
      <c r="B14" s="1" t="s">
        <v>307</v>
      </c>
      <c r="C14" s="13">
        <v>126329</v>
      </c>
      <c r="D14" s="14">
        <v>90900</v>
      </c>
      <c r="E14" s="14">
        <v>7485</v>
      </c>
      <c r="F14" s="14">
        <v>40145</v>
      </c>
      <c r="G14" s="15" t="s">
        <v>277</v>
      </c>
      <c r="H14" s="14">
        <v>12693</v>
      </c>
      <c r="I14" s="14">
        <v>20940</v>
      </c>
      <c r="J14" s="14">
        <v>7238</v>
      </c>
      <c r="K14" s="15" t="s">
        <v>277</v>
      </c>
      <c r="L14" s="14">
        <v>35430</v>
      </c>
    </row>
    <row r="15" spans="1:12" x14ac:dyDescent="0.2">
      <c r="B15" s="1" t="s">
        <v>308</v>
      </c>
      <c r="C15" s="13">
        <v>122516</v>
      </c>
      <c r="D15" s="14">
        <v>86770</v>
      </c>
      <c r="E15" s="14">
        <v>7388</v>
      </c>
      <c r="F15" s="14">
        <v>38708</v>
      </c>
      <c r="G15" s="15" t="s">
        <v>277</v>
      </c>
      <c r="H15" s="14">
        <v>11803</v>
      </c>
      <c r="I15" s="14">
        <v>19464</v>
      </c>
      <c r="J15" s="14">
        <v>7002</v>
      </c>
      <c r="K15" s="15" t="s">
        <v>277</v>
      </c>
      <c r="L15" s="14">
        <v>35746</v>
      </c>
    </row>
    <row r="16" spans="1:12" x14ac:dyDescent="0.2">
      <c r="B16" s="1" t="s">
        <v>309</v>
      </c>
      <c r="C16" s="13">
        <v>121605</v>
      </c>
      <c r="D16" s="14">
        <v>86184</v>
      </c>
      <c r="E16" s="14">
        <v>6934</v>
      </c>
      <c r="F16" s="14">
        <v>37614</v>
      </c>
      <c r="G16" s="15" t="s">
        <v>277</v>
      </c>
      <c r="H16" s="14">
        <v>13104</v>
      </c>
      <c r="I16" s="14">
        <v>19357</v>
      </c>
      <c r="J16" s="14">
        <v>6790</v>
      </c>
      <c r="K16" s="15" t="s">
        <v>277</v>
      </c>
      <c r="L16" s="14">
        <v>35422</v>
      </c>
    </row>
    <row r="17" spans="2:12" x14ac:dyDescent="0.2">
      <c r="C17" s="7"/>
    </row>
    <row r="18" spans="2:12" x14ac:dyDescent="0.2">
      <c r="B18" s="1" t="s">
        <v>310</v>
      </c>
      <c r="C18" s="13">
        <v>121188</v>
      </c>
      <c r="D18" s="14">
        <v>85702</v>
      </c>
      <c r="E18" s="14">
        <v>6952</v>
      </c>
      <c r="F18" s="14">
        <v>37039</v>
      </c>
      <c r="G18" s="15" t="s">
        <v>277</v>
      </c>
      <c r="H18" s="14">
        <v>13604</v>
      </c>
      <c r="I18" s="14">
        <v>19094</v>
      </c>
      <c r="J18" s="14">
        <v>6659</v>
      </c>
      <c r="K18" s="15" t="s">
        <v>277</v>
      </c>
      <c r="L18" s="14">
        <v>35485</v>
      </c>
    </row>
    <row r="19" spans="2:12" x14ac:dyDescent="0.2">
      <c r="B19" s="1" t="s">
        <v>311</v>
      </c>
      <c r="C19" s="13">
        <v>115573</v>
      </c>
      <c r="D19" s="14">
        <v>81467</v>
      </c>
      <c r="E19" s="14">
        <v>6824</v>
      </c>
      <c r="F19" s="14">
        <v>34525</v>
      </c>
      <c r="G19" s="15" t="s">
        <v>277</v>
      </c>
      <c r="H19" s="14">
        <v>13449</v>
      </c>
      <c r="I19" s="14">
        <v>17679</v>
      </c>
      <c r="J19" s="14">
        <v>6746</v>
      </c>
      <c r="K19" s="15" t="s">
        <v>277</v>
      </c>
      <c r="L19" s="14">
        <v>34106</v>
      </c>
    </row>
    <row r="20" spans="2:12" x14ac:dyDescent="0.2">
      <c r="B20" s="3" t="s">
        <v>312</v>
      </c>
      <c r="C20" s="16">
        <v>132126</v>
      </c>
      <c r="D20" s="17">
        <v>88154</v>
      </c>
      <c r="E20" s="17">
        <v>6748</v>
      </c>
      <c r="F20" s="17">
        <v>37704</v>
      </c>
      <c r="G20" s="17">
        <v>2284</v>
      </c>
      <c r="H20" s="17">
        <v>13114</v>
      </c>
      <c r="I20" s="17">
        <v>21821</v>
      </c>
      <c r="J20" s="17">
        <v>6121</v>
      </c>
      <c r="K20" s="18" t="s">
        <v>277</v>
      </c>
      <c r="L20" s="17">
        <v>43972</v>
      </c>
    </row>
    <row r="21" spans="2:12" x14ac:dyDescent="0.2">
      <c r="C21" s="7"/>
      <c r="G21" s="14"/>
      <c r="K21" s="14"/>
    </row>
    <row r="22" spans="2:12" x14ac:dyDescent="0.2">
      <c r="B22" s="1" t="s">
        <v>313</v>
      </c>
      <c r="C22" s="13">
        <v>132870</v>
      </c>
      <c r="D22" s="14">
        <v>89479</v>
      </c>
      <c r="E22" s="14">
        <v>7089</v>
      </c>
      <c r="F22" s="14">
        <v>38395</v>
      </c>
      <c r="G22" s="14">
        <v>2270</v>
      </c>
      <c r="H22" s="14">
        <v>12821</v>
      </c>
      <c r="I22" s="14">
        <v>22501</v>
      </c>
      <c r="J22" s="14">
        <v>6013</v>
      </c>
      <c r="K22" s="15" t="s">
        <v>277</v>
      </c>
      <c r="L22" s="14">
        <v>43391</v>
      </c>
    </row>
    <row r="23" spans="2:12" x14ac:dyDescent="0.2">
      <c r="B23" s="1" t="s">
        <v>314</v>
      </c>
      <c r="C23" s="13">
        <v>132415</v>
      </c>
      <c r="D23" s="14">
        <v>89206</v>
      </c>
      <c r="E23" s="14">
        <v>6975</v>
      </c>
      <c r="F23" s="14">
        <v>38287</v>
      </c>
      <c r="G23" s="14">
        <v>2268</v>
      </c>
      <c r="H23" s="14">
        <v>12981</v>
      </c>
      <c r="I23" s="14">
        <v>22279</v>
      </c>
      <c r="J23" s="14">
        <v>6029</v>
      </c>
      <c r="K23" s="15" t="s">
        <v>277</v>
      </c>
      <c r="L23" s="14">
        <v>43209</v>
      </c>
    </row>
    <row r="24" spans="2:12" x14ac:dyDescent="0.2">
      <c r="B24" s="1" t="s">
        <v>315</v>
      </c>
      <c r="C24" s="13">
        <v>131044</v>
      </c>
      <c r="D24" s="14">
        <v>88172</v>
      </c>
      <c r="E24" s="14">
        <v>6785</v>
      </c>
      <c r="F24" s="14">
        <v>37950</v>
      </c>
      <c r="G24" s="14">
        <v>2264</v>
      </c>
      <c r="H24" s="14">
        <v>13032</v>
      </c>
      <c r="I24" s="14">
        <v>21820</v>
      </c>
      <c r="J24" s="14">
        <v>5931</v>
      </c>
      <c r="K24" s="15" t="s">
        <v>277</v>
      </c>
      <c r="L24" s="14">
        <v>42872</v>
      </c>
    </row>
    <row r="25" spans="2:12" x14ac:dyDescent="0.2">
      <c r="C25" s="7"/>
      <c r="K25" s="15"/>
    </row>
    <row r="26" spans="2:12" x14ac:dyDescent="0.2">
      <c r="B26" s="1" t="s">
        <v>316</v>
      </c>
      <c r="C26" s="13">
        <v>132597</v>
      </c>
      <c r="D26" s="14">
        <v>88333</v>
      </c>
      <c r="E26" s="14">
        <v>6668</v>
      </c>
      <c r="F26" s="14">
        <v>38193</v>
      </c>
      <c r="G26" s="14">
        <v>2299</v>
      </c>
      <c r="H26" s="14">
        <v>13171</v>
      </c>
      <c r="I26" s="14">
        <v>21596</v>
      </c>
      <c r="J26" s="14">
        <v>6045</v>
      </c>
      <c r="K26" s="15" t="s">
        <v>277</v>
      </c>
      <c r="L26" s="14">
        <v>44264</v>
      </c>
    </row>
    <row r="27" spans="2:12" x14ac:dyDescent="0.2">
      <c r="B27" s="1" t="s">
        <v>317</v>
      </c>
      <c r="C27" s="13">
        <v>132413</v>
      </c>
      <c r="D27" s="14">
        <v>88363</v>
      </c>
      <c r="E27" s="14">
        <v>6784</v>
      </c>
      <c r="F27" s="14">
        <v>38154</v>
      </c>
      <c r="G27" s="14">
        <v>2292</v>
      </c>
      <c r="H27" s="14">
        <v>13044</v>
      </c>
      <c r="I27" s="14">
        <v>21682</v>
      </c>
      <c r="J27" s="14">
        <v>6052</v>
      </c>
      <c r="K27" s="15" t="s">
        <v>277</v>
      </c>
      <c r="L27" s="14">
        <v>44050</v>
      </c>
    </row>
    <row r="28" spans="2:12" x14ac:dyDescent="0.2">
      <c r="B28" s="1" t="s">
        <v>318</v>
      </c>
      <c r="C28" s="13">
        <v>132977</v>
      </c>
      <c r="D28" s="14">
        <v>88493</v>
      </c>
      <c r="E28" s="14">
        <v>6790</v>
      </c>
      <c r="F28" s="14">
        <v>37956</v>
      </c>
      <c r="G28" s="14">
        <v>2309</v>
      </c>
      <c r="H28" s="14">
        <v>13071</v>
      </c>
      <c r="I28" s="14">
        <v>21862</v>
      </c>
      <c r="J28" s="14">
        <v>6150</v>
      </c>
      <c r="K28" s="15" t="s">
        <v>277</v>
      </c>
      <c r="L28" s="14">
        <v>44484</v>
      </c>
    </row>
    <row r="29" spans="2:12" x14ac:dyDescent="0.2">
      <c r="C29" s="13"/>
      <c r="D29" s="14"/>
      <c r="E29" s="14"/>
      <c r="F29" s="14"/>
      <c r="G29" s="14"/>
      <c r="H29" s="14"/>
      <c r="I29" s="14"/>
      <c r="J29" s="14"/>
      <c r="K29" s="15"/>
      <c r="L29" s="14"/>
    </row>
    <row r="30" spans="2:12" x14ac:dyDescent="0.2">
      <c r="B30" s="1" t="s">
        <v>319</v>
      </c>
      <c r="C30" s="13">
        <v>132104</v>
      </c>
      <c r="D30" s="14">
        <v>88014</v>
      </c>
      <c r="E30" s="14">
        <v>6782</v>
      </c>
      <c r="F30" s="14">
        <v>37409</v>
      </c>
      <c r="G30" s="14">
        <v>2317</v>
      </c>
      <c r="H30" s="14">
        <v>13070</v>
      </c>
      <c r="I30" s="14">
        <v>21805</v>
      </c>
      <c r="J30" s="14">
        <v>6279</v>
      </c>
      <c r="K30" s="15" t="s">
        <v>277</v>
      </c>
      <c r="L30" s="14">
        <v>44090</v>
      </c>
    </row>
    <row r="31" spans="2:12" x14ac:dyDescent="0.2">
      <c r="B31" s="1" t="s">
        <v>320</v>
      </c>
      <c r="C31" s="13">
        <v>131166</v>
      </c>
      <c r="D31" s="14">
        <v>87264</v>
      </c>
      <c r="E31" s="14">
        <v>6803</v>
      </c>
      <c r="F31" s="14">
        <v>37084</v>
      </c>
      <c r="G31" s="14">
        <v>2314</v>
      </c>
      <c r="H31" s="14">
        <v>12956</v>
      </c>
      <c r="I31" s="14">
        <v>21509</v>
      </c>
      <c r="J31" s="14">
        <v>6249</v>
      </c>
      <c r="K31" s="15" t="s">
        <v>277</v>
      </c>
      <c r="L31" s="14">
        <v>43902</v>
      </c>
    </row>
    <row r="32" spans="2:12" x14ac:dyDescent="0.2">
      <c r="B32" s="1" t="s">
        <v>321</v>
      </c>
      <c r="C32" s="13">
        <v>130952</v>
      </c>
      <c r="D32" s="14">
        <v>87179</v>
      </c>
      <c r="E32" s="14">
        <v>6731</v>
      </c>
      <c r="F32" s="14">
        <v>37013</v>
      </c>
      <c r="G32" s="14">
        <v>2279</v>
      </c>
      <c r="H32" s="14">
        <v>12974</v>
      </c>
      <c r="I32" s="14">
        <v>21598</v>
      </c>
      <c r="J32" s="14">
        <v>6235</v>
      </c>
      <c r="K32" s="15" t="s">
        <v>277</v>
      </c>
      <c r="L32" s="14">
        <v>43773</v>
      </c>
    </row>
    <row r="33" spans="2:12" x14ac:dyDescent="0.2">
      <c r="C33" s="7"/>
      <c r="K33" s="15"/>
    </row>
    <row r="34" spans="2:12" x14ac:dyDescent="0.2">
      <c r="B34" s="1" t="s">
        <v>322</v>
      </c>
      <c r="C34" s="13">
        <v>131897</v>
      </c>
      <c r="D34" s="14">
        <v>87410</v>
      </c>
      <c r="E34" s="14">
        <v>6599</v>
      </c>
      <c r="F34" s="14">
        <v>37286</v>
      </c>
      <c r="G34" s="14">
        <v>2261</v>
      </c>
      <c r="H34" s="14">
        <v>13057</v>
      </c>
      <c r="I34" s="14">
        <v>21686</v>
      </c>
      <c r="J34" s="14">
        <v>6175</v>
      </c>
      <c r="K34" s="15" t="s">
        <v>277</v>
      </c>
      <c r="L34" s="14">
        <v>44487</v>
      </c>
    </row>
    <row r="35" spans="2:12" x14ac:dyDescent="0.2">
      <c r="B35" s="1" t="s">
        <v>323</v>
      </c>
      <c r="C35" s="13">
        <v>132093</v>
      </c>
      <c r="D35" s="14">
        <v>87570</v>
      </c>
      <c r="E35" s="14">
        <v>6514</v>
      </c>
      <c r="F35" s="14">
        <v>37437</v>
      </c>
      <c r="G35" s="14">
        <v>2267</v>
      </c>
      <c r="H35" s="14">
        <v>13102</v>
      </c>
      <c r="I35" s="14">
        <v>21718</v>
      </c>
      <c r="J35" s="14">
        <v>6183</v>
      </c>
      <c r="K35" s="15" t="s">
        <v>277</v>
      </c>
      <c r="L35" s="14">
        <v>44523</v>
      </c>
    </row>
    <row r="36" spans="2:12" x14ac:dyDescent="0.2">
      <c r="B36" s="1" t="s">
        <v>324</v>
      </c>
      <c r="C36" s="13">
        <v>132979</v>
      </c>
      <c r="D36" s="14">
        <v>88370</v>
      </c>
      <c r="E36" s="14">
        <v>6462</v>
      </c>
      <c r="F36" s="14">
        <v>37286</v>
      </c>
      <c r="G36" s="14">
        <v>2269</v>
      </c>
      <c r="H36" s="14">
        <v>14095</v>
      </c>
      <c r="I36" s="14">
        <v>21793</v>
      </c>
      <c r="J36" s="14">
        <v>6116</v>
      </c>
      <c r="K36" s="15" t="s">
        <v>277</v>
      </c>
      <c r="L36" s="14">
        <v>44609</v>
      </c>
    </row>
    <row r="37" spans="2:12" ht="18" thickBot="1" x14ac:dyDescent="0.25">
      <c r="B37" s="4"/>
      <c r="C37" s="69"/>
      <c r="D37" s="67"/>
      <c r="E37" s="67"/>
      <c r="F37" s="67"/>
      <c r="G37" s="67"/>
      <c r="H37" s="67"/>
      <c r="I37" s="67"/>
      <c r="J37" s="67"/>
      <c r="K37" s="67"/>
      <c r="L37" s="67"/>
    </row>
    <row r="38" spans="2:12" x14ac:dyDescent="0.2">
      <c r="C38" s="1" t="s">
        <v>280</v>
      </c>
      <c r="D38" s="14"/>
      <c r="E38" s="14"/>
      <c r="F38" s="14"/>
      <c r="G38" s="14"/>
      <c r="H38" s="14"/>
      <c r="I38" s="14"/>
      <c r="J38" s="14"/>
      <c r="K38" s="14"/>
      <c r="L38" s="14"/>
    </row>
    <row r="41" spans="2:12" x14ac:dyDescent="0.2">
      <c r="C41" s="3" t="s">
        <v>281</v>
      </c>
    </row>
    <row r="42" spans="2:12" ht="18" thickBot="1" x14ac:dyDescent="0.25">
      <c r="B42" s="4"/>
      <c r="C42" s="4"/>
      <c r="D42" s="4"/>
      <c r="E42" s="4"/>
      <c r="F42" s="4"/>
      <c r="G42" s="4"/>
      <c r="H42" s="4"/>
      <c r="I42" s="4"/>
      <c r="J42" s="4"/>
      <c r="K42" s="21" t="s">
        <v>304</v>
      </c>
      <c r="L42" s="4"/>
    </row>
    <row r="43" spans="2:12" x14ac:dyDescent="0.2">
      <c r="C43" s="7"/>
      <c r="D43" s="5" t="s">
        <v>256</v>
      </c>
      <c r="E43" s="7"/>
      <c r="F43" s="7"/>
      <c r="G43" s="5" t="s">
        <v>257</v>
      </c>
      <c r="H43" s="7"/>
      <c r="I43" s="5" t="s">
        <v>258</v>
      </c>
      <c r="J43" s="7"/>
      <c r="K43" s="7"/>
      <c r="L43" s="7"/>
    </row>
    <row r="44" spans="2:12" x14ac:dyDescent="0.2">
      <c r="C44" s="5" t="s">
        <v>259</v>
      </c>
      <c r="D44" s="5" t="s">
        <v>260</v>
      </c>
      <c r="E44" s="5" t="s">
        <v>261</v>
      </c>
      <c r="F44" s="5" t="s">
        <v>262</v>
      </c>
      <c r="G44" s="5" t="s">
        <v>263</v>
      </c>
      <c r="H44" s="5" t="s">
        <v>264</v>
      </c>
      <c r="I44" s="5" t="s">
        <v>265</v>
      </c>
      <c r="J44" s="5" t="s">
        <v>266</v>
      </c>
      <c r="K44" s="5" t="s">
        <v>305</v>
      </c>
      <c r="L44" s="5" t="s">
        <v>268</v>
      </c>
    </row>
    <row r="45" spans="2:12" x14ac:dyDescent="0.2">
      <c r="B45" s="8"/>
      <c r="C45" s="9" t="s">
        <v>269</v>
      </c>
      <c r="D45" s="9" t="s">
        <v>270</v>
      </c>
      <c r="E45" s="61"/>
      <c r="F45" s="61"/>
      <c r="G45" s="9" t="s">
        <v>271</v>
      </c>
      <c r="H45" s="9" t="s">
        <v>272</v>
      </c>
      <c r="I45" s="9" t="s">
        <v>273</v>
      </c>
      <c r="J45" s="9" t="s">
        <v>274</v>
      </c>
      <c r="K45" s="9" t="s">
        <v>306</v>
      </c>
      <c r="L45" s="9" t="s">
        <v>275</v>
      </c>
    </row>
    <row r="46" spans="2:12" x14ac:dyDescent="0.2">
      <c r="C46" s="7"/>
    </row>
    <row r="47" spans="2:12" x14ac:dyDescent="0.2">
      <c r="B47" s="1" t="s">
        <v>307</v>
      </c>
      <c r="C47" s="13">
        <v>239333</v>
      </c>
      <c r="D47" s="14">
        <v>172212</v>
      </c>
      <c r="E47" s="14">
        <v>21624</v>
      </c>
      <c r="F47" s="14">
        <v>62812</v>
      </c>
      <c r="G47" s="14">
        <v>1870</v>
      </c>
      <c r="H47" s="14">
        <v>20998</v>
      </c>
      <c r="I47" s="14">
        <v>50676</v>
      </c>
      <c r="J47" s="14">
        <v>12909</v>
      </c>
      <c r="K47" s="14">
        <v>1255</v>
      </c>
      <c r="L47" s="14">
        <v>67121</v>
      </c>
    </row>
    <row r="48" spans="2:12" x14ac:dyDescent="0.2">
      <c r="B48" s="1" t="s">
        <v>308</v>
      </c>
      <c r="C48" s="13">
        <v>234400</v>
      </c>
      <c r="D48" s="14">
        <v>166145</v>
      </c>
      <c r="E48" s="14">
        <v>20567</v>
      </c>
      <c r="F48" s="14">
        <v>61556</v>
      </c>
      <c r="G48" s="14">
        <v>1848</v>
      </c>
      <c r="H48" s="14">
        <v>20737</v>
      </c>
      <c r="I48" s="14">
        <v>47474</v>
      </c>
      <c r="J48" s="14">
        <v>12615</v>
      </c>
      <c r="K48" s="14">
        <v>1346</v>
      </c>
      <c r="L48" s="14">
        <v>68256</v>
      </c>
    </row>
    <row r="49" spans="2:12" x14ac:dyDescent="0.2">
      <c r="B49" s="1" t="s">
        <v>309</v>
      </c>
      <c r="C49" s="13">
        <v>234792</v>
      </c>
      <c r="D49" s="14">
        <v>165266</v>
      </c>
      <c r="E49" s="14">
        <v>19867</v>
      </c>
      <c r="F49" s="14">
        <v>60651</v>
      </c>
      <c r="G49" s="14">
        <v>1890</v>
      </c>
      <c r="H49" s="14">
        <v>22508</v>
      </c>
      <c r="I49" s="14">
        <v>47251</v>
      </c>
      <c r="J49" s="14">
        <v>11879</v>
      </c>
      <c r="K49" s="14">
        <v>1221</v>
      </c>
      <c r="L49" s="14">
        <v>69527</v>
      </c>
    </row>
    <row r="50" spans="2:12" x14ac:dyDescent="0.2">
      <c r="C50" s="7"/>
    </row>
    <row r="51" spans="2:12" x14ac:dyDescent="0.2">
      <c r="B51" s="1" t="s">
        <v>310</v>
      </c>
      <c r="C51" s="13">
        <v>233269</v>
      </c>
      <c r="D51" s="14">
        <v>163827</v>
      </c>
      <c r="E51" s="14">
        <v>19396</v>
      </c>
      <c r="F51" s="14">
        <v>59766</v>
      </c>
      <c r="G51" s="14">
        <v>1871</v>
      </c>
      <c r="H51" s="14">
        <v>22587</v>
      </c>
      <c r="I51" s="14">
        <v>47443</v>
      </c>
      <c r="J51" s="14">
        <v>11688</v>
      </c>
      <c r="K51" s="14">
        <v>1075</v>
      </c>
      <c r="L51" s="14">
        <v>69443</v>
      </c>
    </row>
    <row r="52" spans="2:12" x14ac:dyDescent="0.2">
      <c r="B52" s="1" t="s">
        <v>311</v>
      </c>
      <c r="C52" s="13">
        <v>225224</v>
      </c>
      <c r="D52" s="14">
        <v>157725</v>
      </c>
      <c r="E52" s="14">
        <v>18950</v>
      </c>
      <c r="F52" s="14">
        <v>56570</v>
      </c>
      <c r="G52" s="14">
        <v>1878</v>
      </c>
      <c r="H52" s="14">
        <v>21868</v>
      </c>
      <c r="I52" s="14">
        <v>45744</v>
      </c>
      <c r="J52" s="14">
        <v>11818</v>
      </c>
      <c r="K52" s="14">
        <v>895</v>
      </c>
      <c r="L52" s="14">
        <v>67500</v>
      </c>
    </row>
    <row r="53" spans="2:12" x14ac:dyDescent="0.2">
      <c r="B53" s="3" t="s">
        <v>312</v>
      </c>
      <c r="C53" s="16">
        <v>257869</v>
      </c>
      <c r="D53" s="17">
        <v>179078</v>
      </c>
      <c r="E53" s="17">
        <v>21193</v>
      </c>
      <c r="F53" s="17">
        <v>61190</v>
      </c>
      <c r="G53" s="17">
        <v>3087</v>
      </c>
      <c r="H53" s="17">
        <v>20499</v>
      </c>
      <c r="I53" s="17">
        <v>59161</v>
      </c>
      <c r="J53" s="17">
        <v>13589</v>
      </c>
      <c r="K53" s="17">
        <v>361</v>
      </c>
      <c r="L53" s="17">
        <v>78790</v>
      </c>
    </row>
    <row r="54" spans="2:12" x14ac:dyDescent="0.2">
      <c r="C54" s="7"/>
    </row>
    <row r="55" spans="2:12" x14ac:dyDescent="0.2">
      <c r="B55" s="1" t="s">
        <v>313</v>
      </c>
      <c r="C55" s="13">
        <v>259059</v>
      </c>
      <c r="D55" s="14">
        <v>180768</v>
      </c>
      <c r="E55" s="14">
        <v>21342</v>
      </c>
      <c r="F55" s="14">
        <v>62724</v>
      </c>
      <c r="G55" s="14">
        <v>3073</v>
      </c>
      <c r="H55" s="14">
        <v>20087</v>
      </c>
      <c r="I55" s="14">
        <v>59766</v>
      </c>
      <c r="J55" s="14">
        <v>13386</v>
      </c>
      <c r="K55" s="14">
        <v>390</v>
      </c>
      <c r="L55" s="14">
        <v>78291</v>
      </c>
    </row>
    <row r="56" spans="2:12" x14ac:dyDescent="0.2">
      <c r="B56" s="1" t="s">
        <v>314</v>
      </c>
      <c r="C56" s="13">
        <v>257448</v>
      </c>
      <c r="D56" s="14">
        <v>179565</v>
      </c>
      <c r="E56" s="14">
        <v>21180</v>
      </c>
      <c r="F56" s="14">
        <v>61496</v>
      </c>
      <c r="G56" s="14">
        <v>3071</v>
      </c>
      <c r="H56" s="14">
        <v>20210</v>
      </c>
      <c r="I56" s="14">
        <v>59824</v>
      </c>
      <c r="J56" s="14">
        <v>13397</v>
      </c>
      <c r="K56" s="14">
        <v>387</v>
      </c>
      <c r="L56" s="14">
        <v>77883</v>
      </c>
    </row>
    <row r="57" spans="2:12" x14ac:dyDescent="0.2">
      <c r="B57" s="1" t="s">
        <v>315</v>
      </c>
      <c r="C57" s="13">
        <v>256465</v>
      </c>
      <c r="D57" s="14">
        <v>179518</v>
      </c>
      <c r="E57" s="14">
        <v>21286</v>
      </c>
      <c r="F57" s="14">
        <v>61777</v>
      </c>
      <c r="G57" s="14">
        <v>3067</v>
      </c>
      <c r="H57" s="14">
        <v>20367</v>
      </c>
      <c r="I57" s="14">
        <v>59337</v>
      </c>
      <c r="J57" s="14">
        <v>13294</v>
      </c>
      <c r="K57" s="14">
        <v>390</v>
      </c>
      <c r="L57" s="14">
        <v>76947</v>
      </c>
    </row>
    <row r="58" spans="2:12" x14ac:dyDescent="0.2">
      <c r="C58" s="7"/>
    </row>
    <row r="59" spans="2:12" x14ac:dyDescent="0.2">
      <c r="B59" s="1" t="s">
        <v>316</v>
      </c>
      <c r="C59" s="13">
        <v>261145</v>
      </c>
      <c r="D59" s="14">
        <v>181469</v>
      </c>
      <c r="E59" s="14">
        <v>22142</v>
      </c>
      <c r="F59" s="14">
        <v>62604</v>
      </c>
      <c r="G59" s="14">
        <v>3102</v>
      </c>
      <c r="H59" s="14">
        <v>20564</v>
      </c>
      <c r="I59" s="14">
        <v>59261</v>
      </c>
      <c r="J59" s="14">
        <v>13435</v>
      </c>
      <c r="K59" s="14">
        <v>361</v>
      </c>
      <c r="L59" s="14">
        <v>79676</v>
      </c>
    </row>
    <row r="60" spans="2:12" x14ac:dyDescent="0.2">
      <c r="B60" s="1" t="s">
        <v>317</v>
      </c>
      <c r="C60" s="13">
        <v>260447</v>
      </c>
      <c r="D60" s="14">
        <v>180835</v>
      </c>
      <c r="E60" s="14">
        <v>22208</v>
      </c>
      <c r="F60" s="14">
        <v>61901</v>
      </c>
      <c r="G60" s="14">
        <v>3095</v>
      </c>
      <c r="H60" s="14">
        <v>20382</v>
      </c>
      <c r="I60" s="14">
        <v>59507</v>
      </c>
      <c r="J60" s="14">
        <v>13387</v>
      </c>
      <c r="K60" s="14">
        <v>355</v>
      </c>
      <c r="L60" s="14">
        <v>79612</v>
      </c>
    </row>
    <row r="61" spans="2:12" x14ac:dyDescent="0.2">
      <c r="B61" s="1" t="s">
        <v>318</v>
      </c>
      <c r="C61" s="13">
        <v>258987</v>
      </c>
      <c r="D61" s="14">
        <v>179480</v>
      </c>
      <c r="E61" s="14">
        <v>21860</v>
      </c>
      <c r="F61" s="14">
        <v>61471</v>
      </c>
      <c r="G61" s="14">
        <v>3112</v>
      </c>
      <c r="H61" s="14">
        <v>20501</v>
      </c>
      <c r="I61" s="14">
        <v>58657</v>
      </c>
      <c r="J61" s="14">
        <v>13524</v>
      </c>
      <c r="K61" s="14">
        <v>355</v>
      </c>
      <c r="L61" s="14">
        <v>79507</v>
      </c>
    </row>
    <row r="62" spans="2:12" x14ac:dyDescent="0.2">
      <c r="C62" s="13"/>
      <c r="D62" s="14"/>
      <c r="E62" s="14"/>
      <c r="F62" s="14"/>
      <c r="G62" s="14"/>
      <c r="H62" s="14"/>
      <c r="I62" s="14"/>
      <c r="J62" s="14"/>
      <c r="K62" s="14"/>
      <c r="L62" s="14"/>
    </row>
    <row r="63" spans="2:12" x14ac:dyDescent="0.2">
      <c r="B63" s="1" t="s">
        <v>319</v>
      </c>
      <c r="C63" s="13">
        <v>257746</v>
      </c>
      <c r="D63" s="14">
        <v>178703</v>
      </c>
      <c r="E63" s="14">
        <v>21303</v>
      </c>
      <c r="F63" s="14">
        <v>61180</v>
      </c>
      <c r="G63" s="14">
        <v>3120</v>
      </c>
      <c r="H63" s="14">
        <v>20576</v>
      </c>
      <c r="I63" s="14">
        <v>58589</v>
      </c>
      <c r="J63" s="14">
        <v>13583</v>
      </c>
      <c r="K63" s="14">
        <v>352</v>
      </c>
      <c r="L63" s="14">
        <v>79043</v>
      </c>
    </row>
    <row r="64" spans="2:12" x14ac:dyDescent="0.2">
      <c r="B64" s="1" t="s">
        <v>320</v>
      </c>
      <c r="C64" s="13">
        <v>257283</v>
      </c>
      <c r="D64" s="14">
        <v>177816</v>
      </c>
      <c r="E64" s="14">
        <v>21068</v>
      </c>
      <c r="F64" s="14">
        <v>60605</v>
      </c>
      <c r="G64" s="14">
        <v>3117</v>
      </c>
      <c r="H64" s="14">
        <v>20438</v>
      </c>
      <c r="I64" s="14">
        <v>58675</v>
      </c>
      <c r="J64" s="14">
        <v>13564</v>
      </c>
      <c r="K64" s="14">
        <v>349</v>
      </c>
      <c r="L64" s="14">
        <v>79467</v>
      </c>
    </row>
    <row r="65" spans="1:12" x14ac:dyDescent="0.2">
      <c r="B65" s="1" t="s">
        <v>321</v>
      </c>
      <c r="C65" s="13">
        <v>256217</v>
      </c>
      <c r="D65" s="14">
        <v>177628</v>
      </c>
      <c r="E65" s="14">
        <v>20763</v>
      </c>
      <c r="F65" s="14">
        <v>60303</v>
      </c>
      <c r="G65" s="14">
        <v>3082</v>
      </c>
      <c r="H65" s="14">
        <v>20345</v>
      </c>
      <c r="I65" s="14">
        <v>58882</v>
      </c>
      <c r="J65" s="14">
        <v>13904</v>
      </c>
      <c r="K65" s="14">
        <v>349</v>
      </c>
      <c r="L65" s="14">
        <v>78589</v>
      </c>
    </row>
    <row r="66" spans="1:12" x14ac:dyDescent="0.2">
      <c r="C66" s="7"/>
    </row>
    <row r="67" spans="1:12" x14ac:dyDescent="0.2">
      <c r="B67" s="1" t="s">
        <v>322</v>
      </c>
      <c r="C67" s="13">
        <v>256699</v>
      </c>
      <c r="D67" s="14">
        <v>178176</v>
      </c>
      <c r="E67" s="14">
        <v>20462</v>
      </c>
      <c r="F67" s="14">
        <v>60554</v>
      </c>
      <c r="G67" s="14">
        <v>3064</v>
      </c>
      <c r="H67" s="14">
        <v>20469</v>
      </c>
      <c r="I67" s="14">
        <v>59431</v>
      </c>
      <c r="J67" s="14">
        <v>13850</v>
      </c>
      <c r="K67" s="14">
        <v>346</v>
      </c>
      <c r="L67" s="14">
        <v>78523</v>
      </c>
    </row>
    <row r="68" spans="1:12" x14ac:dyDescent="0.2">
      <c r="B68" s="1" t="s">
        <v>323</v>
      </c>
      <c r="C68" s="13">
        <v>257118</v>
      </c>
      <c r="D68" s="14">
        <v>178571</v>
      </c>
      <c r="E68" s="14">
        <v>20470</v>
      </c>
      <c r="F68" s="14">
        <v>61022</v>
      </c>
      <c r="G68" s="14">
        <v>3070</v>
      </c>
      <c r="H68" s="14">
        <v>20525</v>
      </c>
      <c r="I68" s="14">
        <v>59273</v>
      </c>
      <c r="J68" s="14">
        <v>13862</v>
      </c>
      <c r="K68" s="14">
        <v>349</v>
      </c>
      <c r="L68" s="14">
        <v>78547</v>
      </c>
    </row>
    <row r="69" spans="1:12" x14ac:dyDescent="0.2">
      <c r="B69" s="1" t="s">
        <v>324</v>
      </c>
      <c r="C69" s="13">
        <v>255812</v>
      </c>
      <c r="D69" s="14">
        <v>176416</v>
      </c>
      <c r="E69" s="14">
        <v>20222</v>
      </c>
      <c r="F69" s="14">
        <v>58642</v>
      </c>
      <c r="G69" s="14">
        <v>3072</v>
      </c>
      <c r="H69" s="14">
        <v>21528</v>
      </c>
      <c r="I69" s="14">
        <v>58724</v>
      </c>
      <c r="J69" s="14">
        <v>13879</v>
      </c>
      <c r="K69" s="14">
        <v>349</v>
      </c>
      <c r="L69" s="14">
        <v>79396</v>
      </c>
    </row>
    <row r="70" spans="1:12" ht="18" thickBot="1" x14ac:dyDescent="0.25">
      <c r="B70" s="4"/>
      <c r="C70" s="69"/>
      <c r="D70" s="67"/>
      <c r="E70" s="67"/>
      <c r="F70" s="67"/>
      <c r="G70" s="67"/>
      <c r="H70" s="67"/>
      <c r="I70" s="67"/>
      <c r="J70" s="67"/>
      <c r="K70" s="67"/>
      <c r="L70" s="67"/>
    </row>
    <row r="71" spans="1:12" x14ac:dyDescent="0.2">
      <c r="C71" s="1" t="s">
        <v>280</v>
      </c>
    </row>
    <row r="72" spans="1:12" x14ac:dyDescent="0.2">
      <c r="A72" s="1"/>
    </row>
  </sheetData>
  <phoneticPr fontId="2"/>
  <pageMargins left="0.34" right="0.4" top="0.6" bottom="0.53" header="0.51200000000000001" footer="0.51200000000000001"/>
  <pageSetup paperSize="12" scale="75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219"/>
  <sheetViews>
    <sheetView showGridLines="0" zoomScale="75" zoomScaleNormal="100" workbookViewId="0"/>
  </sheetViews>
  <sheetFormatPr defaultColWidth="9.625" defaultRowHeight="17.25" x14ac:dyDescent="0.2"/>
  <cols>
    <col min="1" max="1" width="13.375" style="71" customWidth="1"/>
    <col min="2" max="2" width="14.625" style="71" customWidth="1"/>
    <col min="3" max="3" width="8.375" style="71" customWidth="1"/>
    <col min="4" max="4" width="9.625" style="71"/>
    <col min="5" max="5" width="7.125" style="71" customWidth="1"/>
    <col min="6" max="6" width="10.875" style="71" customWidth="1"/>
    <col min="7" max="7" width="12.125" style="71" customWidth="1"/>
    <col min="8" max="8" width="13.375" style="71" customWidth="1"/>
    <col min="9" max="9" width="8.375" style="71" customWidth="1"/>
    <col min="10" max="10" width="9.625" style="71"/>
    <col min="11" max="11" width="7.125" style="71" customWidth="1"/>
    <col min="12" max="13" width="10.875" style="71" customWidth="1"/>
    <col min="14" max="14" width="12.125" style="71" customWidth="1"/>
    <col min="15" max="256" width="9.625" style="71"/>
    <col min="257" max="257" width="13.375" style="71" customWidth="1"/>
    <col min="258" max="258" width="14.625" style="71" customWidth="1"/>
    <col min="259" max="259" width="8.375" style="71" customWidth="1"/>
    <col min="260" max="260" width="9.625" style="71"/>
    <col min="261" max="261" width="7.125" style="71" customWidth="1"/>
    <col min="262" max="262" width="10.875" style="71" customWidth="1"/>
    <col min="263" max="263" width="12.125" style="71" customWidth="1"/>
    <col min="264" max="264" width="13.375" style="71" customWidth="1"/>
    <col min="265" max="265" width="8.375" style="71" customWidth="1"/>
    <col min="266" max="266" width="9.625" style="71"/>
    <col min="267" max="267" width="7.125" style="71" customWidth="1"/>
    <col min="268" max="269" width="10.875" style="71" customWidth="1"/>
    <col min="270" max="270" width="12.125" style="71" customWidth="1"/>
    <col min="271" max="512" width="9.625" style="71"/>
    <col min="513" max="513" width="13.375" style="71" customWidth="1"/>
    <col min="514" max="514" width="14.625" style="71" customWidth="1"/>
    <col min="515" max="515" width="8.375" style="71" customWidth="1"/>
    <col min="516" max="516" width="9.625" style="71"/>
    <col min="517" max="517" width="7.125" style="71" customWidth="1"/>
    <col min="518" max="518" width="10.875" style="71" customWidth="1"/>
    <col min="519" max="519" width="12.125" style="71" customWidth="1"/>
    <col min="520" max="520" width="13.375" style="71" customWidth="1"/>
    <col min="521" max="521" width="8.375" style="71" customWidth="1"/>
    <col min="522" max="522" width="9.625" style="71"/>
    <col min="523" max="523" width="7.125" style="71" customWidth="1"/>
    <col min="524" max="525" width="10.875" style="71" customWidth="1"/>
    <col min="526" max="526" width="12.125" style="71" customWidth="1"/>
    <col min="527" max="768" width="9.625" style="71"/>
    <col min="769" max="769" width="13.375" style="71" customWidth="1"/>
    <col min="770" max="770" width="14.625" style="71" customWidth="1"/>
    <col min="771" max="771" width="8.375" style="71" customWidth="1"/>
    <col min="772" max="772" width="9.625" style="71"/>
    <col min="773" max="773" width="7.125" style="71" customWidth="1"/>
    <col min="774" max="774" width="10.875" style="71" customWidth="1"/>
    <col min="775" max="775" width="12.125" style="71" customWidth="1"/>
    <col min="776" max="776" width="13.375" style="71" customWidth="1"/>
    <col min="777" max="777" width="8.375" style="71" customWidth="1"/>
    <col min="778" max="778" width="9.625" style="71"/>
    <col min="779" max="779" width="7.125" style="71" customWidth="1"/>
    <col min="780" max="781" width="10.875" style="71" customWidth="1"/>
    <col min="782" max="782" width="12.125" style="71" customWidth="1"/>
    <col min="783" max="1024" width="9.625" style="71"/>
    <col min="1025" max="1025" width="13.375" style="71" customWidth="1"/>
    <col min="1026" max="1026" width="14.625" style="71" customWidth="1"/>
    <col min="1027" max="1027" width="8.375" style="71" customWidth="1"/>
    <col min="1028" max="1028" width="9.625" style="71"/>
    <col min="1029" max="1029" width="7.125" style="71" customWidth="1"/>
    <col min="1030" max="1030" width="10.875" style="71" customWidth="1"/>
    <col min="1031" max="1031" width="12.125" style="71" customWidth="1"/>
    <col min="1032" max="1032" width="13.375" style="71" customWidth="1"/>
    <col min="1033" max="1033" width="8.375" style="71" customWidth="1"/>
    <col min="1034" max="1034" width="9.625" style="71"/>
    <col min="1035" max="1035" width="7.125" style="71" customWidth="1"/>
    <col min="1036" max="1037" width="10.875" style="71" customWidth="1"/>
    <col min="1038" max="1038" width="12.125" style="71" customWidth="1"/>
    <col min="1039" max="1280" width="9.625" style="71"/>
    <col min="1281" max="1281" width="13.375" style="71" customWidth="1"/>
    <col min="1282" max="1282" width="14.625" style="71" customWidth="1"/>
    <col min="1283" max="1283" width="8.375" style="71" customWidth="1"/>
    <col min="1284" max="1284" width="9.625" style="71"/>
    <col min="1285" max="1285" width="7.125" style="71" customWidth="1"/>
    <col min="1286" max="1286" width="10.875" style="71" customWidth="1"/>
    <col min="1287" max="1287" width="12.125" style="71" customWidth="1"/>
    <col min="1288" max="1288" width="13.375" style="71" customWidth="1"/>
    <col min="1289" max="1289" width="8.375" style="71" customWidth="1"/>
    <col min="1290" max="1290" width="9.625" style="71"/>
    <col min="1291" max="1291" width="7.125" style="71" customWidth="1"/>
    <col min="1292" max="1293" width="10.875" style="71" customWidth="1"/>
    <col min="1294" max="1294" width="12.125" style="71" customWidth="1"/>
    <col min="1295" max="1536" width="9.625" style="71"/>
    <col min="1537" max="1537" width="13.375" style="71" customWidth="1"/>
    <col min="1538" max="1538" width="14.625" style="71" customWidth="1"/>
    <col min="1539" max="1539" width="8.375" style="71" customWidth="1"/>
    <col min="1540" max="1540" width="9.625" style="71"/>
    <col min="1541" max="1541" width="7.125" style="71" customWidth="1"/>
    <col min="1542" max="1542" width="10.875" style="71" customWidth="1"/>
    <col min="1543" max="1543" width="12.125" style="71" customWidth="1"/>
    <col min="1544" max="1544" width="13.375" style="71" customWidth="1"/>
    <col min="1545" max="1545" width="8.375" style="71" customWidth="1"/>
    <col min="1546" max="1546" width="9.625" style="71"/>
    <col min="1547" max="1547" width="7.125" style="71" customWidth="1"/>
    <col min="1548" max="1549" width="10.875" style="71" customWidth="1"/>
    <col min="1550" max="1550" width="12.125" style="71" customWidth="1"/>
    <col min="1551" max="1792" width="9.625" style="71"/>
    <col min="1793" max="1793" width="13.375" style="71" customWidth="1"/>
    <col min="1794" max="1794" width="14.625" style="71" customWidth="1"/>
    <col min="1795" max="1795" width="8.375" style="71" customWidth="1"/>
    <col min="1796" max="1796" width="9.625" style="71"/>
    <col min="1797" max="1797" width="7.125" style="71" customWidth="1"/>
    <col min="1798" max="1798" width="10.875" style="71" customWidth="1"/>
    <col min="1799" max="1799" width="12.125" style="71" customWidth="1"/>
    <col min="1800" max="1800" width="13.375" style="71" customWidth="1"/>
    <col min="1801" max="1801" width="8.375" style="71" customWidth="1"/>
    <col min="1802" max="1802" width="9.625" style="71"/>
    <col min="1803" max="1803" width="7.125" style="71" customWidth="1"/>
    <col min="1804" max="1805" width="10.875" style="71" customWidth="1"/>
    <col min="1806" max="1806" width="12.125" style="71" customWidth="1"/>
    <col min="1807" max="2048" width="9.625" style="71"/>
    <col min="2049" max="2049" width="13.375" style="71" customWidth="1"/>
    <col min="2050" max="2050" width="14.625" style="71" customWidth="1"/>
    <col min="2051" max="2051" width="8.375" style="71" customWidth="1"/>
    <col min="2052" max="2052" width="9.625" style="71"/>
    <col min="2053" max="2053" width="7.125" style="71" customWidth="1"/>
    <col min="2054" max="2054" width="10.875" style="71" customWidth="1"/>
    <col min="2055" max="2055" width="12.125" style="71" customWidth="1"/>
    <col min="2056" max="2056" width="13.375" style="71" customWidth="1"/>
    <col min="2057" max="2057" width="8.375" style="71" customWidth="1"/>
    <col min="2058" max="2058" width="9.625" style="71"/>
    <col min="2059" max="2059" width="7.125" style="71" customWidth="1"/>
    <col min="2060" max="2061" width="10.875" style="71" customWidth="1"/>
    <col min="2062" max="2062" width="12.125" style="71" customWidth="1"/>
    <col min="2063" max="2304" width="9.625" style="71"/>
    <col min="2305" max="2305" width="13.375" style="71" customWidth="1"/>
    <col min="2306" max="2306" width="14.625" style="71" customWidth="1"/>
    <col min="2307" max="2307" width="8.375" style="71" customWidth="1"/>
    <col min="2308" max="2308" width="9.625" style="71"/>
    <col min="2309" max="2309" width="7.125" style="71" customWidth="1"/>
    <col min="2310" max="2310" width="10.875" style="71" customWidth="1"/>
    <col min="2311" max="2311" width="12.125" style="71" customWidth="1"/>
    <col min="2312" max="2312" width="13.375" style="71" customWidth="1"/>
    <col min="2313" max="2313" width="8.375" style="71" customWidth="1"/>
    <col min="2314" max="2314" width="9.625" style="71"/>
    <col min="2315" max="2315" width="7.125" style="71" customWidth="1"/>
    <col min="2316" max="2317" width="10.875" style="71" customWidth="1"/>
    <col min="2318" max="2318" width="12.125" style="71" customWidth="1"/>
    <col min="2319" max="2560" width="9.625" style="71"/>
    <col min="2561" max="2561" width="13.375" style="71" customWidth="1"/>
    <col min="2562" max="2562" width="14.625" style="71" customWidth="1"/>
    <col min="2563" max="2563" width="8.375" style="71" customWidth="1"/>
    <col min="2564" max="2564" width="9.625" style="71"/>
    <col min="2565" max="2565" width="7.125" style="71" customWidth="1"/>
    <col min="2566" max="2566" width="10.875" style="71" customWidth="1"/>
    <col min="2567" max="2567" width="12.125" style="71" customWidth="1"/>
    <col min="2568" max="2568" width="13.375" style="71" customWidth="1"/>
    <col min="2569" max="2569" width="8.375" style="71" customWidth="1"/>
    <col min="2570" max="2570" width="9.625" style="71"/>
    <col min="2571" max="2571" width="7.125" style="71" customWidth="1"/>
    <col min="2572" max="2573" width="10.875" style="71" customWidth="1"/>
    <col min="2574" max="2574" width="12.125" style="71" customWidth="1"/>
    <col min="2575" max="2816" width="9.625" style="71"/>
    <col min="2817" max="2817" width="13.375" style="71" customWidth="1"/>
    <col min="2818" max="2818" width="14.625" style="71" customWidth="1"/>
    <col min="2819" max="2819" width="8.375" style="71" customWidth="1"/>
    <col min="2820" max="2820" width="9.625" style="71"/>
    <col min="2821" max="2821" width="7.125" style="71" customWidth="1"/>
    <col min="2822" max="2822" width="10.875" style="71" customWidth="1"/>
    <col min="2823" max="2823" width="12.125" style="71" customWidth="1"/>
    <col min="2824" max="2824" width="13.375" style="71" customWidth="1"/>
    <col min="2825" max="2825" width="8.375" style="71" customWidth="1"/>
    <col min="2826" max="2826" width="9.625" style="71"/>
    <col min="2827" max="2827" width="7.125" style="71" customWidth="1"/>
    <col min="2828" max="2829" width="10.875" style="71" customWidth="1"/>
    <col min="2830" max="2830" width="12.125" style="71" customWidth="1"/>
    <col min="2831" max="3072" width="9.625" style="71"/>
    <col min="3073" max="3073" width="13.375" style="71" customWidth="1"/>
    <col min="3074" max="3074" width="14.625" style="71" customWidth="1"/>
    <col min="3075" max="3075" width="8.375" style="71" customWidth="1"/>
    <col min="3076" max="3076" width="9.625" style="71"/>
    <col min="3077" max="3077" width="7.125" style="71" customWidth="1"/>
    <col min="3078" max="3078" width="10.875" style="71" customWidth="1"/>
    <col min="3079" max="3079" width="12.125" style="71" customWidth="1"/>
    <col min="3080" max="3080" width="13.375" style="71" customWidth="1"/>
    <col min="3081" max="3081" width="8.375" style="71" customWidth="1"/>
    <col min="3082" max="3082" width="9.625" style="71"/>
    <col min="3083" max="3083" width="7.125" style="71" customWidth="1"/>
    <col min="3084" max="3085" width="10.875" style="71" customWidth="1"/>
    <col min="3086" max="3086" width="12.125" style="71" customWidth="1"/>
    <col min="3087" max="3328" width="9.625" style="71"/>
    <col min="3329" max="3329" width="13.375" style="71" customWidth="1"/>
    <col min="3330" max="3330" width="14.625" style="71" customWidth="1"/>
    <col min="3331" max="3331" width="8.375" style="71" customWidth="1"/>
    <col min="3332" max="3332" width="9.625" style="71"/>
    <col min="3333" max="3333" width="7.125" style="71" customWidth="1"/>
    <col min="3334" max="3334" width="10.875" style="71" customWidth="1"/>
    <col min="3335" max="3335" width="12.125" style="71" customWidth="1"/>
    <col min="3336" max="3336" width="13.375" style="71" customWidth="1"/>
    <col min="3337" max="3337" width="8.375" style="71" customWidth="1"/>
    <col min="3338" max="3338" width="9.625" style="71"/>
    <col min="3339" max="3339" width="7.125" style="71" customWidth="1"/>
    <col min="3340" max="3341" width="10.875" style="71" customWidth="1"/>
    <col min="3342" max="3342" width="12.125" style="71" customWidth="1"/>
    <col min="3343" max="3584" width="9.625" style="71"/>
    <col min="3585" max="3585" width="13.375" style="71" customWidth="1"/>
    <col min="3586" max="3586" width="14.625" style="71" customWidth="1"/>
    <col min="3587" max="3587" width="8.375" style="71" customWidth="1"/>
    <col min="3588" max="3588" width="9.625" style="71"/>
    <col min="3589" max="3589" width="7.125" style="71" customWidth="1"/>
    <col min="3590" max="3590" width="10.875" style="71" customWidth="1"/>
    <col min="3591" max="3591" width="12.125" style="71" customWidth="1"/>
    <col min="3592" max="3592" width="13.375" style="71" customWidth="1"/>
    <col min="3593" max="3593" width="8.375" style="71" customWidth="1"/>
    <col min="3594" max="3594" width="9.625" style="71"/>
    <col min="3595" max="3595" width="7.125" style="71" customWidth="1"/>
    <col min="3596" max="3597" width="10.875" style="71" customWidth="1"/>
    <col min="3598" max="3598" width="12.125" style="71" customWidth="1"/>
    <col min="3599" max="3840" width="9.625" style="71"/>
    <col min="3841" max="3841" width="13.375" style="71" customWidth="1"/>
    <col min="3842" max="3842" width="14.625" style="71" customWidth="1"/>
    <col min="3843" max="3843" width="8.375" style="71" customWidth="1"/>
    <col min="3844" max="3844" width="9.625" style="71"/>
    <col min="3845" max="3845" width="7.125" style="71" customWidth="1"/>
    <col min="3846" max="3846" width="10.875" style="71" customWidth="1"/>
    <col min="3847" max="3847" width="12.125" style="71" customWidth="1"/>
    <col min="3848" max="3848" width="13.375" style="71" customWidth="1"/>
    <col min="3849" max="3849" width="8.375" style="71" customWidth="1"/>
    <col min="3850" max="3850" width="9.625" style="71"/>
    <col min="3851" max="3851" width="7.125" style="71" customWidth="1"/>
    <col min="3852" max="3853" width="10.875" style="71" customWidth="1"/>
    <col min="3854" max="3854" width="12.125" style="71" customWidth="1"/>
    <col min="3855" max="4096" width="9.625" style="71"/>
    <col min="4097" max="4097" width="13.375" style="71" customWidth="1"/>
    <col min="4098" max="4098" width="14.625" style="71" customWidth="1"/>
    <col min="4099" max="4099" width="8.375" style="71" customWidth="1"/>
    <col min="4100" max="4100" width="9.625" style="71"/>
    <col min="4101" max="4101" width="7.125" style="71" customWidth="1"/>
    <col min="4102" max="4102" width="10.875" style="71" customWidth="1"/>
    <col min="4103" max="4103" width="12.125" style="71" customWidth="1"/>
    <col min="4104" max="4104" width="13.375" style="71" customWidth="1"/>
    <col min="4105" max="4105" width="8.375" style="71" customWidth="1"/>
    <col min="4106" max="4106" width="9.625" style="71"/>
    <col min="4107" max="4107" width="7.125" style="71" customWidth="1"/>
    <col min="4108" max="4109" width="10.875" style="71" customWidth="1"/>
    <col min="4110" max="4110" width="12.125" style="71" customWidth="1"/>
    <col min="4111" max="4352" width="9.625" style="71"/>
    <col min="4353" max="4353" width="13.375" style="71" customWidth="1"/>
    <col min="4354" max="4354" width="14.625" style="71" customWidth="1"/>
    <col min="4355" max="4355" width="8.375" style="71" customWidth="1"/>
    <col min="4356" max="4356" width="9.625" style="71"/>
    <col min="4357" max="4357" width="7.125" style="71" customWidth="1"/>
    <col min="4358" max="4358" width="10.875" style="71" customWidth="1"/>
    <col min="4359" max="4359" width="12.125" style="71" customWidth="1"/>
    <col min="4360" max="4360" width="13.375" style="71" customWidth="1"/>
    <col min="4361" max="4361" width="8.375" style="71" customWidth="1"/>
    <col min="4362" max="4362" width="9.625" style="71"/>
    <col min="4363" max="4363" width="7.125" style="71" customWidth="1"/>
    <col min="4364" max="4365" width="10.875" style="71" customWidth="1"/>
    <col min="4366" max="4366" width="12.125" style="71" customWidth="1"/>
    <col min="4367" max="4608" width="9.625" style="71"/>
    <col min="4609" max="4609" width="13.375" style="71" customWidth="1"/>
    <col min="4610" max="4610" width="14.625" style="71" customWidth="1"/>
    <col min="4611" max="4611" width="8.375" style="71" customWidth="1"/>
    <col min="4612" max="4612" width="9.625" style="71"/>
    <col min="4613" max="4613" width="7.125" style="71" customWidth="1"/>
    <col min="4614" max="4614" width="10.875" style="71" customWidth="1"/>
    <col min="4615" max="4615" width="12.125" style="71" customWidth="1"/>
    <col min="4616" max="4616" width="13.375" style="71" customWidth="1"/>
    <col min="4617" max="4617" width="8.375" style="71" customWidth="1"/>
    <col min="4618" max="4618" width="9.625" style="71"/>
    <col min="4619" max="4619" width="7.125" style="71" customWidth="1"/>
    <col min="4620" max="4621" width="10.875" style="71" customWidth="1"/>
    <col min="4622" max="4622" width="12.125" style="71" customWidth="1"/>
    <col min="4623" max="4864" width="9.625" style="71"/>
    <col min="4865" max="4865" width="13.375" style="71" customWidth="1"/>
    <col min="4866" max="4866" width="14.625" style="71" customWidth="1"/>
    <col min="4867" max="4867" width="8.375" style="71" customWidth="1"/>
    <col min="4868" max="4868" width="9.625" style="71"/>
    <col min="4869" max="4869" width="7.125" style="71" customWidth="1"/>
    <col min="4870" max="4870" width="10.875" style="71" customWidth="1"/>
    <col min="4871" max="4871" width="12.125" style="71" customWidth="1"/>
    <col min="4872" max="4872" width="13.375" style="71" customWidth="1"/>
    <col min="4873" max="4873" width="8.375" style="71" customWidth="1"/>
    <col min="4874" max="4874" width="9.625" style="71"/>
    <col min="4875" max="4875" width="7.125" style="71" customWidth="1"/>
    <col min="4876" max="4877" width="10.875" style="71" customWidth="1"/>
    <col min="4878" max="4878" width="12.125" style="71" customWidth="1"/>
    <col min="4879" max="5120" width="9.625" style="71"/>
    <col min="5121" max="5121" width="13.375" style="71" customWidth="1"/>
    <col min="5122" max="5122" width="14.625" style="71" customWidth="1"/>
    <col min="5123" max="5123" width="8.375" style="71" customWidth="1"/>
    <col min="5124" max="5124" width="9.625" style="71"/>
    <col min="5125" max="5125" width="7.125" style="71" customWidth="1"/>
    <col min="5126" max="5126" width="10.875" style="71" customWidth="1"/>
    <col min="5127" max="5127" width="12.125" style="71" customWidth="1"/>
    <col min="5128" max="5128" width="13.375" style="71" customWidth="1"/>
    <col min="5129" max="5129" width="8.375" style="71" customWidth="1"/>
    <col min="5130" max="5130" width="9.625" style="71"/>
    <col min="5131" max="5131" width="7.125" style="71" customWidth="1"/>
    <col min="5132" max="5133" width="10.875" style="71" customWidth="1"/>
    <col min="5134" max="5134" width="12.125" style="71" customWidth="1"/>
    <col min="5135" max="5376" width="9.625" style="71"/>
    <col min="5377" max="5377" width="13.375" style="71" customWidth="1"/>
    <col min="5378" max="5378" width="14.625" style="71" customWidth="1"/>
    <col min="5379" max="5379" width="8.375" style="71" customWidth="1"/>
    <col min="5380" max="5380" width="9.625" style="71"/>
    <col min="5381" max="5381" width="7.125" style="71" customWidth="1"/>
    <col min="5382" max="5382" width="10.875" style="71" customWidth="1"/>
    <col min="5383" max="5383" width="12.125" style="71" customWidth="1"/>
    <col min="5384" max="5384" width="13.375" style="71" customWidth="1"/>
    <col min="5385" max="5385" width="8.375" style="71" customWidth="1"/>
    <col min="5386" max="5386" width="9.625" style="71"/>
    <col min="5387" max="5387" width="7.125" style="71" customWidth="1"/>
    <col min="5388" max="5389" width="10.875" style="71" customWidth="1"/>
    <col min="5390" max="5390" width="12.125" style="71" customWidth="1"/>
    <col min="5391" max="5632" width="9.625" style="71"/>
    <col min="5633" max="5633" width="13.375" style="71" customWidth="1"/>
    <col min="5634" max="5634" width="14.625" style="71" customWidth="1"/>
    <col min="5635" max="5635" width="8.375" style="71" customWidth="1"/>
    <col min="5636" max="5636" width="9.625" style="71"/>
    <col min="5637" max="5637" width="7.125" style="71" customWidth="1"/>
    <col min="5638" max="5638" width="10.875" style="71" customWidth="1"/>
    <col min="5639" max="5639" width="12.125" style="71" customWidth="1"/>
    <col min="5640" max="5640" width="13.375" style="71" customWidth="1"/>
    <col min="5641" max="5641" width="8.375" style="71" customWidth="1"/>
    <col min="5642" max="5642" width="9.625" style="71"/>
    <col min="5643" max="5643" width="7.125" style="71" customWidth="1"/>
    <col min="5644" max="5645" width="10.875" style="71" customWidth="1"/>
    <col min="5646" max="5646" width="12.125" style="71" customWidth="1"/>
    <col min="5647" max="5888" width="9.625" style="71"/>
    <col min="5889" max="5889" width="13.375" style="71" customWidth="1"/>
    <col min="5890" max="5890" width="14.625" style="71" customWidth="1"/>
    <col min="5891" max="5891" width="8.375" style="71" customWidth="1"/>
    <col min="5892" max="5892" width="9.625" style="71"/>
    <col min="5893" max="5893" width="7.125" style="71" customWidth="1"/>
    <col min="5894" max="5894" width="10.875" style="71" customWidth="1"/>
    <col min="5895" max="5895" width="12.125" style="71" customWidth="1"/>
    <col min="5896" max="5896" width="13.375" style="71" customWidth="1"/>
    <col min="5897" max="5897" width="8.375" style="71" customWidth="1"/>
    <col min="5898" max="5898" width="9.625" style="71"/>
    <col min="5899" max="5899" width="7.125" style="71" customWidth="1"/>
    <col min="5900" max="5901" width="10.875" style="71" customWidth="1"/>
    <col min="5902" max="5902" width="12.125" style="71" customWidth="1"/>
    <col min="5903" max="6144" width="9.625" style="71"/>
    <col min="6145" max="6145" width="13.375" style="71" customWidth="1"/>
    <col min="6146" max="6146" width="14.625" style="71" customWidth="1"/>
    <col min="6147" max="6147" width="8.375" style="71" customWidth="1"/>
    <col min="6148" max="6148" width="9.625" style="71"/>
    <col min="6149" max="6149" width="7.125" style="71" customWidth="1"/>
    <col min="6150" max="6150" width="10.875" style="71" customWidth="1"/>
    <col min="6151" max="6151" width="12.125" style="71" customWidth="1"/>
    <col min="6152" max="6152" width="13.375" style="71" customWidth="1"/>
    <col min="6153" max="6153" width="8.375" style="71" customWidth="1"/>
    <col min="6154" max="6154" width="9.625" style="71"/>
    <col min="6155" max="6155" width="7.125" style="71" customWidth="1"/>
    <col min="6156" max="6157" width="10.875" style="71" customWidth="1"/>
    <col min="6158" max="6158" width="12.125" style="71" customWidth="1"/>
    <col min="6159" max="6400" width="9.625" style="71"/>
    <col min="6401" max="6401" width="13.375" style="71" customWidth="1"/>
    <col min="6402" max="6402" width="14.625" style="71" customWidth="1"/>
    <col min="6403" max="6403" width="8.375" style="71" customWidth="1"/>
    <col min="6404" max="6404" width="9.625" style="71"/>
    <col min="6405" max="6405" width="7.125" style="71" customWidth="1"/>
    <col min="6406" max="6406" width="10.875" style="71" customWidth="1"/>
    <col min="6407" max="6407" width="12.125" style="71" customWidth="1"/>
    <col min="6408" max="6408" width="13.375" style="71" customWidth="1"/>
    <col min="6409" max="6409" width="8.375" style="71" customWidth="1"/>
    <col min="6410" max="6410" width="9.625" style="71"/>
    <col min="6411" max="6411" width="7.125" style="71" customWidth="1"/>
    <col min="6412" max="6413" width="10.875" style="71" customWidth="1"/>
    <col min="6414" max="6414" width="12.125" style="71" customWidth="1"/>
    <col min="6415" max="6656" width="9.625" style="71"/>
    <col min="6657" max="6657" width="13.375" style="71" customWidth="1"/>
    <col min="6658" max="6658" width="14.625" style="71" customWidth="1"/>
    <col min="6659" max="6659" width="8.375" style="71" customWidth="1"/>
    <col min="6660" max="6660" width="9.625" style="71"/>
    <col min="6661" max="6661" width="7.125" style="71" customWidth="1"/>
    <col min="6662" max="6662" width="10.875" style="71" customWidth="1"/>
    <col min="6663" max="6663" width="12.125" style="71" customWidth="1"/>
    <col min="6664" max="6664" width="13.375" style="71" customWidth="1"/>
    <col min="6665" max="6665" width="8.375" style="71" customWidth="1"/>
    <col min="6666" max="6666" width="9.625" style="71"/>
    <col min="6667" max="6667" width="7.125" style="71" customWidth="1"/>
    <col min="6668" max="6669" width="10.875" style="71" customWidth="1"/>
    <col min="6670" max="6670" width="12.125" style="71" customWidth="1"/>
    <col min="6671" max="6912" width="9.625" style="71"/>
    <col min="6913" max="6913" width="13.375" style="71" customWidth="1"/>
    <col min="6914" max="6914" width="14.625" style="71" customWidth="1"/>
    <col min="6915" max="6915" width="8.375" style="71" customWidth="1"/>
    <col min="6916" max="6916" width="9.625" style="71"/>
    <col min="6917" max="6917" width="7.125" style="71" customWidth="1"/>
    <col min="6918" max="6918" width="10.875" style="71" customWidth="1"/>
    <col min="6919" max="6919" width="12.125" style="71" customWidth="1"/>
    <col min="6920" max="6920" width="13.375" style="71" customWidth="1"/>
    <col min="6921" max="6921" width="8.375" style="71" customWidth="1"/>
    <col min="6922" max="6922" width="9.625" style="71"/>
    <col min="6923" max="6923" width="7.125" style="71" customWidth="1"/>
    <col min="6924" max="6925" width="10.875" style="71" customWidth="1"/>
    <col min="6926" max="6926" width="12.125" style="71" customWidth="1"/>
    <col min="6927" max="7168" width="9.625" style="71"/>
    <col min="7169" max="7169" width="13.375" style="71" customWidth="1"/>
    <col min="7170" max="7170" width="14.625" style="71" customWidth="1"/>
    <col min="7171" max="7171" width="8.375" style="71" customWidth="1"/>
    <col min="7172" max="7172" width="9.625" style="71"/>
    <col min="7173" max="7173" width="7.125" style="71" customWidth="1"/>
    <col min="7174" max="7174" width="10.875" style="71" customWidth="1"/>
    <col min="7175" max="7175" width="12.125" style="71" customWidth="1"/>
    <col min="7176" max="7176" width="13.375" style="71" customWidth="1"/>
    <col min="7177" max="7177" width="8.375" style="71" customWidth="1"/>
    <col min="7178" max="7178" width="9.625" style="71"/>
    <col min="7179" max="7179" width="7.125" style="71" customWidth="1"/>
    <col min="7180" max="7181" width="10.875" style="71" customWidth="1"/>
    <col min="7182" max="7182" width="12.125" style="71" customWidth="1"/>
    <col min="7183" max="7424" width="9.625" style="71"/>
    <col min="7425" max="7425" width="13.375" style="71" customWidth="1"/>
    <col min="7426" max="7426" width="14.625" style="71" customWidth="1"/>
    <col min="7427" max="7427" width="8.375" style="71" customWidth="1"/>
    <col min="7428" max="7428" width="9.625" style="71"/>
    <col min="7429" max="7429" width="7.125" style="71" customWidth="1"/>
    <col min="7430" max="7430" width="10.875" style="71" customWidth="1"/>
    <col min="7431" max="7431" width="12.125" style="71" customWidth="1"/>
    <col min="7432" max="7432" width="13.375" style="71" customWidth="1"/>
    <col min="7433" max="7433" width="8.375" style="71" customWidth="1"/>
    <col min="7434" max="7434" width="9.625" style="71"/>
    <col min="7435" max="7435" width="7.125" style="71" customWidth="1"/>
    <col min="7436" max="7437" width="10.875" style="71" customWidth="1"/>
    <col min="7438" max="7438" width="12.125" style="71" customWidth="1"/>
    <col min="7439" max="7680" width="9.625" style="71"/>
    <col min="7681" max="7681" width="13.375" style="71" customWidth="1"/>
    <col min="7682" max="7682" width="14.625" style="71" customWidth="1"/>
    <col min="7683" max="7683" width="8.375" style="71" customWidth="1"/>
    <col min="7684" max="7684" width="9.625" style="71"/>
    <col min="7685" max="7685" width="7.125" style="71" customWidth="1"/>
    <col min="7686" max="7686" width="10.875" style="71" customWidth="1"/>
    <col min="7687" max="7687" width="12.125" style="71" customWidth="1"/>
    <col min="7688" max="7688" width="13.375" style="71" customWidth="1"/>
    <col min="7689" max="7689" width="8.375" style="71" customWidth="1"/>
    <col min="7690" max="7690" width="9.625" style="71"/>
    <col min="7691" max="7691" width="7.125" style="71" customWidth="1"/>
    <col min="7692" max="7693" width="10.875" style="71" customWidth="1"/>
    <col min="7694" max="7694" width="12.125" style="71" customWidth="1"/>
    <col min="7695" max="7936" width="9.625" style="71"/>
    <col min="7937" max="7937" width="13.375" style="71" customWidth="1"/>
    <col min="7938" max="7938" width="14.625" style="71" customWidth="1"/>
    <col min="7939" max="7939" width="8.375" style="71" customWidth="1"/>
    <col min="7940" max="7940" width="9.625" style="71"/>
    <col min="7941" max="7941" width="7.125" style="71" customWidth="1"/>
    <col min="7942" max="7942" width="10.875" style="71" customWidth="1"/>
    <col min="7943" max="7943" width="12.125" style="71" customWidth="1"/>
    <col min="7944" max="7944" width="13.375" style="71" customWidth="1"/>
    <col min="7945" max="7945" width="8.375" style="71" customWidth="1"/>
    <col min="7946" max="7946" width="9.625" style="71"/>
    <col min="7947" max="7947" width="7.125" style="71" customWidth="1"/>
    <col min="7948" max="7949" width="10.875" style="71" customWidth="1"/>
    <col min="7950" max="7950" width="12.125" style="71" customWidth="1"/>
    <col min="7951" max="8192" width="9.625" style="71"/>
    <col min="8193" max="8193" width="13.375" style="71" customWidth="1"/>
    <col min="8194" max="8194" width="14.625" style="71" customWidth="1"/>
    <col min="8195" max="8195" width="8.375" style="71" customWidth="1"/>
    <col min="8196" max="8196" width="9.625" style="71"/>
    <col min="8197" max="8197" width="7.125" style="71" customWidth="1"/>
    <col min="8198" max="8198" width="10.875" style="71" customWidth="1"/>
    <col min="8199" max="8199" width="12.125" style="71" customWidth="1"/>
    <col min="8200" max="8200" width="13.375" style="71" customWidth="1"/>
    <col min="8201" max="8201" width="8.375" style="71" customWidth="1"/>
    <col min="8202" max="8202" width="9.625" style="71"/>
    <col min="8203" max="8203" width="7.125" style="71" customWidth="1"/>
    <col min="8204" max="8205" width="10.875" style="71" customWidth="1"/>
    <col min="8206" max="8206" width="12.125" style="71" customWidth="1"/>
    <col min="8207" max="8448" width="9.625" style="71"/>
    <col min="8449" max="8449" width="13.375" style="71" customWidth="1"/>
    <col min="8450" max="8450" width="14.625" style="71" customWidth="1"/>
    <col min="8451" max="8451" width="8.375" style="71" customWidth="1"/>
    <col min="8452" max="8452" width="9.625" style="71"/>
    <col min="8453" max="8453" width="7.125" style="71" customWidth="1"/>
    <col min="8454" max="8454" width="10.875" style="71" customWidth="1"/>
    <col min="8455" max="8455" width="12.125" style="71" customWidth="1"/>
    <col min="8456" max="8456" width="13.375" style="71" customWidth="1"/>
    <col min="8457" max="8457" width="8.375" style="71" customWidth="1"/>
    <col min="8458" max="8458" width="9.625" style="71"/>
    <col min="8459" max="8459" width="7.125" style="71" customWidth="1"/>
    <col min="8460" max="8461" width="10.875" style="71" customWidth="1"/>
    <col min="8462" max="8462" width="12.125" style="71" customWidth="1"/>
    <col min="8463" max="8704" width="9.625" style="71"/>
    <col min="8705" max="8705" width="13.375" style="71" customWidth="1"/>
    <col min="8706" max="8706" width="14.625" style="71" customWidth="1"/>
    <col min="8707" max="8707" width="8.375" style="71" customWidth="1"/>
    <col min="8708" max="8708" width="9.625" style="71"/>
    <col min="8709" max="8709" width="7.125" style="71" customWidth="1"/>
    <col min="8710" max="8710" width="10.875" style="71" customWidth="1"/>
    <col min="8711" max="8711" width="12.125" style="71" customWidth="1"/>
    <col min="8712" max="8712" width="13.375" style="71" customWidth="1"/>
    <col min="8713" max="8713" width="8.375" style="71" customWidth="1"/>
    <col min="8714" max="8714" width="9.625" style="71"/>
    <col min="8715" max="8715" width="7.125" style="71" customWidth="1"/>
    <col min="8716" max="8717" width="10.875" style="71" customWidth="1"/>
    <col min="8718" max="8718" width="12.125" style="71" customWidth="1"/>
    <col min="8719" max="8960" width="9.625" style="71"/>
    <col min="8961" max="8961" width="13.375" style="71" customWidth="1"/>
    <col min="8962" max="8962" width="14.625" style="71" customWidth="1"/>
    <col min="8963" max="8963" width="8.375" style="71" customWidth="1"/>
    <col min="8964" max="8964" width="9.625" style="71"/>
    <col min="8965" max="8965" width="7.125" style="71" customWidth="1"/>
    <col min="8966" max="8966" width="10.875" style="71" customWidth="1"/>
    <col min="8967" max="8967" width="12.125" style="71" customWidth="1"/>
    <col min="8968" max="8968" width="13.375" style="71" customWidth="1"/>
    <col min="8969" max="8969" width="8.375" style="71" customWidth="1"/>
    <col min="8970" max="8970" width="9.625" style="71"/>
    <col min="8971" max="8971" width="7.125" style="71" customWidth="1"/>
    <col min="8972" max="8973" width="10.875" style="71" customWidth="1"/>
    <col min="8974" max="8974" width="12.125" style="71" customWidth="1"/>
    <col min="8975" max="9216" width="9.625" style="71"/>
    <col min="9217" max="9217" width="13.375" style="71" customWidth="1"/>
    <col min="9218" max="9218" width="14.625" style="71" customWidth="1"/>
    <col min="9219" max="9219" width="8.375" style="71" customWidth="1"/>
    <col min="9220" max="9220" width="9.625" style="71"/>
    <col min="9221" max="9221" width="7.125" style="71" customWidth="1"/>
    <col min="9222" max="9222" width="10.875" style="71" customWidth="1"/>
    <col min="9223" max="9223" width="12.125" style="71" customWidth="1"/>
    <col min="9224" max="9224" width="13.375" style="71" customWidth="1"/>
    <col min="9225" max="9225" width="8.375" style="71" customWidth="1"/>
    <col min="9226" max="9226" width="9.625" style="71"/>
    <col min="9227" max="9227" width="7.125" style="71" customWidth="1"/>
    <col min="9228" max="9229" width="10.875" style="71" customWidth="1"/>
    <col min="9230" max="9230" width="12.125" style="71" customWidth="1"/>
    <col min="9231" max="9472" width="9.625" style="71"/>
    <col min="9473" max="9473" width="13.375" style="71" customWidth="1"/>
    <col min="9474" max="9474" width="14.625" style="71" customWidth="1"/>
    <col min="9475" max="9475" width="8.375" style="71" customWidth="1"/>
    <col min="9476" max="9476" width="9.625" style="71"/>
    <col min="9477" max="9477" width="7.125" style="71" customWidth="1"/>
    <col min="9478" max="9478" width="10.875" style="71" customWidth="1"/>
    <col min="9479" max="9479" width="12.125" style="71" customWidth="1"/>
    <col min="9480" max="9480" width="13.375" style="71" customWidth="1"/>
    <col min="9481" max="9481" width="8.375" style="71" customWidth="1"/>
    <col min="9482" max="9482" width="9.625" style="71"/>
    <col min="9483" max="9483" width="7.125" style="71" customWidth="1"/>
    <col min="9484" max="9485" width="10.875" style="71" customWidth="1"/>
    <col min="9486" max="9486" width="12.125" style="71" customWidth="1"/>
    <col min="9487" max="9728" width="9.625" style="71"/>
    <col min="9729" max="9729" width="13.375" style="71" customWidth="1"/>
    <col min="9730" max="9730" width="14.625" style="71" customWidth="1"/>
    <col min="9731" max="9731" width="8.375" style="71" customWidth="1"/>
    <col min="9732" max="9732" width="9.625" style="71"/>
    <col min="9733" max="9733" width="7.125" style="71" customWidth="1"/>
    <col min="9734" max="9734" width="10.875" style="71" customWidth="1"/>
    <col min="9735" max="9735" width="12.125" style="71" customWidth="1"/>
    <col min="9736" max="9736" width="13.375" style="71" customWidth="1"/>
    <col min="9737" max="9737" width="8.375" style="71" customWidth="1"/>
    <col min="9738" max="9738" width="9.625" style="71"/>
    <col min="9739" max="9739" width="7.125" style="71" customWidth="1"/>
    <col min="9740" max="9741" width="10.875" style="71" customWidth="1"/>
    <col min="9742" max="9742" width="12.125" style="71" customWidth="1"/>
    <col min="9743" max="9984" width="9.625" style="71"/>
    <col min="9985" max="9985" width="13.375" style="71" customWidth="1"/>
    <col min="9986" max="9986" width="14.625" style="71" customWidth="1"/>
    <col min="9987" max="9987" width="8.375" style="71" customWidth="1"/>
    <col min="9988" max="9988" width="9.625" style="71"/>
    <col min="9989" max="9989" width="7.125" style="71" customWidth="1"/>
    <col min="9990" max="9990" width="10.875" style="71" customWidth="1"/>
    <col min="9991" max="9991" width="12.125" style="71" customWidth="1"/>
    <col min="9992" max="9992" width="13.375" style="71" customWidth="1"/>
    <col min="9993" max="9993" width="8.375" style="71" customWidth="1"/>
    <col min="9994" max="9994" width="9.625" style="71"/>
    <col min="9995" max="9995" width="7.125" style="71" customWidth="1"/>
    <col min="9996" max="9997" width="10.875" style="71" customWidth="1"/>
    <col min="9998" max="9998" width="12.125" style="71" customWidth="1"/>
    <col min="9999" max="10240" width="9.625" style="71"/>
    <col min="10241" max="10241" width="13.375" style="71" customWidth="1"/>
    <col min="10242" max="10242" width="14.625" style="71" customWidth="1"/>
    <col min="10243" max="10243" width="8.375" style="71" customWidth="1"/>
    <col min="10244" max="10244" width="9.625" style="71"/>
    <col min="10245" max="10245" width="7.125" style="71" customWidth="1"/>
    <col min="10246" max="10246" width="10.875" style="71" customWidth="1"/>
    <col min="10247" max="10247" width="12.125" style="71" customWidth="1"/>
    <col min="10248" max="10248" width="13.375" style="71" customWidth="1"/>
    <col min="10249" max="10249" width="8.375" style="71" customWidth="1"/>
    <col min="10250" max="10250" width="9.625" style="71"/>
    <col min="10251" max="10251" width="7.125" style="71" customWidth="1"/>
    <col min="10252" max="10253" width="10.875" style="71" customWidth="1"/>
    <col min="10254" max="10254" width="12.125" style="71" customWidth="1"/>
    <col min="10255" max="10496" width="9.625" style="71"/>
    <col min="10497" max="10497" width="13.375" style="71" customWidth="1"/>
    <col min="10498" max="10498" width="14.625" style="71" customWidth="1"/>
    <col min="10499" max="10499" width="8.375" style="71" customWidth="1"/>
    <col min="10500" max="10500" width="9.625" style="71"/>
    <col min="10501" max="10501" width="7.125" style="71" customWidth="1"/>
    <col min="10502" max="10502" width="10.875" style="71" customWidth="1"/>
    <col min="10503" max="10503" width="12.125" style="71" customWidth="1"/>
    <col min="10504" max="10504" width="13.375" style="71" customWidth="1"/>
    <col min="10505" max="10505" width="8.375" style="71" customWidth="1"/>
    <col min="10506" max="10506" width="9.625" style="71"/>
    <col min="10507" max="10507" width="7.125" style="71" customWidth="1"/>
    <col min="10508" max="10509" width="10.875" style="71" customWidth="1"/>
    <col min="10510" max="10510" width="12.125" style="71" customWidth="1"/>
    <col min="10511" max="10752" width="9.625" style="71"/>
    <col min="10753" max="10753" width="13.375" style="71" customWidth="1"/>
    <col min="10754" max="10754" width="14.625" style="71" customWidth="1"/>
    <col min="10755" max="10755" width="8.375" style="71" customWidth="1"/>
    <col min="10756" max="10756" width="9.625" style="71"/>
    <col min="10757" max="10757" width="7.125" style="71" customWidth="1"/>
    <col min="10758" max="10758" width="10.875" style="71" customWidth="1"/>
    <col min="10759" max="10759" width="12.125" style="71" customWidth="1"/>
    <col min="10760" max="10760" width="13.375" style="71" customWidth="1"/>
    <col min="10761" max="10761" width="8.375" style="71" customWidth="1"/>
    <col min="10762" max="10762" width="9.625" style="71"/>
    <col min="10763" max="10763" width="7.125" style="71" customWidth="1"/>
    <col min="10764" max="10765" width="10.875" style="71" customWidth="1"/>
    <col min="10766" max="10766" width="12.125" style="71" customWidth="1"/>
    <col min="10767" max="11008" width="9.625" style="71"/>
    <col min="11009" max="11009" width="13.375" style="71" customWidth="1"/>
    <col min="11010" max="11010" width="14.625" style="71" customWidth="1"/>
    <col min="11011" max="11011" width="8.375" style="71" customWidth="1"/>
    <col min="11012" max="11012" width="9.625" style="71"/>
    <col min="11013" max="11013" width="7.125" style="71" customWidth="1"/>
    <col min="11014" max="11014" width="10.875" style="71" customWidth="1"/>
    <col min="11015" max="11015" width="12.125" style="71" customWidth="1"/>
    <col min="11016" max="11016" width="13.375" style="71" customWidth="1"/>
    <col min="11017" max="11017" width="8.375" style="71" customWidth="1"/>
    <col min="11018" max="11018" width="9.625" style="71"/>
    <col min="11019" max="11019" width="7.125" style="71" customWidth="1"/>
    <col min="11020" max="11021" width="10.875" style="71" customWidth="1"/>
    <col min="11022" max="11022" width="12.125" style="71" customWidth="1"/>
    <col min="11023" max="11264" width="9.625" style="71"/>
    <col min="11265" max="11265" width="13.375" style="71" customWidth="1"/>
    <col min="11266" max="11266" width="14.625" style="71" customWidth="1"/>
    <col min="11267" max="11267" width="8.375" style="71" customWidth="1"/>
    <col min="11268" max="11268" width="9.625" style="71"/>
    <col min="11269" max="11269" width="7.125" style="71" customWidth="1"/>
    <col min="11270" max="11270" width="10.875" style="71" customWidth="1"/>
    <col min="11271" max="11271" width="12.125" style="71" customWidth="1"/>
    <col min="11272" max="11272" width="13.375" style="71" customWidth="1"/>
    <col min="11273" max="11273" width="8.375" style="71" customWidth="1"/>
    <col min="11274" max="11274" width="9.625" style="71"/>
    <col min="11275" max="11275" width="7.125" style="71" customWidth="1"/>
    <col min="11276" max="11277" width="10.875" style="71" customWidth="1"/>
    <col min="11278" max="11278" width="12.125" style="71" customWidth="1"/>
    <col min="11279" max="11520" width="9.625" style="71"/>
    <col min="11521" max="11521" width="13.375" style="71" customWidth="1"/>
    <col min="11522" max="11522" width="14.625" style="71" customWidth="1"/>
    <col min="11523" max="11523" width="8.375" style="71" customWidth="1"/>
    <col min="11524" max="11524" width="9.625" style="71"/>
    <col min="11525" max="11525" width="7.125" style="71" customWidth="1"/>
    <col min="11526" max="11526" width="10.875" style="71" customWidth="1"/>
    <col min="11527" max="11527" width="12.125" style="71" customWidth="1"/>
    <col min="11528" max="11528" width="13.375" style="71" customWidth="1"/>
    <col min="11529" max="11529" width="8.375" style="71" customWidth="1"/>
    <col min="11530" max="11530" width="9.625" style="71"/>
    <col min="11531" max="11531" width="7.125" style="71" customWidth="1"/>
    <col min="11532" max="11533" width="10.875" style="71" customWidth="1"/>
    <col min="11534" max="11534" width="12.125" style="71" customWidth="1"/>
    <col min="11535" max="11776" width="9.625" style="71"/>
    <col min="11777" max="11777" width="13.375" style="71" customWidth="1"/>
    <col min="11778" max="11778" width="14.625" style="71" customWidth="1"/>
    <col min="11779" max="11779" width="8.375" style="71" customWidth="1"/>
    <col min="11780" max="11780" width="9.625" style="71"/>
    <col min="11781" max="11781" width="7.125" style="71" customWidth="1"/>
    <col min="11782" max="11782" width="10.875" style="71" customWidth="1"/>
    <col min="11783" max="11783" width="12.125" style="71" customWidth="1"/>
    <col min="11784" max="11784" width="13.375" style="71" customWidth="1"/>
    <col min="11785" max="11785" width="8.375" style="71" customWidth="1"/>
    <col min="11786" max="11786" width="9.625" style="71"/>
    <col min="11787" max="11787" width="7.125" style="71" customWidth="1"/>
    <col min="11788" max="11789" width="10.875" style="71" customWidth="1"/>
    <col min="11790" max="11790" width="12.125" style="71" customWidth="1"/>
    <col min="11791" max="12032" width="9.625" style="71"/>
    <col min="12033" max="12033" width="13.375" style="71" customWidth="1"/>
    <col min="12034" max="12034" width="14.625" style="71" customWidth="1"/>
    <col min="12035" max="12035" width="8.375" style="71" customWidth="1"/>
    <col min="12036" max="12036" width="9.625" style="71"/>
    <col min="12037" max="12037" width="7.125" style="71" customWidth="1"/>
    <col min="12038" max="12038" width="10.875" style="71" customWidth="1"/>
    <col min="12039" max="12039" width="12.125" style="71" customWidth="1"/>
    <col min="12040" max="12040" width="13.375" style="71" customWidth="1"/>
    <col min="12041" max="12041" width="8.375" style="71" customWidth="1"/>
    <col min="12042" max="12042" width="9.625" style="71"/>
    <col min="12043" max="12043" width="7.125" style="71" customWidth="1"/>
    <col min="12044" max="12045" width="10.875" style="71" customWidth="1"/>
    <col min="12046" max="12046" width="12.125" style="71" customWidth="1"/>
    <col min="12047" max="12288" width="9.625" style="71"/>
    <col min="12289" max="12289" width="13.375" style="71" customWidth="1"/>
    <col min="12290" max="12290" width="14.625" style="71" customWidth="1"/>
    <col min="12291" max="12291" width="8.375" style="71" customWidth="1"/>
    <col min="12292" max="12292" width="9.625" style="71"/>
    <col min="12293" max="12293" width="7.125" style="71" customWidth="1"/>
    <col min="12294" max="12294" width="10.875" style="71" customWidth="1"/>
    <col min="12295" max="12295" width="12.125" style="71" customWidth="1"/>
    <col min="12296" max="12296" width="13.375" style="71" customWidth="1"/>
    <col min="12297" max="12297" width="8.375" style="71" customWidth="1"/>
    <col min="12298" max="12298" width="9.625" style="71"/>
    <col min="12299" max="12299" width="7.125" style="71" customWidth="1"/>
    <col min="12300" max="12301" width="10.875" style="71" customWidth="1"/>
    <col min="12302" max="12302" width="12.125" style="71" customWidth="1"/>
    <col min="12303" max="12544" width="9.625" style="71"/>
    <col min="12545" max="12545" width="13.375" style="71" customWidth="1"/>
    <col min="12546" max="12546" width="14.625" style="71" customWidth="1"/>
    <col min="12547" max="12547" width="8.375" style="71" customWidth="1"/>
    <col min="12548" max="12548" width="9.625" style="71"/>
    <col min="12549" max="12549" width="7.125" style="71" customWidth="1"/>
    <col min="12550" max="12550" width="10.875" style="71" customWidth="1"/>
    <col min="12551" max="12551" width="12.125" style="71" customWidth="1"/>
    <col min="12552" max="12552" width="13.375" style="71" customWidth="1"/>
    <col min="12553" max="12553" width="8.375" style="71" customWidth="1"/>
    <col min="12554" max="12554" width="9.625" style="71"/>
    <col min="12555" max="12555" width="7.125" style="71" customWidth="1"/>
    <col min="12556" max="12557" width="10.875" style="71" customWidth="1"/>
    <col min="12558" max="12558" width="12.125" style="71" customWidth="1"/>
    <col min="12559" max="12800" width="9.625" style="71"/>
    <col min="12801" max="12801" width="13.375" style="71" customWidth="1"/>
    <col min="12802" max="12802" width="14.625" style="71" customWidth="1"/>
    <col min="12803" max="12803" width="8.375" style="71" customWidth="1"/>
    <col min="12804" max="12804" width="9.625" style="71"/>
    <col min="12805" max="12805" width="7.125" style="71" customWidth="1"/>
    <col min="12806" max="12806" width="10.875" style="71" customWidth="1"/>
    <col min="12807" max="12807" width="12.125" style="71" customWidth="1"/>
    <col min="12808" max="12808" width="13.375" style="71" customWidth="1"/>
    <col min="12809" max="12809" width="8.375" style="71" customWidth="1"/>
    <col min="12810" max="12810" width="9.625" style="71"/>
    <col min="12811" max="12811" width="7.125" style="71" customWidth="1"/>
    <col min="12812" max="12813" width="10.875" style="71" customWidth="1"/>
    <col min="12814" max="12814" width="12.125" style="71" customWidth="1"/>
    <col min="12815" max="13056" width="9.625" style="71"/>
    <col min="13057" max="13057" width="13.375" style="71" customWidth="1"/>
    <col min="13058" max="13058" width="14.625" style="71" customWidth="1"/>
    <col min="13059" max="13059" width="8.375" style="71" customWidth="1"/>
    <col min="13060" max="13060" width="9.625" style="71"/>
    <col min="13061" max="13061" width="7.125" style="71" customWidth="1"/>
    <col min="13062" max="13062" width="10.875" style="71" customWidth="1"/>
    <col min="13063" max="13063" width="12.125" style="71" customWidth="1"/>
    <col min="13064" max="13064" width="13.375" style="71" customWidth="1"/>
    <col min="13065" max="13065" width="8.375" style="71" customWidth="1"/>
    <col min="13066" max="13066" width="9.625" style="71"/>
    <col min="13067" max="13067" width="7.125" style="71" customWidth="1"/>
    <col min="13068" max="13069" width="10.875" style="71" customWidth="1"/>
    <col min="13070" max="13070" width="12.125" style="71" customWidth="1"/>
    <col min="13071" max="13312" width="9.625" style="71"/>
    <col min="13313" max="13313" width="13.375" style="71" customWidth="1"/>
    <col min="13314" max="13314" width="14.625" style="71" customWidth="1"/>
    <col min="13315" max="13315" width="8.375" style="71" customWidth="1"/>
    <col min="13316" max="13316" width="9.625" style="71"/>
    <col min="13317" max="13317" width="7.125" style="71" customWidth="1"/>
    <col min="13318" max="13318" width="10.875" style="71" customWidth="1"/>
    <col min="13319" max="13319" width="12.125" style="71" customWidth="1"/>
    <col min="13320" max="13320" width="13.375" style="71" customWidth="1"/>
    <col min="13321" max="13321" width="8.375" style="71" customWidth="1"/>
    <col min="13322" max="13322" width="9.625" style="71"/>
    <col min="13323" max="13323" width="7.125" style="71" customWidth="1"/>
    <col min="13324" max="13325" width="10.875" style="71" customWidth="1"/>
    <col min="13326" max="13326" width="12.125" style="71" customWidth="1"/>
    <col min="13327" max="13568" width="9.625" style="71"/>
    <col min="13569" max="13569" width="13.375" style="71" customWidth="1"/>
    <col min="13570" max="13570" width="14.625" style="71" customWidth="1"/>
    <col min="13571" max="13571" width="8.375" style="71" customWidth="1"/>
    <col min="13572" max="13572" width="9.625" style="71"/>
    <col min="13573" max="13573" width="7.125" style="71" customWidth="1"/>
    <col min="13574" max="13574" width="10.875" style="71" customWidth="1"/>
    <col min="13575" max="13575" width="12.125" style="71" customWidth="1"/>
    <col min="13576" max="13576" width="13.375" style="71" customWidth="1"/>
    <col min="13577" max="13577" width="8.375" style="71" customWidth="1"/>
    <col min="13578" max="13578" width="9.625" style="71"/>
    <col min="13579" max="13579" width="7.125" style="71" customWidth="1"/>
    <col min="13580" max="13581" width="10.875" style="71" customWidth="1"/>
    <col min="13582" max="13582" width="12.125" style="71" customWidth="1"/>
    <col min="13583" max="13824" width="9.625" style="71"/>
    <col min="13825" max="13825" width="13.375" style="71" customWidth="1"/>
    <col min="13826" max="13826" width="14.625" style="71" customWidth="1"/>
    <col min="13827" max="13827" width="8.375" style="71" customWidth="1"/>
    <col min="13828" max="13828" width="9.625" style="71"/>
    <col min="13829" max="13829" width="7.125" style="71" customWidth="1"/>
    <col min="13830" max="13830" width="10.875" style="71" customWidth="1"/>
    <col min="13831" max="13831" width="12.125" style="71" customWidth="1"/>
    <col min="13832" max="13832" width="13.375" style="71" customWidth="1"/>
    <col min="13833" max="13833" width="8.375" style="71" customWidth="1"/>
    <col min="13834" max="13834" width="9.625" style="71"/>
    <col min="13835" max="13835" width="7.125" style="71" customWidth="1"/>
    <col min="13836" max="13837" width="10.875" style="71" customWidth="1"/>
    <col min="13838" max="13838" width="12.125" style="71" customWidth="1"/>
    <col min="13839" max="14080" width="9.625" style="71"/>
    <col min="14081" max="14081" width="13.375" style="71" customWidth="1"/>
    <col min="14082" max="14082" width="14.625" style="71" customWidth="1"/>
    <col min="14083" max="14083" width="8.375" style="71" customWidth="1"/>
    <col min="14084" max="14084" width="9.625" style="71"/>
    <col min="14085" max="14085" width="7.125" style="71" customWidth="1"/>
    <col min="14086" max="14086" width="10.875" style="71" customWidth="1"/>
    <col min="14087" max="14087" width="12.125" style="71" customWidth="1"/>
    <col min="14088" max="14088" width="13.375" style="71" customWidth="1"/>
    <col min="14089" max="14089" width="8.375" style="71" customWidth="1"/>
    <col min="14090" max="14090" width="9.625" style="71"/>
    <col min="14091" max="14091" width="7.125" style="71" customWidth="1"/>
    <col min="14092" max="14093" width="10.875" style="71" customWidth="1"/>
    <col min="14094" max="14094" width="12.125" style="71" customWidth="1"/>
    <col min="14095" max="14336" width="9.625" style="71"/>
    <col min="14337" max="14337" width="13.375" style="71" customWidth="1"/>
    <col min="14338" max="14338" width="14.625" style="71" customWidth="1"/>
    <col min="14339" max="14339" width="8.375" style="71" customWidth="1"/>
    <col min="14340" max="14340" width="9.625" style="71"/>
    <col min="14341" max="14341" width="7.125" style="71" customWidth="1"/>
    <col min="14342" max="14342" width="10.875" style="71" customWidth="1"/>
    <col min="14343" max="14343" width="12.125" style="71" customWidth="1"/>
    <col min="14344" max="14344" width="13.375" style="71" customWidth="1"/>
    <col min="14345" max="14345" width="8.375" style="71" customWidth="1"/>
    <col min="14346" max="14346" width="9.625" style="71"/>
    <col min="14347" max="14347" width="7.125" style="71" customWidth="1"/>
    <col min="14348" max="14349" width="10.875" style="71" customWidth="1"/>
    <col min="14350" max="14350" width="12.125" style="71" customWidth="1"/>
    <col min="14351" max="14592" width="9.625" style="71"/>
    <col min="14593" max="14593" width="13.375" style="71" customWidth="1"/>
    <col min="14594" max="14594" width="14.625" style="71" customWidth="1"/>
    <col min="14595" max="14595" width="8.375" style="71" customWidth="1"/>
    <col min="14596" max="14596" width="9.625" style="71"/>
    <col min="14597" max="14597" width="7.125" style="71" customWidth="1"/>
    <col min="14598" max="14598" width="10.875" style="71" customWidth="1"/>
    <col min="14599" max="14599" width="12.125" style="71" customWidth="1"/>
    <col min="14600" max="14600" width="13.375" style="71" customWidth="1"/>
    <col min="14601" max="14601" width="8.375" style="71" customWidth="1"/>
    <col min="14602" max="14602" width="9.625" style="71"/>
    <col min="14603" max="14603" width="7.125" style="71" customWidth="1"/>
    <col min="14604" max="14605" width="10.875" style="71" customWidth="1"/>
    <col min="14606" max="14606" width="12.125" style="71" customWidth="1"/>
    <col min="14607" max="14848" width="9.625" style="71"/>
    <col min="14849" max="14849" width="13.375" style="71" customWidth="1"/>
    <col min="14850" max="14850" width="14.625" style="71" customWidth="1"/>
    <col min="14851" max="14851" width="8.375" style="71" customWidth="1"/>
    <col min="14852" max="14852" width="9.625" style="71"/>
    <col min="14853" max="14853" width="7.125" style="71" customWidth="1"/>
    <col min="14854" max="14854" width="10.875" style="71" customWidth="1"/>
    <col min="14855" max="14855" width="12.125" style="71" customWidth="1"/>
    <col min="14856" max="14856" width="13.375" style="71" customWidth="1"/>
    <col min="14857" max="14857" width="8.375" style="71" customWidth="1"/>
    <col min="14858" max="14858" width="9.625" style="71"/>
    <col min="14859" max="14859" width="7.125" style="71" customWidth="1"/>
    <col min="14860" max="14861" width="10.875" style="71" customWidth="1"/>
    <col min="14862" max="14862" width="12.125" style="71" customWidth="1"/>
    <col min="14863" max="15104" width="9.625" style="71"/>
    <col min="15105" max="15105" width="13.375" style="71" customWidth="1"/>
    <col min="15106" max="15106" width="14.625" style="71" customWidth="1"/>
    <col min="15107" max="15107" width="8.375" style="71" customWidth="1"/>
    <col min="15108" max="15108" width="9.625" style="71"/>
    <col min="15109" max="15109" width="7.125" style="71" customWidth="1"/>
    <col min="15110" max="15110" width="10.875" style="71" customWidth="1"/>
    <col min="15111" max="15111" width="12.125" style="71" customWidth="1"/>
    <col min="15112" max="15112" width="13.375" style="71" customWidth="1"/>
    <col min="15113" max="15113" width="8.375" style="71" customWidth="1"/>
    <col min="15114" max="15114" width="9.625" style="71"/>
    <col min="15115" max="15115" width="7.125" style="71" customWidth="1"/>
    <col min="15116" max="15117" width="10.875" style="71" customWidth="1"/>
    <col min="15118" max="15118" width="12.125" style="71" customWidth="1"/>
    <col min="15119" max="15360" width="9.625" style="71"/>
    <col min="15361" max="15361" width="13.375" style="71" customWidth="1"/>
    <col min="15362" max="15362" width="14.625" style="71" customWidth="1"/>
    <col min="15363" max="15363" width="8.375" style="71" customWidth="1"/>
    <col min="15364" max="15364" width="9.625" style="71"/>
    <col min="15365" max="15365" width="7.125" style="71" customWidth="1"/>
    <col min="15366" max="15366" width="10.875" style="71" customWidth="1"/>
    <col min="15367" max="15367" width="12.125" style="71" customWidth="1"/>
    <col min="15368" max="15368" width="13.375" style="71" customWidth="1"/>
    <col min="15369" max="15369" width="8.375" style="71" customWidth="1"/>
    <col min="15370" max="15370" width="9.625" style="71"/>
    <col min="15371" max="15371" width="7.125" style="71" customWidth="1"/>
    <col min="15372" max="15373" width="10.875" style="71" customWidth="1"/>
    <col min="15374" max="15374" width="12.125" style="71" customWidth="1"/>
    <col min="15375" max="15616" width="9.625" style="71"/>
    <col min="15617" max="15617" width="13.375" style="71" customWidth="1"/>
    <col min="15618" max="15618" width="14.625" style="71" customWidth="1"/>
    <col min="15619" max="15619" width="8.375" style="71" customWidth="1"/>
    <col min="15620" max="15620" width="9.625" style="71"/>
    <col min="15621" max="15621" width="7.125" style="71" customWidth="1"/>
    <col min="15622" max="15622" width="10.875" style="71" customWidth="1"/>
    <col min="15623" max="15623" width="12.125" style="71" customWidth="1"/>
    <col min="15624" max="15624" width="13.375" style="71" customWidth="1"/>
    <col min="15625" max="15625" width="8.375" style="71" customWidth="1"/>
    <col min="15626" max="15626" width="9.625" style="71"/>
    <col min="15627" max="15627" width="7.125" style="71" customWidth="1"/>
    <col min="15628" max="15629" width="10.875" style="71" customWidth="1"/>
    <col min="15630" max="15630" width="12.125" style="71" customWidth="1"/>
    <col min="15631" max="15872" width="9.625" style="71"/>
    <col min="15873" max="15873" width="13.375" style="71" customWidth="1"/>
    <col min="15874" max="15874" width="14.625" style="71" customWidth="1"/>
    <col min="15875" max="15875" width="8.375" style="71" customWidth="1"/>
    <col min="15876" max="15876" width="9.625" style="71"/>
    <col min="15877" max="15877" width="7.125" style="71" customWidth="1"/>
    <col min="15878" max="15878" width="10.875" style="71" customWidth="1"/>
    <col min="15879" max="15879" width="12.125" style="71" customWidth="1"/>
    <col min="15880" max="15880" width="13.375" style="71" customWidth="1"/>
    <col min="15881" max="15881" width="8.375" style="71" customWidth="1"/>
    <col min="15882" max="15882" width="9.625" style="71"/>
    <col min="15883" max="15883" width="7.125" style="71" customWidth="1"/>
    <col min="15884" max="15885" width="10.875" style="71" customWidth="1"/>
    <col min="15886" max="15886" width="12.125" style="71" customWidth="1"/>
    <col min="15887" max="16128" width="9.625" style="71"/>
    <col min="16129" max="16129" width="13.375" style="71" customWidth="1"/>
    <col min="16130" max="16130" width="14.625" style="71" customWidth="1"/>
    <col min="16131" max="16131" width="8.375" style="71" customWidth="1"/>
    <col min="16132" max="16132" width="9.625" style="71"/>
    <col min="16133" max="16133" width="7.125" style="71" customWidth="1"/>
    <col min="16134" max="16134" width="10.875" style="71" customWidth="1"/>
    <col min="16135" max="16135" width="12.125" style="71" customWidth="1"/>
    <col min="16136" max="16136" width="13.375" style="71" customWidth="1"/>
    <col min="16137" max="16137" width="8.375" style="71" customWidth="1"/>
    <col min="16138" max="16138" width="9.625" style="71"/>
    <col min="16139" max="16139" width="7.125" style="71" customWidth="1"/>
    <col min="16140" max="16141" width="10.875" style="71" customWidth="1"/>
    <col min="16142" max="16142" width="12.125" style="71" customWidth="1"/>
    <col min="16143" max="16384" width="9.625" style="71"/>
  </cols>
  <sheetData>
    <row r="1" spans="1:14" x14ac:dyDescent="0.2">
      <c r="A1" s="70"/>
    </row>
    <row r="6" spans="1:14" x14ac:dyDescent="0.2">
      <c r="D6" s="72" t="s">
        <v>325</v>
      </c>
    </row>
    <row r="7" spans="1:14" x14ac:dyDescent="0.2">
      <c r="G7" s="95" t="s">
        <v>326</v>
      </c>
    </row>
    <row r="8" spans="1:14" x14ac:dyDescent="0.2">
      <c r="C8" s="70" t="s">
        <v>327</v>
      </c>
    </row>
    <row r="9" spans="1:14" ht="18" thickBot="1" x14ac:dyDescent="0.25">
      <c r="B9" s="73"/>
      <c r="C9" s="75" t="s">
        <v>328</v>
      </c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</row>
    <row r="10" spans="1:14" x14ac:dyDescent="0.2">
      <c r="C10" s="76"/>
      <c r="I10" s="76"/>
    </row>
    <row r="11" spans="1:14" x14ac:dyDescent="0.2">
      <c r="C11" s="80"/>
      <c r="D11" s="78"/>
      <c r="E11" s="78"/>
      <c r="F11" s="96" t="s">
        <v>329</v>
      </c>
      <c r="G11" s="78"/>
      <c r="H11" s="78"/>
      <c r="I11" s="80"/>
      <c r="J11" s="78"/>
      <c r="K11" s="78"/>
      <c r="L11" s="96" t="s">
        <v>330</v>
      </c>
      <c r="M11" s="78"/>
      <c r="N11" s="78"/>
    </row>
    <row r="12" spans="1:14" x14ac:dyDescent="0.2">
      <c r="C12" s="76"/>
      <c r="D12" s="79" t="s">
        <v>331</v>
      </c>
      <c r="E12" s="78"/>
      <c r="F12" s="77" t="s">
        <v>332</v>
      </c>
      <c r="G12" s="78"/>
      <c r="H12" s="77" t="s">
        <v>333</v>
      </c>
      <c r="I12" s="76"/>
      <c r="J12" s="79" t="s">
        <v>331</v>
      </c>
      <c r="K12" s="78"/>
      <c r="L12" s="77" t="s">
        <v>332</v>
      </c>
      <c r="M12" s="78"/>
      <c r="N12" s="77" t="s">
        <v>333</v>
      </c>
    </row>
    <row r="13" spans="1:14" x14ac:dyDescent="0.2">
      <c r="B13" s="70" t="s">
        <v>334</v>
      </c>
      <c r="C13" s="77" t="s">
        <v>335</v>
      </c>
      <c r="D13" s="76"/>
      <c r="E13" s="76"/>
      <c r="F13" s="77" t="s">
        <v>336</v>
      </c>
      <c r="G13" s="77" t="s">
        <v>337</v>
      </c>
      <c r="H13" s="77" t="s">
        <v>338</v>
      </c>
      <c r="I13" s="77" t="s">
        <v>335</v>
      </c>
      <c r="J13" s="76"/>
      <c r="K13" s="76"/>
      <c r="L13" s="77" t="s">
        <v>336</v>
      </c>
      <c r="M13" s="77" t="s">
        <v>337</v>
      </c>
      <c r="N13" s="77" t="s">
        <v>338</v>
      </c>
    </row>
    <row r="14" spans="1:14" x14ac:dyDescent="0.2">
      <c r="B14" s="97" t="s">
        <v>339</v>
      </c>
      <c r="C14" s="79" t="s">
        <v>340</v>
      </c>
      <c r="D14" s="79" t="s">
        <v>341</v>
      </c>
      <c r="E14" s="79" t="s">
        <v>342</v>
      </c>
      <c r="F14" s="79" t="s">
        <v>343</v>
      </c>
      <c r="G14" s="79" t="s">
        <v>344</v>
      </c>
      <c r="H14" s="79" t="s">
        <v>343</v>
      </c>
      <c r="I14" s="79" t="s">
        <v>340</v>
      </c>
      <c r="J14" s="79" t="s">
        <v>341</v>
      </c>
      <c r="K14" s="79" t="s">
        <v>342</v>
      </c>
      <c r="L14" s="79" t="s">
        <v>343</v>
      </c>
      <c r="M14" s="79" t="s">
        <v>344</v>
      </c>
      <c r="N14" s="79" t="s">
        <v>343</v>
      </c>
    </row>
    <row r="15" spans="1:14" x14ac:dyDescent="0.2">
      <c r="C15" s="98" t="s">
        <v>345</v>
      </c>
      <c r="D15" s="99" t="s">
        <v>346</v>
      </c>
      <c r="E15" s="100" t="s">
        <v>346</v>
      </c>
      <c r="F15" s="100" t="s">
        <v>347</v>
      </c>
      <c r="G15" s="100" t="s">
        <v>347</v>
      </c>
      <c r="H15" s="100" t="s">
        <v>347</v>
      </c>
      <c r="I15" s="100" t="s">
        <v>345</v>
      </c>
      <c r="J15" s="100" t="s">
        <v>346</v>
      </c>
      <c r="K15" s="100" t="s">
        <v>346</v>
      </c>
      <c r="L15" s="100" t="s">
        <v>347</v>
      </c>
      <c r="M15" s="100" t="s">
        <v>347</v>
      </c>
      <c r="N15" s="100" t="s">
        <v>347</v>
      </c>
    </row>
    <row r="16" spans="1:14" x14ac:dyDescent="0.2">
      <c r="C16" s="76"/>
      <c r="D16" s="101"/>
      <c r="H16" s="72" t="s">
        <v>348</v>
      </c>
    </row>
    <row r="17" spans="1:14" x14ac:dyDescent="0.2">
      <c r="B17" s="72" t="s">
        <v>349</v>
      </c>
      <c r="C17" s="102">
        <v>13.8</v>
      </c>
      <c r="D17" s="103">
        <v>171</v>
      </c>
      <c r="E17" s="104">
        <v>14</v>
      </c>
      <c r="F17" s="105">
        <v>343</v>
      </c>
      <c r="G17" s="105">
        <v>315.8</v>
      </c>
      <c r="H17" s="106">
        <v>1017.6</v>
      </c>
      <c r="I17" s="107">
        <v>9.1999999999999993</v>
      </c>
      <c r="J17" s="108">
        <v>168</v>
      </c>
      <c r="K17" s="108">
        <v>6</v>
      </c>
      <c r="L17" s="107">
        <v>220.9</v>
      </c>
      <c r="M17" s="107">
        <v>208.7</v>
      </c>
      <c r="N17" s="107">
        <v>642.29999999999995</v>
      </c>
    </row>
    <row r="18" spans="1:14" x14ac:dyDescent="0.2">
      <c r="C18" s="81"/>
      <c r="D18" s="109"/>
      <c r="E18" s="110"/>
      <c r="F18" s="82"/>
      <c r="G18" s="82"/>
      <c r="H18" s="82"/>
      <c r="I18" s="82"/>
      <c r="J18" s="110"/>
      <c r="K18" s="110"/>
      <c r="L18" s="82"/>
      <c r="M18" s="82"/>
      <c r="N18" s="82"/>
    </row>
    <row r="19" spans="1:14" x14ac:dyDescent="0.2">
      <c r="B19" s="70" t="s">
        <v>350</v>
      </c>
      <c r="C19" s="81">
        <v>0.8</v>
      </c>
      <c r="D19" s="109">
        <v>183</v>
      </c>
      <c r="E19" s="110">
        <v>3</v>
      </c>
      <c r="F19" s="82">
        <v>147.1</v>
      </c>
      <c r="G19" s="82">
        <v>143.9</v>
      </c>
      <c r="H19" s="82">
        <v>38.6</v>
      </c>
      <c r="I19" s="82">
        <v>1.5</v>
      </c>
      <c r="J19" s="110">
        <v>216</v>
      </c>
      <c r="K19" s="111">
        <v>0</v>
      </c>
      <c r="L19" s="82">
        <v>148</v>
      </c>
      <c r="M19" s="82">
        <v>148</v>
      </c>
      <c r="N19" s="82">
        <v>128.30000000000001</v>
      </c>
    </row>
    <row r="20" spans="1:14" x14ac:dyDescent="0.2">
      <c r="B20" s="70" t="s">
        <v>351</v>
      </c>
      <c r="C20" s="81">
        <v>0.9</v>
      </c>
      <c r="D20" s="109">
        <v>166</v>
      </c>
      <c r="E20" s="110">
        <v>10</v>
      </c>
      <c r="F20" s="82">
        <v>176.9</v>
      </c>
      <c r="G20" s="82">
        <v>164</v>
      </c>
      <c r="H20" s="82">
        <v>168.6</v>
      </c>
      <c r="I20" s="82">
        <v>1</v>
      </c>
      <c r="J20" s="110">
        <v>170</v>
      </c>
      <c r="K20" s="110">
        <v>5</v>
      </c>
      <c r="L20" s="82">
        <v>153.4</v>
      </c>
      <c r="M20" s="82">
        <v>147.1</v>
      </c>
      <c r="N20" s="82">
        <v>99.2</v>
      </c>
    </row>
    <row r="21" spans="1:14" x14ac:dyDescent="0.2">
      <c r="B21" s="70" t="s">
        <v>352</v>
      </c>
      <c r="C21" s="81">
        <v>2.9</v>
      </c>
      <c r="D21" s="109">
        <v>172</v>
      </c>
      <c r="E21" s="110">
        <v>18</v>
      </c>
      <c r="F21" s="82">
        <v>225.5</v>
      </c>
      <c r="G21" s="82">
        <v>199.8</v>
      </c>
      <c r="H21" s="82">
        <v>467.4</v>
      </c>
      <c r="I21" s="82">
        <v>2.7</v>
      </c>
      <c r="J21" s="110">
        <v>168</v>
      </c>
      <c r="K21" s="110">
        <v>7</v>
      </c>
      <c r="L21" s="82">
        <v>193.8</v>
      </c>
      <c r="M21" s="82">
        <v>178.6</v>
      </c>
      <c r="N21" s="82">
        <v>468.1</v>
      </c>
    </row>
    <row r="22" spans="1:14" x14ac:dyDescent="0.2">
      <c r="B22" s="70" t="s">
        <v>353</v>
      </c>
      <c r="C22" s="81">
        <v>5.5</v>
      </c>
      <c r="D22" s="109">
        <v>173</v>
      </c>
      <c r="E22" s="110">
        <v>17</v>
      </c>
      <c r="F22" s="82">
        <v>266.8</v>
      </c>
      <c r="G22" s="82">
        <v>237.9</v>
      </c>
      <c r="H22" s="82">
        <v>682</v>
      </c>
      <c r="I22" s="82">
        <v>5.8</v>
      </c>
      <c r="J22" s="110">
        <v>169</v>
      </c>
      <c r="K22" s="110">
        <v>7</v>
      </c>
      <c r="L22" s="82">
        <v>205.6</v>
      </c>
      <c r="M22" s="82">
        <v>192.8</v>
      </c>
      <c r="N22" s="82">
        <v>634.29999999999995</v>
      </c>
    </row>
    <row r="23" spans="1:14" x14ac:dyDescent="0.2">
      <c r="C23" s="76"/>
      <c r="D23" s="101"/>
      <c r="I23" s="82"/>
      <c r="J23" s="110"/>
      <c r="K23" s="110"/>
      <c r="L23" s="82"/>
      <c r="M23" s="82"/>
      <c r="N23" s="82"/>
    </row>
    <row r="24" spans="1:14" x14ac:dyDescent="0.2">
      <c r="A24" s="85"/>
      <c r="B24" s="70" t="s">
        <v>354</v>
      </c>
      <c r="C24" s="81">
        <v>8.9</v>
      </c>
      <c r="D24" s="109">
        <v>171</v>
      </c>
      <c r="E24" s="110">
        <v>16</v>
      </c>
      <c r="F24" s="82">
        <v>315.8</v>
      </c>
      <c r="G24" s="82">
        <v>284.7</v>
      </c>
      <c r="H24" s="82">
        <v>940.5</v>
      </c>
      <c r="I24" s="82">
        <v>6.8</v>
      </c>
      <c r="J24" s="110">
        <v>167</v>
      </c>
      <c r="K24" s="110">
        <v>7</v>
      </c>
      <c r="L24" s="82">
        <v>223.6</v>
      </c>
      <c r="M24" s="82">
        <v>208.4</v>
      </c>
      <c r="N24" s="82">
        <v>629.79999999999995</v>
      </c>
    </row>
    <row r="25" spans="1:14" x14ac:dyDescent="0.2">
      <c r="A25" s="85"/>
      <c r="B25" s="70" t="s">
        <v>355</v>
      </c>
      <c r="C25" s="81">
        <v>11.9</v>
      </c>
      <c r="D25" s="109">
        <v>172</v>
      </c>
      <c r="E25" s="110">
        <v>15</v>
      </c>
      <c r="F25" s="82">
        <v>357.8</v>
      </c>
      <c r="G25" s="82">
        <v>328.2</v>
      </c>
      <c r="H25" s="82">
        <v>1066.2</v>
      </c>
      <c r="I25" s="82">
        <v>7.9</v>
      </c>
      <c r="J25" s="110">
        <v>166</v>
      </c>
      <c r="K25" s="110">
        <v>4</v>
      </c>
      <c r="L25" s="82">
        <v>227.4</v>
      </c>
      <c r="M25" s="82">
        <v>214.3</v>
      </c>
      <c r="N25" s="82">
        <v>686.8</v>
      </c>
    </row>
    <row r="26" spans="1:14" x14ac:dyDescent="0.2">
      <c r="A26" s="85"/>
      <c r="B26" s="70" t="s">
        <v>356</v>
      </c>
      <c r="C26" s="81">
        <v>15.9</v>
      </c>
      <c r="D26" s="109">
        <v>170</v>
      </c>
      <c r="E26" s="110">
        <v>13</v>
      </c>
      <c r="F26" s="82">
        <v>399.6</v>
      </c>
      <c r="G26" s="82">
        <v>371.3</v>
      </c>
      <c r="H26" s="82">
        <v>1293.0999999999999</v>
      </c>
      <c r="I26" s="82">
        <v>9.3000000000000007</v>
      </c>
      <c r="J26" s="110">
        <v>168</v>
      </c>
      <c r="K26" s="110">
        <v>5</v>
      </c>
      <c r="L26" s="82">
        <v>237.6</v>
      </c>
      <c r="M26" s="82">
        <v>226.5</v>
      </c>
      <c r="N26" s="82">
        <v>791.3</v>
      </c>
    </row>
    <row r="27" spans="1:14" x14ac:dyDescent="0.2">
      <c r="A27" s="85"/>
      <c r="B27" s="70" t="s">
        <v>357</v>
      </c>
      <c r="C27" s="81">
        <v>19.8</v>
      </c>
      <c r="D27" s="109">
        <v>168</v>
      </c>
      <c r="E27" s="110">
        <v>12</v>
      </c>
      <c r="F27" s="82">
        <v>408.9</v>
      </c>
      <c r="G27" s="82">
        <v>379.2</v>
      </c>
      <c r="H27" s="82">
        <v>1378</v>
      </c>
      <c r="I27" s="82">
        <v>11.3</v>
      </c>
      <c r="J27" s="110">
        <v>167</v>
      </c>
      <c r="K27" s="110">
        <v>6</v>
      </c>
      <c r="L27" s="82">
        <v>256.3</v>
      </c>
      <c r="M27" s="82">
        <v>241.5</v>
      </c>
      <c r="N27" s="82">
        <v>775.1</v>
      </c>
    </row>
    <row r="28" spans="1:14" x14ac:dyDescent="0.2">
      <c r="C28" s="76"/>
      <c r="D28" s="101"/>
      <c r="I28" s="82"/>
      <c r="J28" s="110"/>
      <c r="K28" s="110"/>
      <c r="L28" s="82"/>
      <c r="M28" s="82"/>
      <c r="N28" s="82"/>
    </row>
    <row r="29" spans="1:14" x14ac:dyDescent="0.2">
      <c r="A29" s="85"/>
      <c r="B29" s="70" t="s">
        <v>358</v>
      </c>
      <c r="C29" s="81">
        <v>21.7</v>
      </c>
      <c r="D29" s="109">
        <v>169</v>
      </c>
      <c r="E29" s="110">
        <v>11</v>
      </c>
      <c r="F29" s="82">
        <v>402.4</v>
      </c>
      <c r="G29" s="82">
        <v>378</v>
      </c>
      <c r="H29" s="82">
        <v>1327.3</v>
      </c>
      <c r="I29" s="82">
        <v>13.6</v>
      </c>
      <c r="J29" s="110">
        <v>166</v>
      </c>
      <c r="K29" s="110">
        <v>4</v>
      </c>
      <c r="L29" s="82">
        <v>242.9</v>
      </c>
      <c r="M29" s="82">
        <v>232.7</v>
      </c>
      <c r="N29" s="82">
        <v>795.6</v>
      </c>
    </row>
    <row r="30" spans="1:14" x14ac:dyDescent="0.2">
      <c r="A30" s="85"/>
      <c r="B30" s="70" t="s">
        <v>359</v>
      </c>
      <c r="C30" s="81">
        <v>23.7</v>
      </c>
      <c r="D30" s="109">
        <v>171</v>
      </c>
      <c r="E30" s="110">
        <v>13</v>
      </c>
      <c r="F30" s="82">
        <v>372.2</v>
      </c>
      <c r="G30" s="82">
        <v>344.4</v>
      </c>
      <c r="H30" s="82">
        <v>1087</v>
      </c>
      <c r="I30" s="82">
        <v>15.6</v>
      </c>
      <c r="J30" s="110">
        <v>171</v>
      </c>
      <c r="K30" s="110">
        <v>5</v>
      </c>
      <c r="L30" s="82">
        <v>230.5</v>
      </c>
      <c r="M30" s="82">
        <v>221.1</v>
      </c>
      <c r="N30" s="82">
        <v>675.4</v>
      </c>
    </row>
    <row r="31" spans="1:14" x14ac:dyDescent="0.2">
      <c r="A31" s="85"/>
      <c r="B31" s="70" t="s">
        <v>360</v>
      </c>
      <c r="C31" s="81">
        <v>15.6</v>
      </c>
      <c r="D31" s="109">
        <v>178</v>
      </c>
      <c r="E31" s="110">
        <v>6</v>
      </c>
      <c r="F31" s="82">
        <v>333.8</v>
      </c>
      <c r="G31" s="82">
        <v>325.2</v>
      </c>
      <c r="H31" s="82">
        <v>679.6</v>
      </c>
      <c r="I31" s="82">
        <v>18.7</v>
      </c>
      <c r="J31" s="110">
        <v>175</v>
      </c>
      <c r="K31" s="110">
        <v>4</v>
      </c>
      <c r="L31" s="82">
        <v>189.6</v>
      </c>
      <c r="M31" s="82">
        <v>185.8</v>
      </c>
      <c r="N31" s="82">
        <v>390.2</v>
      </c>
    </row>
    <row r="32" spans="1:14" x14ac:dyDescent="0.2">
      <c r="A32" s="85"/>
      <c r="B32" s="70" t="s">
        <v>361</v>
      </c>
      <c r="C32" s="81">
        <v>17.100000000000001</v>
      </c>
      <c r="D32" s="109">
        <v>171</v>
      </c>
      <c r="E32" s="110">
        <v>5</v>
      </c>
      <c r="F32" s="82">
        <v>246.9</v>
      </c>
      <c r="G32" s="82">
        <v>237</v>
      </c>
      <c r="H32" s="82">
        <v>458.2</v>
      </c>
      <c r="I32" s="82">
        <v>20.6</v>
      </c>
      <c r="J32" s="110">
        <v>169</v>
      </c>
      <c r="K32" s="110">
        <v>4</v>
      </c>
      <c r="L32" s="82">
        <v>242.7</v>
      </c>
      <c r="M32" s="82">
        <v>235.2</v>
      </c>
      <c r="N32" s="82">
        <v>756.7</v>
      </c>
    </row>
    <row r="33" spans="1:14" x14ac:dyDescent="0.2">
      <c r="B33" s="78"/>
      <c r="C33" s="80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1:14" x14ac:dyDescent="0.2">
      <c r="A34" s="85"/>
      <c r="C34" s="81"/>
      <c r="D34" s="109"/>
      <c r="E34" s="110"/>
      <c r="F34" s="82"/>
      <c r="G34" s="82"/>
      <c r="H34" s="82"/>
      <c r="I34" s="82"/>
      <c r="J34" s="110"/>
      <c r="K34" s="110"/>
      <c r="L34" s="82"/>
      <c r="M34" s="82"/>
      <c r="N34" s="82"/>
    </row>
    <row r="35" spans="1:14" x14ac:dyDescent="0.2">
      <c r="A35" s="85"/>
      <c r="B35" s="72" t="s">
        <v>334</v>
      </c>
      <c r="C35" s="102"/>
      <c r="D35" s="112"/>
      <c r="E35" s="108"/>
      <c r="F35" s="107"/>
      <c r="G35" s="107"/>
      <c r="H35" s="72" t="s">
        <v>348</v>
      </c>
      <c r="I35" s="107"/>
      <c r="J35" s="108"/>
      <c r="K35" s="108"/>
      <c r="L35" s="107"/>
      <c r="M35" s="107"/>
      <c r="N35" s="107"/>
    </row>
    <row r="36" spans="1:14" x14ac:dyDescent="0.2">
      <c r="A36" s="85"/>
      <c r="B36" s="72" t="s">
        <v>362</v>
      </c>
      <c r="C36" s="102">
        <v>11.5</v>
      </c>
      <c r="D36" s="103">
        <v>177</v>
      </c>
      <c r="E36" s="104">
        <v>13</v>
      </c>
      <c r="F36" s="107">
        <v>323.3</v>
      </c>
      <c r="G36" s="107">
        <v>302.60000000000002</v>
      </c>
      <c r="H36" s="107">
        <v>683.2</v>
      </c>
      <c r="I36" s="107">
        <v>8.6</v>
      </c>
      <c r="J36" s="104">
        <v>174</v>
      </c>
      <c r="K36" s="104">
        <v>5</v>
      </c>
      <c r="L36" s="107">
        <v>206.5</v>
      </c>
      <c r="M36" s="107">
        <v>196.2</v>
      </c>
      <c r="N36" s="107">
        <v>538.70000000000005</v>
      </c>
    </row>
    <row r="37" spans="1:14" x14ac:dyDescent="0.2">
      <c r="A37" s="85"/>
      <c r="C37" s="81"/>
      <c r="D37" s="109"/>
      <c r="E37" s="110"/>
      <c r="F37" s="82"/>
      <c r="G37" s="82"/>
      <c r="H37" s="82"/>
      <c r="I37" s="82"/>
      <c r="J37" s="110"/>
      <c r="K37" s="110"/>
      <c r="L37" s="82"/>
      <c r="M37" s="82"/>
      <c r="N37" s="82"/>
    </row>
    <row r="38" spans="1:14" x14ac:dyDescent="0.2">
      <c r="A38" s="85"/>
      <c r="B38" s="70" t="s">
        <v>350</v>
      </c>
      <c r="C38" s="81">
        <v>0.9</v>
      </c>
      <c r="D38" s="109">
        <v>178</v>
      </c>
      <c r="E38" s="110">
        <v>4</v>
      </c>
      <c r="F38" s="82">
        <v>154</v>
      </c>
      <c r="G38" s="82">
        <v>149.69999999999999</v>
      </c>
      <c r="H38" s="82">
        <v>51.2</v>
      </c>
      <c r="I38" s="82">
        <v>1.5</v>
      </c>
      <c r="J38" s="110">
        <v>216</v>
      </c>
      <c r="K38" s="111">
        <v>0</v>
      </c>
      <c r="L38" s="82">
        <v>148</v>
      </c>
      <c r="M38" s="82">
        <v>148</v>
      </c>
      <c r="N38" s="82">
        <v>128.30000000000001</v>
      </c>
    </row>
    <row r="39" spans="1:14" x14ac:dyDescent="0.2">
      <c r="A39" s="85"/>
      <c r="B39" s="70" t="s">
        <v>351</v>
      </c>
      <c r="C39" s="81">
        <v>0.7</v>
      </c>
      <c r="D39" s="109">
        <v>166</v>
      </c>
      <c r="E39" s="110">
        <v>13</v>
      </c>
      <c r="F39" s="82">
        <v>178.5</v>
      </c>
      <c r="G39" s="82">
        <v>164.7</v>
      </c>
      <c r="H39" s="82">
        <v>97.2</v>
      </c>
      <c r="I39" s="82">
        <v>1.1000000000000001</v>
      </c>
      <c r="J39" s="110">
        <v>171</v>
      </c>
      <c r="K39" s="110">
        <v>2</v>
      </c>
      <c r="L39" s="82">
        <v>148.4</v>
      </c>
      <c r="M39" s="82">
        <v>144.80000000000001</v>
      </c>
      <c r="N39" s="82">
        <v>135</v>
      </c>
    </row>
    <row r="40" spans="1:14" x14ac:dyDescent="0.2">
      <c r="A40" s="85"/>
      <c r="B40" s="70" t="s">
        <v>352</v>
      </c>
      <c r="C40" s="81">
        <v>2.5</v>
      </c>
      <c r="D40" s="109">
        <v>177</v>
      </c>
      <c r="E40" s="110">
        <v>16</v>
      </c>
      <c r="F40" s="82">
        <v>220.3</v>
      </c>
      <c r="G40" s="82">
        <v>200.5</v>
      </c>
      <c r="H40" s="82">
        <v>354.9</v>
      </c>
      <c r="I40" s="82">
        <v>2.4</v>
      </c>
      <c r="J40" s="110">
        <v>174</v>
      </c>
      <c r="K40" s="110">
        <v>5</v>
      </c>
      <c r="L40" s="82">
        <v>188.5</v>
      </c>
      <c r="M40" s="82">
        <v>174.4</v>
      </c>
      <c r="N40" s="82">
        <v>405.9</v>
      </c>
    </row>
    <row r="41" spans="1:14" x14ac:dyDescent="0.2">
      <c r="A41" s="85"/>
      <c r="B41" s="70" t="s">
        <v>353</v>
      </c>
      <c r="C41" s="81">
        <v>4.8</v>
      </c>
      <c r="D41" s="109">
        <v>180</v>
      </c>
      <c r="E41" s="110">
        <v>13</v>
      </c>
      <c r="F41" s="82">
        <v>263.39999999999998</v>
      </c>
      <c r="G41" s="82">
        <v>244.4</v>
      </c>
      <c r="H41" s="82">
        <v>505.6</v>
      </c>
      <c r="I41" s="82">
        <v>4.7</v>
      </c>
      <c r="J41" s="110">
        <v>176</v>
      </c>
      <c r="K41" s="110">
        <v>6</v>
      </c>
      <c r="L41" s="82">
        <v>190.7</v>
      </c>
      <c r="M41" s="82">
        <v>181.8</v>
      </c>
      <c r="N41" s="82">
        <v>520.6</v>
      </c>
    </row>
    <row r="42" spans="1:14" x14ac:dyDescent="0.2">
      <c r="C42" s="76"/>
      <c r="D42" s="101"/>
    </row>
    <row r="43" spans="1:14" x14ac:dyDescent="0.2">
      <c r="A43" s="85"/>
      <c r="B43" s="70" t="s">
        <v>354</v>
      </c>
      <c r="C43" s="81">
        <v>8.1</v>
      </c>
      <c r="D43" s="109">
        <v>176</v>
      </c>
      <c r="E43" s="110">
        <v>12</v>
      </c>
      <c r="F43" s="82">
        <v>305.7</v>
      </c>
      <c r="G43" s="82">
        <v>285.8</v>
      </c>
      <c r="H43" s="82">
        <v>677.3</v>
      </c>
      <c r="I43" s="82">
        <v>5.7</v>
      </c>
      <c r="J43" s="110">
        <v>174</v>
      </c>
      <c r="K43" s="110">
        <v>6</v>
      </c>
      <c r="L43" s="82">
        <v>218.2</v>
      </c>
      <c r="M43" s="82">
        <v>205.7</v>
      </c>
      <c r="N43" s="82">
        <v>504</v>
      </c>
    </row>
    <row r="44" spans="1:14" x14ac:dyDescent="0.2">
      <c r="A44" s="85"/>
      <c r="B44" s="70" t="s">
        <v>355</v>
      </c>
      <c r="C44" s="81">
        <v>10.6</v>
      </c>
      <c r="D44" s="109">
        <v>176</v>
      </c>
      <c r="E44" s="110">
        <v>12</v>
      </c>
      <c r="F44" s="82">
        <v>342.3</v>
      </c>
      <c r="G44" s="82">
        <v>321.8</v>
      </c>
      <c r="H44" s="82">
        <v>799.6</v>
      </c>
      <c r="I44" s="82">
        <v>7.1</v>
      </c>
      <c r="J44" s="110">
        <v>173</v>
      </c>
      <c r="K44" s="110">
        <v>4</v>
      </c>
      <c r="L44" s="82">
        <v>218.1</v>
      </c>
      <c r="M44" s="82">
        <v>205.4</v>
      </c>
      <c r="N44" s="82">
        <v>645.70000000000005</v>
      </c>
    </row>
    <row r="45" spans="1:14" x14ac:dyDescent="0.2">
      <c r="A45" s="85"/>
      <c r="B45" s="70" t="s">
        <v>356</v>
      </c>
      <c r="C45" s="81">
        <v>13</v>
      </c>
      <c r="D45" s="109">
        <v>178</v>
      </c>
      <c r="E45" s="110">
        <v>14</v>
      </c>
      <c r="F45" s="82">
        <v>388.5</v>
      </c>
      <c r="G45" s="82">
        <v>364.5</v>
      </c>
      <c r="H45" s="82">
        <v>883.7</v>
      </c>
      <c r="I45" s="82">
        <v>7.6</v>
      </c>
      <c r="J45" s="110">
        <v>172</v>
      </c>
      <c r="K45" s="110">
        <v>5</v>
      </c>
      <c r="L45" s="82">
        <v>219.4</v>
      </c>
      <c r="M45" s="82">
        <v>210.8</v>
      </c>
      <c r="N45" s="82">
        <v>679.9</v>
      </c>
    </row>
    <row r="46" spans="1:14" x14ac:dyDescent="0.2">
      <c r="A46" s="85"/>
      <c r="B46" s="70" t="s">
        <v>357</v>
      </c>
      <c r="C46" s="81">
        <v>14.2</v>
      </c>
      <c r="D46" s="109">
        <v>177</v>
      </c>
      <c r="E46" s="110">
        <v>14</v>
      </c>
      <c r="F46" s="82">
        <v>363.7</v>
      </c>
      <c r="G46" s="82">
        <v>338.2</v>
      </c>
      <c r="H46" s="82">
        <v>757.8</v>
      </c>
      <c r="I46" s="82">
        <v>9.9</v>
      </c>
      <c r="J46" s="110">
        <v>172</v>
      </c>
      <c r="K46" s="110">
        <v>6</v>
      </c>
      <c r="L46" s="82">
        <v>221.6</v>
      </c>
      <c r="M46" s="82">
        <v>210.3</v>
      </c>
      <c r="N46" s="82">
        <v>526.5</v>
      </c>
    </row>
    <row r="47" spans="1:14" x14ac:dyDescent="0.2">
      <c r="C47" s="76"/>
      <c r="D47" s="101"/>
      <c r="I47" s="82"/>
    </row>
    <row r="48" spans="1:14" x14ac:dyDescent="0.2">
      <c r="A48" s="85"/>
      <c r="B48" s="70" t="s">
        <v>358</v>
      </c>
      <c r="C48" s="81">
        <v>16.399999999999999</v>
      </c>
      <c r="D48" s="109">
        <v>175</v>
      </c>
      <c r="E48" s="110">
        <v>13</v>
      </c>
      <c r="F48" s="82">
        <v>361.5</v>
      </c>
      <c r="G48" s="82">
        <v>338.9</v>
      </c>
      <c r="H48" s="82">
        <v>790</v>
      </c>
      <c r="I48" s="82">
        <v>11.4</v>
      </c>
      <c r="J48" s="110">
        <v>174</v>
      </c>
      <c r="K48" s="110">
        <v>4</v>
      </c>
      <c r="L48" s="82">
        <v>218.8</v>
      </c>
      <c r="M48" s="82">
        <v>207.8</v>
      </c>
      <c r="N48" s="82">
        <v>624.9</v>
      </c>
    </row>
    <row r="49" spans="1:14" x14ac:dyDescent="0.2">
      <c r="A49" s="85"/>
      <c r="B49" s="70" t="s">
        <v>359</v>
      </c>
      <c r="C49" s="81">
        <v>19.3</v>
      </c>
      <c r="D49" s="109">
        <v>176</v>
      </c>
      <c r="E49" s="110">
        <v>14</v>
      </c>
      <c r="F49" s="82">
        <v>346.7</v>
      </c>
      <c r="G49" s="82">
        <v>322.2</v>
      </c>
      <c r="H49" s="82">
        <v>720.1</v>
      </c>
      <c r="I49" s="82">
        <v>13.3</v>
      </c>
      <c r="J49" s="110">
        <v>175</v>
      </c>
      <c r="K49" s="110">
        <v>5</v>
      </c>
      <c r="L49" s="82">
        <v>209.4</v>
      </c>
      <c r="M49" s="82">
        <v>200.9</v>
      </c>
      <c r="N49" s="82">
        <v>594.5</v>
      </c>
    </row>
    <row r="50" spans="1:14" x14ac:dyDescent="0.2">
      <c r="A50" s="85"/>
      <c r="B50" s="70" t="s">
        <v>360</v>
      </c>
      <c r="C50" s="81">
        <v>15</v>
      </c>
      <c r="D50" s="109">
        <v>180</v>
      </c>
      <c r="E50" s="110">
        <v>5</v>
      </c>
      <c r="F50" s="82">
        <v>335</v>
      </c>
      <c r="G50" s="82">
        <v>326.8</v>
      </c>
      <c r="H50" s="82">
        <v>693.5</v>
      </c>
      <c r="I50" s="82">
        <v>19.899999999999999</v>
      </c>
      <c r="J50" s="110">
        <v>176</v>
      </c>
      <c r="K50" s="110">
        <v>4</v>
      </c>
      <c r="L50" s="82">
        <v>181.4</v>
      </c>
      <c r="M50" s="82">
        <v>177.4</v>
      </c>
      <c r="N50" s="82">
        <v>325.60000000000002</v>
      </c>
    </row>
    <row r="51" spans="1:14" x14ac:dyDescent="0.2">
      <c r="A51" s="85"/>
      <c r="B51" s="70" t="s">
        <v>361</v>
      </c>
      <c r="C51" s="81">
        <v>17.5</v>
      </c>
      <c r="D51" s="109">
        <v>168</v>
      </c>
      <c r="E51" s="110">
        <v>3</v>
      </c>
      <c r="F51" s="82">
        <v>252.4</v>
      </c>
      <c r="G51" s="82">
        <v>244.8</v>
      </c>
      <c r="H51" s="82">
        <v>469.6</v>
      </c>
      <c r="I51" s="82">
        <v>19.100000000000001</v>
      </c>
      <c r="J51" s="110">
        <v>175</v>
      </c>
      <c r="K51" s="110">
        <v>4</v>
      </c>
      <c r="L51" s="82">
        <v>231</v>
      </c>
      <c r="M51" s="82">
        <v>222.3</v>
      </c>
      <c r="N51" s="82">
        <v>754.5</v>
      </c>
    </row>
    <row r="52" spans="1:14" x14ac:dyDescent="0.2">
      <c r="B52" s="78"/>
      <c r="C52" s="80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</row>
    <row r="53" spans="1:14" x14ac:dyDescent="0.2">
      <c r="A53" s="85"/>
      <c r="C53" s="81"/>
      <c r="D53" s="109"/>
      <c r="E53" s="110"/>
      <c r="F53" s="82"/>
      <c r="G53" s="82"/>
      <c r="I53" s="82"/>
      <c r="J53" s="110"/>
      <c r="K53" s="110"/>
      <c r="L53" s="82"/>
      <c r="M53" s="82"/>
      <c r="N53" s="82"/>
    </row>
    <row r="54" spans="1:14" x14ac:dyDescent="0.2">
      <c r="A54" s="85"/>
      <c r="B54" s="72" t="s">
        <v>334</v>
      </c>
      <c r="C54" s="102"/>
      <c r="D54" s="112"/>
      <c r="E54" s="108"/>
      <c r="F54" s="107"/>
      <c r="G54" s="107"/>
      <c r="H54" s="72" t="s">
        <v>348</v>
      </c>
      <c r="I54" s="107"/>
      <c r="J54" s="108"/>
      <c r="K54" s="108"/>
      <c r="L54" s="107"/>
      <c r="M54" s="107"/>
      <c r="N54" s="107"/>
    </row>
    <row r="55" spans="1:14" x14ac:dyDescent="0.2">
      <c r="A55" s="85"/>
      <c r="B55" s="72" t="s">
        <v>363</v>
      </c>
      <c r="C55" s="102">
        <v>14.2</v>
      </c>
      <c r="D55" s="103">
        <v>169</v>
      </c>
      <c r="E55" s="104">
        <v>17</v>
      </c>
      <c r="F55" s="107">
        <v>329.4</v>
      </c>
      <c r="G55" s="107">
        <v>297.7</v>
      </c>
      <c r="H55" s="107">
        <v>1021.5</v>
      </c>
      <c r="I55" s="107">
        <v>9.6</v>
      </c>
      <c r="J55" s="104">
        <v>166</v>
      </c>
      <c r="K55" s="104">
        <v>7</v>
      </c>
      <c r="L55" s="107">
        <v>220.4</v>
      </c>
      <c r="M55" s="107">
        <v>208.2</v>
      </c>
      <c r="N55" s="107">
        <v>602.20000000000005</v>
      </c>
    </row>
    <row r="56" spans="1:14" x14ac:dyDescent="0.2">
      <c r="A56" s="85"/>
      <c r="C56" s="81"/>
      <c r="D56" s="109"/>
      <c r="E56" s="110"/>
      <c r="F56" s="82"/>
      <c r="G56" s="82"/>
      <c r="H56" s="82"/>
      <c r="I56" s="82"/>
      <c r="J56" s="110"/>
      <c r="K56" s="110"/>
      <c r="L56" s="82"/>
      <c r="M56" s="82"/>
      <c r="N56" s="82"/>
    </row>
    <row r="57" spans="1:14" x14ac:dyDescent="0.2">
      <c r="A57" s="85"/>
      <c r="B57" s="70" t="s">
        <v>350</v>
      </c>
      <c r="C57" s="81">
        <v>0.5</v>
      </c>
      <c r="D57" s="109">
        <v>200</v>
      </c>
      <c r="E57" s="111">
        <v>0</v>
      </c>
      <c r="F57" s="82">
        <v>126</v>
      </c>
      <c r="G57" s="83">
        <v>126</v>
      </c>
      <c r="H57" s="83">
        <v>0</v>
      </c>
      <c r="I57" s="83" t="s">
        <v>18</v>
      </c>
      <c r="J57" s="83" t="s">
        <v>18</v>
      </c>
      <c r="K57" s="83" t="s">
        <v>18</v>
      </c>
      <c r="L57" s="83" t="s">
        <v>18</v>
      </c>
      <c r="M57" s="83" t="s">
        <v>18</v>
      </c>
      <c r="N57" s="83" t="s">
        <v>18</v>
      </c>
    </row>
    <row r="58" spans="1:14" x14ac:dyDescent="0.2">
      <c r="A58" s="85"/>
      <c r="B58" s="70" t="s">
        <v>351</v>
      </c>
      <c r="C58" s="81">
        <v>1</v>
      </c>
      <c r="D58" s="109">
        <v>168</v>
      </c>
      <c r="E58" s="110">
        <v>6</v>
      </c>
      <c r="F58" s="82">
        <v>174.6</v>
      </c>
      <c r="G58" s="82">
        <v>165.9</v>
      </c>
      <c r="H58" s="82">
        <v>128.80000000000001</v>
      </c>
      <c r="I58" s="82">
        <v>0.8</v>
      </c>
      <c r="J58" s="110">
        <v>169</v>
      </c>
      <c r="K58" s="110">
        <v>8</v>
      </c>
      <c r="L58" s="82">
        <v>158.1</v>
      </c>
      <c r="M58" s="82">
        <v>148.9</v>
      </c>
      <c r="N58" s="82">
        <v>65.7</v>
      </c>
    </row>
    <row r="59" spans="1:14" x14ac:dyDescent="0.2">
      <c r="A59" s="85"/>
      <c r="B59" s="70" t="s">
        <v>352</v>
      </c>
      <c r="C59" s="81">
        <v>3.2</v>
      </c>
      <c r="D59" s="109">
        <v>170</v>
      </c>
      <c r="E59" s="110">
        <v>23</v>
      </c>
      <c r="F59" s="82">
        <v>225.7</v>
      </c>
      <c r="G59" s="82">
        <v>193.3</v>
      </c>
      <c r="H59" s="82">
        <v>529.6</v>
      </c>
      <c r="I59" s="82">
        <v>3.2</v>
      </c>
      <c r="J59" s="110">
        <v>164</v>
      </c>
      <c r="K59" s="110">
        <v>9</v>
      </c>
      <c r="L59" s="82">
        <v>185.7</v>
      </c>
      <c r="M59" s="82">
        <v>173.4</v>
      </c>
      <c r="N59" s="82">
        <v>492.6</v>
      </c>
    </row>
    <row r="60" spans="1:14" x14ac:dyDescent="0.2">
      <c r="A60" s="85"/>
      <c r="B60" s="70" t="s">
        <v>353</v>
      </c>
      <c r="C60" s="81">
        <v>5.7</v>
      </c>
      <c r="D60" s="109">
        <v>170</v>
      </c>
      <c r="E60" s="110">
        <v>22</v>
      </c>
      <c r="F60" s="82">
        <v>258.60000000000002</v>
      </c>
      <c r="G60" s="82">
        <v>221.5</v>
      </c>
      <c r="H60" s="82">
        <v>702.3</v>
      </c>
      <c r="I60" s="82">
        <v>6.7</v>
      </c>
      <c r="J60" s="110">
        <v>166</v>
      </c>
      <c r="K60" s="110">
        <v>8</v>
      </c>
      <c r="L60" s="82">
        <v>201.9</v>
      </c>
      <c r="M60" s="82">
        <v>188.9</v>
      </c>
      <c r="N60" s="82">
        <v>589.70000000000005</v>
      </c>
    </row>
    <row r="61" spans="1:14" x14ac:dyDescent="0.2">
      <c r="C61" s="76"/>
      <c r="D61" s="101"/>
    </row>
    <row r="62" spans="1:14" x14ac:dyDescent="0.2">
      <c r="A62" s="85"/>
      <c r="B62" s="70" t="s">
        <v>354</v>
      </c>
      <c r="C62" s="81">
        <v>8.6</v>
      </c>
      <c r="D62" s="109">
        <v>171</v>
      </c>
      <c r="E62" s="110">
        <v>23</v>
      </c>
      <c r="F62" s="82">
        <v>298</v>
      </c>
      <c r="G62" s="82">
        <v>256</v>
      </c>
      <c r="H62" s="82">
        <v>890.4</v>
      </c>
      <c r="I62" s="82">
        <v>7.4</v>
      </c>
      <c r="J62" s="110">
        <v>167</v>
      </c>
      <c r="K62" s="110">
        <v>9</v>
      </c>
      <c r="L62" s="82">
        <v>220.4</v>
      </c>
      <c r="M62" s="82">
        <v>204.4</v>
      </c>
      <c r="N62" s="82">
        <v>633.20000000000005</v>
      </c>
    </row>
    <row r="63" spans="1:14" x14ac:dyDescent="0.2">
      <c r="A63" s="85"/>
      <c r="B63" s="70" t="s">
        <v>355</v>
      </c>
      <c r="C63" s="81">
        <v>11.5</v>
      </c>
      <c r="D63" s="109">
        <v>170</v>
      </c>
      <c r="E63" s="110">
        <v>19</v>
      </c>
      <c r="F63" s="82">
        <v>337.2</v>
      </c>
      <c r="G63" s="82">
        <v>302.10000000000002</v>
      </c>
      <c r="H63" s="82">
        <v>966.2</v>
      </c>
      <c r="I63" s="82">
        <v>10.7</v>
      </c>
      <c r="J63" s="110">
        <v>167</v>
      </c>
      <c r="K63" s="110">
        <v>7</v>
      </c>
      <c r="L63" s="82">
        <v>239.8</v>
      </c>
      <c r="M63" s="82">
        <v>223.5</v>
      </c>
      <c r="N63" s="82">
        <v>775.9</v>
      </c>
    </row>
    <row r="64" spans="1:14" x14ac:dyDescent="0.2">
      <c r="A64" s="85"/>
      <c r="B64" s="70" t="s">
        <v>356</v>
      </c>
      <c r="C64" s="81">
        <v>17.100000000000001</v>
      </c>
      <c r="D64" s="109">
        <v>167</v>
      </c>
      <c r="E64" s="110">
        <v>13</v>
      </c>
      <c r="F64" s="82">
        <v>362.7</v>
      </c>
      <c r="G64" s="82">
        <v>334.9</v>
      </c>
      <c r="H64" s="82">
        <v>1294.5999999999999</v>
      </c>
      <c r="I64" s="82">
        <v>12.8</v>
      </c>
      <c r="J64" s="110">
        <v>163</v>
      </c>
      <c r="K64" s="110">
        <v>7</v>
      </c>
      <c r="L64" s="82">
        <v>295.2</v>
      </c>
      <c r="M64" s="82">
        <v>242.7</v>
      </c>
      <c r="N64" s="82">
        <v>906.9</v>
      </c>
    </row>
    <row r="65" spans="1:14" x14ac:dyDescent="0.2">
      <c r="A65" s="85"/>
      <c r="B65" s="70" t="s">
        <v>357</v>
      </c>
      <c r="C65" s="81">
        <v>20.5</v>
      </c>
      <c r="D65" s="109">
        <v>168</v>
      </c>
      <c r="E65" s="110">
        <v>14</v>
      </c>
      <c r="F65" s="82">
        <v>394.2</v>
      </c>
      <c r="G65" s="82">
        <v>365.4</v>
      </c>
      <c r="H65" s="82">
        <v>1335.5</v>
      </c>
      <c r="I65" s="82">
        <v>11</v>
      </c>
      <c r="J65" s="110">
        <v>167</v>
      </c>
      <c r="K65" s="110">
        <v>8</v>
      </c>
      <c r="L65" s="82">
        <v>244.9</v>
      </c>
      <c r="M65" s="82">
        <v>230.5</v>
      </c>
      <c r="N65" s="82">
        <v>665.1</v>
      </c>
    </row>
    <row r="66" spans="1:14" x14ac:dyDescent="0.2">
      <c r="C66" s="76"/>
      <c r="D66" s="101"/>
    </row>
    <row r="67" spans="1:14" x14ac:dyDescent="0.2">
      <c r="A67" s="85"/>
      <c r="B67" s="70" t="s">
        <v>358</v>
      </c>
      <c r="C67" s="81">
        <v>23.1</v>
      </c>
      <c r="D67" s="109">
        <v>167</v>
      </c>
      <c r="E67" s="110">
        <v>10</v>
      </c>
      <c r="F67" s="82">
        <v>383.8</v>
      </c>
      <c r="G67" s="82">
        <v>361.5</v>
      </c>
      <c r="H67" s="82">
        <v>1307.2</v>
      </c>
      <c r="I67" s="82">
        <v>13.4</v>
      </c>
      <c r="J67" s="110">
        <v>161</v>
      </c>
      <c r="K67" s="110">
        <v>5</v>
      </c>
      <c r="L67" s="82">
        <v>248</v>
      </c>
      <c r="M67" s="82">
        <v>238.7</v>
      </c>
      <c r="N67" s="82">
        <v>740.6</v>
      </c>
    </row>
    <row r="68" spans="1:14" x14ac:dyDescent="0.2">
      <c r="A68" s="85"/>
      <c r="B68" s="70" t="s">
        <v>359</v>
      </c>
      <c r="C68" s="81">
        <v>25.4</v>
      </c>
      <c r="D68" s="109">
        <v>167</v>
      </c>
      <c r="E68" s="110">
        <v>15</v>
      </c>
      <c r="F68" s="82">
        <v>385.3</v>
      </c>
      <c r="G68" s="82">
        <v>352.4</v>
      </c>
      <c r="H68" s="82">
        <v>1302.5</v>
      </c>
      <c r="I68" s="82">
        <v>17.600000000000001</v>
      </c>
      <c r="J68" s="110">
        <v>168</v>
      </c>
      <c r="K68" s="110">
        <v>5</v>
      </c>
      <c r="L68" s="82">
        <v>248.5</v>
      </c>
      <c r="M68" s="82">
        <v>239.4</v>
      </c>
      <c r="N68" s="82">
        <v>588.20000000000005</v>
      </c>
    </row>
    <row r="69" spans="1:14" x14ac:dyDescent="0.2">
      <c r="A69" s="85"/>
      <c r="B69" s="70" t="s">
        <v>360</v>
      </c>
      <c r="C69" s="81">
        <v>19.2</v>
      </c>
      <c r="D69" s="109">
        <v>171</v>
      </c>
      <c r="E69" s="110">
        <v>8</v>
      </c>
      <c r="F69" s="82">
        <v>351.2</v>
      </c>
      <c r="G69" s="82">
        <v>339.2</v>
      </c>
      <c r="H69" s="82">
        <v>610</v>
      </c>
      <c r="I69" s="82">
        <v>16.8</v>
      </c>
      <c r="J69" s="110">
        <v>176</v>
      </c>
      <c r="K69" s="110">
        <v>4</v>
      </c>
      <c r="L69" s="82">
        <v>205.8</v>
      </c>
      <c r="M69" s="82">
        <v>201.7</v>
      </c>
      <c r="N69" s="82">
        <v>419.9</v>
      </c>
    </row>
    <row r="70" spans="1:14" x14ac:dyDescent="0.2">
      <c r="A70" s="85"/>
      <c r="B70" s="70" t="s">
        <v>361</v>
      </c>
      <c r="C70" s="81">
        <v>15.4</v>
      </c>
      <c r="D70" s="109">
        <v>188</v>
      </c>
      <c r="E70" s="110">
        <v>17</v>
      </c>
      <c r="F70" s="82">
        <v>219.3</v>
      </c>
      <c r="G70" s="82">
        <v>195.1</v>
      </c>
      <c r="H70" s="82">
        <v>370.3</v>
      </c>
      <c r="I70" s="82">
        <v>25.8</v>
      </c>
      <c r="J70" s="110">
        <v>152</v>
      </c>
      <c r="K70" s="110">
        <v>5</v>
      </c>
      <c r="L70" s="82">
        <v>271.39999999999998</v>
      </c>
      <c r="M70" s="82">
        <v>266.60000000000002</v>
      </c>
      <c r="N70" s="82">
        <v>345.5</v>
      </c>
    </row>
    <row r="71" spans="1:14" ht="18" thickBot="1" x14ac:dyDescent="0.25">
      <c r="A71" s="85"/>
      <c r="B71" s="73"/>
      <c r="C71" s="87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</row>
    <row r="72" spans="1:14" x14ac:dyDescent="0.2">
      <c r="A72" s="85"/>
      <c r="C72" s="70" t="s">
        <v>364</v>
      </c>
    </row>
    <row r="73" spans="1:14" x14ac:dyDescent="0.2">
      <c r="A73" s="70"/>
    </row>
    <row r="74" spans="1:14" x14ac:dyDescent="0.2">
      <c r="A74" s="70"/>
    </row>
    <row r="79" spans="1:14" x14ac:dyDescent="0.2">
      <c r="D79" s="72" t="s">
        <v>365</v>
      </c>
    </row>
    <row r="80" spans="1:14" x14ac:dyDescent="0.2">
      <c r="G80" s="113" t="str">
        <f>G7</f>
        <v>＝平成11年(1999)＝</v>
      </c>
    </row>
    <row r="81" spans="2:14" x14ac:dyDescent="0.2">
      <c r="C81" s="70" t="s">
        <v>327</v>
      </c>
    </row>
    <row r="82" spans="2:14" ht="18" thickBot="1" x14ac:dyDescent="0.25">
      <c r="B82" s="73"/>
      <c r="C82" s="75" t="s">
        <v>328</v>
      </c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</row>
    <row r="83" spans="2:14" x14ac:dyDescent="0.2">
      <c r="C83" s="76"/>
      <c r="I83" s="76"/>
    </row>
    <row r="84" spans="2:14" x14ac:dyDescent="0.2">
      <c r="C84" s="80"/>
      <c r="D84" s="78"/>
      <c r="E84" s="78"/>
      <c r="F84" s="96" t="s">
        <v>329</v>
      </c>
      <c r="G84" s="78"/>
      <c r="H84" s="78"/>
      <c r="I84" s="80"/>
      <c r="J84" s="78"/>
      <c r="K84" s="78"/>
      <c r="L84" s="96" t="s">
        <v>330</v>
      </c>
      <c r="M84" s="78"/>
      <c r="N84" s="78"/>
    </row>
    <row r="85" spans="2:14" x14ac:dyDescent="0.2">
      <c r="C85" s="76"/>
      <c r="D85" s="79" t="s">
        <v>331</v>
      </c>
      <c r="E85" s="78"/>
      <c r="F85" s="77" t="s">
        <v>332</v>
      </c>
      <c r="G85" s="78"/>
      <c r="H85" s="77" t="s">
        <v>333</v>
      </c>
      <c r="I85" s="76"/>
      <c r="J85" s="79" t="s">
        <v>331</v>
      </c>
      <c r="K85" s="78"/>
      <c r="L85" s="77" t="s">
        <v>332</v>
      </c>
      <c r="M85" s="78"/>
      <c r="N85" s="77" t="s">
        <v>333</v>
      </c>
    </row>
    <row r="86" spans="2:14" x14ac:dyDescent="0.2">
      <c r="B86" s="70" t="s">
        <v>334</v>
      </c>
      <c r="C86" s="77" t="s">
        <v>335</v>
      </c>
      <c r="D86" s="76"/>
      <c r="E86" s="76"/>
      <c r="F86" s="77" t="s">
        <v>336</v>
      </c>
      <c r="G86" s="77" t="s">
        <v>337</v>
      </c>
      <c r="H86" s="77" t="s">
        <v>338</v>
      </c>
      <c r="I86" s="77" t="s">
        <v>335</v>
      </c>
      <c r="J86" s="76"/>
      <c r="K86" s="76"/>
      <c r="L86" s="77" t="s">
        <v>336</v>
      </c>
      <c r="M86" s="77" t="s">
        <v>337</v>
      </c>
      <c r="N86" s="77" t="s">
        <v>338</v>
      </c>
    </row>
    <row r="87" spans="2:14" x14ac:dyDescent="0.2">
      <c r="B87" s="97" t="s">
        <v>339</v>
      </c>
      <c r="C87" s="79" t="s">
        <v>340</v>
      </c>
      <c r="D87" s="79" t="s">
        <v>341</v>
      </c>
      <c r="E87" s="79" t="s">
        <v>342</v>
      </c>
      <c r="F87" s="79" t="s">
        <v>343</v>
      </c>
      <c r="G87" s="79" t="s">
        <v>344</v>
      </c>
      <c r="H87" s="79" t="s">
        <v>343</v>
      </c>
      <c r="I87" s="79" t="s">
        <v>340</v>
      </c>
      <c r="J87" s="79" t="s">
        <v>341</v>
      </c>
      <c r="K87" s="79" t="s">
        <v>342</v>
      </c>
      <c r="L87" s="79" t="s">
        <v>343</v>
      </c>
      <c r="M87" s="79" t="s">
        <v>344</v>
      </c>
      <c r="N87" s="79" t="s">
        <v>343</v>
      </c>
    </row>
    <row r="88" spans="2:14" x14ac:dyDescent="0.2">
      <c r="C88" s="98" t="s">
        <v>345</v>
      </c>
      <c r="D88" s="99" t="s">
        <v>346</v>
      </c>
      <c r="E88" s="100" t="s">
        <v>346</v>
      </c>
      <c r="F88" s="100" t="s">
        <v>347</v>
      </c>
      <c r="G88" s="100" t="s">
        <v>347</v>
      </c>
      <c r="H88" s="100" t="s">
        <v>347</v>
      </c>
      <c r="I88" s="100" t="s">
        <v>345</v>
      </c>
      <c r="J88" s="100" t="s">
        <v>346</v>
      </c>
      <c r="K88" s="100" t="s">
        <v>346</v>
      </c>
      <c r="L88" s="100" t="s">
        <v>347</v>
      </c>
      <c r="M88" s="100" t="s">
        <v>347</v>
      </c>
      <c r="N88" s="100" t="s">
        <v>347</v>
      </c>
    </row>
    <row r="89" spans="2:14" x14ac:dyDescent="0.2">
      <c r="B89" s="72" t="s">
        <v>334</v>
      </c>
      <c r="C89" s="76"/>
      <c r="D89" s="101"/>
      <c r="H89" s="72" t="s">
        <v>348</v>
      </c>
    </row>
    <row r="90" spans="2:14" x14ac:dyDescent="0.2">
      <c r="B90" s="72" t="s">
        <v>366</v>
      </c>
      <c r="C90" s="114">
        <v>18.7</v>
      </c>
      <c r="D90" s="103">
        <v>160</v>
      </c>
      <c r="E90" s="104">
        <v>13</v>
      </c>
      <c r="F90" s="105">
        <v>405.1</v>
      </c>
      <c r="G90" s="105">
        <v>368.8</v>
      </c>
      <c r="H90" s="106">
        <v>1777.8</v>
      </c>
      <c r="I90" s="107">
        <v>10.199999999999999</v>
      </c>
      <c r="J90" s="104">
        <v>155</v>
      </c>
      <c r="K90" s="104">
        <v>5</v>
      </c>
      <c r="L90" s="107">
        <v>262.8</v>
      </c>
      <c r="M90" s="107">
        <v>245.4</v>
      </c>
      <c r="N90" s="107">
        <v>999.8</v>
      </c>
    </row>
    <row r="91" spans="2:14" x14ac:dyDescent="0.2">
      <c r="C91" s="81"/>
      <c r="D91" s="109"/>
      <c r="E91" s="110"/>
      <c r="F91" s="82"/>
      <c r="G91" s="82"/>
      <c r="H91" s="82"/>
      <c r="I91" s="82"/>
      <c r="J91" s="110"/>
      <c r="K91" s="110"/>
      <c r="L91" s="82"/>
      <c r="M91" s="82"/>
      <c r="N91" s="82"/>
    </row>
    <row r="92" spans="2:14" x14ac:dyDescent="0.2">
      <c r="B92" s="70" t="s">
        <v>350</v>
      </c>
      <c r="C92" s="92" t="s">
        <v>367</v>
      </c>
      <c r="D92" s="115" t="s">
        <v>367</v>
      </c>
      <c r="E92" s="115" t="s">
        <v>367</v>
      </c>
      <c r="F92" s="115" t="s">
        <v>367</v>
      </c>
      <c r="G92" s="115" t="s">
        <v>367</v>
      </c>
      <c r="H92" s="115" t="s">
        <v>367</v>
      </c>
      <c r="I92" s="83" t="s">
        <v>367</v>
      </c>
      <c r="J92" s="83" t="s">
        <v>367</v>
      </c>
      <c r="K92" s="83" t="s">
        <v>367</v>
      </c>
      <c r="L92" s="83" t="s">
        <v>367</v>
      </c>
      <c r="M92" s="83" t="s">
        <v>367</v>
      </c>
      <c r="N92" s="83" t="s">
        <v>367</v>
      </c>
    </row>
    <row r="93" spans="2:14" x14ac:dyDescent="0.2">
      <c r="B93" s="70" t="s">
        <v>351</v>
      </c>
      <c r="C93" s="81">
        <v>1</v>
      </c>
      <c r="D93" s="109">
        <v>165</v>
      </c>
      <c r="E93" s="110">
        <v>10</v>
      </c>
      <c r="F93" s="82">
        <v>176.7</v>
      </c>
      <c r="G93" s="82">
        <v>162.30000000000001</v>
      </c>
      <c r="H93" s="82">
        <v>263.5</v>
      </c>
      <c r="I93" s="82">
        <v>0.6</v>
      </c>
      <c r="J93" s="110">
        <v>169</v>
      </c>
      <c r="K93" s="110">
        <v>4</v>
      </c>
      <c r="L93" s="82">
        <v>165</v>
      </c>
      <c r="M93" s="82">
        <v>160.4</v>
      </c>
      <c r="N93" s="82">
        <v>16.100000000000001</v>
      </c>
    </row>
    <row r="94" spans="2:14" x14ac:dyDescent="0.2">
      <c r="B94" s="70" t="s">
        <v>352</v>
      </c>
      <c r="C94" s="81">
        <v>3.4</v>
      </c>
      <c r="D94" s="109">
        <v>162</v>
      </c>
      <c r="E94" s="110">
        <v>15</v>
      </c>
      <c r="F94" s="82">
        <v>240.4</v>
      </c>
      <c r="G94" s="82">
        <v>210.2</v>
      </c>
      <c r="H94" s="82">
        <v>677.4</v>
      </c>
      <c r="I94" s="82">
        <v>2.5</v>
      </c>
      <c r="J94" s="110">
        <v>158</v>
      </c>
      <c r="K94" s="110">
        <v>6</v>
      </c>
      <c r="L94" s="82">
        <v>216.4</v>
      </c>
      <c r="M94" s="82">
        <v>194.6</v>
      </c>
      <c r="N94" s="82">
        <v>571.79999999999995</v>
      </c>
    </row>
    <row r="95" spans="2:14" x14ac:dyDescent="0.2">
      <c r="B95" s="70" t="s">
        <v>353</v>
      </c>
      <c r="C95" s="81">
        <v>6.8</v>
      </c>
      <c r="D95" s="109">
        <v>162</v>
      </c>
      <c r="E95" s="110">
        <v>21</v>
      </c>
      <c r="F95" s="82">
        <v>284</v>
      </c>
      <c r="G95" s="82">
        <v>242.6</v>
      </c>
      <c r="H95" s="82">
        <v>1057.7</v>
      </c>
      <c r="I95" s="82">
        <v>6.2</v>
      </c>
      <c r="J95" s="110">
        <v>160</v>
      </c>
      <c r="K95" s="110">
        <v>7</v>
      </c>
      <c r="L95" s="82">
        <v>236.9</v>
      </c>
      <c r="M95" s="82">
        <v>217.5</v>
      </c>
      <c r="N95" s="82">
        <v>899</v>
      </c>
    </row>
    <row r="96" spans="2:14" x14ac:dyDescent="0.2">
      <c r="C96" s="76"/>
      <c r="D96" s="101"/>
    </row>
    <row r="97" spans="2:14" x14ac:dyDescent="0.2">
      <c r="B97" s="70" t="s">
        <v>354</v>
      </c>
      <c r="C97" s="81">
        <v>10.6</v>
      </c>
      <c r="D97" s="109">
        <v>161</v>
      </c>
      <c r="E97" s="110">
        <v>16</v>
      </c>
      <c r="F97" s="82">
        <v>352.9</v>
      </c>
      <c r="G97" s="82">
        <v>313.7</v>
      </c>
      <c r="H97" s="82">
        <v>1458.6</v>
      </c>
      <c r="I97" s="82">
        <v>8.5</v>
      </c>
      <c r="J97" s="110">
        <v>153</v>
      </c>
      <c r="K97" s="110">
        <v>5</v>
      </c>
      <c r="L97" s="82">
        <v>238.2</v>
      </c>
      <c r="M97" s="82">
        <v>217.8</v>
      </c>
      <c r="N97" s="82">
        <v>900.6</v>
      </c>
    </row>
    <row r="98" spans="2:14" x14ac:dyDescent="0.2">
      <c r="B98" s="70" t="s">
        <v>355</v>
      </c>
      <c r="C98" s="81">
        <v>15.7</v>
      </c>
      <c r="D98" s="109">
        <v>163</v>
      </c>
      <c r="E98" s="110">
        <v>16</v>
      </c>
      <c r="F98" s="82">
        <v>427.1</v>
      </c>
      <c r="G98" s="82">
        <v>382.6</v>
      </c>
      <c r="H98" s="82">
        <v>1883.8</v>
      </c>
      <c r="I98" s="82">
        <v>7</v>
      </c>
      <c r="J98" s="110">
        <v>150</v>
      </c>
      <c r="K98" s="110">
        <v>2</v>
      </c>
      <c r="L98" s="82">
        <v>238.8</v>
      </c>
      <c r="M98" s="82">
        <v>227.8</v>
      </c>
      <c r="N98" s="82">
        <v>701.7</v>
      </c>
    </row>
    <row r="99" spans="2:14" x14ac:dyDescent="0.2">
      <c r="B99" s="70" t="s">
        <v>356</v>
      </c>
      <c r="C99" s="81">
        <v>20.3</v>
      </c>
      <c r="D99" s="109">
        <v>157</v>
      </c>
      <c r="E99" s="110">
        <v>10</v>
      </c>
      <c r="F99" s="82">
        <v>468</v>
      </c>
      <c r="G99" s="82">
        <v>430.8</v>
      </c>
      <c r="H99" s="82">
        <v>2107</v>
      </c>
      <c r="I99" s="82">
        <v>11.9</v>
      </c>
      <c r="J99" s="110">
        <v>156</v>
      </c>
      <c r="K99" s="110">
        <v>6</v>
      </c>
      <c r="L99" s="82">
        <v>288.8</v>
      </c>
      <c r="M99" s="82">
        <v>273.5</v>
      </c>
      <c r="N99" s="82">
        <v>1123</v>
      </c>
    </row>
    <row r="100" spans="2:14" x14ac:dyDescent="0.2">
      <c r="B100" s="70" t="s">
        <v>357</v>
      </c>
      <c r="C100" s="81">
        <v>27.1</v>
      </c>
      <c r="D100" s="109">
        <v>156</v>
      </c>
      <c r="E100" s="110">
        <v>9</v>
      </c>
      <c r="F100" s="82">
        <v>487.1</v>
      </c>
      <c r="G100" s="82">
        <v>450.6</v>
      </c>
      <c r="H100" s="82">
        <v>2303.1</v>
      </c>
      <c r="I100" s="82">
        <v>15.5</v>
      </c>
      <c r="J100" s="110">
        <v>154</v>
      </c>
      <c r="K100" s="110">
        <v>5</v>
      </c>
      <c r="L100" s="82">
        <v>366.8</v>
      </c>
      <c r="M100" s="82">
        <v>341.5</v>
      </c>
      <c r="N100" s="82">
        <v>1608.6</v>
      </c>
    </row>
    <row r="101" spans="2:14" x14ac:dyDescent="0.2">
      <c r="C101" s="76"/>
      <c r="D101" s="101"/>
    </row>
    <row r="102" spans="2:14" x14ac:dyDescent="0.2">
      <c r="B102" s="70" t="s">
        <v>358</v>
      </c>
      <c r="C102" s="81">
        <v>31.3</v>
      </c>
      <c r="D102" s="109">
        <v>158</v>
      </c>
      <c r="E102" s="110">
        <v>8</v>
      </c>
      <c r="F102" s="82">
        <v>509.9</v>
      </c>
      <c r="G102" s="82">
        <v>479.6</v>
      </c>
      <c r="H102" s="82">
        <v>2499.3000000000002</v>
      </c>
      <c r="I102" s="82">
        <v>21.4</v>
      </c>
      <c r="J102" s="110">
        <v>147</v>
      </c>
      <c r="K102" s="110">
        <v>3</v>
      </c>
      <c r="L102" s="82">
        <v>318.60000000000002</v>
      </c>
      <c r="M102" s="82">
        <v>309.7</v>
      </c>
      <c r="N102" s="82">
        <v>1462.6</v>
      </c>
    </row>
    <row r="103" spans="2:14" x14ac:dyDescent="0.2">
      <c r="B103" s="70" t="s">
        <v>359</v>
      </c>
      <c r="C103" s="81">
        <v>35.6</v>
      </c>
      <c r="D103" s="109">
        <v>161</v>
      </c>
      <c r="E103" s="110">
        <v>6</v>
      </c>
      <c r="F103" s="82">
        <v>436.9</v>
      </c>
      <c r="G103" s="82">
        <v>405.9</v>
      </c>
      <c r="H103" s="82">
        <v>1974.6</v>
      </c>
      <c r="I103" s="82">
        <v>21.5</v>
      </c>
      <c r="J103" s="110">
        <v>158</v>
      </c>
      <c r="K103" s="110">
        <v>3</v>
      </c>
      <c r="L103" s="82">
        <v>286.3</v>
      </c>
      <c r="M103" s="82">
        <v>272</v>
      </c>
      <c r="N103" s="82">
        <v>1292.7</v>
      </c>
    </row>
    <row r="104" spans="2:14" x14ac:dyDescent="0.2">
      <c r="B104" s="70" t="s">
        <v>360</v>
      </c>
      <c r="C104" s="81">
        <v>9.1</v>
      </c>
      <c r="D104" s="109">
        <v>157</v>
      </c>
      <c r="E104" s="111">
        <v>0</v>
      </c>
      <c r="F104" s="82">
        <v>180.4</v>
      </c>
      <c r="G104" s="82">
        <v>180.3</v>
      </c>
      <c r="H104" s="82">
        <v>676.9</v>
      </c>
      <c r="I104" s="82">
        <v>15.3</v>
      </c>
      <c r="J104" s="110">
        <v>158</v>
      </c>
      <c r="K104" s="111">
        <v>0</v>
      </c>
      <c r="L104" s="82">
        <v>206.4</v>
      </c>
      <c r="M104" s="82">
        <v>206.1</v>
      </c>
      <c r="N104" s="82">
        <v>881.3</v>
      </c>
    </row>
    <row r="105" spans="2:14" x14ac:dyDescent="0.2">
      <c r="B105" s="70" t="s">
        <v>361</v>
      </c>
      <c r="C105" s="81">
        <v>15.7</v>
      </c>
      <c r="D105" s="109">
        <v>169</v>
      </c>
      <c r="E105" s="111">
        <v>0</v>
      </c>
      <c r="F105" s="82">
        <v>191.9</v>
      </c>
      <c r="G105" s="82">
        <v>191.9</v>
      </c>
      <c r="H105" s="82">
        <v>694</v>
      </c>
      <c r="I105" s="82">
        <v>27.4</v>
      </c>
      <c r="J105" s="110">
        <v>137</v>
      </c>
      <c r="K105" s="110">
        <v>1</v>
      </c>
      <c r="L105" s="82">
        <v>314.2</v>
      </c>
      <c r="M105" s="82">
        <v>313.39999999999998</v>
      </c>
      <c r="N105" s="82">
        <v>1514.3</v>
      </c>
    </row>
    <row r="106" spans="2:14" x14ac:dyDescent="0.2">
      <c r="B106" s="78"/>
      <c r="C106" s="80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</row>
    <row r="107" spans="2:14" x14ac:dyDescent="0.2">
      <c r="C107" s="81"/>
      <c r="D107" s="109"/>
      <c r="E107" s="110"/>
      <c r="F107" s="82"/>
      <c r="G107" s="82"/>
      <c r="H107" s="82"/>
      <c r="I107" s="82"/>
      <c r="J107" s="110"/>
      <c r="K107" s="110"/>
      <c r="L107" s="82"/>
      <c r="M107" s="82"/>
      <c r="N107" s="82"/>
    </row>
    <row r="108" spans="2:14" x14ac:dyDescent="0.2">
      <c r="C108" s="102"/>
      <c r="D108" s="112"/>
      <c r="E108" s="108"/>
      <c r="F108" s="107"/>
      <c r="G108" s="107"/>
      <c r="H108" s="72" t="s">
        <v>368</v>
      </c>
      <c r="I108" s="107"/>
      <c r="J108" s="108"/>
      <c r="K108" s="108"/>
      <c r="L108" s="107"/>
      <c r="M108" s="107"/>
      <c r="N108" s="107"/>
    </row>
    <row r="109" spans="2:14" x14ac:dyDescent="0.2">
      <c r="B109" s="72" t="s">
        <v>349</v>
      </c>
      <c r="C109" s="102">
        <v>12.9</v>
      </c>
      <c r="D109" s="103">
        <v>173</v>
      </c>
      <c r="E109" s="104">
        <v>12</v>
      </c>
      <c r="F109" s="107">
        <v>351.7</v>
      </c>
      <c r="G109" s="107">
        <v>333.9</v>
      </c>
      <c r="H109" s="107">
        <v>779.1</v>
      </c>
      <c r="I109" s="107">
        <v>9.6999999999999993</v>
      </c>
      <c r="J109" s="104">
        <v>171</v>
      </c>
      <c r="K109" s="104">
        <v>3</v>
      </c>
      <c r="L109" s="107">
        <v>213.5</v>
      </c>
      <c r="M109" s="107">
        <v>210.1</v>
      </c>
      <c r="N109" s="107">
        <v>559.79999999999995</v>
      </c>
    </row>
    <row r="110" spans="2:14" x14ac:dyDescent="0.2">
      <c r="C110" s="81"/>
      <c r="D110" s="109"/>
      <c r="E110" s="110"/>
      <c r="F110" s="82"/>
      <c r="G110" s="82"/>
      <c r="H110" s="82"/>
      <c r="I110" s="82"/>
      <c r="J110" s="110"/>
      <c r="K110" s="110"/>
      <c r="L110" s="82"/>
      <c r="M110" s="82"/>
      <c r="N110" s="82"/>
    </row>
    <row r="111" spans="2:14" x14ac:dyDescent="0.2">
      <c r="B111" s="70" t="s">
        <v>350</v>
      </c>
      <c r="C111" s="81">
        <v>1.5</v>
      </c>
      <c r="D111" s="109">
        <v>184</v>
      </c>
      <c r="E111" s="110">
        <v>11</v>
      </c>
      <c r="F111" s="82">
        <v>201.6</v>
      </c>
      <c r="G111" s="82">
        <v>188.8</v>
      </c>
      <c r="H111" s="82">
        <v>150</v>
      </c>
      <c r="I111" s="83" t="s">
        <v>367</v>
      </c>
      <c r="J111" s="83" t="s">
        <v>367</v>
      </c>
      <c r="K111" s="83" t="s">
        <v>367</v>
      </c>
      <c r="L111" s="83" t="s">
        <v>367</v>
      </c>
      <c r="M111" s="83" t="s">
        <v>367</v>
      </c>
      <c r="N111" s="83" t="s">
        <v>367</v>
      </c>
    </row>
    <row r="112" spans="2:14" x14ac:dyDescent="0.2">
      <c r="B112" s="70" t="s">
        <v>351</v>
      </c>
      <c r="C112" s="81">
        <v>0.7</v>
      </c>
      <c r="D112" s="109">
        <v>166</v>
      </c>
      <c r="E112" s="110">
        <v>13</v>
      </c>
      <c r="F112" s="82">
        <v>186</v>
      </c>
      <c r="G112" s="82">
        <v>172.8</v>
      </c>
      <c r="H112" s="82">
        <v>176.5</v>
      </c>
      <c r="I112" s="82">
        <v>1.4</v>
      </c>
      <c r="J112" s="110">
        <v>159</v>
      </c>
      <c r="K112" s="110">
        <v>3</v>
      </c>
      <c r="L112" s="82">
        <v>129.69999999999999</v>
      </c>
      <c r="M112" s="82">
        <v>126.7</v>
      </c>
      <c r="N112" s="82">
        <v>334.8</v>
      </c>
    </row>
    <row r="113" spans="2:14" x14ac:dyDescent="0.2">
      <c r="B113" s="70" t="s">
        <v>352</v>
      </c>
      <c r="C113" s="81">
        <v>2.8</v>
      </c>
      <c r="D113" s="109">
        <v>172</v>
      </c>
      <c r="E113" s="110">
        <v>20</v>
      </c>
      <c r="F113" s="82">
        <v>227.5</v>
      </c>
      <c r="G113" s="82">
        <v>204.2</v>
      </c>
      <c r="H113" s="82">
        <v>406.5</v>
      </c>
      <c r="I113" s="82">
        <v>2.8</v>
      </c>
      <c r="J113" s="110">
        <v>169</v>
      </c>
      <c r="K113" s="110">
        <v>3</v>
      </c>
      <c r="L113" s="82">
        <v>167.3</v>
      </c>
      <c r="M113" s="82">
        <v>164.1</v>
      </c>
      <c r="N113" s="82">
        <v>394.6</v>
      </c>
    </row>
    <row r="114" spans="2:14" x14ac:dyDescent="0.2">
      <c r="B114" s="70" t="s">
        <v>353</v>
      </c>
      <c r="C114" s="81">
        <v>5.5</v>
      </c>
      <c r="D114" s="109">
        <v>174</v>
      </c>
      <c r="E114" s="110">
        <v>22</v>
      </c>
      <c r="F114" s="82">
        <v>273.8</v>
      </c>
      <c r="G114" s="82">
        <v>245.2</v>
      </c>
      <c r="H114" s="82">
        <v>580.4</v>
      </c>
      <c r="I114" s="82">
        <v>4</v>
      </c>
      <c r="J114" s="110">
        <v>166</v>
      </c>
      <c r="K114" s="110">
        <v>5</v>
      </c>
      <c r="L114" s="82">
        <v>184.1</v>
      </c>
      <c r="M114" s="82">
        <v>178.5</v>
      </c>
      <c r="N114" s="82">
        <v>534.79999999999995</v>
      </c>
    </row>
    <row r="115" spans="2:14" x14ac:dyDescent="0.2">
      <c r="C115" s="76"/>
      <c r="D115" s="101"/>
    </row>
    <row r="116" spans="2:14" x14ac:dyDescent="0.2">
      <c r="B116" s="70" t="s">
        <v>354</v>
      </c>
      <c r="C116" s="81">
        <v>8.5</v>
      </c>
      <c r="D116" s="109">
        <v>168</v>
      </c>
      <c r="E116" s="110">
        <v>15</v>
      </c>
      <c r="F116" s="82">
        <v>336.3</v>
      </c>
      <c r="G116" s="82">
        <v>312.2</v>
      </c>
      <c r="H116" s="82">
        <v>758.9</v>
      </c>
      <c r="I116" s="82">
        <v>5.8</v>
      </c>
      <c r="J116" s="110">
        <v>168</v>
      </c>
      <c r="K116" s="110">
        <v>5</v>
      </c>
      <c r="L116" s="82">
        <v>212.1</v>
      </c>
      <c r="M116" s="82">
        <v>205.6</v>
      </c>
      <c r="N116" s="82">
        <v>488.7</v>
      </c>
    </row>
    <row r="117" spans="2:14" x14ac:dyDescent="0.2">
      <c r="B117" s="70" t="s">
        <v>355</v>
      </c>
      <c r="C117" s="81">
        <v>11.8</v>
      </c>
      <c r="D117" s="109">
        <v>174</v>
      </c>
      <c r="E117" s="110">
        <v>15</v>
      </c>
      <c r="F117" s="82">
        <v>358.1</v>
      </c>
      <c r="G117" s="82">
        <v>333.8</v>
      </c>
      <c r="H117" s="82">
        <v>756.8</v>
      </c>
      <c r="I117" s="82">
        <v>8.8000000000000007</v>
      </c>
      <c r="J117" s="110">
        <v>175</v>
      </c>
      <c r="K117" s="110">
        <v>3</v>
      </c>
      <c r="L117" s="82">
        <v>191.8</v>
      </c>
      <c r="M117" s="82">
        <v>186</v>
      </c>
      <c r="N117" s="82">
        <v>516.20000000000005</v>
      </c>
    </row>
    <row r="118" spans="2:14" x14ac:dyDescent="0.2">
      <c r="B118" s="70" t="s">
        <v>356</v>
      </c>
      <c r="C118" s="81">
        <v>15.2</v>
      </c>
      <c r="D118" s="109">
        <v>175</v>
      </c>
      <c r="E118" s="110">
        <v>7</v>
      </c>
      <c r="F118" s="82">
        <v>401.4</v>
      </c>
      <c r="G118" s="82">
        <v>391.2</v>
      </c>
      <c r="H118" s="82">
        <v>1131.8</v>
      </c>
      <c r="I118" s="82">
        <v>9.6999999999999993</v>
      </c>
      <c r="J118" s="110">
        <v>168</v>
      </c>
      <c r="K118" s="110">
        <v>2</v>
      </c>
      <c r="L118" s="82">
        <v>209.6</v>
      </c>
      <c r="M118" s="82">
        <v>206.7</v>
      </c>
      <c r="N118" s="82">
        <v>732.5</v>
      </c>
    </row>
    <row r="119" spans="2:14" x14ac:dyDescent="0.2">
      <c r="B119" s="70" t="s">
        <v>357</v>
      </c>
      <c r="C119" s="81">
        <v>16.2</v>
      </c>
      <c r="D119" s="109">
        <v>172</v>
      </c>
      <c r="E119" s="110">
        <v>8</v>
      </c>
      <c r="F119" s="82">
        <v>399.5</v>
      </c>
      <c r="G119" s="82">
        <v>385</v>
      </c>
      <c r="H119" s="82">
        <v>903.8</v>
      </c>
      <c r="I119" s="82">
        <v>8.3000000000000007</v>
      </c>
      <c r="J119" s="110">
        <v>165</v>
      </c>
      <c r="K119" s="110">
        <v>5</v>
      </c>
      <c r="L119" s="82">
        <v>240.2</v>
      </c>
      <c r="M119" s="82">
        <v>232.2</v>
      </c>
      <c r="N119" s="82">
        <v>532.6</v>
      </c>
    </row>
    <row r="120" spans="2:14" x14ac:dyDescent="0.2">
      <c r="C120" s="76"/>
      <c r="D120" s="101"/>
    </row>
    <row r="121" spans="2:14" x14ac:dyDescent="0.2">
      <c r="B121" s="70" t="s">
        <v>358</v>
      </c>
      <c r="C121" s="81">
        <v>20.2</v>
      </c>
      <c r="D121" s="109">
        <v>174</v>
      </c>
      <c r="E121" s="110">
        <v>9</v>
      </c>
      <c r="F121" s="82">
        <v>415.8</v>
      </c>
      <c r="G121" s="82">
        <v>402.5</v>
      </c>
      <c r="H121" s="82">
        <v>937.6</v>
      </c>
      <c r="I121" s="82">
        <v>12.1</v>
      </c>
      <c r="J121" s="110">
        <v>174</v>
      </c>
      <c r="K121" s="111">
        <v>0</v>
      </c>
      <c r="L121" s="82">
        <v>212.5</v>
      </c>
      <c r="M121" s="82">
        <v>212.5</v>
      </c>
      <c r="N121" s="82">
        <v>215.9</v>
      </c>
    </row>
    <row r="122" spans="2:14" x14ac:dyDescent="0.2">
      <c r="B122" s="70" t="s">
        <v>359</v>
      </c>
      <c r="C122" s="81">
        <v>16.8</v>
      </c>
      <c r="D122" s="109">
        <v>172</v>
      </c>
      <c r="E122" s="110">
        <v>14</v>
      </c>
      <c r="F122" s="82">
        <v>397.6</v>
      </c>
      <c r="G122" s="82">
        <v>376</v>
      </c>
      <c r="H122" s="82">
        <v>750.2</v>
      </c>
      <c r="I122" s="82">
        <v>16.8</v>
      </c>
      <c r="J122" s="110">
        <v>179</v>
      </c>
      <c r="K122" s="110">
        <v>2</v>
      </c>
      <c r="L122" s="82">
        <v>217.2</v>
      </c>
      <c r="M122" s="82">
        <v>215.5</v>
      </c>
      <c r="N122" s="82">
        <v>760</v>
      </c>
    </row>
    <row r="123" spans="2:14" x14ac:dyDescent="0.2">
      <c r="B123" s="70" t="s">
        <v>360</v>
      </c>
      <c r="C123" s="81">
        <v>18.3</v>
      </c>
      <c r="D123" s="109">
        <v>180</v>
      </c>
      <c r="E123" s="110">
        <v>3</v>
      </c>
      <c r="F123" s="82">
        <v>379.4</v>
      </c>
      <c r="G123" s="82">
        <v>375.1</v>
      </c>
      <c r="H123" s="82">
        <v>595.29999999999995</v>
      </c>
      <c r="I123" s="82">
        <v>30.8</v>
      </c>
      <c r="J123" s="110">
        <v>184</v>
      </c>
      <c r="K123" s="111">
        <v>0</v>
      </c>
      <c r="L123" s="82">
        <v>454.1</v>
      </c>
      <c r="M123" s="82">
        <v>453.9</v>
      </c>
      <c r="N123" s="82">
        <v>19.600000000000001</v>
      </c>
    </row>
    <row r="124" spans="2:14" x14ac:dyDescent="0.2">
      <c r="B124" s="70" t="s">
        <v>361</v>
      </c>
      <c r="C124" s="81">
        <v>23.8</v>
      </c>
      <c r="D124" s="109">
        <v>156</v>
      </c>
      <c r="E124" s="111">
        <v>0</v>
      </c>
      <c r="F124" s="82">
        <v>216.3</v>
      </c>
      <c r="G124" s="82">
        <v>216.3</v>
      </c>
      <c r="H124" s="82">
        <v>896.3</v>
      </c>
      <c r="I124" s="82">
        <v>18.3</v>
      </c>
      <c r="J124" s="110">
        <v>173</v>
      </c>
      <c r="K124" s="111">
        <v>0</v>
      </c>
      <c r="L124" s="82">
        <v>389.4</v>
      </c>
      <c r="M124" s="82">
        <v>389.4</v>
      </c>
      <c r="N124" s="82">
        <v>1649.1</v>
      </c>
    </row>
    <row r="125" spans="2:14" x14ac:dyDescent="0.2">
      <c r="B125" s="78"/>
      <c r="C125" s="80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</row>
    <row r="126" spans="2:14" x14ac:dyDescent="0.2">
      <c r="C126" s="81"/>
      <c r="D126" s="109"/>
      <c r="E126" s="110"/>
      <c r="F126" s="82"/>
      <c r="G126" s="82"/>
      <c r="H126" s="82"/>
      <c r="I126" s="82"/>
      <c r="J126" s="110"/>
      <c r="K126" s="110"/>
      <c r="L126" s="82"/>
      <c r="M126" s="82"/>
      <c r="N126" s="82"/>
    </row>
    <row r="127" spans="2:14" x14ac:dyDescent="0.2">
      <c r="C127" s="102"/>
      <c r="D127" s="112"/>
      <c r="E127" s="108"/>
      <c r="F127" s="107"/>
      <c r="G127" s="107"/>
      <c r="H127" s="72" t="s">
        <v>369</v>
      </c>
      <c r="I127" s="107"/>
      <c r="J127" s="108"/>
      <c r="K127" s="108"/>
      <c r="L127" s="107"/>
      <c r="M127" s="107"/>
      <c r="N127" s="107"/>
    </row>
    <row r="128" spans="2:14" x14ac:dyDescent="0.2">
      <c r="B128" s="72" t="s">
        <v>349</v>
      </c>
      <c r="C128" s="102">
        <v>15.4</v>
      </c>
      <c r="D128" s="103">
        <v>169</v>
      </c>
      <c r="E128" s="104">
        <v>16</v>
      </c>
      <c r="F128" s="107">
        <v>341.1</v>
      </c>
      <c r="G128" s="107">
        <v>308.2</v>
      </c>
      <c r="H128" s="107">
        <v>1123.0999999999999</v>
      </c>
      <c r="I128" s="107">
        <v>9.5</v>
      </c>
      <c r="J128" s="104">
        <v>169</v>
      </c>
      <c r="K128" s="104">
        <v>7</v>
      </c>
      <c r="L128" s="107">
        <v>182.6</v>
      </c>
      <c r="M128" s="107">
        <v>174.3</v>
      </c>
      <c r="N128" s="107">
        <v>470.1</v>
      </c>
    </row>
    <row r="129" spans="2:14" x14ac:dyDescent="0.2">
      <c r="C129" s="81"/>
      <c r="D129" s="109"/>
      <c r="E129" s="110"/>
      <c r="F129" s="82"/>
      <c r="G129" s="82"/>
      <c r="H129" s="82"/>
      <c r="I129" s="82"/>
      <c r="J129" s="110"/>
      <c r="K129" s="110"/>
      <c r="L129" s="82"/>
      <c r="M129" s="82"/>
      <c r="N129" s="82"/>
    </row>
    <row r="130" spans="2:14" x14ac:dyDescent="0.2">
      <c r="B130" s="70" t="s">
        <v>350</v>
      </c>
      <c r="C130" s="81">
        <v>1.5</v>
      </c>
      <c r="D130" s="109">
        <v>208</v>
      </c>
      <c r="E130" s="110">
        <v>20</v>
      </c>
      <c r="F130" s="82">
        <v>177</v>
      </c>
      <c r="G130" s="82">
        <v>160.6</v>
      </c>
      <c r="H130" s="82">
        <v>60</v>
      </c>
      <c r="I130" s="82">
        <v>1.5</v>
      </c>
      <c r="J130" s="110">
        <v>216</v>
      </c>
      <c r="K130" s="111">
        <v>0</v>
      </c>
      <c r="L130" s="82">
        <v>148</v>
      </c>
      <c r="M130" s="82">
        <v>148</v>
      </c>
      <c r="N130" s="82">
        <v>128.30000000000001</v>
      </c>
    </row>
    <row r="131" spans="2:14" x14ac:dyDescent="0.2">
      <c r="B131" s="70" t="s">
        <v>351</v>
      </c>
      <c r="C131" s="81">
        <v>0.9</v>
      </c>
      <c r="D131" s="109">
        <v>163</v>
      </c>
      <c r="E131" s="110">
        <v>10</v>
      </c>
      <c r="F131" s="82">
        <v>179.4</v>
      </c>
      <c r="G131" s="82">
        <v>166</v>
      </c>
      <c r="H131" s="82">
        <v>210.2</v>
      </c>
      <c r="I131" s="82">
        <v>0.9</v>
      </c>
      <c r="J131" s="110">
        <v>169</v>
      </c>
      <c r="K131" s="110">
        <v>6</v>
      </c>
      <c r="L131" s="82">
        <v>156.6</v>
      </c>
      <c r="M131" s="82">
        <v>150</v>
      </c>
      <c r="N131" s="82">
        <v>85.9</v>
      </c>
    </row>
    <row r="132" spans="2:14" x14ac:dyDescent="0.2">
      <c r="B132" s="70" t="s">
        <v>352</v>
      </c>
      <c r="C132" s="81">
        <v>3.4</v>
      </c>
      <c r="D132" s="109">
        <v>171</v>
      </c>
      <c r="E132" s="110">
        <v>23</v>
      </c>
      <c r="F132" s="82">
        <v>221.1</v>
      </c>
      <c r="G132" s="82">
        <v>187.7</v>
      </c>
      <c r="H132" s="82">
        <v>496.7</v>
      </c>
      <c r="I132" s="82">
        <v>3.1</v>
      </c>
      <c r="J132" s="110">
        <v>168</v>
      </c>
      <c r="K132" s="110">
        <v>7</v>
      </c>
      <c r="L132" s="82">
        <v>176.7</v>
      </c>
      <c r="M132" s="82">
        <v>168.1</v>
      </c>
      <c r="N132" s="82">
        <v>389.9</v>
      </c>
    </row>
    <row r="133" spans="2:14" x14ac:dyDescent="0.2">
      <c r="B133" s="70" t="s">
        <v>353</v>
      </c>
      <c r="C133" s="81">
        <v>6.1</v>
      </c>
      <c r="D133" s="109">
        <v>171</v>
      </c>
      <c r="E133" s="110">
        <v>22</v>
      </c>
      <c r="F133" s="82">
        <v>265.8</v>
      </c>
      <c r="G133" s="82">
        <v>228.2</v>
      </c>
      <c r="H133" s="82">
        <v>775.9</v>
      </c>
      <c r="I133" s="82">
        <v>6.7</v>
      </c>
      <c r="J133" s="110">
        <v>167</v>
      </c>
      <c r="K133" s="110">
        <v>7</v>
      </c>
      <c r="L133" s="82">
        <v>187.7</v>
      </c>
      <c r="M133" s="82">
        <v>179.8</v>
      </c>
      <c r="N133" s="82">
        <v>564.4</v>
      </c>
    </row>
    <row r="134" spans="2:14" x14ac:dyDescent="0.2">
      <c r="C134" s="76"/>
      <c r="D134" s="101"/>
    </row>
    <row r="135" spans="2:14" x14ac:dyDescent="0.2">
      <c r="B135" s="70" t="s">
        <v>354</v>
      </c>
      <c r="C135" s="81">
        <v>9.5</v>
      </c>
      <c r="D135" s="109">
        <v>170</v>
      </c>
      <c r="E135" s="110">
        <v>18</v>
      </c>
      <c r="F135" s="82">
        <v>305.2</v>
      </c>
      <c r="G135" s="82">
        <v>269.7</v>
      </c>
      <c r="H135" s="82">
        <v>987.2</v>
      </c>
      <c r="I135" s="82">
        <v>7.4</v>
      </c>
      <c r="J135" s="110">
        <v>170</v>
      </c>
      <c r="K135" s="110">
        <v>8</v>
      </c>
      <c r="L135" s="82">
        <v>201.3</v>
      </c>
      <c r="M135" s="82">
        <v>191.6</v>
      </c>
      <c r="N135" s="82">
        <v>540.79999999999995</v>
      </c>
    </row>
    <row r="136" spans="2:14" x14ac:dyDescent="0.2">
      <c r="B136" s="70" t="s">
        <v>355</v>
      </c>
      <c r="C136" s="81">
        <v>12.3</v>
      </c>
      <c r="D136" s="109">
        <v>169</v>
      </c>
      <c r="E136" s="110">
        <v>19</v>
      </c>
      <c r="F136" s="82">
        <v>358</v>
      </c>
      <c r="G136" s="82">
        <v>320</v>
      </c>
      <c r="H136" s="82">
        <v>1231.0999999999999</v>
      </c>
      <c r="I136" s="82">
        <v>8.6</v>
      </c>
      <c r="J136" s="110">
        <v>166</v>
      </c>
      <c r="K136" s="110">
        <v>8</v>
      </c>
      <c r="L136" s="82">
        <v>190.9</v>
      </c>
      <c r="M136" s="82">
        <v>181.4</v>
      </c>
      <c r="N136" s="82">
        <v>666.2</v>
      </c>
    </row>
    <row r="137" spans="2:14" x14ac:dyDescent="0.2">
      <c r="B137" s="70" t="s">
        <v>356</v>
      </c>
      <c r="C137" s="81">
        <v>17.899999999999999</v>
      </c>
      <c r="D137" s="109">
        <v>167</v>
      </c>
      <c r="E137" s="110">
        <v>14</v>
      </c>
      <c r="F137" s="82">
        <v>387.5</v>
      </c>
      <c r="G137" s="82">
        <v>351.5</v>
      </c>
      <c r="H137" s="82">
        <v>1420.3</v>
      </c>
      <c r="I137" s="82">
        <v>8.6999999999999993</v>
      </c>
      <c r="J137" s="110">
        <v>169</v>
      </c>
      <c r="K137" s="110">
        <v>8</v>
      </c>
      <c r="L137" s="82">
        <v>191.9</v>
      </c>
      <c r="M137" s="82">
        <v>182.2</v>
      </c>
      <c r="N137" s="82">
        <v>516.9</v>
      </c>
    </row>
    <row r="138" spans="2:14" x14ac:dyDescent="0.2">
      <c r="B138" s="70" t="s">
        <v>357</v>
      </c>
      <c r="C138" s="81">
        <v>21.3</v>
      </c>
      <c r="D138" s="109">
        <v>166</v>
      </c>
      <c r="E138" s="110">
        <v>13</v>
      </c>
      <c r="F138" s="82">
        <v>401.2</v>
      </c>
      <c r="G138" s="82">
        <v>366.8</v>
      </c>
      <c r="H138" s="82">
        <v>1489.1</v>
      </c>
      <c r="I138" s="82">
        <v>9.6</v>
      </c>
      <c r="J138" s="110">
        <v>170</v>
      </c>
      <c r="K138" s="110">
        <v>7</v>
      </c>
      <c r="L138" s="82">
        <v>186.1</v>
      </c>
      <c r="M138" s="82">
        <v>178.1</v>
      </c>
      <c r="N138" s="82">
        <v>400.6</v>
      </c>
    </row>
    <row r="139" spans="2:14" x14ac:dyDescent="0.2">
      <c r="C139" s="76"/>
      <c r="D139" s="101"/>
    </row>
    <row r="140" spans="2:14" x14ac:dyDescent="0.2">
      <c r="B140" s="70" t="s">
        <v>358</v>
      </c>
      <c r="C140" s="81">
        <v>23.1</v>
      </c>
      <c r="D140" s="109">
        <v>169</v>
      </c>
      <c r="E140" s="110">
        <v>12</v>
      </c>
      <c r="F140" s="82">
        <v>398.7</v>
      </c>
      <c r="G140" s="82">
        <v>371</v>
      </c>
      <c r="H140" s="82">
        <v>1399.5</v>
      </c>
      <c r="I140" s="82">
        <v>12.4</v>
      </c>
      <c r="J140" s="110">
        <v>169</v>
      </c>
      <c r="K140" s="110">
        <v>7</v>
      </c>
      <c r="L140" s="82">
        <v>181.6</v>
      </c>
      <c r="M140" s="82">
        <v>173.8</v>
      </c>
      <c r="N140" s="82">
        <v>570.4</v>
      </c>
    </row>
    <row r="141" spans="2:14" x14ac:dyDescent="0.2">
      <c r="B141" s="70" t="s">
        <v>359</v>
      </c>
      <c r="C141" s="81">
        <v>25.2</v>
      </c>
      <c r="D141" s="109">
        <v>169</v>
      </c>
      <c r="E141" s="110">
        <v>12</v>
      </c>
      <c r="F141" s="82">
        <v>373.5</v>
      </c>
      <c r="G141" s="82">
        <v>344.8</v>
      </c>
      <c r="H141" s="82">
        <v>1183.3</v>
      </c>
      <c r="I141" s="82">
        <v>16.600000000000001</v>
      </c>
      <c r="J141" s="110">
        <v>172</v>
      </c>
      <c r="K141" s="110">
        <v>8</v>
      </c>
      <c r="L141" s="82">
        <v>186.5</v>
      </c>
      <c r="M141" s="82">
        <v>177.5</v>
      </c>
      <c r="N141" s="82">
        <v>493.9</v>
      </c>
    </row>
    <row r="142" spans="2:14" x14ac:dyDescent="0.2">
      <c r="B142" s="70" t="s">
        <v>360</v>
      </c>
      <c r="C142" s="81">
        <v>18.3</v>
      </c>
      <c r="D142" s="109">
        <v>176</v>
      </c>
      <c r="E142" s="110">
        <v>9</v>
      </c>
      <c r="F142" s="82">
        <v>329.9</v>
      </c>
      <c r="G142" s="82">
        <v>313.89999999999998</v>
      </c>
      <c r="H142" s="82">
        <v>634.9</v>
      </c>
      <c r="I142" s="82">
        <v>16.2</v>
      </c>
      <c r="J142" s="110">
        <v>170</v>
      </c>
      <c r="K142" s="110">
        <v>5</v>
      </c>
      <c r="L142" s="82">
        <v>161.4</v>
      </c>
      <c r="M142" s="82">
        <v>156</v>
      </c>
      <c r="N142" s="82">
        <v>288</v>
      </c>
    </row>
    <row r="143" spans="2:14" x14ac:dyDescent="0.2">
      <c r="B143" s="70" t="s">
        <v>361</v>
      </c>
      <c r="C143" s="81">
        <v>15.7</v>
      </c>
      <c r="D143" s="109">
        <v>174</v>
      </c>
      <c r="E143" s="110">
        <v>4</v>
      </c>
      <c r="F143" s="82">
        <v>226.2</v>
      </c>
      <c r="G143" s="82">
        <v>221.3</v>
      </c>
      <c r="H143" s="82">
        <v>493.1</v>
      </c>
      <c r="I143" s="82">
        <v>16.3</v>
      </c>
      <c r="J143" s="110">
        <v>181</v>
      </c>
      <c r="K143" s="110">
        <v>9</v>
      </c>
      <c r="L143" s="82">
        <v>137.5</v>
      </c>
      <c r="M143" s="82">
        <v>130</v>
      </c>
      <c r="N143" s="82">
        <v>182.9</v>
      </c>
    </row>
    <row r="144" spans="2:14" ht="18" thickBot="1" x14ac:dyDescent="0.25">
      <c r="B144" s="73"/>
      <c r="C144" s="116"/>
      <c r="D144" s="88"/>
      <c r="E144" s="88"/>
      <c r="F144" s="88"/>
      <c r="G144" s="88"/>
      <c r="H144" s="88"/>
      <c r="I144" s="88"/>
      <c r="J144" s="88"/>
      <c r="K144" s="88"/>
      <c r="L144" s="88"/>
      <c r="M144" s="88"/>
      <c r="N144" s="88"/>
    </row>
    <row r="145" spans="1:14" x14ac:dyDescent="0.2">
      <c r="C145" s="70" t="s">
        <v>364</v>
      </c>
    </row>
    <row r="146" spans="1:14" x14ac:dyDescent="0.2">
      <c r="A146" s="70"/>
    </row>
    <row r="147" spans="1:14" x14ac:dyDescent="0.2">
      <c r="A147" s="70"/>
    </row>
    <row r="152" spans="1:14" x14ac:dyDescent="0.2">
      <c r="D152" s="72" t="s">
        <v>365</v>
      </c>
    </row>
    <row r="153" spans="1:14" x14ac:dyDescent="0.2">
      <c r="G153" s="113" t="str">
        <f>G7</f>
        <v>＝平成11年(1999)＝</v>
      </c>
    </row>
    <row r="154" spans="1:14" x14ac:dyDescent="0.2">
      <c r="C154" s="70" t="s">
        <v>327</v>
      </c>
    </row>
    <row r="155" spans="1:14" ht="18" thickBot="1" x14ac:dyDescent="0.25">
      <c r="B155" s="73"/>
      <c r="C155" s="75" t="s">
        <v>328</v>
      </c>
      <c r="D155" s="73"/>
      <c r="E155" s="73"/>
      <c r="F155" s="73"/>
      <c r="G155" s="73"/>
      <c r="H155" s="73"/>
      <c r="I155" s="73"/>
      <c r="J155" s="73"/>
      <c r="K155" s="73"/>
      <c r="L155" s="73"/>
      <c r="M155" s="73"/>
      <c r="N155" s="73"/>
    </row>
    <row r="156" spans="1:14" x14ac:dyDescent="0.2">
      <c r="C156" s="76"/>
      <c r="I156" s="76"/>
    </row>
    <row r="157" spans="1:14" x14ac:dyDescent="0.2">
      <c r="C157" s="80"/>
      <c r="D157" s="78"/>
      <c r="E157" s="78"/>
      <c r="F157" s="96" t="s">
        <v>329</v>
      </c>
      <c r="G157" s="78"/>
      <c r="H157" s="78"/>
      <c r="I157" s="80"/>
      <c r="J157" s="78"/>
      <c r="K157" s="78"/>
      <c r="L157" s="96" t="s">
        <v>330</v>
      </c>
      <c r="M157" s="78"/>
      <c r="N157" s="78"/>
    </row>
    <row r="158" spans="1:14" x14ac:dyDescent="0.2">
      <c r="C158" s="76"/>
      <c r="D158" s="79" t="s">
        <v>331</v>
      </c>
      <c r="E158" s="78"/>
      <c r="F158" s="77" t="s">
        <v>332</v>
      </c>
      <c r="G158" s="78"/>
      <c r="H158" s="77" t="s">
        <v>333</v>
      </c>
      <c r="I158" s="76"/>
      <c r="J158" s="79" t="s">
        <v>331</v>
      </c>
      <c r="K158" s="78"/>
      <c r="L158" s="77" t="s">
        <v>332</v>
      </c>
      <c r="M158" s="78"/>
      <c r="N158" s="77" t="s">
        <v>333</v>
      </c>
    </row>
    <row r="159" spans="1:14" x14ac:dyDescent="0.2">
      <c r="B159" s="70" t="s">
        <v>334</v>
      </c>
      <c r="C159" s="77" t="s">
        <v>335</v>
      </c>
      <c r="D159" s="76"/>
      <c r="E159" s="76"/>
      <c r="F159" s="77" t="s">
        <v>336</v>
      </c>
      <c r="G159" s="77" t="s">
        <v>337</v>
      </c>
      <c r="H159" s="77" t="s">
        <v>338</v>
      </c>
      <c r="I159" s="77" t="s">
        <v>335</v>
      </c>
      <c r="J159" s="76"/>
      <c r="K159" s="76"/>
      <c r="L159" s="77" t="s">
        <v>336</v>
      </c>
      <c r="M159" s="77" t="s">
        <v>337</v>
      </c>
      <c r="N159" s="77" t="s">
        <v>338</v>
      </c>
    </row>
    <row r="160" spans="1:14" x14ac:dyDescent="0.2">
      <c r="B160" s="97" t="s">
        <v>339</v>
      </c>
      <c r="C160" s="79" t="s">
        <v>340</v>
      </c>
      <c r="D160" s="79" t="s">
        <v>341</v>
      </c>
      <c r="E160" s="79" t="s">
        <v>342</v>
      </c>
      <c r="F160" s="79" t="s">
        <v>343</v>
      </c>
      <c r="G160" s="79" t="s">
        <v>344</v>
      </c>
      <c r="H160" s="79" t="s">
        <v>343</v>
      </c>
      <c r="I160" s="79" t="s">
        <v>340</v>
      </c>
      <c r="J160" s="79" t="s">
        <v>341</v>
      </c>
      <c r="K160" s="79" t="s">
        <v>342</v>
      </c>
      <c r="L160" s="79" t="s">
        <v>343</v>
      </c>
      <c r="M160" s="79" t="s">
        <v>344</v>
      </c>
      <c r="N160" s="79" t="s">
        <v>343</v>
      </c>
    </row>
    <row r="161" spans="2:14" x14ac:dyDescent="0.2">
      <c r="C161" s="98" t="s">
        <v>345</v>
      </c>
      <c r="D161" s="99" t="s">
        <v>346</v>
      </c>
      <c r="E161" s="100" t="s">
        <v>346</v>
      </c>
      <c r="F161" s="100" t="s">
        <v>347</v>
      </c>
      <c r="G161" s="100" t="s">
        <v>347</v>
      </c>
      <c r="H161" s="100" t="s">
        <v>347</v>
      </c>
      <c r="I161" s="100" t="s">
        <v>345</v>
      </c>
      <c r="J161" s="100" t="s">
        <v>346</v>
      </c>
      <c r="K161" s="100" t="s">
        <v>346</v>
      </c>
      <c r="L161" s="100" t="s">
        <v>347</v>
      </c>
      <c r="M161" s="100" t="s">
        <v>347</v>
      </c>
      <c r="N161" s="100" t="s">
        <v>347</v>
      </c>
    </row>
    <row r="162" spans="2:14" x14ac:dyDescent="0.2">
      <c r="C162" s="76"/>
      <c r="D162" s="101"/>
      <c r="H162" s="72" t="s">
        <v>173</v>
      </c>
    </row>
    <row r="163" spans="2:14" x14ac:dyDescent="0.2">
      <c r="B163" s="72" t="s">
        <v>349</v>
      </c>
      <c r="C163" s="102">
        <v>13.4</v>
      </c>
      <c r="D163" s="103">
        <v>177</v>
      </c>
      <c r="E163" s="104">
        <v>9</v>
      </c>
      <c r="F163" s="107">
        <v>318.8</v>
      </c>
      <c r="G163" s="107">
        <v>304</v>
      </c>
      <c r="H163" s="107">
        <v>838.4</v>
      </c>
      <c r="I163" s="107">
        <v>10.199999999999999</v>
      </c>
      <c r="J163" s="104">
        <v>174</v>
      </c>
      <c r="K163" s="104">
        <v>6</v>
      </c>
      <c r="L163" s="107">
        <v>197.5</v>
      </c>
      <c r="M163" s="107">
        <v>190.3</v>
      </c>
      <c r="N163" s="107">
        <v>528</v>
      </c>
    </row>
    <row r="164" spans="2:14" x14ac:dyDescent="0.2">
      <c r="C164" s="81"/>
      <c r="D164" s="109"/>
      <c r="E164" s="110"/>
      <c r="F164" s="82"/>
      <c r="G164" s="82"/>
      <c r="H164" s="82"/>
      <c r="I164" s="82"/>
      <c r="J164" s="110"/>
      <c r="K164" s="110"/>
      <c r="L164" s="82"/>
      <c r="M164" s="82"/>
      <c r="N164" s="82"/>
    </row>
    <row r="165" spans="2:14" x14ac:dyDescent="0.2">
      <c r="B165" s="70" t="s">
        <v>350</v>
      </c>
      <c r="C165" s="92" t="s">
        <v>18</v>
      </c>
      <c r="D165" s="115" t="s">
        <v>18</v>
      </c>
      <c r="E165" s="115" t="s">
        <v>18</v>
      </c>
      <c r="F165" s="115" t="s">
        <v>18</v>
      </c>
      <c r="G165" s="115" t="s">
        <v>18</v>
      </c>
      <c r="H165" s="115" t="s">
        <v>18</v>
      </c>
      <c r="I165" s="83" t="s">
        <v>18</v>
      </c>
      <c r="J165" s="83" t="s">
        <v>18</v>
      </c>
      <c r="K165" s="83" t="s">
        <v>18</v>
      </c>
      <c r="L165" s="83" t="s">
        <v>18</v>
      </c>
      <c r="M165" s="83" t="s">
        <v>18</v>
      </c>
      <c r="N165" s="83" t="s">
        <v>18</v>
      </c>
    </row>
    <row r="166" spans="2:14" x14ac:dyDescent="0.2">
      <c r="B166" s="70" t="s">
        <v>351</v>
      </c>
      <c r="C166" s="81">
        <v>0.7</v>
      </c>
      <c r="D166" s="109">
        <v>176</v>
      </c>
      <c r="E166" s="110">
        <v>4</v>
      </c>
      <c r="F166" s="82">
        <v>176.5</v>
      </c>
      <c r="G166" s="82">
        <v>172.3</v>
      </c>
      <c r="H166" s="82">
        <v>19.3</v>
      </c>
      <c r="I166" s="82">
        <v>1</v>
      </c>
      <c r="J166" s="110">
        <v>181</v>
      </c>
      <c r="K166" s="110">
        <v>5</v>
      </c>
      <c r="L166" s="82">
        <v>143.19999999999999</v>
      </c>
      <c r="M166" s="82">
        <v>137.80000000000001</v>
      </c>
      <c r="N166" s="82">
        <v>11.5</v>
      </c>
    </row>
    <row r="167" spans="2:14" x14ac:dyDescent="0.2">
      <c r="B167" s="70" t="s">
        <v>352</v>
      </c>
      <c r="C167" s="81">
        <v>2.5</v>
      </c>
      <c r="D167" s="109">
        <v>179</v>
      </c>
      <c r="E167" s="110">
        <v>15</v>
      </c>
      <c r="F167" s="82">
        <v>229.6</v>
      </c>
      <c r="G167" s="82">
        <v>212.2</v>
      </c>
      <c r="H167" s="82">
        <v>486.4</v>
      </c>
      <c r="I167" s="82">
        <v>2.9</v>
      </c>
      <c r="J167" s="110">
        <v>170</v>
      </c>
      <c r="K167" s="110">
        <v>4</v>
      </c>
      <c r="L167" s="82">
        <v>169.4</v>
      </c>
      <c r="M167" s="82">
        <v>164.8</v>
      </c>
      <c r="N167" s="82">
        <v>346.6</v>
      </c>
    </row>
    <row r="168" spans="2:14" x14ac:dyDescent="0.2">
      <c r="B168" s="70" t="s">
        <v>353</v>
      </c>
      <c r="C168" s="81">
        <v>5.2</v>
      </c>
      <c r="D168" s="109">
        <v>178</v>
      </c>
      <c r="E168" s="110">
        <v>9</v>
      </c>
      <c r="F168" s="82">
        <v>242.7</v>
      </c>
      <c r="G168" s="82">
        <v>228.5</v>
      </c>
      <c r="H168" s="82">
        <v>563.79999999999995</v>
      </c>
      <c r="I168" s="82">
        <v>7.2</v>
      </c>
      <c r="J168" s="110">
        <v>171</v>
      </c>
      <c r="K168" s="110">
        <v>7</v>
      </c>
      <c r="L168" s="82">
        <v>196.5</v>
      </c>
      <c r="M168" s="82">
        <v>188.3</v>
      </c>
      <c r="N168" s="82">
        <v>618.5</v>
      </c>
    </row>
    <row r="169" spans="2:14" x14ac:dyDescent="0.2">
      <c r="C169" s="76"/>
      <c r="D169" s="101"/>
    </row>
    <row r="170" spans="2:14" x14ac:dyDescent="0.2">
      <c r="B170" s="70" t="s">
        <v>354</v>
      </c>
      <c r="C170" s="81">
        <v>9.8000000000000007</v>
      </c>
      <c r="D170" s="109">
        <v>177</v>
      </c>
      <c r="E170" s="110">
        <v>8</v>
      </c>
      <c r="F170" s="82">
        <v>306.7</v>
      </c>
      <c r="G170" s="82">
        <v>289.8</v>
      </c>
      <c r="H170" s="82">
        <v>826</v>
      </c>
      <c r="I170" s="82">
        <v>7.5</v>
      </c>
      <c r="J170" s="110">
        <v>174</v>
      </c>
      <c r="K170" s="110">
        <v>2</v>
      </c>
      <c r="L170" s="82">
        <v>206.7</v>
      </c>
      <c r="M170" s="82">
        <v>204</v>
      </c>
      <c r="N170" s="82">
        <v>531.4</v>
      </c>
    </row>
    <row r="171" spans="2:14" x14ac:dyDescent="0.2">
      <c r="B171" s="70" t="s">
        <v>355</v>
      </c>
      <c r="C171" s="81">
        <v>11.8</v>
      </c>
      <c r="D171" s="109">
        <v>175</v>
      </c>
      <c r="E171" s="110">
        <v>8</v>
      </c>
      <c r="F171" s="82">
        <v>319</v>
      </c>
      <c r="G171" s="82">
        <v>304.10000000000002</v>
      </c>
      <c r="H171" s="82">
        <v>874</v>
      </c>
      <c r="I171" s="82">
        <v>8.1</v>
      </c>
      <c r="J171" s="110">
        <v>169</v>
      </c>
      <c r="K171" s="110">
        <v>2</v>
      </c>
      <c r="L171" s="82">
        <v>194.6</v>
      </c>
      <c r="M171" s="82">
        <v>192.2</v>
      </c>
      <c r="N171" s="82">
        <v>514.79999999999995</v>
      </c>
    </row>
    <row r="172" spans="2:14" x14ac:dyDescent="0.2">
      <c r="B172" s="70" t="s">
        <v>356</v>
      </c>
      <c r="C172" s="81">
        <v>14.6</v>
      </c>
      <c r="D172" s="109">
        <v>174</v>
      </c>
      <c r="E172" s="110">
        <v>9</v>
      </c>
      <c r="F172" s="82">
        <v>357.9</v>
      </c>
      <c r="G172" s="82">
        <v>340.8</v>
      </c>
      <c r="H172" s="82">
        <v>1047.3</v>
      </c>
      <c r="I172" s="82">
        <v>11.8</v>
      </c>
      <c r="J172" s="110">
        <v>172</v>
      </c>
      <c r="K172" s="110">
        <v>9</v>
      </c>
      <c r="L172" s="82">
        <v>250.5</v>
      </c>
      <c r="M172" s="82">
        <v>234.2</v>
      </c>
      <c r="N172" s="82">
        <v>747.5</v>
      </c>
    </row>
    <row r="173" spans="2:14" x14ac:dyDescent="0.2">
      <c r="B173" s="70" t="s">
        <v>357</v>
      </c>
      <c r="C173" s="81">
        <v>20.2</v>
      </c>
      <c r="D173" s="109">
        <v>179</v>
      </c>
      <c r="E173" s="110">
        <v>8</v>
      </c>
      <c r="F173" s="82">
        <v>410.6</v>
      </c>
      <c r="G173" s="82">
        <v>396.1</v>
      </c>
      <c r="H173" s="82">
        <v>1131.7</v>
      </c>
      <c r="I173" s="82">
        <v>12.9</v>
      </c>
      <c r="J173" s="110">
        <v>175</v>
      </c>
      <c r="K173" s="110">
        <v>13</v>
      </c>
      <c r="L173" s="82">
        <v>235.3</v>
      </c>
      <c r="M173" s="82">
        <v>219.5</v>
      </c>
      <c r="N173" s="82">
        <v>512.9</v>
      </c>
    </row>
    <row r="174" spans="2:14" x14ac:dyDescent="0.2">
      <c r="C174" s="76"/>
      <c r="D174" s="101"/>
    </row>
    <row r="175" spans="2:14" x14ac:dyDescent="0.2">
      <c r="B175" s="70" t="s">
        <v>358</v>
      </c>
      <c r="C175" s="81">
        <v>20.7</v>
      </c>
      <c r="D175" s="109">
        <v>172</v>
      </c>
      <c r="E175" s="110">
        <v>4</v>
      </c>
      <c r="F175" s="82">
        <v>379.8</v>
      </c>
      <c r="G175" s="82">
        <v>371.7</v>
      </c>
      <c r="H175" s="82">
        <v>1110.2</v>
      </c>
      <c r="I175" s="82">
        <v>15.4</v>
      </c>
      <c r="J175" s="110">
        <v>172</v>
      </c>
      <c r="K175" s="110">
        <v>8</v>
      </c>
      <c r="L175" s="82">
        <v>197.6</v>
      </c>
      <c r="M175" s="82">
        <v>189.3</v>
      </c>
      <c r="N175" s="82">
        <v>575.70000000000005</v>
      </c>
    </row>
    <row r="176" spans="2:14" x14ac:dyDescent="0.2">
      <c r="B176" s="70" t="s">
        <v>359</v>
      </c>
      <c r="C176" s="81">
        <v>28.9</v>
      </c>
      <c r="D176" s="109">
        <v>180</v>
      </c>
      <c r="E176" s="110">
        <v>9</v>
      </c>
      <c r="F176" s="82">
        <v>364.8</v>
      </c>
      <c r="G176" s="82">
        <v>346.4</v>
      </c>
      <c r="H176" s="82">
        <v>950.6</v>
      </c>
      <c r="I176" s="82">
        <v>22.7</v>
      </c>
      <c r="J176" s="110">
        <v>174</v>
      </c>
      <c r="K176" s="110">
        <v>8</v>
      </c>
      <c r="L176" s="82">
        <v>260.3</v>
      </c>
      <c r="M176" s="82">
        <v>247.4</v>
      </c>
      <c r="N176" s="82">
        <v>953.5</v>
      </c>
    </row>
    <row r="177" spans="2:14" x14ac:dyDescent="0.2">
      <c r="B177" s="70" t="s">
        <v>360</v>
      </c>
      <c r="C177" s="81">
        <v>17.100000000000001</v>
      </c>
      <c r="D177" s="109">
        <v>169</v>
      </c>
      <c r="E177" s="111">
        <v>0</v>
      </c>
      <c r="F177" s="82">
        <v>270.5</v>
      </c>
      <c r="G177" s="82">
        <v>270.2</v>
      </c>
      <c r="H177" s="82">
        <v>1141.4000000000001</v>
      </c>
      <c r="I177" s="82">
        <v>30.3</v>
      </c>
      <c r="J177" s="110">
        <v>192</v>
      </c>
      <c r="K177" s="110">
        <v>5</v>
      </c>
      <c r="L177" s="82">
        <v>157.1</v>
      </c>
      <c r="M177" s="82">
        <v>153.19999999999999</v>
      </c>
      <c r="N177" s="82">
        <v>353.6</v>
      </c>
    </row>
    <row r="178" spans="2:14" x14ac:dyDescent="0.2">
      <c r="B178" s="70" t="s">
        <v>361</v>
      </c>
      <c r="C178" s="81">
        <v>26.1</v>
      </c>
      <c r="D178" s="109">
        <v>173</v>
      </c>
      <c r="E178" s="110">
        <v>9</v>
      </c>
      <c r="F178" s="82">
        <v>385.8</v>
      </c>
      <c r="G178" s="82">
        <v>372.5</v>
      </c>
      <c r="H178" s="82">
        <v>217.2</v>
      </c>
      <c r="I178" s="82">
        <v>4.5</v>
      </c>
      <c r="J178" s="110">
        <v>177</v>
      </c>
      <c r="K178" s="110">
        <v>30</v>
      </c>
      <c r="L178" s="82">
        <v>158.9</v>
      </c>
      <c r="M178" s="82">
        <v>131.6</v>
      </c>
      <c r="N178" s="82">
        <v>190</v>
      </c>
    </row>
    <row r="179" spans="2:14" x14ac:dyDescent="0.2">
      <c r="B179" s="78"/>
      <c r="C179" s="117"/>
      <c r="D179" s="118"/>
      <c r="E179" s="118"/>
      <c r="F179" s="119"/>
      <c r="G179" s="119"/>
      <c r="H179" s="119"/>
      <c r="I179" s="78"/>
      <c r="J179" s="78"/>
      <c r="K179" s="78"/>
      <c r="L179" s="78"/>
      <c r="M179" s="78"/>
      <c r="N179" s="78"/>
    </row>
    <row r="180" spans="2:14" x14ac:dyDescent="0.2">
      <c r="C180" s="81"/>
      <c r="D180" s="109"/>
      <c r="E180" s="110"/>
      <c r="F180" s="82"/>
      <c r="G180" s="82"/>
      <c r="H180" s="82"/>
      <c r="I180" s="82"/>
      <c r="J180" s="110"/>
      <c r="K180" s="110"/>
      <c r="L180" s="82"/>
      <c r="M180" s="82"/>
      <c r="N180" s="82"/>
    </row>
    <row r="181" spans="2:14" x14ac:dyDescent="0.2">
      <c r="C181" s="102"/>
      <c r="D181" s="112"/>
      <c r="E181" s="108"/>
      <c r="F181" s="107"/>
      <c r="G181" s="107"/>
      <c r="H181" s="72" t="s">
        <v>370</v>
      </c>
      <c r="I181" s="107"/>
      <c r="J181" s="108"/>
      <c r="K181" s="108"/>
      <c r="L181" s="107"/>
      <c r="M181" s="107"/>
      <c r="N181" s="107"/>
    </row>
    <row r="182" spans="2:14" x14ac:dyDescent="0.2">
      <c r="B182" s="72" t="s">
        <v>349</v>
      </c>
      <c r="C182" s="102">
        <v>17.5</v>
      </c>
      <c r="D182" s="103">
        <v>152</v>
      </c>
      <c r="E182" s="104">
        <v>10</v>
      </c>
      <c r="F182" s="107">
        <v>455.2</v>
      </c>
      <c r="G182" s="107">
        <v>428.5</v>
      </c>
      <c r="H182" s="107">
        <v>2105</v>
      </c>
      <c r="I182" s="107">
        <v>9.6</v>
      </c>
      <c r="J182" s="104">
        <v>146</v>
      </c>
      <c r="K182" s="104">
        <v>3</v>
      </c>
      <c r="L182" s="107">
        <v>239.9</v>
      </c>
      <c r="M182" s="107">
        <v>234.6</v>
      </c>
      <c r="N182" s="107">
        <v>810.4</v>
      </c>
    </row>
    <row r="183" spans="2:14" x14ac:dyDescent="0.2">
      <c r="C183" s="81"/>
      <c r="D183" s="109"/>
      <c r="E183" s="110"/>
      <c r="F183" s="82"/>
      <c r="G183" s="82"/>
      <c r="H183" s="82"/>
      <c r="I183" s="82"/>
      <c r="J183" s="110"/>
      <c r="K183" s="110"/>
      <c r="L183" s="82"/>
      <c r="M183" s="82"/>
      <c r="N183" s="82"/>
    </row>
    <row r="184" spans="2:14" x14ac:dyDescent="0.2">
      <c r="B184" s="70" t="s">
        <v>350</v>
      </c>
      <c r="C184" s="92" t="s">
        <v>18</v>
      </c>
      <c r="D184" s="115" t="s">
        <v>18</v>
      </c>
      <c r="E184" s="115" t="s">
        <v>18</v>
      </c>
      <c r="F184" s="115" t="s">
        <v>18</v>
      </c>
      <c r="G184" s="115" t="s">
        <v>18</v>
      </c>
      <c r="H184" s="115" t="s">
        <v>18</v>
      </c>
      <c r="I184" s="83" t="s">
        <v>18</v>
      </c>
      <c r="J184" s="83" t="s">
        <v>18</v>
      </c>
      <c r="K184" s="83" t="s">
        <v>18</v>
      </c>
      <c r="L184" s="83" t="s">
        <v>18</v>
      </c>
      <c r="M184" s="83" t="s">
        <v>18</v>
      </c>
      <c r="N184" s="83" t="s">
        <v>18</v>
      </c>
    </row>
    <row r="185" spans="2:14" x14ac:dyDescent="0.2">
      <c r="B185" s="70" t="s">
        <v>351</v>
      </c>
      <c r="C185" s="92" t="s">
        <v>18</v>
      </c>
      <c r="D185" s="115" t="s">
        <v>18</v>
      </c>
      <c r="E185" s="115" t="s">
        <v>18</v>
      </c>
      <c r="F185" s="115" t="s">
        <v>18</v>
      </c>
      <c r="G185" s="115" t="s">
        <v>18</v>
      </c>
      <c r="H185" s="115" t="s">
        <v>18</v>
      </c>
      <c r="I185" s="82">
        <v>0.5</v>
      </c>
      <c r="J185" s="110">
        <v>170</v>
      </c>
      <c r="K185" s="110">
        <v>5</v>
      </c>
      <c r="L185" s="82">
        <v>132.69999999999999</v>
      </c>
      <c r="M185" s="82">
        <v>127.6</v>
      </c>
      <c r="N185" s="83">
        <v>0</v>
      </c>
    </row>
    <row r="186" spans="2:14" x14ac:dyDescent="0.2">
      <c r="B186" s="70" t="s">
        <v>352</v>
      </c>
      <c r="C186" s="81">
        <v>2</v>
      </c>
      <c r="D186" s="109">
        <v>159</v>
      </c>
      <c r="E186" s="110">
        <v>11</v>
      </c>
      <c r="F186" s="82">
        <v>239.5</v>
      </c>
      <c r="G186" s="82">
        <v>222.5</v>
      </c>
      <c r="H186" s="82">
        <v>651</v>
      </c>
      <c r="I186" s="82">
        <v>2.4</v>
      </c>
      <c r="J186" s="110">
        <v>151</v>
      </c>
      <c r="K186" s="110">
        <v>6</v>
      </c>
      <c r="L186" s="82">
        <v>186.5</v>
      </c>
      <c r="M186" s="82">
        <v>178.7</v>
      </c>
      <c r="N186" s="82">
        <v>636.1</v>
      </c>
    </row>
    <row r="187" spans="2:14" x14ac:dyDescent="0.2">
      <c r="B187" s="70" t="s">
        <v>353</v>
      </c>
      <c r="C187" s="81">
        <v>6.1</v>
      </c>
      <c r="D187" s="109">
        <v>152</v>
      </c>
      <c r="E187" s="110">
        <v>15</v>
      </c>
      <c r="F187" s="82">
        <v>289.39999999999998</v>
      </c>
      <c r="G187" s="82">
        <v>259.3</v>
      </c>
      <c r="H187" s="82">
        <v>1352.7</v>
      </c>
      <c r="I187" s="82">
        <v>5.5</v>
      </c>
      <c r="J187" s="110">
        <v>153</v>
      </c>
      <c r="K187" s="110">
        <v>5</v>
      </c>
      <c r="L187" s="82">
        <v>204.5</v>
      </c>
      <c r="M187" s="82">
        <v>194.8</v>
      </c>
      <c r="N187" s="82">
        <v>797.7</v>
      </c>
    </row>
    <row r="188" spans="2:14" x14ac:dyDescent="0.2">
      <c r="C188" s="76"/>
      <c r="D188" s="101"/>
    </row>
    <row r="189" spans="2:14" x14ac:dyDescent="0.2">
      <c r="B189" s="70" t="s">
        <v>354</v>
      </c>
      <c r="C189" s="81">
        <v>9.9</v>
      </c>
      <c r="D189" s="109">
        <v>150</v>
      </c>
      <c r="E189" s="110">
        <v>14</v>
      </c>
      <c r="F189" s="82">
        <v>382.7</v>
      </c>
      <c r="G189" s="82">
        <v>346.9</v>
      </c>
      <c r="H189" s="82">
        <v>1768.3</v>
      </c>
      <c r="I189" s="82">
        <v>6.2</v>
      </c>
      <c r="J189" s="110">
        <v>145</v>
      </c>
      <c r="K189" s="110">
        <v>5</v>
      </c>
      <c r="L189" s="82">
        <v>205.5</v>
      </c>
      <c r="M189" s="82">
        <v>194.7</v>
      </c>
      <c r="N189" s="82">
        <v>749.1</v>
      </c>
    </row>
    <row r="190" spans="2:14" x14ac:dyDescent="0.2">
      <c r="B190" s="70" t="s">
        <v>355</v>
      </c>
      <c r="C190" s="81">
        <v>14.5</v>
      </c>
      <c r="D190" s="109">
        <v>154</v>
      </c>
      <c r="E190" s="110">
        <v>11</v>
      </c>
      <c r="F190" s="82">
        <v>467.7</v>
      </c>
      <c r="G190" s="82">
        <v>428.3</v>
      </c>
      <c r="H190" s="82">
        <v>2132</v>
      </c>
      <c r="I190" s="82">
        <v>5</v>
      </c>
      <c r="J190" s="110">
        <v>143</v>
      </c>
      <c r="K190" s="110">
        <v>1</v>
      </c>
      <c r="L190" s="82">
        <v>209.3</v>
      </c>
      <c r="M190" s="82">
        <v>205.3</v>
      </c>
      <c r="N190" s="82">
        <v>477.8</v>
      </c>
    </row>
    <row r="191" spans="2:14" x14ac:dyDescent="0.2">
      <c r="B191" s="70" t="s">
        <v>356</v>
      </c>
      <c r="C191" s="81">
        <v>19.2</v>
      </c>
      <c r="D191" s="109">
        <v>151</v>
      </c>
      <c r="E191" s="110">
        <v>8</v>
      </c>
      <c r="F191" s="82">
        <v>521.9</v>
      </c>
      <c r="G191" s="82">
        <v>497.1</v>
      </c>
      <c r="H191" s="82">
        <v>2455.8000000000002</v>
      </c>
      <c r="I191" s="82">
        <v>9.4</v>
      </c>
      <c r="J191" s="110">
        <v>147</v>
      </c>
      <c r="K191" s="110">
        <v>3</v>
      </c>
      <c r="L191" s="82">
        <v>250.3</v>
      </c>
      <c r="M191" s="82">
        <v>245.9</v>
      </c>
      <c r="N191" s="82">
        <v>908.9</v>
      </c>
    </row>
    <row r="192" spans="2:14" x14ac:dyDescent="0.2">
      <c r="B192" s="70" t="s">
        <v>357</v>
      </c>
      <c r="C192" s="81">
        <v>26</v>
      </c>
      <c r="D192" s="109">
        <v>152</v>
      </c>
      <c r="E192" s="110">
        <v>7</v>
      </c>
      <c r="F192" s="82">
        <v>551.4</v>
      </c>
      <c r="G192" s="82">
        <v>528.6</v>
      </c>
      <c r="H192" s="82">
        <v>2747.7</v>
      </c>
      <c r="I192" s="82">
        <v>12.6</v>
      </c>
      <c r="J192" s="110">
        <v>144</v>
      </c>
      <c r="K192" s="110">
        <v>1</v>
      </c>
      <c r="L192" s="82">
        <v>293.10000000000002</v>
      </c>
      <c r="M192" s="82">
        <v>290.7</v>
      </c>
      <c r="N192" s="82">
        <v>1139.8</v>
      </c>
    </row>
    <row r="193" spans="2:14" x14ac:dyDescent="0.2">
      <c r="C193" s="76"/>
      <c r="D193" s="101"/>
    </row>
    <row r="194" spans="2:14" x14ac:dyDescent="0.2">
      <c r="B194" s="70" t="s">
        <v>358</v>
      </c>
      <c r="C194" s="81">
        <v>30.5</v>
      </c>
      <c r="D194" s="109">
        <v>152</v>
      </c>
      <c r="E194" s="110">
        <v>5</v>
      </c>
      <c r="F194" s="82">
        <v>557.6</v>
      </c>
      <c r="G194" s="82">
        <v>541.5</v>
      </c>
      <c r="H194" s="82">
        <v>2640.1</v>
      </c>
      <c r="I194" s="82">
        <v>16.100000000000001</v>
      </c>
      <c r="J194" s="110">
        <v>143</v>
      </c>
      <c r="K194" s="110">
        <v>1</v>
      </c>
      <c r="L194" s="82">
        <v>290</v>
      </c>
      <c r="M194" s="82">
        <v>287.2</v>
      </c>
      <c r="N194" s="82">
        <v>932</v>
      </c>
    </row>
    <row r="195" spans="2:14" x14ac:dyDescent="0.2">
      <c r="B195" s="70" t="s">
        <v>359</v>
      </c>
      <c r="C195" s="81">
        <v>28.8</v>
      </c>
      <c r="D195" s="109">
        <v>158</v>
      </c>
      <c r="E195" s="110">
        <v>1</v>
      </c>
      <c r="F195" s="82">
        <v>447.5</v>
      </c>
      <c r="G195" s="82">
        <v>439.2</v>
      </c>
      <c r="H195" s="82">
        <v>1523.1</v>
      </c>
      <c r="I195" s="82">
        <v>15.4</v>
      </c>
      <c r="J195" s="110">
        <v>146</v>
      </c>
      <c r="K195" s="110">
        <v>1</v>
      </c>
      <c r="L195" s="82">
        <v>272</v>
      </c>
      <c r="M195" s="82">
        <v>269.39999999999998</v>
      </c>
      <c r="N195" s="82">
        <v>838.7</v>
      </c>
    </row>
    <row r="196" spans="2:14" x14ac:dyDescent="0.2">
      <c r="B196" s="70" t="s">
        <v>360</v>
      </c>
      <c r="C196" s="81">
        <v>3.5</v>
      </c>
      <c r="D196" s="109">
        <v>144</v>
      </c>
      <c r="E196" s="110">
        <v>2</v>
      </c>
      <c r="F196" s="82">
        <v>179.7</v>
      </c>
      <c r="G196" s="82">
        <v>179.5</v>
      </c>
      <c r="H196" s="82">
        <v>1053.9000000000001</v>
      </c>
      <c r="I196" s="82">
        <v>16.3</v>
      </c>
      <c r="J196" s="110">
        <v>144</v>
      </c>
      <c r="K196" s="111">
        <v>0</v>
      </c>
      <c r="L196" s="82">
        <v>228</v>
      </c>
      <c r="M196" s="82">
        <v>228</v>
      </c>
      <c r="N196" s="82">
        <v>778.4</v>
      </c>
    </row>
    <row r="197" spans="2:14" x14ac:dyDescent="0.2">
      <c r="B197" s="70" t="s">
        <v>361</v>
      </c>
      <c r="C197" s="81">
        <v>6.5</v>
      </c>
      <c r="D197" s="109">
        <v>163</v>
      </c>
      <c r="E197" s="111">
        <v>0</v>
      </c>
      <c r="F197" s="82">
        <v>158</v>
      </c>
      <c r="G197" s="82">
        <v>158</v>
      </c>
      <c r="H197" s="82">
        <v>400</v>
      </c>
      <c r="I197" s="82">
        <v>32.299999999999997</v>
      </c>
      <c r="J197" s="110">
        <v>125</v>
      </c>
      <c r="K197" s="111">
        <v>0</v>
      </c>
      <c r="L197" s="82">
        <v>385.9</v>
      </c>
      <c r="M197" s="82">
        <v>385.9</v>
      </c>
      <c r="N197" s="82">
        <v>1190.5</v>
      </c>
    </row>
    <row r="198" spans="2:14" x14ac:dyDescent="0.2">
      <c r="B198" s="78"/>
      <c r="C198" s="117"/>
      <c r="D198" s="118"/>
      <c r="E198" s="118"/>
      <c r="F198" s="119"/>
      <c r="G198" s="119"/>
      <c r="H198" s="119"/>
      <c r="I198" s="119"/>
      <c r="J198" s="118"/>
      <c r="K198" s="118"/>
      <c r="L198" s="119"/>
      <c r="M198" s="119"/>
      <c r="N198" s="119"/>
    </row>
    <row r="199" spans="2:14" x14ac:dyDescent="0.2">
      <c r="C199" s="76"/>
      <c r="D199" s="101"/>
    </row>
    <row r="200" spans="2:14" x14ac:dyDescent="0.2">
      <c r="C200" s="102"/>
      <c r="D200" s="112"/>
      <c r="E200" s="108"/>
      <c r="F200" s="107"/>
      <c r="G200" s="107"/>
      <c r="H200" s="72" t="s">
        <v>371</v>
      </c>
      <c r="I200" s="107"/>
      <c r="J200" s="108"/>
      <c r="K200" s="108"/>
      <c r="L200" s="107"/>
      <c r="M200" s="107"/>
      <c r="N200" s="107"/>
    </row>
    <row r="201" spans="2:14" x14ac:dyDescent="0.2">
      <c r="B201" s="72" t="s">
        <v>349</v>
      </c>
      <c r="C201" s="114">
        <v>10.3</v>
      </c>
      <c r="D201" s="103">
        <v>173</v>
      </c>
      <c r="E201" s="104">
        <v>10</v>
      </c>
      <c r="F201" s="105">
        <v>309.89999999999998</v>
      </c>
      <c r="G201" s="105">
        <v>289</v>
      </c>
      <c r="H201" s="106">
        <v>918</v>
      </c>
      <c r="I201" s="107">
        <v>8.1</v>
      </c>
      <c r="J201" s="104">
        <v>172</v>
      </c>
      <c r="K201" s="104">
        <v>6</v>
      </c>
      <c r="L201" s="107">
        <v>245.4</v>
      </c>
      <c r="M201" s="107">
        <v>225.6</v>
      </c>
      <c r="N201" s="107">
        <v>725.6</v>
      </c>
    </row>
    <row r="202" spans="2:14" x14ac:dyDescent="0.2">
      <c r="C202" s="81"/>
      <c r="D202" s="109"/>
      <c r="E202" s="110"/>
      <c r="F202" s="82"/>
      <c r="G202" s="82"/>
      <c r="H202" s="82"/>
      <c r="I202" s="82"/>
      <c r="J202" s="110"/>
      <c r="K202" s="110"/>
      <c r="L202" s="82"/>
      <c r="M202" s="82"/>
      <c r="N202" s="82"/>
    </row>
    <row r="203" spans="2:14" x14ac:dyDescent="0.2">
      <c r="B203" s="70" t="s">
        <v>350</v>
      </c>
      <c r="C203" s="81">
        <v>0.5</v>
      </c>
      <c r="D203" s="109">
        <v>183</v>
      </c>
      <c r="E203" s="111">
        <v>0</v>
      </c>
      <c r="F203" s="82">
        <v>128.69999999999999</v>
      </c>
      <c r="G203" s="83">
        <v>128.69999999999999</v>
      </c>
      <c r="H203" s="83">
        <v>0</v>
      </c>
      <c r="I203" s="83" t="s">
        <v>18</v>
      </c>
      <c r="J203" s="83" t="s">
        <v>18</v>
      </c>
      <c r="K203" s="83" t="s">
        <v>18</v>
      </c>
      <c r="L203" s="83" t="s">
        <v>18</v>
      </c>
      <c r="M203" s="83" t="s">
        <v>18</v>
      </c>
      <c r="N203" s="83" t="s">
        <v>18</v>
      </c>
    </row>
    <row r="204" spans="2:14" x14ac:dyDescent="0.2">
      <c r="B204" s="70" t="s">
        <v>351</v>
      </c>
      <c r="C204" s="81">
        <v>1</v>
      </c>
      <c r="D204" s="109">
        <v>166</v>
      </c>
      <c r="E204" s="110">
        <v>6</v>
      </c>
      <c r="F204" s="82">
        <v>168.3</v>
      </c>
      <c r="G204" s="82">
        <v>160</v>
      </c>
      <c r="H204" s="82">
        <v>118.3</v>
      </c>
      <c r="I204" s="82">
        <v>0.9</v>
      </c>
      <c r="J204" s="110">
        <v>171</v>
      </c>
      <c r="K204" s="110">
        <v>5</v>
      </c>
      <c r="L204" s="82">
        <v>167.2</v>
      </c>
      <c r="M204" s="82">
        <v>158.80000000000001</v>
      </c>
      <c r="N204" s="82">
        <v>72</v>
      </c>
    </row>
    <row r="205" spans="2:14" x14ac:dyDescent="0.2">
      <c r="B205" s="70" t="s">
        <v>352</v>
      </c>
      <c r="C205" s="81">
        <v>2.4</v>
      </c>
      <c r="D205" s="109">
        <v>173</v>
      </c>
      <c r="E205" s="110">
        <v>12</v>
      </c>
      <c r="F205" s="82">
        <v>211.1</v>
      </c>
      <c r="G205" s="82">
        <v>190</v>
      </c>
      <c r="H205" s="82">
        <v>408.1</v>
      </c>
      <c r="I205" s="82">
        <v>2.4</v>
      </c>
      <c r="J205" s="110">
        <v>171</v>
      </c>
      <c r="K205" s="110">
        <v>7</v>
      </c>
      <c r="L205" s="82">
        <v>214.3</v>
      </c>
      <c r="M205" s="82">
        <v>189.6</v>
      </c>
      <c r="N205" s="82">
        <v>507.1</v>
      </c>
    </row>
    <row r="206" spans="2:14" x14ac:dyDescent="0.2">
      <c r="B206" s="70" t="s">
        <v>353</v>
      </c>
      <c r="C206" s="81">
        <v>4.8</v>
      </c>
      <c r="D206" s="109">
        <v>171</v>
      </c>
      <c r="E206" s="110">
        <v>14</v>
      </c>
      <c r="F206" s="82">
        <v>248.4</v>
      </c>
      <c r="G206" s="82">
        <v>223.7</v>
      </c>
      <c r="H206" s="82">
        <v>710.9</v>
      </c>
      <c r="I206" s="82">
        <v>4.7</v>
      </c>
      <c r="J206" s="110">
        <v>172</v>
      </c>
      <c r="K206" s="110">
        <v>7</v>
      </c>
      <c r="L206" s="82">
        <v>224.5</v>
      </c>
      <c r="M206" s="82">
        <v>204.3</v>
      </c>
      <c r="N206" s="82">
        <v>662</v>
      </c>
    </row>
    <row r="207" spans="2:14" x14ac:dyDescent="0.2">
      <c r="C207" s="76"/>
      <c r="D207" s="101"/>
    </row>
    <row r="208" spans="2:14" x14ac:dyDescent="0.2">
      <c r="B208" s="70" t="s">
        <v>354</v>
      </c>
      <c r="C208" s="81">
        <v>7.5</v>
      </c>
      <c r="D208" s="109">
        <v>171</v>
      </c>
      <c r="E208" s="110">
        <v>14</v>
      </c>
      <c r="F208" s="82">
        <v>290.39999999999998</v>
      </c>
      <c r="G208" s="82">
        <v>261.3</v>
      </c>
      <c r="H208" s="82">
        <v>909</v>
      </c>
      <c r="I208" s="82">
        <v>6.1</v>
      </c>
      <c r="J208" s="110">
        <v>170</v>
      </c>
      <c r="K208" s="110">
        <v>10</v>
      </c>
      <c r="L208" s="82">
        <v>254.7</v>
      </c>
      <c r="M208" s="82">
        <v>225.2</v>
      </c>
      <c r="N208" s="82">
        <v>710.3</v>
      </c>
    </row>
    <row r="209" spans="1:14" x14ac:dyDescent="0.2">
      <c r="B209" s="70" t="s">
        <v>355</v>
      </c>
      <c r="C209" s="81">
        <v>10</v>
      </c>
      <c r="D209" s="109">
        <v>174</v>
      </c>
      <c r="E209" s="110">
        <v>10</v>
      </c>
      <c r="F209" s="82">
        <v>356.7</v>
      </c>
      <c r="G209" s="82">
        <v>333.1</v>
      </c>
      <c r="H209" s="82">
        <v>1070</v>
      </c>
      <c r="I209" s="82">
        <v>8.1999999999999993</v>
      </c>
      <c r="J209" s="110">
        <v>172</v>
      </c>
      <c r="K209" s="110">
        <v>5</v>
      </c>
      <c r="L209" s="82">
        <v>266.8</v>
      </c>
      <c r="M209" s="82">
        <v>242.7</v>
      </c>
      <c r="N209" s="82">
        <v>891.1</v>
      </c>
    </row>
    <row r="210" spans="1:14" x14ac:dyDescent="0.2">
      <c r="B210" s="70" t="s">
        <v>356</v>
      </c>
      <c r="C210" s="81">
        <v>14</v>
      </c>
      <c r="D210" s="109">
        <v>172</v>
      </c>
      <c r="E210" s="110">
        <v>9</v>
      </c>
      <c r="F210" s="82">
        <v>374.3</v>
      </c>
      <c r="G210" s="82">
        <v>348.2</v>
      </c>
      <c r="H210" s="82">
        <v>1300.5999999999999</v>
      </c>
      <c r="I210" s="82">
        <v>8.6999999999999993</v>
      </c>
      <c r="J210" s="110">
        <v>172</v>
      </c>
      <c r="K210" s="110">
        <v>5</v>
      </c>
      <c r="L210" s="82">
        <v>268.2</v>
      </c>
      <c r="M210" s="82">
        <v>252.1</v>
      </c>
      <c r="N210" s="82">
        <v>930.1</v>
      </c>
    </row>
    <row r="211" spans="1:14" x14ac:dyDescent="0.2">
      <c r="B211" s="70" t="s">
        <v>357</v>
      </c>
      <c r="C211" s="81">
        <v>16.100000000000001</v>
      </c>
      <c r="D211" s="109">
        <v>175</v>
      </c>
      <c r="E211" s="110">
        <v>7</v>
      </c>
      <c r="F211" s="82">
        <v>375.7</v>
      </c>
      <c r="G211" s="82">
        <v>355.8</v>
      </c>
      <c r="H211" s="82">
        <v>1117</v>
      </c>
      <c r="I211" s="82">
        <v>11.3</v>
      </c>
      <c r="J211" s="110">
        <v>172</v>
      </c>
      <c r="K211" s="110">
        <v>6</v>
      </c>
      <c r="L211" s="82">
        <v>295.10000000000002</v>
      </c>
      <c r="M211" s="82">
        <v>270.3</v>
      </c>
      <c r="N211" s="82">
        <v>958.1</v>
      </c>
    </row>
    <row r="212" spans="1:14" x14ac:dyDescent="0.2">
      <c r="C212" s="76"/>
      <c r="D212" s="101"/>
    </row>
    <row r="213" spans="1:14" x14ac:dyDescent="0.2">
      <c r="B213" s="70" t="s">
        <v>358</v>
      </c>
      <c r="C213" s="81">
        <v>15.8</v>
      </c>
      <c r="D213" s="109">
        <v>176</v>
      </c>
      <c r="E213" s="110">
        <v>3</v>
      </c>
      <c r="F213" s="82">
        <v>352.5</v>
      </c>
      <c r="G213" s="82">
        <v>341.3</v>
      </c>
      <c r="H213" s="82">
        <v>1118.7</v>
      </c>
      <c r="I213" s="82">
        <v>11.8</v>
      </c>
      <c r="J213" s="110">
        <v>174</v>
      </c>
      <c r="K213" s="110">
        <v>4</v>
      </c>
      <c r="L213" s="82">
        <v>257.60000000000002</v>
      </c>
      <c r="M213" s="82">
        <v>241.8</v>
      </c>
      <c r="N213" s="82">
        <v>862.9</v>
      </c>
    </row>
    <row r="214" spans="1:14" x14ac:dyDescent="0.2">
      <c r="B214" s="70" t="s">
        <v>359</v>
      </c>
      <c r="C214" s="81">
        <v>17</v>
      </c>
      <c r="D214" s="109">
        <v>176</v>
      </c>
      <c r="E214" s="110">
        <v>8</v>
      </c>
      <c r="F214" s="82">
        <v>342.9</v>
      </c>
      <c r="G214" s="82">
        <v>324.89999999999998</v>
      </c>
      <c r="H214" s="82">
        <v>952.4</v>
      </c>
      <c r="I214" s="82">
        <v>13.6</v>
      </c>
      <c r="J214" s="110">
        <v>173</v>
      </c>
      <c r="K214" s="110">
        <v>4</v>
      </c>
      <c r="L214" s="82">
        <v>250.7</v>
      </c>
      <c r="M214" s="82">
        <v>238.5</v>
      </c>
      <c r="N214" s="82">
        <v>694.2</v>
      </c>
    </row>
    <row r="215" spans="1:14" x14ac:dyDescent="0.2">
      <c r="B215" s="70" t="s">
        <v>360</v>
      </c>
      <c r="C215" s="81">
        <v>10.7</v>
      </c>
      <c r="D215" s="109">
        <v>177</v>
      </c>
      <c r="E215" s="110">
        <v>5</v>
      </c>
      <c r="F215" s="82">
        <v>288</v>
      </c>
      <c r="G215" s="82">
        <v>283.10000000000002</v>
      </c>
      <c r="H215" s="82">
        <v>820.9</v>
      </c>
      <c r="I215" s="82">
        <v>12.2</v>
      </c>
      <c r="J215" s="110">
        <v>175</v>
      </c>
      <c r="K215" s="110">
        <v>3</v>
      </c>
      <c r="L215" s="82">
        <v>202.9</v>
      </c>
      <c r="M215" s="82">
        <v>199.5</v>
      </c>
      <c r="N215" s="82">
        <v>470.9</v>
      </c>
    </row>
    <row r="216" spans="1:14" x14ac:dyDescent="0.2">
      <c r="B216" s="70" t="s">
        <v>361</v>
      </c>
      <c r="C216" s="81">
        <v>11.5</v>
      </c>
      <c r="D216" s="109">
        <v>177</v>
      </c>
      <c r="E216" s="110">
        <v>4</v>
      </c>
      <c r="F216" s="82">
        <v>218.1</v>
      </c>
      <c r="G216" s="82">
        <v>211.6</v>
      </c>
      <c r="H216" s="82">
        <v>517.20000000000005</v>
      </c>
      <c r="I216" s="82">
        <v>22.9</v>
      </c>
      <c r="J216" s="110">
        <v>169</v>
      </c>
      <c r="K216" s="110">
        <v>2</v>
      </c>
      <c r="L216" s="82">
        <v>262.10000000000002</v>
      </c>
      <c r="M216" s="82">
        <v>249.3</v>
      </c>
      <c r="N216" s="82">
        <v>934.6</v>
      </c>
    </row>
    <row r="217" spans="1:14" ht="18" thickBot="1" x14ac:dyDescent="0.25">
      <c r="B217" s="74"/>
      <c r="C217" s="87"/>
      <c r="D217" s="88"/>
      <c r="E217" s="88"/>
      <c r="F217" s="88"/>
      <c r="G217" s="88"/>
      <c r="H217" s="88"/>
      <c r="I217" s="88"/>
      <c r="J217" s="88"/>
      <c r="K217" s="88"/>
      <c r="L217" s="88"/>
      <c r="M217" s="88"/>
      <c r="N217" s="88"/>
    </row>
    <row r="218" spans="1:14" x14ac:dyDescent="0.2">
      <c r="B218" s="85"/>
      <c r="C218" s="70" t="s">
        <v>364</v>
      </c>
      <c r="D218" s="85"/>
      <c r="E218" s="85"/>
      <c r="F218" s="85"/>
      <c r="G218" s="85"/>
      <c r="H218" s="85"/>
      <c r="I218" s="85"/>
      <c r="J218" s="85"/>
      <c r="K218" s="85"/>
      <c r="L218" s="85"/>
      <c r="M218" s="85"/>
      <c r="N218" s="85"/>
    </row>
    <row r="219" spans="1:14" x14ac:dyDescent="0.2">
      <c r="A219" s="70"/>
      <c r="B219" s="85"/>
      <c r="C219" s="85"/>
      <c r="D219" s="85"/>
      <c r="E219" s="85"/>
      <c r="F219" s="85"/>
      <c r="G219" s="85"/>
      <c r="H219" s="85"/>
      <c r="I219" s="85"/>
      <c r="J219" s="85"/>
      <c r="K219" s="85"/>
      <c r="L219" s="85"/>
      <c r="M219" s="85"/>
      <c r="N219" s="85"/>
    </row>
  </sheetData>
  <phoneticPr fontId="2"/>
  <pageMargins left="0.37" right="0.46" top="0.55000000000000004" bottom="0.59" header="0.51200000000000001" footer="0.51200000000000001"/>
  <pageSetup paperSize="12" scale="75" orientation="portrait" verticalDpi="0" r:id="rId1"/>
  <headerFooter alignWithMargins="0"/>
  <rowBreaks count="2" manualBreakCount="2">
    <brk id="73" max="13" man="1"/>
    <brk id="146" max="1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32"/>
  <sheetViews>
    <sheetView showGridLines="0" zoomScale="75" workbookViewId="0"/>
  </sheetViews>
  <sheetFormatPr defaultColWidth="13.375" defaultRowHeight="17.25" x14ac:dyDescent="0.2"/>
  <cols>
    <col min="1" max="1" width="13.375" style="71" customWidth="1"/>
    <col min="2" max="2" width="19.625" style="71" customWidth="1"/>
    <col min="3" max="3" width="14.625" style="71" customWidth="1"/>
    <col min="4" max="4" width="13.375" style="71"/>
    <col min="5" max="5" width="14.625" style="71" customWidth="1"/>
    <col min="6" max="6" width="13.375" style="71"/>
    <col min="7" max="7" width="14.625" style="71" customWidth="1"/>
    <col min="8" max="8" width="13.375" style="71"/>
    <col min="9" max="9" width="14.625" style="71" customWidth="1"/>
    <col min="10" max="256" width="13.375" style="71"/>
    <col min="257" max="257" width="13.375" style="71" customWidth="1"/>
    <col min="258" max="258" width="19.625" style="71" customWidth="1"/>
    <col min="259" max="259" width="14.625" style="71" customWidth="1"/>
    <col min="260" max="260" width="13.375" style="71"/>
    <col min="261" max="261" width="14.625" style="71" customWidth="1"/>
    <col min="262" max="262" width="13.375" style="71"/>
    <col min="263" max="263" width="14.625" style="71" customWidth="1"/>
    <col min="264" max="264" width="13.375" style="71"/>
    <col min="265" max="265" width="14.625" style="71" customWidth="1"/>
    <col min="266" max="512" width="13.375" style="71"/>
    <col min="513" max="513" width="13.375" style="71" customWidth="1"/>
    <col min="514" max="514" width="19.625" style="71" customWidth="1"/>
    <col min="515" max="515" width="14.625" style="71" customWidth="1"/>
    <col min="516" max="516" width="13.375" style="71"/>
    <col min="517" max="517" width="14.625" style="71" customWidth="1"/>
    <col min="518" max="518" width="13.375" style="71"/>
    <col min="519" max="519" width="14.625" style="71" customWidth="1"/>
    <col min="520" max="520" width="13.375" style="71"/>
    <col min="521" max="521" width="14.625" style="71" customWidth="1"/>
    <col min="522" max="768" width="13.375" style="71"/>
    <col min="769" max="769" width="13.375" style="71" customWidth="1"/>
    <col min="770" max="770" width="19.625" style="71" customWidth="1"/>
    <col min="771" max="771" width="14.625" style="71" customWidth="1"/>
    <col min="772" max="772" width="13.375" style="71"/>
    <col min="773" max="773" width="14.625" style="71" customWidth="1"/>
    <col min="774" max="774" width="13.375" style="71"/>
    <col min="775" max="775" width="14.625" style="71" customWidth="1"/>
    <col min="776" max="776" width="13.375" style="71"/>
    <col min="777" max="777" width="14.625" style="71" customWidth="1"/>
    <col min="778" max="1024" width="13.375" style="71"/>
    <col min="1025" max="1025" width="13.375" style="71" customWidth="1"/>
    <col min="1026" max="1026" width="19.625" style="71" customWidth="1"/>
    <col min="1027" max="1027" width="14.625" style="71" customWidth="1"/>
    <col min="1028" max="1028" width="13.375" style="71"/>
    <col min="1029" max="1029" width="14.625" style="71" customWidth="1"/>
    <col min="1030" max="1030" width="13.375" style="71"/>
    <col min="1031" max="1031" width="14.625" style="71" customWidth="1"/>
    <col min="1032" max="1032" width="13.375" style="71"/>
    <col min="1033" max="1033" width="14.625" style="71" customWidth="1"/>
    <col min="1034" max="1280" width="13.375" style="71"/>
    <col min="1281" max="1281" width="13.375" style="71" customWidth="1"/>
    <col min="1282" max="1282" width="19.625" style="71" customWidth="1"/>
    <col min="1283" max="1283" width="14.625" style="71" customWidth="1"/>
    <col min="1284" max="1284" width="13.375" style="71"/>
    <col min="1285" max="1285" width="14.625" style="71" customWidth="1"/>
    <col min="1286" max="1286" width="13.375" style="71"/>
    <col min="1287" max="1287" width="14.625" style="71" customWidth="1"/>
    <col min="1288" max="1288" width="13.375" style="71"/>
    <col min="1289" max="1289" width="14.625" style="71" customWidth="1"/>
    <col min="1290" max="1536" width="13.375" style="71"/>
    <col min="1537" max="1537" width="13.375" style="71" customWidth="1"/>
    <col min="1538" max="1538" width="19.625" style="71" customWidth="1"/>
    <col min="1539" max="1539" width="14.625" style="71" customWidth="1"/>
    <col min="1540" max="1540" width="13.375" style="71"/>
    <col min="1541" max="1541" width="14.625" style="71" customWidth="1"/>
    <col min="1542" max="1542" width="13.375" style="71"/>
    <col min="1543" max="1543" width="14.625" style="71" customWidth="1"/>
    <col min="1544" max="1544" width="13.375" style="71"/>
    <col min="1545" max="1545" width="14.625" style="71" customWidth="1"/>
    <col min="1546" max="1792" width="13.375" style="71"/>
    <col min="1793" max="1793" width="13.375" style="71" customWidth="1"/>
    <col min="1794" max="1794" width="19.625" style="71" customWidth="1"/>
    <col min="1795" max="1795" width="14.625" style="71" customWidth="1"/>
    <col min="1796" max="1796" width="13.375" style="71"/>
    <col min="1797" max="1797" width="14.625" style="71" customWidth="1"/>
    <col min="1798" max="1798" width="13.375" style="71"/>
    <col min="1799" max="1799" width="14.625" style="71" customWidth="1"/>
    <col min="1800" max="1800" width="13.375" style="71"/>
    <col min="1801" max="1801" width="14.625" style="71" customWidth="1"/>
    <col min="1802" max="2048" width="13.375" style="71"/>
    <col min="2049" max="2049" width="13.375" style="71" customWidth="1"/>
    <col min="2050" max="2050" width="19.625" style="71" customWidth="1"/>
    <col min="2051" max="2051" width="14.625" style="71" customWidth="1"/>
    <col min="2052" max="2052" width="13.375" style="71"/>
    <col min="2053" max="2053" width="14.625" style="71" customWidth="1"/>
    <col min="2054" max="2054" width="13.375" style="71"/>
    <col min="2055" max="2055" width="14.625" style="71" customWidth="1"/>
    <col min="2056" max="2056" width="13.375" style="71"/>
    <col min="2057" max="2057" width="14.625" style="71" customWidth="1"/>
    <col min="2058" max="2304" width="13.375" style="71"/>
    <col min="2305" max="2305" width="13.375" style="71" customWidth="1"/>
    <col min="2306" max="2306" width="19.625" style="71" customWidth="1"/>
    <col min="2307" max="2307" width="14.625" style="71" customWidth="1"/>
    <col min="2308" max="2308" width="13.375" style="71"/>
    <col min="2309" max="2309" width="14.625" style="71" customWidth="1"/>
    <col min="2310" max="2310" width="13.375" style="71"/>
    <col min="2311" max="2311" width="14.625" style="71" customWidth="1"/>
    <col min="2312" max="2312" width="13.375" style="71"/>
    <col min="2313" max="2313" width="14.625" style="71" customWidth="1"/>
    <col min="2314" max="2560" width="13.375" style="71"/>
    <col min="2561" max="2561" width="13.375" style="71" customWidth="1"/>
    <col min="2562" max="2562" width="19.625" style="71" customWidth="1"/>
    <col min="2563" max="2563" width="14.625" style="71" customWidth="1"/>
    <col min="2564" max="2564" width="13.375" style="71"/>
    <col min="2565" max="2565" width="14.625" style="71" customWidth="1"/>
    <col min="2566" max="2566" width="13.375" style="71"/>
    <col min="2567" max="2567" width="14.625" style="71" customWidth="1"/>
    <col min="2568" max="2568" width="13.375" style="71"/>
    <col min="2569" max="2569" width="14.625" style="71" customWidth="1"/>
    <col min="2570" max="2816" width="13.375" style="71"/>
    <col min="2817" max="2817" width="13.375" style="71" customWidth="1"/>
    <col min="2818" max="2818" width="19.625" style="71" customWidth="1"/>
    <col min="2819" max="2819" width="14.625" style="71" customWidth="1"/>
    <col min="2820" max="2820" width="13.375" style="71"/>
    <col min="2821" max="2821" width="14.625" style="71" customWidth="1"/>
    <col min="2822" max="2822" width="13.375" style="71"/>
    <col min="2823" max="2823" width="14.625" style="71" customWidth="1"/>
    <col min="2824" max="2824" width="13.375" style="71"/>
    <col min="2825" max="2825" width="14.625" style="71" customWidth="1"/>
    <col min="2826" max="3072" width="13.375" style="71"/>
    <col min="3073" max="3073" width="13.375" style="71" customWidth="1"/>
    <col min="3074" max="3074" width="19.625" style="71" customWidth="1"/>
    <col min="3075" max="3075" width="14.625" style="71" customWidth="1"/>
    <col min="3076" max="3076" width="13.375" style="71"/>
    <col min="3077" max="3077" width="14.625" style="71" customWidth="1"/>
    <col min="3078" max="3078" width="13.375" style="71"/>
    <col min="3079" max="3079" width="14.625" style="71" customWidth="1"/>
    <col min="3080" max="3080" width="13.375" style="71"/>
    <col min="3081" max="3081" width="14.625" style="71" customWidth="1"/>
    <col min="3082" max="3328" width="13.375" style="71"/>
    <col min="3329" max="3329" width="13.375" style="71" customWidth="1"/>
    <col min="3330" max="3330" width="19.625" style="71" customWidth="1"/>
    <col min="3331" max="3331" width="14.625" style="71" customWidth="1"/>
    <col min="3332" max="3332" width="13.375" style="71"/>
    <col min="3333" max="3333" width="14.625" style="71" customWidth="1"/>
    <col min="3334" max="3334" width="13.375" style="71"/>
    <col min="3335" max="3335" width="14.625" style="71" customWidth="1"/>
    <col min="3336" max="3336" width="13.375" style="71"/>
    <col min="3337" max="3337" width="14.625" style="71" customWidth="1"/>
    <col min="3338" max="3584" width="13.375" style="71"/>
    <col min="3585" max="3585" width="13.375" style="71" customWidth="1"/>
    <col min="3586" max="3586" width="19.625" style="71" customWidth="1"/>
    <col min="3587" max="3587" width="14.625" style="71" customWidth="1"/>
    <col min="3588" max="3588" width="13.375" style="71"/>
    <col min="3589" max="3589" width="14.625" style="71" customWidth="1"/>
    <col min="3590" max="3590" width="13.375" style="71"/>
    <col min="3591" max="3591" width="14.625" style="71" customWidth="1"/>
    <col min="3592" max="3592" width="13.375" style="71"/>
    <col min="3593" max="3593" width="14.625" style="71" customWidth="1"/>
    <col min="3594" max="3840" width="13.375" style="71"/>
    <col min="3841" max="3841" width="13.375" style="71" customWidth="1"/>
    <col min="3842" max="3842" width="19.625" style="71" customWidth="1"/>
    <col min="3843" max="3843" width="14.625" style="71" customWidth="1"/>
    <col min="3844" max="3844" width="13.375" style="71"/>
    <col min="3845" max="3845" width="14.625" style="71" customWidth="1"/>
    <col min="3846" max="3846" width="13.375" style="71"/>
    <col min="3847" max="3847" width="14.625" style="71" customWidth="1"/>
    <col min="3848" max="3848" width="13.375" style="71"/>
    <col min="3849" max="3849" width="14.625" style="71" customWidth="1"/>
    <col min="3850" max="4096" width="13.375" style="71"/>
    <col min="4097" max="4097" width="13.375" style="71" customWidth="1"/>
    <col min="4098" max="4098" width="19.625" style="71" customWidth="1"/>
    <col min="4099" max="4099" width="14.625" style="71" customWidth="1"/>
    <col min="4100" max="4100" width="13.375" style="71"/>
    <col min="4101" max="4101" width="14.625" style="71" customWidth="1"/>
    <col min="4102" max="4102" width="13.375" style="71"/>
    <col min="4103" max="4103" width="14.625" style="71" customWidth="1"/>
    <col min="4104" max="4104" width="13.375" style="71"/>
    <col min="4105" max="4105" width="14.625" style="71" customWidth="1"/>
    <col min="4106" max="4352" width="13.375" style="71"/>
    <col min="4353" max="4353" width="13.375" style="71" customWidth="1"/>
    <col min="4354" max="4354" width="19.625" style="71" customWidth="1"/>
    <col min="4355" max="4355" width="14.625" style="71" customWidth="1"/>
    <col min="4356" max="4356" width="13.375" style="71"/>
    <col min="4357" max="4357" width="14.625" style="71" customWidth="1"/>
    <col min="4358" max="4358" width="13.375" style="71"/>
    <col min="4359" max="4359" width="14.625" style="71" customWidth="1"/>
    <col min="4360" max="4360" width="13.375" style="71"/>
    <col min="4361" max="4361" width="14.625" style="71" customWidth="1"/>
    <col min="4362" max="4608" width="13.375" style="71"/>
    <col min="4609" max="4609" width="13.375" style="71" customWidth="1"/>
    <col min="4610" max="4610" width="19.625" style="71" customWidth="1"/>
    <col min="4611" max="4611" width="14.625" style="71" customWidth="1"/>
    <col min="4612" max="4612" width="13.375" style="71"/>
    <col min="4613" max="4613" width="14.625" style="71" customWidth="1"/>
    <col min="4614" max="4614" width="13.375" style="71"/>
    <col min="4615" max="4615" width="14.625" style="71" customWidth="1"/>
    <col min="4616" max="4616" width="13.375" style="71"/>
    <col min="4617" max="4617" width="14.625" style="71" customWidth="1"/>
    <col min="4618" max="4864" width="13.375" style="71"/>
    <col min="4865" max="4865" width="13.375" style="71" customWidth="1"/>
    <col min="4866" max="4866" width="19.625" style="71" customWidth="1"/>
    <col min="4867" max="4867" width="14.625" style="71" customWidth="1"/>
    <col min="4868" max="4868" width="13.375" style="71"/>
    <col min="4869" max="4869" width="14.625" style="71" customWidth="1"/>
    <col min="4870" max="4870" width="13.375" style="71"/>
    <col min="4871" max="4871" width="14.625" style="71" customWidth="1"/>
    <col min="4872" max="4872" width="13.375" style="71"/>
    <col min="4873" max="4873" width="14.625" style="71" customWidth="1"/>
    <col min="4874" max="5120" width="13.375" style="71"/>
    <col min="5121" max="5121" width="13.375" style="71" customWidth="1"/>
    <col min="5122" max="5122" width="19.625" style="71" customWidth="1"/>
    <col min="5123" max="5123" width="14.625" style="71" customWidth="1"/>
    <col min="5124" max="5124" width="13.375" style="71"/>
    <col min="5125" max="5125" width="14.625" style="71" customWidth="1"/>
    <col min="5126" max="5126" width="13.375" style="71"/>
    <col min="5127" max="5127" width="14.625" style="71" customWidth="1"/>
    <col min="5128" max="5128" width="13.375" style="71"/>
    <col min="5129" max="5129" width="14.625" style="71" customWidth="1"/>
    <col min="5130" max="5376" width="13.375" style="71"/>
    <col min="5377" max="5377" width="13.375" style="71" customWidth="1"/>
    <col min="5378" max="5378" width="19.625" style="71" customWidth="1"/>
    <col min="5379" max="5379" width="14.625" style="71" customWidth="1"/>
    <col min="5380" max="5380" width="13.375" style="71"/>
    <col min="5381" max="5381" width="14.625" style="71" customWidth="1"/>
    <col min="5382" max="5382" width="13.375" style="71"/>
    <col min="5383" max="5383" width="14.625" style="71" customWidth="1"/>
    <col min="5384" max="5384" width="13.375" style="71"/>
    <col min="5385" max="5385" width="14.625" style="71" customWidth="1"/>
    <col min="5386" max="5632" width="13.375" style="71"/>
    <col min="5633" max="5633" width="13.375" style="71" customWidth="1"/>
    <col min="5634" max="5634" width="19.625" style="71" customWidth="1"/>
    <col min="5635" max="5635" width="14.625" style="71" customWidth="1"/>
    <col min="5636" max="5636" width="13.375" style="71"/>
    <col min="5637" max="5637" width="14.625" style="71" customWidth="1"/>
    <col min="5638" max="5638" width="13.375" style="71"/>
    <col min="5639" max="5639" width="14.625" style="71" customWidth="1"/>
    <col min="5640" max="5640" width="13.375" style="71"/>
    <col min="5641" max="5641" width="14.625" style="71" customWidth="1"/>
    <col min="5642" max="5888" width="13.375" style="71"/>
    <col min="5889" max="5889" width="13.375" style="71" customWidth="1"/>
    <col min="5890" max="5890" width="19.625" style="71" customWidth="1"/>
    <col min="5891" max="5891" width="14.625" style="71" customWidth="1"/>
    <col min="5892" max="5892" width="13.375" style="71"/>
    <col min="5893" max="5893" width="14.625" style="71" customWidth="1"/>
    <col min="5894" max="5894" width="13.375" style="71"/>
    <col min="5895" max="5895" width="14.625" style="71" customWidth="1"/>
    <col min="5896" max="5896" width="13.375" style="71"/>
    <col min="5897" max="5897" width="14.625" style="71" customWidth="1"/>
    <col min="5898" max="6144" width="13.375" style="71"/>
    <col min="6145" max="6145" width="13.375" style="71" customWidth="1"/>
    <col min="6146" max="6146" width="19.625" style="71" customWidth="1"/>
    <col min="6147" max="6147" width="14.625" style="71" customWidth="1"/>
    <col min="6148" max="6148" width="13.375" style="71"/>
    <col min="6149" max="6149" width="14.625" style="71" customWidth="1"/>
    <col min="6150" max="6150" width="13.375" style="71"/>
    <col min="6151" max="6151" width="14.625" style="71" customWidth="1"/>
    <col min="6152" max="6152" width="13.375" style="71"/>
    <col min="6153" max="6153" width="14.625" style="71" customWidth="1"/>
    <col min="6154" max="6400" width="13.375" style="71"/>
    <col min="6401" max="6401" width="13.375" style="71" customWidth="1"/>
    <col min="6402" max="6402" width="19.625" style="71" customWidth="1"/>
    <col min="6403" max="6403" width="14.625" style="71" customWidth="1"/>
    <col min="6404" max="6404" width="13.375" style="71"/>
    <col min="6405" max="6405" width="14.625" style="71" customWidth="1"/>
    <col min="6406" max="6406" width="13.375" style="71"/>
    <col min="6407" max="6407" width="14.625" style="71" customWidth="1"/>
    <col min="6408" max="6408" width="13.375" style="71"/>
    <col min="6409" max="6409" width="14.625" style="71" customWidth="1"/>
    <col min="6410" max="6656" width="13.375" style="71"/>
    <col min="6657" max="6657" width="13.375" style="71" customWidth="1"/>
    <col min="6658" max="6658" width="19.625" style="71" customWidth="1"/>
    <col min="6659" max="6659" width="14.625" style="71" customWidth="1"/>
    <col min="6660" max="6660" width="13.375" style="71"/>
    <col min="6661" max="6661" width="14.625" style="71" customWidth="1"/>
    <col min="6662" max="6662" width="13.375" style="71"/>
    <col min="6663" max="6663" width="14.625" style="71" customWidth="1"/>
    <col min="6664" max="6664" width="13.375" style="71"/>
    <col min="6665" max="6665" width="14.625" style="71" customWidth="1"/>
    <col min="6666" max="6912" width="13.375" style="71"/>
    <col min="6913" max="6913" width="13.375" style="71" customWidth="1"/>
    <col min="6914" max="6914" width="19.625" style="71" customWidth="1"/>
    <col min="6915" max="6915" width="14.625" style="71" customWidth="1"/>
    <col min="6916" max="6916" width="13.375" style="71"/>
    <col min="6917" max="6917" width="14.625" style="71" customWidth="1"/>
    <col min="6918" max="6918" width="13.375" style="71"/>
    <col min="6919" max="6919" width="14.625" style="71" customWidth="1"/>
    <col min="6920" max="6920" width="13.375" style="71"/>
    <col min="6921" max="6921" width="14.625" style="71" customWidth="1"/>
    <col min="6922" max="7168" width="13.375" style="71"/>
    <col min="7169" max="7169" width="13.375" style="71" customWidth="1"/>
    <col min="7170" max="7170" width="19.625" style="71" customWidth="1"/>
    <col min="7171" max="7171" width="14.625" style="71" customWidth="1"/>
    <col min="7172" max="7172" width="13.375" style="71"/>
    <col min="7173" max="7173" width="14.625" style="71" customWidth="1"/>
    <col min="7174" max="7174" width="13.375" style="71"/>
    <col min="7175" max="7175" width="14.625" style="71" customWidth="1"/>
    <col min="7176" max="7176" width="13.375" style="71"/>
    <col min="7177" max="7177" width="14.625" style="71" customWidth="1"/>
    <col min="7178" max="7424" width="13.375" style="71"/>
    <col min="7425" max="7425" width="13.375" style="71" customWidth="1"/>
    <col min="7426" max="7426" width="19.625" style="71" customWidth="1"/>
    <col min="7427" max="7427" width="14.625" style="71" customWidth="1"/>
    <col min="7428" max="7428" width="13.375" style="71"/>
    <col min="7429" max="7429" width="14.625" style="71" customWidth="1"/>
    <col min="7430" max="7430" width="13.375" style="71"/>
    <col min="7431" max="7431" width="14.625" style="71" customWidth="1"/>
    <col min="7432" max="7432" width="13.375" style="71"/>
    <col min="7433" max="7433" width="14.625" style="71" customWidth="1"/>
    <col min="7434" max="7680" width="13.375" style="71"/>
    <col min="7681" max="7681" width="13.375" style="71" customWidth="1"/>
    <col min="7682" max="7682" width="19.625" style="71" customWidth="1"/>
    <col min="7683" max="7683" width="14.625" style="71" customWidth="1"/>
    <col min="7684" max="7684" width="13.375" style="71"/>
    <col min="7685" max="7685" width="14.625" style="71" customWidth="1"/>
    <col min="7686" max="7686" width="13.375" style="71"/>
    <col min="7687" max="7687" width="14.625" style="71" customWidth="1"/>
    <col min="7688" max="7688" width="13.375" style="71"/>
    <col min="7689" max="7689" width="14.625" style="71" customWidth="1"/>
    <col min="7690" max="7936" width="13.375" style="71"/>
    <col min="7937" max="7937" width="13.375" style="71" customWidth="1"/>
    <col min="7938" max="7938" width="19.625" style="71" customWidth="1"/>
    <col min="7939" max="7939" width="14.625" style="71" customWidth="1"/>
    <col min="7940" max="7940" width="13.375" style="71"/>
    <col min="7941" max="7941" width="14.625" style="71" customWidth="1"/>
    <col min="7942" max="7942" width="13.375" style="71"/>
    <col min="7943" max="7943" width="14.625" style="71" customWidth="1"/>
    <col min="7944" max="7944" width="13.375" style="71"/>
    <col min="7945" max="7945" width="14.625" style="71" customWidth="1"/>
    <col min="7946" max="8192" width="13.375" style="71"/>
    <col min="8193" max="8193" width="13.375" style="71" customWidth="1"/>
    <col min="8194" max="8194" width="19.625" style="71" customWidth="1"/>
    <col min="8195" max="8195" width="14.625" style="71" customWidth="1"/>
    <col min="8196" max="8196" width="13.375" style="71"/>
    <col min="8197" max="8197" width="14.625" style="71" customWidth="1"/>
    <col min="8198" max="8198" width="13.375" style="71"/>
    <col min="8199" max="8199" width="14.625" style="71" customWidth="1"/>
    <col min="8200" max="8200" width="13.375" style="71"/>
    <col min="8201" max="8201" width="14.625" style="71" customWidth="1"/>
    <col min="8202" max="8448" width="13.375" style="71"/>
    <col min="8449" max="8449" width="13.375" style="71" customWidth="1"/>
    <col min="8450" max="8450" width="19.625" style="71" customWidth="1"/>
    <col min="8451" max="8451" width="14.625" style="71" customWidth="1"/>
    <col min="8452" max="8452" width="13.375" style="71"/>
    <col min="8453" max="8453" width="14.625" style="71" customWidth="1"/>
    <col min="8454" max="8454" width="13.375" style="71"/>
    <col min="8455" max="8455" width="14.625" style="71" customWidth="1"/>
    <col min="8456" max="8456" width="13.375" style="71"/>
    <col min="8457" max="8457" width="14.625" style="71" customWidth="1"/>
    <col min="8458" max="8704" width="13.375" style="71"/>
    <col min="8705" max="8705" width="13.375" style="71" customWidth="1"/>
    <col min="8706" max="8706" width="19.625" style="71" customWidth="1"/>
    <col min="8707" max="8707" width="14.625" style="71" customWidth="1"/>
    <col min="8708" max="8708" width="13.375" style="71"/>
    <col min="8709" max="8709" width="14.625" style="71" customWidth="1"/>
    <col min="8710" max="8710" width="13.375" style="71"/>
    <col min="8711" max="8711" width="14.625" style="71" customWidth="1"/>
    <col min="8712" max="8712" width="13.375" style="71"/>
    <col min="8713" max="8713" width="14.625" style="71" customWidth="1"/>
    <col min="8714" max="8960" width="13.375" style="71"/>
    <col min="8961" max="8961" width="13.375" style="71" customWidth="1"/>
    <col min="8962" max="8962" width="19.625" style="71" customWidth="1"/>
    <col min="8963" max="8963" width="14.625" style="71" customWidth="1"/>
    <col min="8964" max="8964" width="13.375" style="71"/>
    <col min="8965" max="8965" width="14.625" style="71" customWidth="1"/>
    <col min="8966" max="8966" width="13.375" style="71"/>
    <col min="8967" max="8967" width="14.625" style="71" customWidth="1"/>
    <col min="8968" max="8968" width="13.375" style="71"/>
    <col min="8969" max="8969" width="14.625" style="71" customWidth="1"/>
    <col min="8970" max="9216" width="13.375" style="71"/>
    <col min="9217" max="9217" width="13.375" style="71" customWidth="1"/>
    <col min="9218" max="9218" width="19.625" style="71" customWidth="1"/>
    <col min="9219" max="9219" width="14.625" style="71" customWidth="1"/>
    <col min="9220" max="9220" width="13.375" style="71"/>
    <col min="9221" max="9221" width="14.625" style="71" customWidth="1"/>
    <col min="9222" max="9222" width="13.375" style="71"/>
    <col min="9223" max="9223" width="14.625" style="71" customWidth="1"/>
    <col min="9224" max="9224" width="13.375" style="71"/>
    <col min="9225" max="9225" width="14.625" style="71" customWidth="1"/>
    <col min="9226" max="9472" width="13.375" style="71"/>
    <col min="9473" max="9473" width="13.375" style="71" customWidth="1"/>
    <col min="9474" max="9474" width="19.625" style="71" customWidth="1"/>
    <col min="9475" max="9475" width="14.625" style="71" customWidth="1"/>
    <col min="9476" max="9476" width="13.375" style="71"/>
    <col min="9477" max="9477" width="14.625" style="71" customWidth="1"/>
    <col min="9478" max="9478" width="13.375" style="71"/>
    <col min="9479" max="9479" width="14.625" style="71" customWidth="1"/>
    <col min="9480" max="9480" width="13.375" style="71"/>
    <col min="9481" max="9481" width="14.625" style="71" customWidth="1"/>
    <col min="9482" max="9728" width="13.375" style="71"/>
    <col min="9729" max="9729" width="13.375" style="71" customWidth="1"/>
    <col min="9730" max="9730" width="19.625" style="71" customWidth="1"/>
    <col min="9731" max="9731" width="14.625" style="71" customWidth="1"/>
    <col min="9732" max="9732" width="13.375" style="71"/>
    <col min="9733" max="9733" width="14.625" style="71" customWidth="1"/>
    <col min="9734" max="9734" width="13.375" style="71"/>
    <col min="9735" max="9735" width="14.625" style="71" customWidth="1"/>
    <col min="9736" max="9736" width="13.375" style="71"/>
    <col min="9737" max="9737" width="14.625" style="71" customWidth="1"/>
    <col min="9738" max="9984" width="13.375" style="71"/>
    <col min="9985" max="9985" width="13.375" style="71" customWidth="1"/>
    <col min="9986" max="9986" width="19.625" style="71" customWidth="1"/>
    <col min="9987" max="9987" width="14.625" style="71" customWidth="1"/>
    <col min="9988" max="9988" width="13.375" style="71"/>
    <col min="9989" max="9989" width="14.625" style="71" customWidth="1"/>
    <col min="9990" max="9990" width="13.375" style="71"/>
    <col min="9991" max="9991" width="14.625" style="71" customWidth="1"/>
    <col min="9992" max="9992" width="13.375" style="71"/>
    <col min="9993" max="9993" width="14.625" style="71" customWidth="1"/>
    <col min="9994" max="10240" width="13.375" style="71"/>
    <col min="10241" max="10241" width="13.375" style="71" customWidth="1"/>
    <col min="10242" max="10242" width="19.625" style="71" customWidth="1"/>
    <col min="10243" max="10243" width="14.625" style="71" customWidth="1"/>
    <col min="10244" max="10244" width="13.375" style="71"/>
    <col min="10245" max="10245" width="14.625" style="71" customWidth="1"/>
    <col min="10246" max="10246" width="13.375" style="71"/>
    <col min="10247" max="10247" width="14.625" style="71" customWidth="1"/>
    <col min="10248" max="10248" width="13.375" style="71"/>
    <col min="10249" max="10249" width="14.625" style="71" customWidth="1"/>
    <col min="10250" max="10496" width="13.375" style="71"/>
    <col min="10497" max="10497" width="13.375" style="71" customWidth="1"/>
    <col min="10498" max="10498" width="19.625" style="71" customWidth="1"/>
    <col min="10499" max="10499" width="14.625" style="71" customWidth="1"/>
    <col min="10500" max="10500" width="13.375" style="71"/>
    <col min="10501" max="10501" width="14.625" style="71" customWidth="1"/>
    <col min="10502" max="10502" width="13.375" style="71"/>
    <col min="10503" max="10503" width="14.625" style="71" customWidth="1"/>
    <col min="10504" max="10504" width="13.375" style="71"/>
    <col min="10505" max="10505" width="14.625" style="71" customWidth="1"/>
    <col min="10506" max="10752" width="13.375" style="71"/>
    <col min="10753" max="10753" width="13.375" style="71" customWidth="1"/>
    <col min="10754" max="10754" width="19.625" style="71" customWidth="1"/>
    <col min="10755" max="10755" width="14.625" style="71" customWidth="1"/>
    <col min="10756" max="10756" width="13.375" style="71"/>
    <col min="10757" max="10757" width="14.625" style="71" customWidth="1"/>
    <col min="10758" max="10758" width="13.375" style="71"/>
    <col min="10759" max="10759" width="14.625" style="71" customWidth="1"/>
    <col min="10760" max="10760" width="13.375" style="71"/>
    <col min="10761" max="10761" width="14.625" style="71" customWidth="1"/>
    <col min="10762" max="11008" width="13.375" style="71"/>
    <col min="11009" max="11009" width="13.375" style="71" customWidth="1"/>
    <col min="11010" max="11010" width="19.625" style="71" customWidth="1"/>
    <col min="11011" max="11011" width="14.625" style="71" customWidth="1"/>
    <col min="11012" max="11012" width="13.375" style="71"/>
    <col min="11013" max="11013" width="14.625" style="71" customWidth="1"/>
    <col min="11014" max="11014" width="13.375" style="71"/>
    <col min="11015" max="11015" width="14.625" style="71" customWidth="1"/>
    <col min="11016" max="11016" width="13.375" style="71"/>
    <col min="11017" max="11017" width="14.625" style="71" customWidth="1"/>
    <col min="11018" max="11264" width="13.375" style="71"/>
    <col min="11265" max="11265" width="13.375" style="71" customWidth="1"/>
    <col min="11266" max="11266" width="19.625" style="71" customWidth="1"/>
    <col min="11267" max="11267" width="14.625" style="71" customWidth="1"/>
    <col min="11268" max="11268" width="13.375" style="71"/>
    <col min="11269" max="11269" width="14.625" style="71" customWidth="1"/>
    <col min="11270" max="11270" width="13.375" style="71"/>
    <col min="11271" max="11271" width="14.625" style="71" customWidth="1"/>
    <col min="11272" max="11272" width="13.375" style="71"/>
    <col min="11273" max="11273" width="14.625" style="71" customWidth="1"/>
    <col min="11274" max="11520" width="13.375" style="71"/>
    <col min="11521" max="11521" width="13.375" style="71" customWidth="1"/>
    <col min="11522" max="11522" width="19.625" style="71" customWidth="1"/>
    <col min="11523" max="11523" width="14.625" style="71" customWidth="1"/>
    <col min="11524" max="11524" width="13.375" style="71"/>
    <col min="11525" max="11525" width="14.625" style="71" customWidth="1"/>
    <col min="11526" max="11526" width="13.375" style="71"/>
    <col min="11527" max="11527" width="14.625" style="71" customWidth="1"/>
    <col min="11528" max="11528" width="13.375" style="71"/>
    <col min="11529" max="11529" width="14.625" style="71" customWidth="1"/>
    <col min="11530" max="11776" width="13.375" style="71"/>
    <col min="11777" max="11777" width="13.375" style="71" customWidth="1"/>
    <col min="11778" max="11778" width="19.625" style="71" customWidth="1"/>
    <col min="11779" max="11779" width="14.625" style="71" customWidth="1"/>
    <col min="11780" max="11780" width="13.375" style="71"/>
    <col min="11781" max="11781" width="14.625" style="71" customWidth="1"/>
    <col min="11782" max="11782" width="13.375" style="71"/>
    <col min="11783" max="11783" width="14.625" style="71" customWidth="1"/>
    <col min="11784" max="11784" width="13.375" style="71"/>
    <col min="11785" max="11785" width="14.625" style="71" customWidth="1"/>
    <col min="11786" max="12032" width="13.375" style="71"/>
    <col min="12033" max="12033" width="13.375" style="71" customWidth="1"/>
    <col min="12034" max="12034" width="19.625" style="71" customWidth="1"/>
    <col min="12035" max="12035" width="14.625" style="71" customWidth="1"/>
    <col min="12036" max="12036" width="13.375" style="71"/>
    <col min="12037" max="12037" width="14.625" style="71" customWidth="1"/>
    <col min="12038" max="12038" width="13.375" style="71"/>
    <col min="12039" max="12039" width="14.625" style="71" customWidth="1"/>
    <col min="12040" max="12040" width="13.375" style="71"/>
    <col min="12041" max="12041" width="14.625" style="71" customWidth="1"/>
    <col min="12042" max="12288" width="13.375" style="71"/>
    <col min="12289" max="12289" width="13.375" style="71" customWidth="1"/>
    <col min="12290" max="12290" width="19.625" style="71" customWidth="1"/>
    <col min="12291" max="12291" width="14.625" style="71" customWidth="1"/>
    <col min="12292" max="12292" width="13.375" style="71"/>
    <col min="12293" max="12293" width="14.625" style="71" customWidth="1"/>
    <col min="12294" max="12294" width="13.375" style="71"/>
    <col min="12295" max="12295" width="14.625" style="71" customWidth="1"/>
    <col min="12296" max="12296" width="13.375" style="71"/>
    <col min="12297" max="12297" width="14.625" style="71" customWidth="1"/>
    <col min="12298" max="12544" width="13.375" style="71"/>
    <col min="12545" max="12545" width="13.375" style="71" customWidth="1"/>
    <col min="12546" max="12546" width="19.625" style="71" customWidth="1"/>
    <col min="12547" max="12547" width="14.625" style="71" customWidth="1"/>
    <col min="12548" max="12548" width="13.375" style="71"/>
    <col min="12549" max="12549" width="14.625" style="71" customWidth="1"/>
    <col min="12550" max="12550" width="13.375" style="71"/>
    <col min="12551" max="12551" width="14.625" style="71" customWidth="1"/>
    <col min="12552" max="12552" width="13.375" style="71"/>
    <col min="12553" max="12553" width="14.625" style="71" customWidth="1"/>
    <col min="12554" max="12800" width="13.375" style="71"/>
    <col min="12801" max="12801" width="13.375" style="71" customWidth="1"/>
    <col min="12802" max="12802" width="19.625" style="71" customWidth="1"/>
    <col min="12803" max="12803" width="14.625" style="71" customWidth="1"/>
    <col min="12804" max="12804" width="13.375" style="71"/>
    <col min="12805" max="12805" width="14.625" style="71" customWidth="1"/>
    <col min="12806" max="12806" width="13.375" style="71"/>
    <col min="12807" max="12807" width="14.625" style="71" customWidth="1"/>
    <col min="12808" max="12808" width="13.375" style="71"/>
    <col min="12809" max="12809" width="14.625" style="71" customWidth="1"/>
    <col min="12810" max="13056" width="13.375" style="71"/>
    <col min="13057" max="13057" width="13.375" style="71" customWidth="1"/>
    <col min="13058" max="13058" width="19.625" style="71" customWidth="1"/>
    <col min="13059" max="13059" width="14.625" style="71" customWidth="1"/>
    <col min="13060" max="13060" width="13.375" style="71"/>
    <col min="13061" max="13061" width="14.625" style="71" customWidth="1"/>
    <col min="13062" max="13062" width="13.375" style="71"/>
    <col min="13063" max="13063" width="14.625" style="71" customWidth="1"/>
    <col min="13064" max="13064" width="13.375" style="71"/>
    <col min="13065" max="13065" width="14.625" style="71" customWidth="1"/>
    <col min="13066" max="13312" width="13.375" style="71"/>
    <col min="13313" max="13313" width="13.375" style="71" customWidth="1"/>
    <col min="13314" max="13314" width="19.625" style="71" customWidth="1"/>
    <col min="13315" max="13315" width="14.625" style="71" customWidth="1"/>
    <col min="13316" max="13316" width="13.375" style="71"/>
    <col min="13317" max="13317" width="14.625" style="71" customWidth="1"/>
    <col min="13318" max="13318" width="13.375" style="71"/>
    <col min="13319" max="13319" width="14.625" style="71" customWidth="1"/>
    <col min="13320" max="13320" width="13.375" style="71"/>
    <col min="13321" max="13321" width="14.625" style="71" customWidth="1"/>
    <col min="13322" max="13568" width="13.375" style="71"/>
    <col min="13569" max="13569" width="13.375" style="71" customWidth="1"/>
    <col min="13570" max="13570" width="19.625" style="71" customWidth="1"/>
    <col min="13571" max="13571" width="14.625" style="71" customWidth="1"/>
    <col min="13572" max="13572" width="13.375" style="71"/>
    <col min="13573" max="13573" width="14.625" style="71" customWidth="1"/>
    <col min="13574" max="13574" width="13.375" style="71"/>
    <col min="13575" max="13575" width="14.625" style="71" customWidth="1"/>
    <col min="13576" max="13576" width="13.375" style="71"/>
    <col min="13577" max="13577" width="14.625" style="71" customWidth="1"/>
    <col min="13578" max="13824" width="13.375" style="71"/>
    <col min="13825" max="13825" width="13.375" style="71" customWidth="1"/>
    <col min="13826" max="13826" width="19.625" style="71" customWidth="1"/>
    <col min="13827" max="13827" width="14.625" style="71" customWidth="1"/>
    <col min="13828" max="13828" width="13.375" style="71"/>
    <col min="13829" max="13829" width="14.625" style="71" customWidth="1"/>
    <col min="13830" max="13830" width="13.375" style="71"/>
    <col min="13831" max="13831" width="14.625" style="71" customWidth="1"/>
    <col min="13832" max="13832" width="13.375" style="71"/>
    <col min="13833" max="13833" width="14.625" style="71" customWidth="1"/>
    <col min="13834" max="14080" width="13.375" style="71"/>
    <col min="14081" max="14081" width="13.375" style="71" customWidth="1"/>
    <col min="14082" max="14082" width="19.625" style="71" customWidth="1"/>
    <col min="14083" max="14083" width="14.625" style="71" customWidth="1"/>
    <col min="14084" max="14084" width="13.375" style="71"/>
    <col min="14085" max="14085" width="14.625" style="71" customWidth="1"/>
    <col min="14086" max="14086" width="13.375" style="71"/>
    <col min="14087" max="14087" width="14.625" style="71" customWidth="1"/>
    <col min="14088" max="14088" width="13.375" style="71"/>
    <col min="14089" max="14089" width="14.625" style="71" customWidth="1"/>
    <col min="14090" max="14336" width="13.375" style="71"/>
    <col min="14337" max="14337" width="13.375" style="71" customWidth="1"/>
    <col min="14338" max="14338" width="19.625" style="71" customWidth="1"/>
    <col min="14339" max="14339" width="14.625" style="71" customWidth="1"/>
    <col min="14340" max="14340" width="13.375" style="71"/>
    <col min="14341" max="14341" width="14.625" style="71" customWidth="1"/>
    <col min="14342" max="14342" width="13.375" style="71"/>
    <col min="14343" max="14343" width="14.625" style="71" customWidth="1"/>
    <col min="14344" max="14344" width="13.375" style="71"/>
    <col min="14345" max="14345" width="14.625" style="71" customWidth="1"/>
    <col min="14346" max="14592" width="13.375" style="71"/>
    <col min="14593" max="14593" width="13.375" style="71" customWidth="1"/>
    <col min="14594" max="14594" width="19.625" style="71" customWidth="1"/>
    <col min="14595" max="14595" width="14.625" style="71" customWidth="1"/>
    <col min="14596" max="14596" width="13.375" style="71"/>
    <col min="14597" max="14597" width="14.625" style="71" customWidth="1"/>
    <col min="14598" max="14598" width="13.375" style="71"/>
    <col min="14599" max="14599" width="14.625" style="71" customWidth="1"/>
    <col min="14600" max="14600" width="13.375" style="71"/>
    <col min="14601" max="14601" width="14.625" style="71" customWidth="1"/>
    <col min="14602" max="14848" width="13.375" style="71"/>
    <col min="14849" max="14849" width="13.375" style="71" customWidth="1"/>
    <col min="14850" max="14850" width="19.625" style="71" customWidth="1"/>
    <col min="14851" max="14851" width="14.625" style="71" customWidth="1"/>
    <col min="14852" max="14852" width="13.375" style="71"/>
    <col min="14853" max="14853" width="14.625" style="71" customWidth="1"/>
    <col min="14854" max="14854" width="13.375" style="71"/>
    <col min="14855" max="14855" width="14.625" style="71" customWidth="1"/>
    <col min="14856" max="14856" width="13.375" style="71"/>
    <col min="14857" max="14857" width="14.625" style="71" customWidth="1"/>
    <col min="14858" max="15104" width="13.375" style="71"/>
    <col min="15105" max="15105" width="13.375" style="71" customWidth="1"/>
    <col min="15106" max="15106" width="19.625" style="71" customWidth="1"/>
    <col min="15107" max="15107" width="14.625" style="71" customWidth="1"/>
    <col min="15108" max="15108" width="13.375" style="71"/>
    <col min="15109" max="15109" width="14.625" style="71" customWidth="1"/>
    <col min="15110" max="15110" width="13.375" style="71"/>
    <col min="15111" max="15111" width="14.625" style="71" customWidth="1"/>
    <col min="15112" max="15112" width="13.375" style="71"/>
    <col min="15113" max="15113" width="14.625" style="71" customWidth="1"/>
    <col min="15114" max="15360" width="13.375" style="71"/>
    <col min="15361" max="15361" width="13.375" style="71" customWidth="1"/>
    <col min="15362" max="15362" width="19.625" style="71" customWidth="1"/>
    <col min="15363" max="15363" width="14.625" style="71" customWidth="1"/>
    <col min="15364" max="15364" width="13.375" style="71"/>
    <col min="15365" max="15365" width="14.625" style="71" customWidth="1"/>
    <col min="15366" max="15366" width="13.375" style="71"/>
    <col min="15367" max="15367" width="14.625" style="71" customWidth="1"/>
    <col min="15368" max="15368" width="13.375" style="71"/>
    <col min="15369" max="15369" width="14.625" style="71" customWidth="1"/>
    <col min="15370" max="15616" width="13.375" style="71"/>
    <col min="15617" max="15617" width="13.375" style="71" customWidth="1"/>
    <col min="15618" max="15618" width="19.625" style="71" customWidth="1"/>
    <col min="15619" max="15619" width="14.625" style="71" customWidth="1"/>
    <col min="15620" max="15620" width="13.375" style="71"/>
    <col min="15621" max="15621" width="14.625" style="71" customWidth="1"/>
    <col min="15622" max="15622" width="13.375" style="71"/>
    <col min="15623" max="15623" width="14.625" style="71" customWidth="1"/>
    <col min="15624" max="15624" width="13.375" style="71"/>
    <col min="15625" max="15625" width="14.625" style="71" customWidth="1"/>
    <col min="15626" max="15872" width="13.375" style="71"/>
    <col min="15873" max="15873" width="13.375" style="71" customWidth="1"/>
    <col min="15874" max="15874" width="19.625" style="71" customWidth="1"/>
    <col min="15875" max="15875" width="14.625" style="71" customWidth="1"/>
    <col min="15876" max="15876" width="13.375" style="71"/>
    <col min="15877" max="15877" width="14.625" style="71" customWidth="1"/>
    <col min="15878" max="15878" width="13.375" style="71"/>
    <col min="15879" max="15879" width="14.625" style="71" customWidth="1"/>
    <col min="15880" max="15880" width="13.375" style="71"/>
    <col min="15881" max="15881" width="14.625" style="71" customWidth="1"/>
    <col min="15882" max="16128" width="13.375" style="71"/>
    <col min="16129" max="16129" width="13.375" style="71" customWidth="1"/>
    <col min="16130" max="16130" width="19.625" style="71" customWidth="1"/>
    <col min="16131" max="16131" width="14.625" style="71" customWidth="1"/>
    <col min="16132" max="16132" width="13.375" style="71"/>
    <col min="16133" max="16133" width="14.625" style="71" customWidth="1"/>
    <col min="16134" max="16134" width="13.375" style="71"/>
    <col min="16135" max="16135" width="14.625" style="71" customWidth="1"/>
    <col min="16136" max="16136" width="13.375" style="71"/>
    <col min="16137" max="16137" width="14.625" style="71" customWidth="1"/>
    <col min="16138" max="16384" width="13.375" style="71"/>
  </cols>
  <sheetData>
    <row r="1" spans="1:10" x14ac:dyDescent="0.2">
      <c r="A1" s="70"/>
    </row>
    <row r="6" spans="1:10" x14ac:dyDescent="0.2">
      <c r="D6" s="72" t="s">
        <v>372</v>
      </c>
    </row>
    <row r="7" spans="1:10" x14ac:dyDescent="0.2">
      <c r="C7" s="70" t="s">
        <v>373</v>
      </c>
    </row>
    <row r="8" spans="1:10" x14ac:dyDescent="0.2">
      <c r="C8" s="70" t="s">
        <v>374</v>
      </c>
    </row>
    <row r="9" spans="1:10" ht="18" thickBot="1" x14ac:dyDescent="0.25">
      <c r="B9" s="73"/>
      <c r="C9" s="75" t="s">
        <v>375</v>
      </c>
      <c r="D9" s="73"/>
      <c r="E9" s="73"/>
      <c r="F9" s="73"/>
      <c r="G9" s="73"/>
      <c r="H9" s="73"/>
      <c r="I9" s="75" t="s">
        <v>376</v>
      </c>
      <c r="J9" s="73"/>
    </row>
    <row r="10" spans="1:10" x14ac:dyDescent="0.2">
      <c r="C10" s="80"/>
      <c r="D10" s="96" t="s">
        <v>377</v>
      </c>
      <c r="E10" s="78"/>
      <c r="F10" s="78"/>
      <c r="G10" s="80"/>
      <c r="H10" s="96" t="s">
        <v>378</v>
      </c>
      <c r="I10" s="78"/>
      <c r="J10" s="78"/>
    </row>
    <row r="11" spans="1:10" x14ac:dyDescent="0.2">
      <c r="C11" s="76"/>
      <c r="D11" s="76"/>
      <c r="E11" s="77" t="s">
        <v>379</v>
      </c>
      <c r="F11" s="76"/>
      <c r="G11" s="76"/>
      <c r="H11" s="76"/>
      <c r="I11" s="77" t="s">
        <v>379</v>
      </c>
      <c r="J11" s="76"/>
    </row>
    <row r="12" spans="1:10" x14ac:dyDescent="0.2">
      <c r="B12" s="78"/>
      <c r="C12" s="79" t="s">
        <v>380</v>
      </c>
      <c r="D12" s="79" t="s">
        <v>381</v>
      </c>
      <c r="E12" s="79" t="s">
        <v>382</v>
      </c>
      <c r="F12" s="79" t="s">
        <v>383</v>
      </c>
      <c r="G12" s="79" t="s">
        <v>380</v>
      </c>
      <c r="H12" s="79" t="s">
        <v>381</v>
      </c>
      <c r="I12" s="79" t="s">
        <v>382</v>
      </c>
      <c r="J12" s="79" t="s">
        <v>383</v>
      </c>
    </row>
    <row r="13" spans="1:10" x14ac:dyDescent="0.2">
      <c r="C13" s="76"/>
    </row>
    <row r="14" spans="1:10" x14ac:dyDescent="0.2">
      <c r="B14" s="70" t="s">
        <v>384</v>
      </c>
      <c r="C14" s="81">
        <v>109.2</v>
      </c>
      <c r="D14" s="82">
        <v>112.7</v>
      </c>
      <c r="E14" s="82">
        <v>107.6</v>
      </c>
      <c r="F14" s="82">
        <v>98.8</v>
      </c>
      <c r="G14" s="82">
        <v>102.2</v>
      </c>
      <c r="H14" s="82">
        <v>105.2</v>
      </c>
      <c r="I14" s="82">
        <v>103.6</v>
      </c>
      <c r="J14" s="82">
        <v>97.2</v>
      </c>
    </row>
    <row r="15" spans="1:10" x14ac:dyDescent="0.2">
      <c r="B15" s="70" t="s">
        <v>161</v>
      </c>
      <c r="C15" s="81">
        <v>128.30000000000001</v>
      </c>
      <c r="D15" s="82">
        <v>127.7</v>
      </c>
      <c r="E15" s="82">
        <v>127.5</v>
      </c>
      <c r="F15" s="82">
        <v>119.9</v>
      </c>
      <c r="G15" s="82">
        <v>117.1</v>
      </c>
      <c r="H15" s="82">
        <v>117.1</v>
      </c>
      <c r="I15" s="82">
        <v>124.4</v>
      </c>
      <c r="J15" s="82">
        <v>103.4</v>
      </c>
    </row>
    <row r="16" spans="1:10" x14ac:dyDescent="0.2">
      <c r="B16" s="70" t="s">
        <v>162</v>
      </c>
      <c r="C16" s="81">
        <v>148.1</v>
      </c>
      <c r="D16" s="82">
        <v>148.4</v>
      </c>
      <c r="E16" s="82">
        <v>151.69999999999999</v>
      </c>
      <c r="F16" s="82">
        <v>139.1</v>
      </c>
      <c r="G16" s="82">
        <v>138.1</v>
      </c>
      <c r="H16" s="82">
        <v>134.4</v>
      </c>
      <c r="I16" s="82">
        <v>142.6</v>
      </c>
      <c r="J16" s="82">
        <v>138.80000000000001</v>
      </c>
    </row>
    <row r="17" spans="2:10" x14ac:dyDescent="0.2">
      <c r="C17" s="76"/>
    </row>
    <row r="18" spans="2:10" x14ac:dyDescent="0.2">
      <c r="B18" s="70" t="s">
        <v>165</v>
      </c>
      <c r="C18" s="81">
        <v>154.4</v>
      </c>
      <c r="D18" s="82">
        <v>152.69999999999999</v>
      </c>
      <c r="E18" s="82">
        <v>156</v>
      </c>
      <c r="F18" s="82">
        <v>154.6</v>
      </c>
      <c r="G18" s="82">
        <v>145.5</v>
      </c>
      <c r="H18" s="82">
        <v>144.5</v>
      </c>
      <c r="I18" s="82">
        <v>154.69999999999999</v>
      </c>
      <c r="J18" s="82">
        <v>142.5</v>
      </c>
    </row>
    <row r="19" spans="2:10" x14ac:dyDescent="0.2">
      <c r="B19" s="72" t="s">
        <v>166</v>
      </c>
      <c r="C19" s="84">
        <v>156.19999999999999</v>
      </c>
      <c r="D19" s="85">
        <v>156.30000000000001</v>
      </c>
      <c r="E19" s="85">
        <v>144.1</v>
      </c>
      <c r="F19" s="85">
        <v>153.1</v>
      </c>
      <c r="G19" s="85">
        <v>140.30000000000001</v>
      </c>
      <c r="H19" s="85">
        <v>141.4</v>
      </c>
      <c r="I19" s="85">
        <v>145.5</v>
      </c>
      <c r="J19" s="85">
        <v>138</v>
      </c>
    </row>
    <row r="20" spans="2:10" x14ac:dyDescent="0.2">
      <c r="B20" s="78"/>
      <c r="C20" s="80"/>
      <c r="D20" s="78"/>
      <c r="E20" s="78"/>
      <c r="F20" s="78"/>
      <c r="G20" s="78"/>
      <c r="H20" s="78"/>
      <c r="I20" s="78"/>
      <c r="J20" s="78"/>
    </row>
    <row r="21" spans="2:10" x14ac:dyDescent="0.2">
      <c r="C21" s="80"/>
      <c r="D21" s="96" t="s">
        <v>385</v>
      </c>
      <c r="E21" s="78"/>
      <c r="F21" s="78"/>
      <c r="G21" s="80"/>
      <c r="H21" s="96" t="s">
        <v>386</v>
      </c>
      <c r="I21" s="78"/>
      <c r="J21" s="78"/>
    </row>
    <row r="22" spans="2:10" x14ac:dyDescent="0.2">
      <c r="C22" s="76"/>
      <c r="D22" s="76"/>
      <c r="E22" s="77" t="s">
        <v>379</v>
      </c>
      <c r="F22" s="76"/>
      <c r="G22" s="76"/>
      <c r="H22" s="76"/>
      <c r="I22" s="77" t="s">
        <v>379</v>
      </c>
      <c r="J22" s="76"/>
    </row>
    <row r="23" spans="2:10" x14ac:dyDescent="0.2">
      <c r="B23" s="78"/>
      <c r="C23" s="79" t="s">
        <v>380</v>
      </c>
      <c r="D23" s="79" t="s">
        <v>381</v>
      </c>
      <c r="E23" s="79" t="s">
        <v>382</v>
      </c>
      <c r="F23" s="79" t="s">
        <v>383</v>
      </c>
      <c r="G23" s="79" t="s">
        <v>380</v>
      </c>
      <c r="H23" s="79" t="s">
        <v>381</v>
      </c>
      <c r="I23" s="79" t="s">
        <v>382</v>
      </c>
      <c r="J23" s="79" t="s">
        <v>383</v>
      </c>
    </row>
    <row r="24" spans="2:10" x14ac:dyDescent="0.2">
      <c r="C24" s="76"/>
    </row>
    <row r="25" spans="2:10" x14ac:dyDescent="0.2">
      <c r="B25" s="70" t="s">
        <v>384</v>
      </c>
      <c r="C25" s="81">
        <v>134.30000000000001</v>
      </c>
      <c r="D25" s="82">
        <v>147.5</v>
      </c>
      <c r="E25" s="82">
        <v>128.6</v>
      </c>
      <c r="F25" s="82">
        <v>131.5</v>
      </c>
      <c r="G25" s="82">
        <v>110.3</v>
      </c>
      <c r="H25" s="82">
        <v>113.1</v>
      </c>
      <c r="I25" s="82">
        <v>110</v>
      </c>
      <c r="J25" s="82">
        <v>104.9</v>
      </c>
    </row>
    <row r="26" spans="2:10" x14ac:dyDescent="0.2">
      <c r="B26" s="70" t="s">
        <v>161</v>
      </c>
      <c r="C26" s="81">
        <v>161.80000000000001</v>
      </c>
      <c r="D26" s="82">
        <v>165.7</v>
      </c>
      <c r="E26" s="82">
        <v>160.69999999999999</v>
      </c>
      <c r="F26" s="82">
        <v>150.4</v>
      </c>
      <c r="G26" s="82">
        <v>132</v>
      </c>
      <c r="H26" s="82">
        <v>133.69999999999999</v>
      </c>
      <c r="I26" s="82">
        <v>130</v>
      </c>
      <c r="J26" s="82">
        <v>126</v>
      </c>
    </row>
    <row r="27" spans="2:10" x14ac:dyDescent="0.2">
      <c r="B27" s="70" t="s">
        <v>162</v>
      </c>
      <c r="C27" s="81">
        <v>185.3</v>
      </c>
      <c r="D27" s="82">
        <v>191.6</v>
      </c>
      <c r="E27" s="82">
        <v>194</v>
      </c>
      <c r="F27" s="82">
        <v>180.9</v>
      </c>
      <c r="G27" s="82">
        <v>147.4</v>
      </c>
      <c r="H27" s="82">
        <v>146.5</v>
      </c>
      <c r="I27" s="82">
        <v>145.4</v>
      </c>
      <c r="J27" s="82">
        <v>149</v>
      </c>
    </row>
    <row r="28" spans="2:10" x14ac:dyDescent="0.2">
      <c r="C28" s="76"/>
    </row>
    <row r="29" spans="2:10" x14ac:dyDescent="0.2">
      <c r="B29" s="70" t="s">
        <v>165</v>
      </c>
      <c r="C29" s="81">
        <v>188.7</v>
      </c>
      <c r="D29" s="82">
        <v>194.5</v>
      </c>
      <c r="E29" s="82">
        <v>190.6</v>
      </c>
      <c r="F29" s="82">
        <v>179.7</v>
      </c>
      <c r="G29" s="82">
        <v>155.9</v>
      </c>
      <c r="H29" s="82">
        <v>162.69999999999999</v>
      </c>
      <c r="I29" s="82">
        <v>162.30000000000001</v>
      </c>
      <c r="J29" s="82">
        <v>159</v>
      </c>
    </row>
    <row r="30" spans="2:10" x14ac:dyDescent="0.2">
      <c r="B30" s="72" t="s">
        <v>166</v>
      </c>
      <c r="C30" s="84">
        <v>188.3</v>
      </c>
      <c r="D30" s="85">
        <v>195.1</v>
      </c>
      <c r="E30" s="85">
        <v>191</v>
      </c>
      <c r="F30" s="85">
        <v>176.7</v>
      </c>
      <c r="G30" s="85">
        <v>160.9</v>
      </c>
      <c r="H30" s="85">
        <v>160.1</v>
      </c>
      <c r="I30" s="85">
        <v>162.6</v>
      </c>
      <c r="J30" s="85">
        <v>162.30000000000001</v>
      </c>
    </row>
    <row r="31" spans="2:10" ht="18" thickBot="1" x14ac:dyDescent="0.25">
      <c r="B31" s="73"/>
      <c r="C31" s="116"/>
      <c r="D31" s="73"/>
      <c r="E31" s="73"/>
      <c r="F31" s="73"/>
      <c r="G31" s="73"/>
      <c r="H31" s="73"/>
      <c r="I31" s="73"/>
      <c r="J31" s="73"/>
    </row>
    <row r="32" spans="2:10" x14ac:dyDescent="0.2">
      <c r="C32" s="70" t="s">
        <v>364</v>
      </c>
    </row>
  </sheetData>
  <phoneticPr fontId="2"/>
  <pageMargins left="0.32" right="0.43" top="0.6" bottom="0.59" header="0.51200000000000001" footer="0.51200000000000001"/>
  <pageSetup paperSize="12" scale="75" orientation="portrait" verticalDpi="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44"/>
  <sheetViews>
    <sheetView showGridLines="0" zoomScale="75" workbookViewId="0"/>
  </sheetViews>
  <sheetFormatPr defaultColWidth="13.375" defaultRowHeight="17.25" x14ac:dyDescent="0.2"/>
  <cols>
    <col min="1" max="1" width="13.375" style="71" customWidth="1"/>
    <col min="2" max="2" width="19.625" style="71" customWidth="1"/>
    <col min="3" max="3" width="14.625" style="71" customWidth="1"/>
    <col min="4" max="4" width="13.375" style="71"/>
    <col min="5" max="5" width="14.625" style="71" customWidth="1"/>
    <col min="6" max="6" width="13.375" style="71"/>
    <col min="7" max="7" width="14.625" style="71" customWidth="1"/>
    <col min="8" max="8" width="13.375" style="71"/>
    <col min="9" max="9" width="14.625" style="71" customWidth="1"/>
    <col min="10" max="256" width="13.375" style="71"/>
    <col min="257" max="257" width="13.375" style="71" customWidth="1"/>
    <col min="258" max="258" width="19.625" style="71" customWidth="1"/>
    <col min="259" max="259" width="14.625" style="71" customWidth="1"/>
    <col min="260" max="260" width="13.375" style="71"/>
    <col min="261" max="261" width="14.625" style="71" customWidth="1"/>
    <col min="262" max="262" width="13.375" style="71"/>
    <col min="263" max="263" width="14.625" style="71" customWidth="1"/>
    <col min="264" max="264" width="13.375" style="71"/>
    <col min="265" max="265" width="14.625" style="71" customWidth="1"/>
    <col min="266" max="512" width="13.375" style="71"/>
    <col min="513" max="513" width="13.375" style="71" customWidth="1"/>
    <col min="514" max="514" width="19.625" style="71" customWidth="1"/>
    <col min="515" max="515" width="14.625" style="71" customWidth="1"/>
    <col min="516" max="516" width="13.375" style="71"/>
    <col min="517" max="517" width="14.625" style="71" customWidth="1"/>
    <col min="518" max="518" width="13.375" style="71"/>
    <col min="519" max="519" width="14.625" style="71" customWidth="1"/>
    <col min="520" max="520" width="13.375" style="71"/>
    <col min="521" max="521" width="14.625" style="71" customWidth="1"/>
    <col min="522" max="768" width="13.375" style="71"/>
    <col min="769" max="769" width="13.375" style="71" customWidth="1"/>
    <col min="770" max="770" width="19.625" style="71" customWidth="1"/>
    <col min="771" max="771" width="14.625" style="71" customWidth="1"/>
    <col min="772" max="772" width="13.375" style="71"/>
    <col min="773" max="773" width="14.625" style="71" customWidth="1"/>
    <col min="774" max="774" width="13.375" style="71"/>
    <col min="775" max="775" width="14.625" style="71" customWidth="1"/>
    <col min="776" max="776" width="13.375" style="71"/>
    <col min="777" max="777" width="14.625" style="71" customWidth="1"/>
    <col min="778" max="1024" width="13.375" style="71"/>
    <col min="1025" max="1025" width="13.375" style="71" customWidth="1"/>
    <col min="1026" max="1026" width="19.625" style="71" customWidth="1"/>
    <col min="1027" max="1027" width="14.625" style="71" customWidth="1"/>
    <col min="1028" max="1028" width="13.375" style="71"/>
    <col min="1029" max="1029" width="14.625" style="71" customWidth="1"/>
    <col min="1030" max="1030" width="13.375" style="71"/>
    <col min="1031" max="1031" width="14.625" style="71" customWidth="1"/>
    <col min="1032" max="1032" width="13.375" style="71"/>
    <col min="1033" max="1033" width="14.625" style="71" customWidth="1"/>
    <col min="1034" max="1280" width="13.375" style="71"/>
    <col min="1281" max="1281" width="13.375" style="71" customWidth="1"/>
    <col min="1282" max="1282" width="19.625" style="71" customWidth="1"/>
    <col min="1283" max="1283" width="14.625" style="71" customWidth="1"/>
    <col min="1284" max="1284" width="13.375" style="71"/>
    <col min="1285" max="1285" width="14.625" style="71" customWidth="1"/>
    <col min="1286" max="1286" width="13.375" style="71"/>
    <col min="1287" max="1287" width="14.625" style="71" customWidth="1"/>
    <col min="1288" max="1288" width="13.375" style="71"/>
    <col min="1289" max="1289" width="14.625" style="71" customWidth="1"/>
    <col min="1290" max="1536" width="13.375" style="71"/>
    <col min="1537" max="1537" width="13.375" style="71" customWidth="1"/>
    <col min="1538" max="1538" width="19.625" style="71" customWidth="1"/>
    <col min="1539" max="1539" width="14.625" style="71" customWidth="1"/>
    <col min="1540" max="1540" width="13.375" style="71"/>
    <col min="1541" max="1541" width="14.625" style="71" customWidth="1"/>
    <col min="1542" max="1542" width="13.375" style="71"/>
    <col min="1543" max="1543" width="14.625" style="71" customWidth="1"/>
    <col min="1544" max="1544" width="13.375" style="71"/>
    <col min="1545" max="1545" width="14.625" style="71" customWidth="1"/>
    <col min="1546" max="1792" width="13.375" style="71"/>
    <col min="1793" max="1793" width="13.375" style="71" customWidth="1"/>
    <col min="1794" max="1794" width="19.625" style="71" customWidth="1"/>
    <col min="1795" max="1795" width="14.625" style="71" customWidth="1"/>
    <col min="1796" max="1796" width="13.375" style="71"/>
    <col min="1797" max="1797" width="14.625" style="71" customWidth="1"/>
    <col min="1798" max="1798" width="13.375" style="71"/>
    <col min="1799" max="1799" width="14.625" style="71" customWidth="1"/>
    <col min="1800" max="1800" width="13.375" style="71"/>
    <col min="1801" max="1801" width="14.625" style="71" customWidth="1"/>
    <col min="1802" max="2048" width="13.375" style="71"/>
    <col min="2049" max="2049" width="13.375" style="71" customWidth="1"/>
    <col min="2050" max="2050" width="19.625" style="71" customWidth="1"/>
    <col min="2051" max="2051" width="14.625" style="71" customWidth="1"/>
    <col min="2052" max="2052" width="13.375" style="71"/>
    <col min="2053" max="2053" width="14.625" style="71" customWidth="1"/>
    <col min="2054" max="2054" width="13.375" style="71"/>
    <col min="2055" max="2055" width="14.625" style="71" customWidth="1"/>
    <col min="2056" max="2056" width="13.375" style="71"/>
    <col min="2057" max="2057" width="14.625" style="71" customWidth="1"/>
    <col min="2058" max="2304" width="13.375" style="71"/>
    <col min="2305" max="2305" width="13.375" style="71" customWidth="1"/>
    <col min="2306" max="2306" width="19.625" style="71" customWidth="1"/>
    <col min="2307" max="2307" width="14.625" style="71" customWidth="1"/>
    <col min="2308" max="2308" width="13.375" style="71"/>
    <col min="2309" max="2309" width="14.625" style="71" customWidth="1"/>
    <col min="2310" max="2310" width="13.375" style="71"/>
    <col min="2311" max="2311" width="14.625" style="71" customWidth="1"/>
    <col min="2312" max="2312" width="13.375" style="71"/>
    <col min="2313" max="2313" width="14.625" style="71" customWidth="1"/>
    <col min="2314" max="2560" width="13.375" style="71"/>
    <col min="2561" max="2561" width="13.375" style="71" customWidth="1"/>
    <col min="2562" max="2562" width="19.625" style="71" customWidth="1"/>
    <col min="2563" max="2563" width="14.625" style="71" customWidth="1"/>
    <col min="2564" max="2564" width="13.375" style="71"/>
    <col min="2565" max="2565" width="14.625" style="71" customWidth="1"/>
    <col min="2566" max="2566" width="13.375" style="71"/>
    <col min="2567" max="2567" width="14.625" style="71" customWidth="1"/>
    <col min="2568" max="2568" width="13.375" style="71"/>
    <col min="2569" max="2569" width="14.625" style="71" customWidth="1"/>
    <col min="2570" max="2816" width="13.375" style="71"/>
    <col min="2817" max="2817" width="13.375" style="71" customWidth="1"/>
    <col min="2818" max="2818" width="19.625" style="71" customWidth="1"/>
    <col min="2819" max="2819" width="14.625" style="71" customWidth="1"/>
    <col min="2820" max="2820" width="13.375" style="71"/>
    <col min="2821" max="2821" width="14.625" style="71" customWidth="1"/>
    <col min="2822" max="2822" width="13.375" style="71"/>
    <col min="2823" max="2823" width="14.625" style="71" customWidth="1"/>
    <col min="2824" max="2824" width="13.375" style="71"/>
    <col min="2825" max="2825" width="14.625" style="71" customWidth="1"/>
    <col min="2826" max="3072" width="13.375" style="71"/>
    <col min="3073" max="3073" width="13.375" style="71" customWidth="1"/>
    <col min="3074" max="3074" width="19.625" style="71" customWidth="1"/>
    <col min="3075" max="3075" width="14.625" style="71" customWidth="1"/>
    <col min="3076" max="3076" width="13.375" style="71"/>
    <col min="3077" max="3077" width="14.625" style="71" customWidth="1"/>
    <col min="3078" max="3078" width="13.375" style="71"/>
    <col min="3079" max="3079" width="14.625" style="71" customWidth="1"/>
    <col min="3080" max="3080" width="13.375" style="71"/>
    <col min="3081" max="3081" width="14.625" style="71" customWidth="1"/>
    <col min="3082" max="3328" width="13.375" style="71"/>
    <col min="3329" max="3329" width="13.375" style="71" customWidth="1"/>
    <col min="3330" max="3330" width="19.625" style="71" customWidth="1"/>
    <col min="3331" max="3331" width="14.625" style="71" customWidth="1"/>
    <col min="3332" max="3332" width="13.375" style="71"/>
    <col min="3333" max="3333" width="14.625" style="71" customWidth="1"/>
    <col min="3334" max="3334" width="13.375" style="71"/>
    <col min="3335" max="3335" width="14.625" style="71" customWidth="1"/>
    <col min="3336" max="3336" width="13.375" style="71"/>
    <col min="3337" max="3337" width="14.625" style="71" customWidth="1"/>
    <col min="3338" max="3584" width="13.375" style="71"/>
    <col min="3585" max="3585" width="13.375" style="71" customWidth="1"/>
    <col min="3586" max="3586" width="19.625" style="71" customWidth="1"/>
    <col min="3587" max="3587" width="14.625" style="71" customWidth="1"/>
    <col min="3588" max="3588" width="13.375" style="71"/>
    <col min="3589" max="3589" width="14.625" style="71" customWidth="1"/>
    <col min="3590" max="3590" width="13.375" style="71"/>
    <col min="3591" max="3591" width="14.625" style="71" customWidth="1"/>
    <col min="3592" max="3592" width="13.375" style="71"/>
    <col min="3593" max="3593" width="14.625" style="71" customWidth="1"/>
    <col min="3594" max="3840" width="13.375" style="71"/>
    <col min="3841" max="3841" width="13.375" style="71" customWidth="1"/>
    <col min="3842" max="3842" width="19.625" style="71" customWidth="1"/>
    <col min="3843" max="3843" width="14.625" style="71" customWidth="1"/>
    <col min="3844" max="3844" width="13.375" style="71"/>
    <col min="3845" max="3845" width="14.625" style="71" customWidth="1"/>
    <col min="3846" max="3846" width="13.375" style="71"/>
    <col min="3847" max="3847" width="14.625" style="71" customWidth="1"/>
    <col min="3848" max="3848" width="13.375" style="71"/>
    <col min="3849" max="3849" width="14.625" style="71" customWidth="1"/>
    <col min="3850" max="4096" width="13.375" style="71"/>
    <col min="4097" max="4097" width="13.375" style="71" customWidth="1"/>
    <col min="4098" max="4098" width="19.625" style="71" customWidth="1"/>
    <col min="4099" max="4099" width="14.625" style="71" customWidth="1"/>
    <col min="4100" max="4100" width="13.375" style="71"/>
    <col min="4101" max="4101" width="14.625" style="71" customWidth="1"/>
    <col min="4102" max="4102" width="13.375" style="71"/>
    <col min="4103" max="4103" width="14.625" style="71" customWidth="1"/>
    <col min="4104" max="4104" width="13.375" style="71"/>
    <col min="4105" max="4105" width="14.625" style="71" customWidth="1"/>
    <col min="4106" max="4352" width="13.375" style="71"/>
    <col min="4353" max="4353" width="13.375" style="71" customWidth="1"/>
    <col min="4354" max="4354" width="19.625" style="71" customWidth="1"/>
    <col min="4355" max="4355" width="14.625" style="71" customWidth="1"/>
    <col min="4356" max="4356" width="13.375" style="71"/>
    <col min="4357" max="4357" width="14.625" style="71" customWidth="1"/>
    <col min="4358" max="4358" width="13.375" style="71"/>
    <col min="4359" max="4359" width="14.625" style="71" customWidth="1"/>
    <col min="4360" max="4360" width="13.375" style="71"/>
    <col min="4361" max="4361" width="14.625" style="71" customWidth="1"/>
    <col min="4362" max="4608" width="13.375" style="71"/>
    <col min="4609" max="4609" width="13.375" style="71" customWidth="1"/>
    <col min="4610" max="4610" width="19.625" style="71" customWidth="1"/>
    <col min="4611" max="4611" width="14.625" style="71" customWidth="1"/>
    <col min="4612" max="4612" width="13.375" style="71"/>
    <col min="4613" max="4613" width="14.625" style="71" customWidth="1"/>
    <col min="4614" max="4614" width="13.375" style="71"/>
    <col min="4615" max="4615" width="14.625" style="71" customWidth="1"/>
    <col min="4616" max="4616" width="13.375" style="71"/>
    <col min="4617" max="4617" width="14.625" style="71" customWidth="1"/>
    <col min="4618" max="4864" width="13.375" style="71"/>
    <col min="4865" max="4865" width="13.375" style="71" customWidth="1"/>
    <col min="4866" max="4866" width="19.625" style="71" customWidth="1"/>
    <col min="4867" max="4867" width="14.625" style="71" customWidth="1"/>
    <col min="4868" max="4868" width="13.375" style="71"/>
    <col min="4869" max="4869" width="14.625" style="71" customWidth="1"/>
    <col min="4870" max="4870" width="13.375" style="71"/>
    <col min="4871" max="4871" width="14.625" style="71" customWidth="1"/>
    <col min="4872" max="4872" width="13.375" style="71"/>
    <col min="4873" max="4873" width="14.625" style="71" customWidth="1"/>
    <col min="4874" max="5120" width="13.375" style="71"/>
    <col min="5121" max="5121" width="13.375" style="71" customWidth="1"/>
    <col min="5122" max="5122" width="19.625" style="71" customWidth="1"/>
    <col min="5123" max="5123" width="14.625" style="71" customWidth="1"/>
    <col min="5124" max="5124" width="13.375" style="71"/>
    <col min="5125" max="5125" width="14.625" style="71" customWidth="1"/>
    <col min="5126" max="5126" width="13.375" style="71"/>
    <col min="5127" max="5127" width="14.625" style="71" customWidth="1"/>
    <col min="5128" max="5128" width="13.375" style="71"/>
    <col min="5129" max="5129" width="14.625" style="71" customWidth="1"/>
    <col min="5130" max="5376" width="13.375" style="71"/>
    <col min="5377" max="5377" width="13.375" style="71" customWidth="1"/>
    <col min="5378" max="5378" width="19.625" style="71" customWidth="1"/>
    <col min="5379" max="5379" width="14.625" style="71" customWidth="1"/>
    <col min="5380" max="5380" width="13.375" style="71"/>
    <col min="5381" max="5381" width="14.625" style="71" customWidth="1"/>
    <col min="5382" max="5382" width="13.375" style="71"/>
    <col min="5383" max="5383" width="14.625" style="71" customWidth="1"/>
    <col min="5384" max="5384" width="13.375" style="71"/>
    <col min="5385" max="5385" width="14.625" style="71" customWidth="1"/>
    <col min="5386" max="5632" width="13.375" style="71"/>
    <col min="5633" max="5633" width="13.375" style="71" customWidth="1"/>
    <col min="5634" max="5634" width="19.625" style="71" customWidth="1"/>
    <col min="5635" max="5635" width="14.625" style="71" customWidth="1"/>
    <col min="5636" max="5636" width="13.375" style="71"/>
    <col min="5637" max="5637" width="14.625" style="71" customWidth="1"/>
    <col min="5638" max="5638" width="13.375" style="71"/>
    <col min="5639" max="5639" width="14.625" style="71" customWidth="1"/>
    <col min="5640" max="5640" width="13.375" style="71"/>
    <col min="5641" max="5641" width="14.625" style="71" customWidth="1"/>
    <col min="5642" max="5888" width="13.375" style="71"/>
    <col min="5889" max="5889" width="13.375" style="71" customWidth="1"/>
    <col min="5890" max="5890" width="19.625" style="71" customWidth="1"/>
    <col min="5891" max="5891" width="14.625" style="71" customWidth="1"/>
    <col min="5892" max="5892" width="13.375" style="71"/>
    <col min="5893" max="5893" width="14.625" style="71" customWidth="1"/>
    <col min="5894" max="5894" width="13.375" style="71"/>
    <col min="5895" max="5895" width="14.625" style="71" customWidth="1"/>
    <col min="5896" max="5896" width="13.375" style="71"/>
    <col min="5897" max="5897" width="14.625" style="71" customWidth="1"/>
    <col min="5898" max="6144" width="13.375" style="71"/>
    <col min="6145" max="6145" width="13.375" style="71" customWidth="1"/>
    <col min="6146" max="6146" width="19.625" style="71" customWidth="1"/>
    <col min="6147" max="6147" width="14.625" style="71" customWidth="1"/>
    <col min="6148" max="6148" width="13.375" style="71"/>
    <col min="6149" max="6149" width="14.625" style="71" customWidth="1"/>
    <col min="6150" max="6150" width="13.375" style="71"/>
    <col min="6151" max="6151" width="14.625" style="71" customWidth="1"/>
    <col min="6152" max="6152" width="13.375" style="71"/>
    <col min="6153" max="6153" width="14.625" style="71" customWidth="1"/>
    <col min="6154" max="6400" width="13.375" style="71"/>
    <col min="6401" max="6401" width="13.375" style="71" customWidth="1"/>
    <col min="6402" max="6402" width="19.625" style="71" customWidth="1"/>
    <col min="6403" max="6403" width="14.625" style="71" customWidth="1"/>
    <col min="6404" max="6404" width="13.375" style="71"/>
    <col min="6405" max="6405" width="14.625" style="71" customWidth="1"/>
    <col min="6406" max="6406" width="13.375" style="71"/>
    <col min="6407" max="6407" width="14.625" style="71" customWidth="1"/>
    <col min="6408" max="6408" width="13.375" style="71"/>
    <col min="6409" max="6409" width="14.625" style="71" customWidth="1"/>
    <col min="6410" max="6656" width="13.375" style="71"/>
    <col min="6657" max="6657" width="13.375" style="71" customWidth="1"/>
    <col min="6658" max="6658" width="19.625" style="71" customWidth="1"/>
    <col min="6659" max="6659" width="14.625" style="71" customWidth="1"/>
    <col min="6660" max="6660" width="13.375" style="71"/>
    <col min="6661" max="6661" width="14.625" style="71" customWidth="1"/>
    <col min="6662" max="6662" width="13.375" style="71"/>
    <col min="6663" max="6663" width="14.625" style="71" customWidth="1"/>
    <col min="6664" max="6664" width="13.375" style="71"/>
    <col min="6665" max="6665" width="14.625" style="71" customWidth="1"/>
    <col min="6666" max="6912" width="13.375" style="71"/>
    <col min="6913" max="6913" width="13.375" style="71" customWidth="1"/>
    <col min="6914" max="6914" width="19.625" style="71" customWidth="1"/>
    <col min="6915" max="6915" width="14.625" style="71" customWidth="1"/>
    <col min="6916" max="6916" width="13.375" style="71"/>
    <col min="6917" max="6917" width="14.625" style="71" customWidth="1"/>
    <col min="6918" max="6918" width="13.375" style="71"/>
    <col min="6919" max="6919" width="14.625" style="71" customWidth="1"/>
    <col min="6920" max="6920" width="13.375" style="71"/>
    <col min="6921" max="6921" width="14.625" style="71" customWidth="1"/>
    <col min="6922" max="7168" width="13.375" style="71"/>
    <col min="7169" max="7169" width="13.375" style="71" customWidth="1"/>
    <col min="7170" max="7170" width="19.625" style="71" customWidth="1"/>
    <col min="7171" max="7171" width="14.625" style="71" customWidth="1"/>
    <col min="7172" max="7172" width="13.375" style="71"/>
    <col min="7173" max="7173" width="14.625" style="71" customWidth="1"/>
    <col min="7174" max="7174" width="13.375" style="71"/>
    <col min="7175" max="7175" width="14.625" style="71" customWidth="1"/>
    <col min="7176" max="7176" width="13.375" style="71"/>
    <col min="7177" max="7177" width="14.625" style="71" customWidth="1"/>
    <col min="7178" max="7424" width="13.375" style="71"/>
    <col min="7425" max="7425" width="13.375" style="71" customWidth="1"/>
    <col min="7426" max="7426" width="19.625" style="71" customWidth="1"/>
    <col min="7427" max="7427" width="14.625" style="71" customWidth="1"/>
    <col min="7428" max="7428" width="13.375" style="71"/>
    <col min="7429" max="7429" width="14.625" style="71" customWidth="1"/>
    <col min="7430" max="7430" width="13.375" style="71"/>
    <col min="7431" max="7431" width="14.625" style="71" customWidth="1"/>
    <col min="7432" max="7432" width="13.375" style="71"/>
    <col min="7433" max="7433" width="14.625" style="71" customWidth="1"/>
    <col min="7434" max="7680" width="13.375" style="71"/>
    <col min="7681" max="7681" width="13.375" style="71" customWidth="1"/>
    <col min="7682" max="7682" width="19.625" style="71" customWidth="1"/>
    <col min="7683" max="7683" width="14.625" style="71" customWidth="1"/>
    <col min="7684" max="7684" width="13.375" style="71"/>
    <col min="7685" max="7685" width="14.625" style="71" customWidth="1"/>
    <col min="7686" max="7686" width="13.375" style="71"/>
    <col min="7687" max="7687" width="14.625" style="71" customWidth="1"/>
    <col min="7688" max="7688" width="13.375" style="71"/>
    <col min="7689" max="7689" width="14.625" style="71" customWidth="1"/>
    <col min="7690" max="7936" width="13.375" style="71"/>
    <col min="7937" max="7937" width="13.375" style="71" customWidth="1"/>
    <col min="7938" max="7938" width="19.625" style="71" customWidth="1"/>
    <col min="7939" max="7939" width="14.625" style="71" customWidth="1"/>
    <col min="7940" max="7940" width="13.375" style="71"/>
    <col min="7941" max="7941" width="14.625" style="71" customWidth="1"/>
    <col min="7942" max="7942" width="13.375" style="71"/>
    <col min="7943" max="7943" width="14.625" style="71" customWidth="1"/>
    <col min="7944" max="7944" width="13.375" style="71"/>
    <col min="7945" max="7945" width="14.625" style="71" customWidth="1"/>
    <col min="7946" max="8192" width="13.375" style="71"/>
    <col min="8193" max="8193" width="13.375" style="71" customWidth="1"/>
    <col min="8194" max="8194" width="19.625" style="71" customWidth="1"/>
    <col min="8195" max="8195" width="14.625" style="71" customWidth="1"/>
    <col min="8196" max="8196" width="13.375" style="71"/>
    <col min="8197" max="8197" width="14.625" style="71" customWidth="1"/>
    <col min="8198" max="8198" width="13.375" style="71"/>
    <col min="8199" max="8199" width="14.625" style="71" customWidth="1"/>
    <col min="8200" max="8200" width="13.375" style="71"/>
    <col min="8201" max="8201" width="14.625" style="71" customWidth="1"/>
    <col min="8202" max="8448" width="13.375" style="71"/>
    <col min="8449" max="8449" width="13.375" style="71" customWidth="1"/>
    <col min="8450" max="8450" width="19.625" style="71" customWidth="1"/>
    <col min="8451" max="8451" width="14.625" style="71" customWidth="1"/>
    <col min="8452" max="8452" width="13.375" style="71"/>
    <col min="8453" max="8453" width="14.625" style="71" customWidth="1"/>
    <col min="8454" max="8454" width="13.375" style="71"/>
    <col min="8455" max="8455" width="14.625" style="71" customWidth="1"/>
    <col min="8456" max="8456" width="13.375" style="71"/>
    <col min="8457" max="8457" width="14.625" style="71" customWidth="1"/>
    <col min="8458" max="8704" width="13.375" style="71"/>
    <col min="8705" max="8705" width="13.375" style="71" customWidth="1"/>
    <col min="8706" max="8706" width="19.625" style="71" customWidth="1"/>
    <col min="8707" max="8707" width="14.625" style="71" customWidth="1"/>
    <col min="8708" max="8708" width="13.375" style="71"/>
    <col min="8709" max="8709" width="14.625" style="71" customWidth="1"/>
    <col min="8710" max="8710" width="13.375" style="71"/>
    <col min="8711" max="8711" width="14.625" style="71" customWidth="1"/>
    <col min="8712" max="8712" width="13.375" style="71"/>
    <col min="8713" max="8713" width="14.625" style="71" customWidth="1"/>
    <col min="8714" max="8960" width="13.375" style="71"/>
    <col min="8961" max="8961" width="13.375" style="71" customWidth="1"/>
    <col min="8962" max="8962" width="19.625" style="71" customWidth="1"/>
    <col min="8963" max="8963" width="14.625" style="71" customWidth="1"/>
    <col min="8964" max="8964" width="13.375" style="71"/>
    <col min="8965" max="8965" width="14.625" style="71" customWidth="1"/>
    <col min="8966" max="8966" width="13.375" style="71"/>
    <col min="8967" max="8967" width="14.625" style="71" customWidth="1"/>
    <col min="8968" max="8968" width="13.375" style="71"/>
    <col min="8969" max="8969" width="14.625" style="71" customWidth="1"/>
    <col min="8970" max="9216" width="13.375" style="71"/>
    <col min="9217" max="9217" width="13.375" style="71" customWidth="1"/>
    <col min="9218" max="9218" width="19.625" style="71" customWidth="1"/>
    <col min="9219" max="9219" width="14.625" style="71" customWidth="1"/>
    <col min="9220" max="9220" width="13.375" style="71"/>
    <col min="9221" max="9221" width="14.625" style="71" customWidth="1"/>
    <col min="9222" max="9222" width="13.375" style="71"/>
    <col min="9223" max="9223" width="14.625" style="71" customWidth="1"/>
    <col min="9224" max="9224" width="13.375" style="71"/>
    <col min="9225" max="9225" width="14.625" style="71" customWidth="1"/>
    <col min="9226" max="9472" width="13.375" style="71"/>
    <col min="9473" max="9473" width="13.375" style="71" customWidth="1"/>
    <col min="9474" max="9474" width="19.625" style="71" customWidth="1"/>
    <col min="9475" max="9475" width="14.625" style="71" customWidth="1"/>
    <col min="9476" max="9476" width="13.375" style="71"/>
    <col min="9477" max="9477" width="14.625" style="71" customWidth="1"/>
    <col min="9478" max="9478" width="13.375" style="71"/>
    <col min="9479" max="9479" width="14.625" style="71" customWidth="1"/>
    <col min="9480" max="9480" width="13.375" style="71"/>
    <col min="9481" max="9481" width="14.625" style="71" customWidth="1"/>
    <col min="9482" max="9728" width="13.375" style="71"/>
    <col min="9729" max="9729" width="13.375" style="71" customWidth="1"/>
    <col min="9730" max="9730" width="19.625" style="71" customWidth="1"/>
    <col min="9731" max="9731" width="14.625" style="71" customWidth="1"/>
    <col min="9732" max="9732" width="13.375" style="71"/>
    <col min="9733" max="9733" width="14.625" style="71" customWidth="1"/>
    <col min="9734" max="9734" width="13.375" style="71"/>
    <col min="9735" max="9735" width="14.625" style="71" customWidth="1"/>
    <col min="9736" max="9736" width="13.375" style="71"/>
    <col min="9737" max="9737" width="14.625" style="71" customWidth="1"/>
    <col min="9738" max="9984" width="13.375" style="71"/>
    <col min="9985" max="9985" width="13.375" style="71" customWidth="1"/>
    <col min="9986" max="9986" width="19.625" style="71" customWidth="1"/>
    <col min="9987" max="9987" width="14.625" style="71" customWidth="1"/>
    <col min="9988" max="9988" width="13.375" style="71"/>
    <col min="9989" max="9989" width="14.625" style="71" customWidth="1"/>
    <col min="9990" max="9990" width="13.375" style="71"/>
    <col min="9991" max="9991" width="14.625" style="71" customWidth="1"/>
    <col min="9992" max="9992" width="13.375" style="71"/>
    <col min="9993" max="9993" width="14.625" style="71" customWidth="1"/>
    <col min="9994" max="10240" width="13.375" style="71"/>
    <col min="10241" max="10241" width="13.375" style="71" customWidth="1"/>
    <col min="10242" max="10242" width="19.625" style="71" customWidth="1"/>
    <col min="10243" max="10243" width="14.625" style="71" customWidth="1"/>
    <col min="10244" max="10244" width="13.375" style="71"/>
    <col min="10245" max="10245" width="14.625" style="71" customWidth="1"/>
    <col min="10246" max="10246" width="13.375" style="71"/>
    <col min="10247" max="10247" width="14.625" style="71" customWidth="1"/>
    <col min="10248" max="10248" width="13.375" style="71"/>
    <col min="10249" max="10249" width="14.625" style="71" customWidth="1"/>
    <col min="10250" max="10496" width="13.375" style="71"/>
    <col min="10497" max="10497" width="13.375" style="71" customWidth="1"/>
    <col min="10498" max="10498" width="19.625" style="71" customWidth="1"/>
    <col min="10499" max="10499" width="14.625" style="71" customWidth="1"/>
    <col min="10500" max="10500" width="13.375" style="71"/>
    <col min="10501" max="10501" width="14.625" style="71" customWidth="1"/>
    <col min="10502" max="10502" width="13.375" style="71"/>
    <col min="10503" max="10503" width="14.625" style="71" customWidth="1"/>
    <col min="10504" max="10504" width="13.375" style="71"/>
    <col min="10505" max="10505" width="14.625" style="71" customWidth="1"/>
    <col min="10506" max="10752" width="13.375" style="71"/>
    <col min="10753" max="10753" width="13.375" style="71" customWidth="1"/>
    <col min="10754" max="10754" width="19.625" style="71" customWidth="1"/>
    <col min="10755" max="10755" width="14.625" style="71" customWidth="1"/>
    <col min="10756" max="10756" width="13.375" style="71"/>
    <col min="10757" max="10757" width="14.625" style="71" customWidth="1"/>
    <col min="10758" max="10758" width="13.375" style="71"/>
    <col min="10759" max="10759" width="14.625" style="71" customWidth="1"/>
    <col min="10760" max="10760" width="13.375" style="71"/>
    <col min="10761" max="10761" width="14.625" style="71" customWidth="1"/>
    <col min="10762" max="11008" width="13.375" style="71"/>
    <col min="11009" max="11009" width="13.375" style="71" customWidth="1"/>
    <col min="11010" max="11010" width="19.625" style="71" customWidth="1"/>
    <col min="11011" max="11011" width="14.625" style="71" customWidth="1"/>
    <col min="11012" max="11012" width="13.375" style="71"/>
    <col min="11013" max="11013" width="14.625" style="71" customWidth="1"/>
    <col min="11014" max="11014" width="13.375" style="71"/>
    <col min="11015" max="11015" width="14.625" style="71" customWidth="1"/>
    <col min="11016" max="11016" width="13.375" style="71"/>
    <col min="11017" max="11017" width="14.625" style="71" customWidth="1"/>
    <col min="11018" max="11264" width="13.375" style="71"/>
    <col min="11265" max="11265" width="13.375" style="71" customWidth="1"/>
    <col min="11266" max="11266" width="19.625" style="71" customWidth="1"/>
    <col min="11267" max="11267" width="14.625" style="71" customWidth="1"/>
    <col min="11268" max="11268" width="13.375" style="71"/>
    <col min="11269" max="11269" width="14.625" style="71" customWidth="1"/>
    <col min="11270" max="11270" width="13.375" style="71"/>
    <col min="11271" max="11271" width="14.625" style="71" customWidth="1"/>
    <col min="11272" max="11272" width="13.375" style="71"/>
    <col min="11273" max="11273" width="14.625" style="71" customWidth="1"/>
    <col min="11274" max="11520" width="13.375" style="71"/>
    <col min="11521" max="11521" width="13.375" style="71" customWidth="1"/>
    <col min="11522" max="11522" width="19.625" style="71" customWidth="1"/>
    <col min="11523" max="11523" width="14.625" style="71" customWidth="1"/>
    <col min="11524" max="11524" width="13.375" style="71"/>
    <col min="11525" max="11525" width="14.625" style="71" customWidth="1"/>
    <col min="11526" max="11526" width="13.375" style="71"/>
    <col min="11527" max="11527" width="14.625" style="71" customWidth="1"/>
    <col min="11528" max="11528" width="13.375" style="71"/>
    <col min="11529" max="11529" width="14.625" style="71" customWidth="1"/>
    <col min="11530" max="11776" width="13.375" style="71"/>
    <col min="11777" max="11777" width="13.375" style="71" customWidth="1"/>
    <col min="11778" max="11778" width="19.625" style="71" customWidth="1"/>
    <col min="11779" max="11779" width="14.625" style="71" customWidth="1"/>
    <col min="11780" max="11780" width="13.375" style="71"/>
    <col min="11781" max="11781" width="14.625" style="71" customWidth="1"/>
    <col min="11782" max="11782" width="13.375" style="71"/>
    <col min="11783" max="11783" width="14.625" style="71" customWidth="1"/>
    <col min="11784" max="11784" width="13.375" style="71"/>
    <col min="11785" max="11785" width="14.625" style="71" customWidth="1"/>
    <col min="11786" max="12032" width="13.375" style="71"/>
    <col min="12033" max="12033" width="13.375" style="71" customWidth="1"/>
    <col min="12034" max="12034" width="19.625" style="71" customWidth="1"/>
    <col min="12035" max="12035" width="14.625" style="71" customWidth="1"/>
    <col min="12036" max="12036" width="13.375" style="71"/>
    <col min="12037" max="12037" width="14.625" style="71" customWidth="1"/>
    <col min="12038" max="12038" width="13.375" style="71"/>
    <col min="12039" max="12039" width="14.625" style="71" customWidth="1"/>
    <col min="12040" max="12040" width="13.375" style="71"/>
    <col min="12041" max="12041" width="14.625" style="71" customWidth="1"/>
    <col min="12042" max="12288" width="13.375" style="71"/>
    <col min="12289" max="12289" width="13.375" style="71" customWidth="1"/>
    <col min="12290" max="12290" width="19.625" style="71" customWidth="1"/>
    <col min="12291" max="12291" width="14.625" style="71" customWidth="1"/>
    <col min="12292" max="12292" width="13.375" style="71"/>
    <col min="12293" max="12293" width="14.625" style="71" customWidth="1"/>
    <col min="12294" max="12294" width="13.375" style="71"/>
    <col min="12295" max="12295" width="14.625" style="71" customWidth="1"/>
    <col min="12296" max="12296" width="13.375" style="71"/>
    <col min="12297" max="12297" width="14.625" style="71" customWidth="1"/>
    <col min="12298" max="12544" width="13.375" style="71"/>
    <col min="12545" max="12545" width="13.375" style="71" customWidth="1"/>
    <col min="12546" max="12546" width="19.625" style="71" customWidth="1"/>
    <col min="12547" max="12547" width="14.625" style="71" customWidth="1"/>
    <col min="12548" max="12548" width="13.375" style="71"/>
    <col min="12549" max="12549" width="14.625" style="71" customWidth="1"/>
    <col min="12550" max="12550" width="13.375" style="71"/>
    <col min="12551" max="12551" width="14.625" style="71" customWidth="1"/>
    <col min="12552" max="12552" width="13.375" style="71"/>
    <col min="12553" max="12553" width="14.625" style="71" customWidth="1"/>
    <col min="12554" max="12800" width="13.375" style="71"/>
    <col min="12801" max="12801" width="13.375" style="71" customWidth="1"/>
    <col min="12802" max="12802" width="19.625" style="71" customWidth="1"/>
    <col min="12803" max="12803" width="14.625" style="71" customWidth="1"/>
    <col min="12804" max="12804" width="13.375" style="71"/>
    <col min="12805" max="12805" width="14.625" style="71" customWidth="1"/>
    <col min="12806" max="12806" width="13.375" style="71"/>
    <col min="12807" max="12807" width="14.625" style="71" customWidth="1"/>
    <col min="12808" max="12808" width="13.375" style="71"/>
    <col min="12809" max="12809" width="14.625" style="71" customWidth="1"/>
    <col min="12810" max="13056" width="13.375" style="71"/>
    <col min="13057" max="13057" width="13.375" style="71" customWidth="1"/>
    <col min="13058" max="13058" width="19.625" style="71" customWidth="1"/>
    <col min="13059" max="13059" width="14.625" style="71" customWidth="1"/>
    <col min="13060" max="13060" width="13.375" style="71"/>
    <col min="13061" max="13061" width="14.625" style="71" customWidth="1"/>
    <col min="13062" max="13062" width="13.375" style="71"/>
    <col min="13063" max="13063" width="14.625" style="71" customWidth="1"/>
    <col min="13064" max="13064" width="13.375" style="71"/>
    <col min="13065" max="13065" width="14.625" style="71" customWidth="1"/>
    <col min="13066" max="13312" width="13.375" style="71"/>
    <col min="13313" max="13313" width="13.375" style="71" customWidth="1"/>
    <col min="13314" max="13314" width="19.625" style="71" customWidth="1"/>
    <col min="13315" max="13315" width="14.625" style="71" customWidth="1"/>
    <col min="13316" max="13316" width="13.375" style="71"/>
    <col min="13317" max="13317" width="14.625" style="71" customWidth="1"/>
    <col min="13318" max="13318" width="13.375" style="71"/>
    <col min="13319" max="13319" width="14.625" style="71" customWidth="1"/>
    <col min="13320" max="13320" width="13.375" style="71"/>
    <col min="13321" max="13321" width="14.625" style="71" customWidth="1"/>
    <col min="13322" max="13568" width="13.375" style="71"/>
    <col min="13569" max="13569" width="13.375" style="71" customWidth="1"/>
    <col min="13570" max="13570" width="19.625" style="71" customWidth="1"/>
    <col min="13571" max="13571" width="14.625" style="71" customWidth="1"/>
    <col min="13572" max="13572" width="13.375" style="71"/>
    <col min="13573" max="13573" width="14.625" style="71" customWidth="1"/>
    <col min="13574" max="13574" width="13.375" style="71"/>
    <col min="13575" max="13575" width="14.625" style="71" customWidth="1"/>
    <col min="13576" max="13576" width="13.375" style="71"/>
    <col min="13577" max="13577" width="14.625" style="71" customWidth="1"/>
    <col min="13578" max="13824" width="13.375" style="71"/>
    <col min="13825" max="13825" width="13.375" style="71" customWidth="1"/>
    <col min="13826" max="13826" width="19.625" style="71" customWidth="1"/>
    <col min="13827" max="13827" width="14.625" style="71" customWidth="1"/>
    <col min="13828" max="13828" width="13.375" style="71"/>
    <col min="13829" max="13829" width="14.625" style="71" customWidth="1"/>
    <col min="13830" max="13830" width="13.375" style="71"/>
    <col min="13831" max="13831" width="14.625" style="71" customWidth="1"/>
    <col min="13832" max="13832" width="13.375" style="71"/>
    <col min="13833" max="13833" width="14.625" style="71" customWidth="1"/>
    <col min="13834" max="14080" width="13.375" style="71"/>
    <col min="14081" max="14081" width="13.375" style="71" customWidth="1"/>
    <col min="14082" max="14082" width="19.625" style="71" customWidth="1"/>
    <col min="14083" max="14083" width="14.625" style="71" customWidth="1"/>
    <col min="14084" max="14084" width="13.375" style="71"/>
    <col min="14085" max="14085" width="14.625" style="71" customWidth="1"/>
    <col min="14086" max="14086" width="13.375" style="71"/>
    <col min="14087" max="14087" width="14.625" style="71" customWidth="1"/>
    <col min="14088" max="14088" width="13.375" style="71"/>
    <col min="14089" max="14089" width="14.625" style="71" customWidth="1"/>
    <col min="14090" max="14336" width="13.375" style="71"/>
    <col min="14337" max="14337" width="13.375" style="71" customWidth="1"/>
    <col min="14338" max="14338" width="19.625" style="71" customWidth="1"/>
    <col min="14339" max="14339" width="14.625" style="71" customWidth="1"/>
    <col min="14340" max="14340" width="13.375" style="71"/>
    <col min="14341" max="14341" width="14.625" style="71" customWidth="1"/>
    <col min="14342" max="14342" width="13.375" style="71"/>
    <col min="14343" max="14343" width="14.625" style="71" customWidth="1"/>
    <col min="14344" max="14344" width="13.375" style="71"/>
    <col min="14345" max="14345" width="14.625" style="71" customWidth="1"/>
    <col min="14346" max="14592" width="13.375" style="71"/>
    <col min="14593" max="14593" width="13.375" style="71" customWidth="1"/>
    <col min="14594" max="14594" width="19.625" style="71" customWidth="1"/>
    <col min="14595" max="14595" width="14.625" style="71" customWidth="1"/>
    <col min="14596" max="14596" width="13.375" style="71"/>
    <col min="14597" max="14597" width="14.625" style="71" customWidth="1"/>
    <col min="14598" max="14598" width="13.375" style="71"/>
    <col min="14599" max="14599" width="14.625" style="71" customWidth="1"/>
    <col min="14600" max="14600" width="13.375" style="71"/>
    <col min="14601" max="14601" width="14.625" style="71" customWidth="1"/>
    <col min="14602" max="14848" width="13.375" style="71"/>
    <col min="14849" max="14849" width="13.375" style="71" customWidth="1"/>
    <col min="14850" max="14850" width="19.625" style="71" customWidth="1"/>
    <col min="14851" max="14851" width="14.625" style="71" customWidth="1"/>
    <col min="14852" max="14852" width="13.375" style="71"/>
    <col min="14853" max="14853" width="14.625" style="71" customWidth="1"/>
    <col min="14854" max="14854" width="13.375" style="71"/>
    <col min="14855" max="14855" width="14.625" style="71" customWidth="1"/>
    <col min="14856" max="14856" width="13.375" style="71"/>
    <col min="14857" max="14857" width="14.625" style="71" customWidth="1"/>
    <col min="14858" max="15104" width="13.375" style="71"/>
    <col min="15105" max="15105" width="13.375" style="71" customWidth="1"/>
    <col min="15106" max="15106" width="19.625" style="71" customWidth="1"/>
    <col min="15107" max="15107" width="14.625" style="71" customWidth="1"/>
    <col min="15108" max="15108" width="13.375" style="71"/>
    <col min="15109" max="15109" width="14.625" style="71" customWidth="1"/>
    <col min="15110" max="15110" width="13.375" style="71"/>
    <col min="15111" max="15111" width="14.625" style="71" customWidth="1"/>
    <col min="15112" max="15112" width="13.375" style="71"/>
    <col min="15113" max="15113" width="14.625" style="71" customWidth="1"/>
    <col min="15114" max="15360" width="13.375" style="71"/>
    <col min="15361" max="15361" width="13.375" style="71" customWidth="1"/>
    <col min="15362" max="15362" width="19.625" style="71" customWidth="1"/>
    <col min="15363" max="15363" width="14.625" style="71" customWidth="1"/>
    <col min="15364" max="15364" width="13.375" style="71"/>
    <col min="15365" max="15365" width="14.625" style="71" customWidth="1"/>
    <col min="15366" max="15366" width="13.375" style="71"/>
    <col min="15367" max="15367" width="14.625" style="71" customWidth="1"/>
    <col min="15368" max="15368" width="13.375" style="71"/>
    <col min="15369" max="15369" width="14.625" style="71" customWidth="1"/>
    <col min="15370" max="15616" width="13.375" style="71"/>
    <col min="15617" max="15617" width="13.375" style="71" customWidth="1"/>
    <col min="15618" max="15618" width="19.625" style="71" customWidth="1"/>
    <col min="15619" max="15619" width="14.625" style="71" customWidth="1"/>
    <col min="15620" max="15620" width="13.375" style="71"/>
    <col min="15621" max="15621" width="14.625" style="71" customWidth="1"/>
    <col min="15622" max="15622" width="13.375" style="71"/>
    <col min="15623" max="15623" width="14.625" style="71" customWidth="1"/>
    <col min="15624" max="15624" width="13.375" style="71"/>
    <col min="15625" max="15625" width="14.625" style="71" customWidth="1"/>
    <col min="15626" max="15872" width="13.375" style="71"/>
    <col min="15873" max="15873" width="13.375" style="71" customWidth="1"/>
    <col min="15874" max="15874" width="19.625" style="71" customWidth="1"/>
    <col min="15875" max="15875" width="14.625" style="71" customWidth="1"/>
    <col min="15876" max="15876" width="13.375" style="71"/>
    <col min="15877" max="15877" width="14.625" style="71" customWidth="1"/>
    <col min="15878" max="15878" width="13.375" style="71"/>
    <col min="15879" max="15879" width="14.625" style="71" customWidth="1"/>
    <col min="15880" max="15880" width="13.375" style="71"/>
    <col min="15881" max="15881" width="14.625" style="71" customWidth="1"/>
    <col min="15882" max="16128" width="13.375" style="71"/>
    <col min="16129" max="16129" width="13.375" style="71" customWidth="1"/>
    <col min="16130" max="16130" width="19.625" style="71" customWidth="1"/>
    <col min="16131" max="16131" width="14.625" style="71" customWidth="1"/>
    <col min="16132" max="16132" width="13.375" style="71"/>
    <col min="16133" max="16133" width="14.625" style="71" customWidth="1"/>
    <col min="16134" max="16134" width="13.375" style="71"/>
    <col min="16135" max="16135" width="14.625" style="71" customWidth="1"/>
    <col min="16136" max="16136" width="13.375" style="71"/>
    <col min="16137" max="16137" width="14.625" style="71" customWidth="1"/>
    <col min="16138" max="16384" width="13.375" style="71"/>
  </cols>
  <sheetData>
    <row r="1" spans="1:14" x14ac:dyDescent="0.2">
      <c r="A1" s="70"/>
    </row>
    <row r="6" spans="1:14" x14ac:dyDescent="0.2">
      <c r="C6" s="72" t="s">
        <v>387</v>
      </c>
    </row>
    <row r="7" spans="1:14" x14ac:dyDescent="0.2">
      <c r="C7" s="70" t="s">
        <v>373</v>
      </c>
    </row>
    <row r="8" spans="1:14" x14ac:dyDescent="0.2">
      <c r="B8" s="101"/>
      <c r="C8" s="120" t="s">
        <v>388</v>
      </c>
      <c r="D8" s="101"/>
      <c r="E8" s="101"/>
      <c r="F8" s="101"/>
      <c r="G8" s="101"/>
      <c r="H8" s="101"/>
      <c r="I8" s="101"/>
      <c r="J8" s="101"/>
      <c r="K8" s="101"/>
      <c r="L8" s="101"/>
      <c r="M8" s="101"/>
    </row>
    <row r="9" spans="1:14" ht="18" thickBot="1" x14ac:dyDescent="0.25">
      <c r="B9" s="73"/>
      <c r="C9" s="75" t="s">
        <v>389</v>
      </c>
      <c r="D9" s="73"/>
      <c r="E9" s="73"/>
      <c r="F9" s="73"/>
      <c r="G9" s="73"/>
      <c r="H9" s="73"/>
      <c r="I9" s="73"/>
      <c r="J9" s="73"/>
      <c r="N9" s="101"/>
    </row>
    <row r="10" spans="1:14" x14ac:dyDescent="0.2">
      <c r="D10" s="76"/>
      <c r="E10" s="76"/>
      <c r="F10" s="76"/>
      <c r="G10" s="77" t="s">
        <v>390</v>
      </c>
      <c r="H10" s="76"/>
      <c r="I10" s="77" t="s">
        <v>333</v>
      </c>
      <c r="J10" s="76"/>
      <c r="N10" s="101"/>
    </row>
    <row r="11" spans="1:14" x14ac:dyDescent="0.2">
      <c r="D11" s="77" t="s">
        <v>391</v>
      </c>
      <c r="E11" s="77" t="s">
        <v>392</v>
      </c>
      <c r="F11" s="77" t="s">
        <v>393</v>
      </c>
      <c r="G11" s="77" t="s">
        <v>394</v>
      </c>
      <c r="H11" s="77" t="s">
        <v>395</v>
      </c>
      <c r="I11" s="77" t="s">
        <v>82</v>
      </c>
      <c r="J11" s="77" t="s">
        <v>396</v>
      </c>
      <c r="N11" s="101"/>
    </row>
    <row r="12" spans="1:14" x14ac:dyDescent="0.2">
      <c r="B12" s="78"/>
      <c r="C12" s="78"/>
      <c r="D12" s="80"/>
      <c r="E12" s="80"/>
      <c r="F12" s="79" t="s">
        <v>397</v>
      </c>
      <c r="G12" s="79" t="s">
        <v>398</v>
      </c>
      <c r="H12" s="79" t="s">
        <v>399</v>
      </c>
      <c r="I12" s="79" t="s">
        <v>400</v>
      </c>
      <c r="J12" s="80"/>
      <c r="N12" s="101"/>
    </row>
    <row r="13" spans="1:14" x14ac:dyDescent="0.2">
      <c r="D13" s="98" t="s">
        <v>401</v>
      </c>
      <c r="E13" s="100" t="s">
        <v>345</v>
      </c>
      <c r="F13" s="100" t="s">
        <v>402</v>
      </c>
      <c r="G13" s="100" t="s">
        <v>346</v>
      </c>
      <c r="H13" s="121" t="s">
        <v>403</v>
      </c>
      <c r="I13" s="121" t="s">
        <v>403</v>
      </c>
      <c r="J13" s="100" t="s">
        <v>11</v>
      </c>
      <c r="N13" s="101"/>
    </row>
    <row r="14" spans="1:14" x14ac:dyDescent="0.2">
      <c r="D14" s="76"/>
      <c r="G14" s="72" t="s">
        <v>404</v>
      </c>
      <c r="H14" s="122"/>
      <c r="I14" s="122"/>
      <c r="J14" s="122"/>
      <c r="N14" s="101"/>
    </row>
    <row r="15" spans="1:14" x14ac:dyDescent="0.2">
      <c r="B15" s="70" t="s">
        <v>384</v>
      </c>
      <c r="C15" s="123" t="s">
        <v>405</v>
      </c>
      <c r="D15" s="81">
        <v>42.6</v>
      </c>
      <c r="E15" s="82">
        <v>4.0999999999999996</v>
      </c>
      <c r="F15" s="82">
        <v>23</v>
      </c>
      <c r="G15" s="82">
        <v>6</v>
      </c>
      <c r="H15" s="110">
        <v>562</v>
      </c>
      <c r="I15" s="110">
        <v>62400</v>
      </c>
      <c r="J15" s="110">
        <v>7990</v>
      </c>
      <c r="N15" s="101"/>
    </row>
    <row r="16" spans="1:14" x14ac:dyDescent="0.2">
      <c r="B16" s="70" t="s">
        <v>161</v>
      </c>
      <c r="C16" s="70" t="s">
        <v>406</v>
      </c>
      <c r="D16" s="81">
        <v>44</v>
      </c>
      <c r="E16" s="82">
        <v>5</v>
      </c>
      <c r="F16" s="82">
        <v>23</v>
      </c>
      <c r="G16" s="82">
        <v>5.6</v>
      </c>
      <c r="H16" s="110">
        <v>653</v>
      </c>
      <c r="I16" s="110">
        <v>68800</v>
      </c>
      <c r="J16" s="110">
        <v>12910</v>
      </c>
      <c r="N16" s="101"/>
    </row>
    <row r="17" spans="2:14" x14ac:dyDescent="0.2">
      <c r="B17" s="70" t="s">
        <v>162</v>
      </c>
      <c r="C17" s="70" t="s">
        <v>407</v>
      </c>
      <c r="D17" s="81">
        <v>45.6</v>
      </c>
      <c r="E17" s="82">
        <v>5.0999999999999996</v>
      </c>
      <c r="F17" s="82">
        <v>20.7</v>
      </c>
      <c r="G17" s="82">
        <v>5.5</v>
      </c>
      <c r="H17" s="110">
        <v>799</v>
      </c>
      <c r="I17" s="110">
        <v>59800</v>
      </c>
      <c r="J17" s="110">
        <v>20120</v>
      </c>
      <c r="N17" s="101"/>
    </row>
    <row r="18" spans="2:14" x14ac:dyDescent="0.2">
      <c r="D18" s="76"/>
      <c r="N18" s="101"/>
    </row>
    <row r="19" spans="2:14" x14ac:dyDescent="0.2">
      <c r="B19" s="70" t="s">
        <v>165</v>
      </c>
      <c r="C19" s="70" t="s">
        <v>407</v>
      </c>
      <c r="D19" s="81">
        <v>43.2</v>
      </c>
      <c r="E19" s="82">
        <v>4.4000000000000004</v>
      </c>
      <c r="F19" s="82">
        <v>20.100000000000001</v>
      </c>
      <c r="G19" s="82">
        <v>5.6</v>
      </c>
      <c r="H19" s="110">
        <v>851</v>
      </c>
      <c r="I19" s="110">
        <v>59500</v>
      </c>
      <c r="J19" s="110">
        <v>21190</v>
      </c>
      <c r="N19" s="101"/>
    </row>
    <row r="20" spans="2:14" x14ac:dyDescent="0.2">
      <c r="B20" s="72" t="s">
        <v>166</v>
      </c>
      <c r="C20" s="72" t="s">
        <v>407</v>
      </c>
      <c r="D20" s="84">
        <v>44.4</v>
      </c>
      <c r="E20" s="85">
        <v>5.8</v>
      </c>
      <c r="F20" s="85">
        <v>20.8</v>
      </c>
      <c r="G20" s="85">
        <v>5.7</v>
      </c>
      <c r="H20" s="124">
        <v>870</v>
      </c>
      <c r="I20" s="124">
        <v>66600</v>
      </c>
      <c r="J20" s="124">
        <v>17880</v>
      </c>
      <c r="N20" s="101"/>
    </row>
    <row r="21" spans="2:14" x14ac:dyDescent="0.2">
      <c r="D21" s="76"/>
      <c r="G21" s="72" t="s">
        <v>408</v>
      </c>
      <c r="H21" s="122"/>
      <c r="I21" s="122"/>
      <c r="J21" s="122"/>
      <c r="N21" s="101"/>
    </row>
    <row r="22" spans="2:14" x14ac:dyDescent="0.2">
      <c r="B22" s="70" t="s">
        <v>384</v>
      </c>
      <c r="C22" s="123" t="s">
        <v>405</v>
      </c>
      <c r="D22" s="81">
        <v>44.7</v>
      </c>
      <c r="E22" s="82">
        <v>4.9000000000000004</v>
      </c>
      <c r="F22" s="82">
        <v>22</v>
      </c>
      <c r="G22" s="82">
        <v>7</v>
      </c>
      <c r="H22" s="110">
        <v>552</v>
      </c>
      <c r="I22" s="110">
        <v>75900</v>
      </c>
      <c r="J22" s="110">
        <v>3080</v>
      </c>
      <c r="N22" s="101"/>
    </row>
    <row r="23" spans="2:14" x14ac:dyDescent="0.2">
      <c r="B23" s="70" t="s">
        <v>161</v>
      </c>
      <c r="C23" s="70" t="s">
        <v>406</v>
      </c>
      <c r="D23" s="81">
        <v>45.9</v>
      </c>
      <c r="E23" s="82">
        <v>5.8</v>
      </c>
      <c r="F23" s="82">
        <v>21.7</v>
      </c>
      <c r="G23" s="82">
        <v>6.4</v>
      </c>
      <c r="H23" s="110">
        <v>595</v>
      </c>
      <c r="I23" s="110">
        <v>69000</v>
      </c>
      <c r="J23" s="110">
        <v>2530</v>
      </c>
      <c r="N23" s="101"/>
    </row>
    <row r="24" spans="2:14" x14ac:dyDescent="0.2">
      <c r="B24" s="70" t="s">
        <v>162</v>
      </c>
      <c r="C24" s="70" t="s">
        <v>407</v>
      </c>
      <c r="D24" s="81">
        <v>46.8</v>
      </c>
      <c r="E24" s="82">
        <v>4.5</v>
      </c>
      <c r="F24" s="82">
        <v>20.3</v>
      </c>
      <c r="G24" s="82">
        <v>6</v>
      </c>
      <c r="H24" s="110">
        <v>725</v>
      </c>
      <c r="I24" s="110">
        <v>59000</v>
      </c>
      <c r="J24" s="110">
        <v>6090</v>
      </c>
      <c r="N24" s="101"/>
    </row>
    <row r="25" spans="2:14" x14ac:dyDescent="0.2">
      <c r="D25" s="76"/>
      <c r="N25" s="101"/>
    </row>
    <row r="26" spans="2:14" x14ac:dyDescent="0.2">
      <c r="B26" s="70" t="s">
        <v>165</v>
      </c>
      <c r="C26" s="70" t="s">
        <v>407</v>
      </c>
      <c r="D26" s="81">
        <v>46.4</v>
      </c>
      <c r="E26" s="82">
        <v>4.9000000000000004</v>
      </c>
      <c r="F26" s="82">
        <v>21.7</v>
      </c>
      <c r="G26" s="82">
        <v>5.7</v>
      </c>
      <c r="H26" s="110">
        <v>786</v>
      </c>
      <c r="I26" s="110">
        <v>64800</v>
      </c>
      <c r="J26" s="110">
        <v>5220</v>
      </c>
      <c r="N26" s="101"/>
    </row>
    <row r="27" spans="2:14" x14ac:dyDescent="0.2">
      <c r="B27" s="72" t="s">
        <v>166</v>
      </c>
      <c r="C27" s="72" t="s">
        <v>407</v>
      </c>
      <c r="D27" s="84">
        <v>45.8</v>
      </c>
      <c r="E27" s="85">
        <v>6.6</v>
      </c>
      <c r="F27" s="85">
        <v>20.9</v>
      </c>
      <c r="G27" s="85">
        <v>6</v>
      </c>
      <c r="H27" s="124">
        <v>796</v>
      </c>
      <c r="I27" s="124">
        <v>108600</v>
      </c>
      <c r="J27" s="124">
        <v>3850</v>
      </c>
      <c r="N27" s="101"/>
    </row>
    <row r="28" spans="2:14" x14ac:dyDescent="0.2">
      <c r="D28" s="76"/>
      <c r="F28" s="72" t="s">
        <v>409</v>
      </c>
      <c r="H28" s="122"/>
      <c r="I28" s="122"/>
      <c r="J28" s="122"/>
      <c r="N28" s="101"/>
    </row>
    <row r="29" spans="2:14" x14ac:dyDescent="0.2">
      <c r="B29" s="70" t="s">
        <v>384</v>
      </c>
      <c r="C29" s="123" t="s">
        <v>405</v>
      </c>
      <c r="D29" s="81">
        <v>40.9</v>
      </c>
      <c r="E29" s="82">
        <v>3.4</v>
      </c>
      <c r="F29" s="82">
        <v>23</v>
      </c>
      <c r="G29" s="82">
        <v>6</v>
      </c>
      <c r="H29" s="110">
        <v>509</v>
      </c>
      <c r="I29" s="110">
        <v>43900</v>
      </c>
      <c r="J29" s="110">
        <v>3430</v>
      </c>
      <c r="N29" s="101"/>
    </row>
    <row r="30" spans="2:14" x14ac:dyDescent="0.2">
      <c r="B30" s="70" t="s">
        <v>161</v>
      </c>
      <c r="C30" s="70" t="s">
        <v>406</v>
      </c>
      <c r="D30" s="81">
        <v>42.3</v>
      </c>
      <c r="E30" s="82">
        <v>5</v>
      </c>
      <c r="F30" s="82">
        <v>24</v>
      </c>
      <c r="G30" s="82">
        <v>5.3</v>
      </c>
      <c r="H30" s="110">
        <v>633</v>
      </c>
      <c r="I30" s="110">
        <v>73000</v>
      </c>
      <c r="J30" s="110">
        <v>7150</v>
      </c>
      <c r="N30" s="101"/>
    </row>
    <row r="31" spans="2:14" x14ac:dyDescent="0.2">
      <c r="B31" s="70" t="s">
        <v>162</v>
      </c>
      <c r="C31" s="70" t="s">
        <v>407</v>
      </c>
      <c r="D31" s="81">
        <v>45.1</v>
      </c>
      <c r="E31" s="82">
        <v>5.9</v>
      </c>
      <c r="F31" s="82">
        <v>21.8</v>
      </c>
      <c r="G31" s="82">
        <v>5.0999999999999996</v>
      </c>
      <c r="H31" s="110">
        <v>782</v>
      </c>
      <c r="I31" s="110">
        <v>76500</v>
      </c>
      <c r="J31" s="110">
        <v>8900</v>
      </c>
      <c r="N31" s="101"/>
    </row>
    <row r="32" spans="2:14" x14ac:dyDescent="0.2">
      <c r="D32" s="76"/>
      <c r="N32" s="101"/>
    </row>
    <row r="33" spans="1:14" x14ac:dyDescent="0.2">
      <c r="B33" s="70" t="s">
        <v>165</v>
      </c>
      <c r="C33" s="70" t="s">
        <v>407</v>
      </c>
      <c r="D33" s="81">
        <v>40.799999999999997</v>
      </c>
      <c r="E33" s="82">
        <v>4.5</v>
      </c>
      <c r="F33" s="82">
        <v>19.899999999999999</v>
      </c>
      <c r="G33" s="82">
        <v>5.5</v>
      </c>
      <c r="H33" s="110">
        <v>806</v>
      </c>
      <c r="I33" s="110">
        <v>52300</v>
      </c>
      <c r="J33" s="110">
        <v>10040</v>
      </c>
      <c r="N33" s="101"/>
    </row>
    <row r="34" spans="1:14" x14ac:dyDescent="0.2">
      <c r="B34" s="72" t="s">
        <v>166</v>
      </c>
      <c r="C34" s="72" t="s">
        <v>407</v>
      </c>
      <c r="D34" s="84">
        <v>42.4</v>
      </c>
      <c r="E34" s="85">
        <v>5.9</v>
      </c>
      <c r="F34" s="85">
        <v>20.8</v>
      </c>
      <c r="G34" s="85">
        <v>5.7</v>
      </c>
      <c r="H34" s="124">
        <v>849</v>
      </c>
      <c r="I34" s="124">
        <v>60800</v>
      </c>
      <c r="J34" s="124">
        <v>8790</v>
      </c>
      <c r="N34" s="101"/>
    </row>
    <row r="35" spans="1:14" x14ac:dyDescent="0.2">
      <c r="D35" s="76"/>
      <c r="G35" s="72" t="s">
        <v>176</v>
      </c>
      <c r="H35" s="122"/>
      <c r="I35" s="122"/>
      <c r="J35" s="122"/>
      <c r="N35" s="101"/>
    </row>
    <row r="36" spans="1:14" x14ac:dyDescent="0.2">
      <c r="B36" s="70" t="s">
        <v>384</v>
      </c>
      <c r="C36" s="123" t="s">
        <v>405</v>
      </c>
      <c r="D36" s="81">
        <v>42.4</v>
      </c>
      <c r="E36" s="82">
        <v>4.3</v>
      </c>
      <c r="F36" s="82">
        <v>24</v>
      </c>
      <c r="G36" s="82">
        <v>5</v>
      </c>
      <c r="H36" s="110">
        <v>709</v>
      </c>
      <c r="I36" s="110">
        <v>82300</v>
      </c>
      <c r="J36" s="110">
        <v>1340</v>
      </c>
      <c r="N36" s="101"/>
    </row>
    <row r="37" spans="1:14" x14ac:dyDescent="0.2">
      <c r="B37" s="70" t="s">
        <v>161</v>
      </c>
      <c r="C37" s="70" t="s">
        <v>406</v>
      </c>
      <c r="D37" s="81">
        <v>47.9</v>
      </c>
      <c r="E37" s="82">
        <v>4.5999999999999996</v>
      </c>
      <c r="F37" s="82">
        <v>22.4</v>
      </c>
      <c r="G37" s="82">
        <v>5.8</v>
      </c>
      <c r="H37" s="110">
        <v>756</v>
      </c>
      <c r="I37" s="110">
        <v>62300</v>
      </c>
      <c r="J37" s="110">
        <v>2540</v>
      </c>
      <c r="N37" s="101"/>
    </row>
    <row r="38" spans="1:14" x14ac:dyDescent="0.2">
      <c r="B38" s="70" t="s">
        <v>162</v>
      </c>
      <c r="C38" s="70" t="s">
        <v>407</v>
      </c>
      <c r="D38" s="81">
        <v>45.6</v>
      </c>
      <c r="E38" s="82">
        <v>4.7</v>
      </c>
      <c r="F38" s="82">
        <v>19</v>
      </c>
      <c r="G38" s="82">
        <v>5.4</v>
      </c>
      <c r="H38" s="110">
        <v>922</v>
      </c>
      <c r="I38" s="110">
        <v>30800</v>
      </c>
      <c r="J38" s="110">
        <v>4440</v>
      </c>
      <c r="N38" s="101"/>
    </row>
    <row r="39" spans="1:14" x14ac:dyDescent="0.2">
      <c r="D39" s="76"/>
      <c r="N39" s="101"/>
    </row>
    <row r="40" spans="1:14" x14ac:dyDescent="0.2">
      <c r="B40" s="70" t="s">
        <v>165</v>
      </c>
      <c r="C40" s="70" t="s">
        <v>407</v>
      </c>
      <c r="D40" s="81">
        <v>45.7</v>
      </c>
      <c r="E40" s="82">
        <v>3.9</v>
      </c>
      <c r="F40" s="82">
        <v>19.100000000000001</v>
      </c>
      <c r="G40" s="82">
        <v>5.7</v>
      </c>
      <c r="H40" s="110">
        <v>1002</v>
      </c>
      <c r="I40" s="110">
        <v>49900</v>
      </c>
      <c r="J40" s="110">
        <v>4740</v>
      </c>
      <c r="N40" s="101"/>
    </row>
    <row r="41" spans="1:14" x14ac:dyDescent="0.2">
      <c r="B41" s="72" t="s">
        <v>166</v>
      </c>
      <c r="C41" s="72" t="s">
        <v>407</v>
      </c>
      <c r="D41" s="84">
        <v>47.9</v>
      </c>
      <c r="E41" s="85">
        <v>5.3</v>
      </c>
      <c r="F41" s="85">
        <v>20.7</v>
      </c>
      <c r="G41" s="85">
        <v>5.6</v>
      </c>
      <c r="H41" s="124">
        <v>964</v>
      </c>
      <c r="I41" s="124">
        <v>41400</v>
      </c>
      <c r="J41" s="124">
        <v>4600</v>
      </c>
      <c r="N41" s="101"/>
    </row>
    <row r="42" spans="1:14" ht="18" thickBot="1" x14ac:dyDescent="0.25">
      <c r="B42" s="73"/>
      <c r="C42" s="73"/>
      <c r="D42" s="87"/>
      <c r="E42" s="88"/>
      <c r="F42" s="88"/>
      <c r="G42" s="88"/>
      <c r="H42" s="125"/>
      <c r="I42" s="125"/>
      <c r="J42" s="125"/>
      <c r="N42" s="101"/>
    </row>
    <row r="43" spans="1:14" x14ac:dyDescent="0.2">
      <c r="C43" s="70" t="s">
        <v>364</v>
      </c>
      <c r="H43" s="122"/>
      <c r="I43" s="122"/>
      <c r="J43" s="122"/>
      <c r="N43" s="101"/>
    </row>
    <row r="44" spans="1:14" x14ac:dyDescent="0.2">
      <c r="A44" s="70"/>
    </row>
  </sheetData>
  <phoneticPr fontId="2"/>
  <pageMargins left="0.32" right="0.43" top="0.6" bottom="0.59" header="0.51200000000000001" footer="0.51200000000000001"/>
  <pageSetup paperSize="12" scale="75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0"/>
  <sheetViews>
    <sheetView showGridLines="0" zoomScale="75" workbookViewId="0"/>
  </sheetViews>
  <sheetFormatPr defaultColWidth="10.875" defaultRowHeight="17.25" x14ac:dyDescent="0.2"/>
  <cols>
    <col min="1" max="2" width="13.375" style="2" customWidth="1"/>
    <col min="3" max="3" width="14.625" style="2" customWidth="1"/>
    <col min="4" max="4" width="10.875" style="2"/>
    <col min="5" max="7" width="12.125" style="2" customWidth="1"/>
    <col min="8" max="8" width="9.625" style="2" customWidth="1"/>
    <col min="9" max="9" width="10.875" style="2"/>
    <col min="10" max="10" width="13.375" style="2" customWidth="1"/>
    <col min="11" max="12" width="12.125" style="2" customWidth="1"/>
    <col min="13" max="256" width="10.875" style="2"/>
    <col min="257" max="258" width="13.375" style="2" customWidth="1"/>
    <col min="259" max="259" width="14.625" style="2" customWidth="1"/>
    <col min="260" max="260" width="10.875" style="2"/>
    <col min="261" max="263" width="12.125" style="2" customWidth="1"/>
    <col min="264" max="264" width="9.625" style="2" customWidth="1"/>
    <col min="265" max="265" width="10.875" style="2"/>
    <col min="266" max="266" width="13.375" style="2" customWidth="1"/>
    <col min="267" max="268" width="12.125" style="2" customWidth="1"/>
    <col min="269" max="512" width="10.875" style="2"/>
    <col min="513" max="514" width="13.375" style="2" customWidth="1"/>
    <col min="515" max="515" width="14.625" style="2" customWidth="1"/>
    <col min="516" max="516" width="10.875" style="2"/>
    <col min="517" max="519" width="12.125" style="2" customWidth="1"/>
    <col min="520" max="520" width="9.625" style="2" customWidth="1"/>
    <col min="521" max="521" width="10.875" style="2"/>
    <col min="522" max="522" width="13.375" style="2" customWidth="1"/>
    <col min="523" max="524" width="12.125" style="2" customWidth="1"/>
    <col min="525" max="768" width="10.875" style="2"/>
    <col min="769" max="770" width="13.375" style="2" customWidth="1"/>
    <col min="771" max="771" width="14.625" style="2" customWidth="1"/>
    <col min="772" max="772" width="10.875" style="2"/>
    <col min="773" max="775" width="12.125" style="2" customWidth="1"/>
    <col min="776" max="776" width="9.625" style="2" customWidth="1"/>
    <col min="777" max="777" width="10.875" style="2"/>
    <col min="778" max="778" width="13.375" style="2" customWidth="1"/>
    <col min="779" max="780" width="12.125" style="2" customWidth="1"/>
    <col min="781" max="1024" width="10.875" style="2"/>
    <col min="1025" max="1026" width="13.375" style="2" customWidth="1"/>
    <col min="1027" max="1027" width="14.625" style="2" customWidth="1"/>
    <col min="1028" max="1028" width="10.875" style="2"/>
    <col min="1029" max="1031" width="12.125" style="2" customWidth="1"/>
    <col min="1032" max="1032" width="9.625" style="2" customWidth="1"/>
    <col min="1033" max="1033" width="10.875" style="2"/>
    <col min="1034" max="1034" width="13.375" style="2" customWidth="1"/>
    <col min="1035" max="1036" width="12.125" style="2" customWidth="1"/>
    <col min="1037" max="1280" width="10.875" style="2"/>
    <col min="1281" max="1282" width="13.375" style="2" customWidth="1"/>
    <col min="1283" max="1283" width="14.625" style="2" customWidth="1"/>
    <col min="1284" max="1284" width="10.875" style="2"/>
    <col min="1285" max="1287" width="12.125" style="2" customWidth="1"/>
    <col min="1288" max="1288" width="9.625" style="2" customWidth="1"/>
    <col min="1289" max="1289" width="10.875" style="2"/>
    <col min="1290" max="1290" width="13.375" style="2" customWidth="1"/>
    <col min="1291" max="1292" width="12.125" style="2" customWidth="1"/>
    <col min="1293" max="1536" width="10.875" style="2"/>
    <col min="1537" max="1538" width="13.375" style="2" customWidth="1"/>
    <col min="1539" max="1539" width="14.625" style="2" customWidth="1"/>
    <col min="1540" max="1540" width="10.875" style="2"/>
    <col min="1541" max="1543" width="12.125" style="2" customWidth="1"/>
    <col min="1544" max="1544" width="9.625" style="2" customWidth="1"/>
    <col min="1545" max="1545" width="10.875" style="2"/>
    <col min="1546" max="1546" width="13.375" style="2" customWidth="1"/>
    <col min="1547" max="1548" width="12.125" style="2" customWidth="1"/>
    <col min="1549" max="1792" width="10.875" style="2"/>
    <col min="1793" max="1794" width="13.375" style="2" customWidth="1"/>
    <col min="1795" max="1795" width="14.625" style="2" customWidth="1"/>
    <col min="1796" max="1796" width="10.875" style="2"/>
    <col min="1797" max="1799" width="12.125" style="2" customWidth="1"/>
    <col min="1800" max="1800" width="9.625" style="2" customWidth="1"/>
    <col min="1801" max="1801" width="10.875" style="2"/>
    <col min="1802" max="1802" width="13.375" style="2" customWidth="1"/>
    <col min="1803" max="1804" width="12.125" style="2" customWidth="1"/>
    <col min="1805" max="2048" width="10.875" style="2"/>
    <col min="2049" max="2050" width="13.375" style="2" customWidth="1"/>
    <col min="2051" max="2051" width="14.625" style="2" customWidth="1"/>
    <col min="2052" max="2052" width="10.875" style="2"/>
    <col min="2053" max="2055" width="12.125" style="2" customWidth="1"/>
    <col min="2056" max="2056" width="9.625" style="2" customWidth="1"/>
    <col min="2057" max="2057" width="10.875" style="2"/>
    <col min="2058" max="2058" width="13.375" style="2" customWidth="1"/>
    <col min="2059" max="2060" width="12.125" style="2" customWidth="1"/>
    <col min="2061" max="2304" width="10.875" style="2"/>
    <col min="2305" max="2306" width="13.375" style="2" customWidth="1"/>
    <col min="2307" max="2307" width="14.625" style="2" customWidth="1"/>
    <col min="2308" max="2308" width="10.875" style="2"/>
    <col min="2309" max="2311" width="12.125" style="2" customWidth="1"/>
    <col min="2312" max="2312" width="9.625" style="2" customWidth="1"/>
    <col min="2313" max="2313" width="10.875" style="2"/>
    <col min="2314" max="2314" width="13.375" style="2" customWidth="1"/>
    <col min="2315" max="2316" width="12.125" style="2" customWidth="1"/>
    <col min="2317" max="2560" width="10.875" style="2"/>
    <col min="2561" max="2562" width="13.375" style="2" customWidth="1"/>
    <col min="2563" max="2563" width="14.625" style="2" customWidth="1"/>
    <col min="2564" max="2564" width="10.875" style="2"/>
    <col min="2565" max="2567" width="12.125" style="2" customWidth="1"/>
    <col min="2568" max="2568" width="9.625" style="2" customWidth="1"/>
    <col min="2569" max="2569" width="10.875" style="2"/>
    <col min="2570" max="2570" width="13.375" style="2" customWidth="1"/>
    <col min="2571" max="2572" width="12.125" style="2" customWidth="1"/>
    <col min="2573" max="2816" width="10.875" style="2"/>
    <col min="2817" max="2818" width="13.375" style="2" customWidth="1"/>
    <col min="2819" max="2819" width="14.625" style="2" customWidth="1"/>
    <col min="2820" max="2820" width="10.875" style="2"/>
    <col min="2821" max="2823" width="12.125" style="2" customWidth="1"/>
    <col min="2824" max="2824" width="9.625" style="2" customWidth="1"/>
    <col min="2825" max="2825" width="10.875" style="2"/>
    <col min="2826" max="2826" width="13.375" style="2" customWidth="1"/>
    <col min="2827" max="2828" width="12.125" style="2" customWidth="1"/>
    <col min="2829" max="3072" width="10.875" style="2"/>
    <col min="3073" max="3074" width="13.375" style="2" customWidth="1"/>
    <col min="3075" max="3075" width="14.625" style="2" customWidth="1"/>
    <col min="3076" max="3076" width="10.875" style="2"/>
    <col min="3077" max="3079" width="12.125" style="2" customWidth="1"/>
    <col min="3080" max="3080" width="9.625" style="2" customWidth="1"/>
    <col min="3081" max="3081" width="10.875" style="2"/>
    <col min="3082" max="3082" width="13.375" style="2" customWidth="1"/>
    <col min="3083" max="3084" width="12.125" style="2" customWidth="1"/>
    <col min="3085" max="3328" width="10.875" style="2"/>
    <col min="3329" max="3330" width="13.375" style="2" customWidth="1"/>
    <col min="3331" max="3331" width="14.625" style="2" customWidth="1"/>
    <col min="3332" max="3332" width="10.875" style="2"/>
    <col min="3333" max="3335" width="12.125" style="2" customWidth="1"/>
    <col min="3336" max="3336" width="9.625" style="2" customWidth="1"/>
    <col min="3337" max="3337" width="10.875" style="2"/>
    <col min="3338" max="3338" width="13.375" style="2" customWidth="1"/>
    <col min="3339" max="3340" width="12.125" style="2" customWidth="1"/>
    <col min="3341" max="3584" width="10.875" style="2"/>
    <col min="3585" max="3586" width="13.375" style="2" customWidth="1"/>
    <col min="3587" max="3587" width="14.625" style="2" customWidth="1"/>
    <col min="3588" max="3588" width="10.875" style="2"/>
    <col min="3589" max="3591" width="12.125" style="2" customWidth="1"/>
    <col min="3592" max="3592" width="9.625" style="2" customWidth="1"/>
    <col min="3593" max="3593" width="10.875" style="2"/>
    <col min="3594" max="3594" width="13.375" style="2" customWidth="1"/>
    <col min="3595" max="3596" width="12.125" style="2" customWidth="1"/>
    <col min="3597" max="3840" width="10.875" style="2"/>
    <col min="3841" max="3842" width="13.375" style="2" customWidth="1"/>
    <col min="3843" max="3843" width="14.625" style="2" customWidth="1"/>
    <col min="3844" max="3844" width="10.875" style="2"/>
    <col min="3845" max="3847" width="12.125" style="2" customWidth="1"/>
    <col min="3848" max="3848" width="9.625" style="2" customWidth="1"/>
    <col min="3849" max="3849" width="10.875" style="2"/>
    <col min="3850" max="3850" width="13.375" style="2" customWidth="1"/>
    <col min="3851" max="3852" width="12.125" style="2" customWidth="1"/>
    <col min="3853" max="4096" width="10.875" style="2"/>
    <col min="4097" max="4098" width="13.375" style="2" customWidth="1"/>
    <col min="4099" max="4099" width="14.625" style="2" customWidth="1"/>
    <col min="4100" max="4100" width="10.875" style="2"/>
    <col min="4101" max="4103" width="12.125" style="2" customWidth="1"/>
    <col min="4104" max="4104" width="9.625" style="2" customWidth="1"/>
    <col min="4105" max="4105" width="10.875" style="2"/>
    <col min="4106" max="4106" width="13.375" style="2" customWidth="1"/>
    <col min="4107" max="4108" width="12.125" style="2" customWidth="1"/>
    <col min="4109" max="4352" width="10.875" style="2"/>
    <col min="4353" max="4354" width="13.375" style="2" customWidth="1"/>
    <col min="4355" max="4355" width="14.625" style="2" customWidth="1"/>
    <col min="4356" max="4356" width="10.875" style="2"/>
    <col min="4357" max="4359" width="12.125" style="2" customWidth="1"/>
    <col min="4360" max="4360" width="9.625" style="2" customWidth="1"/>
    <col min="4361" max="4361" width="10.875" style="2"/>
    <col min="4362" max="4362" width="13.375" style="2" customWidth="1"/>
    <col min="4363" max="4364" width="12.125" style="2" customWidth="1"/>
    <col min="4365" max="4608" width="10.875" style="2"/>
    <col min="4609" max="4610" width="13.375" style="2" customWidth="1"/>
    <col min="4611" max="4611" width="14.625" style="2" customWidth="1"/>
    <col min="4612" max="4612" width="10.875" style="2"/>
    <col min="4613" max="4615" width="12.125" style="2" customWidth="1"/>
    <col min="4616" max="4616" width="9.625" style="2" customWidth="1"/>
    <col min="4617" max="4617" width="10.875" style="2"/>
    <col min="4618" max="4618" width="13.375" style="2" customWidth="1"/>
    <col min="4619" max="4620" width="12.125" style="2" customWidth="1"/>
    <col min="4621" max="4864" width="10.875" style="2"/>
    <col min="4865" max="4866" width="13.375" style="2" customWidth="1"/>
    <col min="4867" max="4867" width="14.625" style="2" customWidth="1"/>
    <col min="4868" max="4868" width="10.875" style="2"/>
    <col min="4869" max="4871" width="12.125" style="2" customWidth="1"/>
    <col min="4872" max="4872" width="9.625" style="2" customWidth="1"/>
    <col min="4873" max="4873" width="10.875" style="2"/>
    <col min="4874" max="4874" width="13.375" style="2" customWidth="1"/>
    <col min="4875" max="4876" width="12.125" style="2" customWidth="1"/>
    <col min="4877" max="5120" width="10.875" style="2"/>
    <col min="5121" max="5122" width="13.375" style="2" customWidth="1"/>
    <col min="5123" max="5123" width="14.625" style="2" customWidth="1"/>
    <col min="5124" max="5124" width="10.875" style="2"/>
    <col min="5125" max="5127" width="12.125" style="2" customWidth="1"/>
    <col min="5128" max="5128" width="9.625" style="2" customWidth="1"/>
    <col min="5129" max="5129" width="10.875" style="2"/>
    <col min="5130" max="5130" width="13.375" style="2" customWidth="1"/>
    <col min="5131" max="5132" width="12.125" style="2" customWidth="1"/>
    <col min="5133" max="5376" width="10.875" style="2"/>
    <col min="5377" max="5378" width="13.375" style="2" customWidth="1"/>
    <col min="5379" max="5379" width="14.625" style="2" customWidth="1"/>
    <col min="5380" max="5380" width="10.875" style="2"/>
    <col min="5381" max="5383" width="12.125" style="2" customWidth="1"/>
    <col min="5384" max="5384" width="9.625" style="2" customWidth="1"/>
    <col min="5385" max="5385" width="10.875" style="2"/>
    <col min="5386" max="5386" width="13.375" style="2" customWidth="1"/>
    <col min="5387" max="5388" width="12.125" style="2" customWidth="1"/>
    <col min="5389" max="5632" width="10.875" style="2"/>
    <col min="5633" max="5634" width="13.375" style="2" customWidth="1"/>
    <col min="5635" max="5635" width="14.625" style="2" customWidth="1"/>
    <col min="5636" max="5636" width="10.875" style="2"/>
    <col min="5637" max="5639" width="12.125" style="2" customWidth="1"/>
    <col min="5640" max="5640" width="9.625" style="2" customWidth="1"/>
    <col min="5641" max="5641" width="10.875" style="2"/>
    <col min="5642" max="5642" width="13.375" style="2" customWidth="1"/>
    <col min="5643" max="5644" width="12.125" style="2" customWidth="1"/>
    <col min="5645" max="5888" width="10.875" style="2"/>
    <col min="5889" max="5890" width="13.375" style="2" customWidth="1"/>
    <col min="5891" max="5891" width="14.625" style="2" customWidth="1"/>
    <col min="5892" max="5892" width="10.875" style="2"/>
    <col min="5893" max="5895" width="12.125" style="2" customWidth="1"/>
    <col min="5896" max="5896" width="9.625" style="2" customWidth="1"/>
    <col min="5897" max="5897" width="10.875" style="2"/>
    <col min="5898" max="5898" width="13.375" style="2" customWidth="1"/>
    <col min="5899" max="5900" width="12.125" style="2" customWidth="1"/>
    <col min="5901" max="6144" width="10.875" style="2"/>
    <col min="6145" max="6146" width="13.375" style="2" customWidth="1"/>
    <col min="6147" max="6147" width="14.625" style="2" customWidth="1"/>
    <col min="6148" max="6148" width="10.875" style="2"/>
    <col min="6149" max="6151" width="12.125" style="2" customWidth="1"/>
    <col min="6152" max="6152" width="9.625" style="2" customWidth="1"/>
    <col min="6153" max="6153" width="10.875" style="2"/>
    <col min="6154" max="6154" width="13.375" style="2" customWidth="1"/>
    <col min="6155" max="6156" width="12.125" style="2" customWidth="1"/>
    <col min="6157" max="6400" width="10.875" style="2"/>
    <col min="6401" max="6402" width="13.375" style="2" customWidth="1"/>
    <col min="6403" max="6403" width="14.625" style="2" customWidth="1"/>
    <col min="6404" max="6404" width="10.875" style="2"/>
    <col min="6405" max="6407" width="12.125" style="2" customWidth="1"/>
    <col min="6408" max="6408" width="9.625" style="2" customWidth="1"/>
    <col min="6409" max="6409" width="10.875" style="2"/>
    <col min="6410" max="6410" width="13.375" style="2" customWidth="1"/>
    <col min="6411" max="6412" width="12.125" style="2" customWidth="1"/>
    <col min="6413" max="6656" width="10.875" style="2"/>
    <col min="6657" max="6658" width="13.375" style="2" customWidth="1"/>
    <col min="6659" max="6659" width="14.625" style="2" customWidth="1"/>
    <col min="6660" max="6660" width="10.875" style="2"/>
    <col min="6661" max="6663" width="12.125" style="2" customWidth="1"/>
    <col min="6664" max="6664" width="9.625" style="2" customWidth="1"/>
    <col min="6665" max="6665" width="10.875" style="2"/>
    <col min="6666" max="6666" width="13.375" style="2" customWidth="1"/>
    <col min="6667" max="6668" width="12.125" style="2" customWidth="1"/>
    <col min="6669" max="6912" width="10.875" style="2"/>
    <col min="6913" max="6914" width="13.375" style="2" customWidth="1"/>
    <col min="6915" max="6915" width="14.625" style="2" customWidth="1"/>
    <col min="6916" max="6916" width="10.875" style="2"/>
    <col min="6917" max="6919" width="12.125" style="2" customWidth="1"/>
    <col min="6920" max="6920" width="9.625" style="2" customWidth="1"/>
    <col min="6921" max="6921" width="10.875" style="2"/>
    <col min="6922" max="6922" width="13.375" style="2" customWidth="1"/>
    <col min="6923" max="6924" width="12.125" style="2" customWidth="1"/>
    <col min="6925" max="7168" width="10.875" style="2"/>
    <col min="7169" max="7170" width="13.375" style="2" customWidth="1"/>
    <col min="7171" max="7171" width="14.625" style="2" customWidth="1"/>
    <col min="7172" max="7172" width="10.875" style="2"/>
    <col min="7173" max="7175" width="12.125" style="2" customWidth="1"/>
    <col min="7176" max="7176" width="9.625" style="2" customWidth="1"/>
    <col min="7177" max="7177" width="10.875" style="2"/>
    <col min="7178" max="7178" width="13.375" style="2" customWidth="1"/>
    <col min="7179" max="7180" width="12.125" style="2" customWidth="1"/>
    <col min="7181" max="7424" width="10.875" style="2"/>
    <col min="7425" max="7426" width="13.375" style="2" customWidth="1"/>
    <col min="7427" max="7427" width="14.625" style="2" customWidth="1"/>
    <col min="7428" max="7428" width="10.875" style="2"/>
    <col min="7429" max="7431" width="12.125" style="2" customWidth="1"/>
    <col min="7432" max="7432" width="9.625" style="2" customWidth="1"/>
    <col min="7433" max="7433" width="10.875" style="2"/>
    <col min="7434" max="7434" width="13.375" style="2" customWidth="1"/>
    <col min="7435" max="7436" width="12.125" style="2" customWidth="1"/>
    <col min="7437" max="7680" width="10.875" style="2"/>
    <col min="7681" max="7682" width="13.375" style="2" customWidth="1"/>
    <col min="7683" max="7683" width="14.625" style="2" customWidth="1"/>
    <col min="7684" max="7684" width="10.875" style="2"/>
    <col min="7685" max="7687" width="12.125" style="2" customWidth="1"/>
    <col min="7688" max="7688" width="9.625" style="2" customWidth="1"/>
    <col min="7689" max="7689" width="10.875" style="2"/>
    <col min="7690" max="7690" width="13.375" style="2" customWidth="1"/>
    <col min="7691" max="7692" width="12.125" style="2" customWidth="1"/>
    <col min="7693" max="7936" width="10.875" style="2"/>
    <col min="7937" max="7938" width="13.375" style="2" customWidth="1"/>
    <col min="7939" max="7939" width="14.625" style="2" customWidth="1"/>
    <col min="7940" max="7940" width="10.875" style="2"/>
    <col min="7941" max="7943" width="12.125" style="2" customWidth="1"/>
    <col min="7944" max="7944" width="9.625" style="2" customWidth="1"/>
    <col min="7945" max="7945" width="10.875" style="2"/>
    <col min="7946" max="7946" width="13.375" style="2" customWidth="1"/>
    <col min="7947" max="7948" width="12.125" style="2" customWidth="1"/>
    <col min="7949" max="8192" width="10.875" style="2"/>
    <col min="8193" max="8194" width="13.375" style="2" customWidth="1"/>
    <col min="8195" max="8195" width="14.625" style="2" customWidth="1"/>
    <col min="8196" max="8196" width="10.875" style="2"/>
    <col min="8197" max="8199" width="12.125" style="2" customWidth="1"/>
    <col min="8200" max="8200" width="9.625" style="2" customWidth="1"/>
    <col min="8201" max="8201" width="10.875" style="2"/>
    <col min="8202" max="8202" width="13.375" style="2" customWidth="1"/>
    <col min="8203" max="8204" width="12.125" style="2" customWidth="1"/>
    <col min="8205" max="8448" width="10.875" style="2"/>
    <col min="8449" max="8450" width="13.375" style="2" customWidth="1"/>
    <col min="8451" max="8451" width="14.625" style="2" customWidth="1"/>
    <col min="8452" max="8452" width="10.875" style="2"/>
    <col min="8453" max="8455" width="12.125" style="2" customWidth="1"/>
    <col min="8456" max="8456" width="9.625" style="2" customWidth="1"/>
    <col min="8457" max="8457" width="10.875" style="2"/>
    <col min="8458" max="8458" width="13.375" style="2" customWidth="1"/>
    <col min="8459" max="8460" width="12.125" style="2" customWidth="1"/>
    <col min="8461" max="8704" width="10.875" style="2"/>
    <col min="8705" max="8706" width="13.375" style="2" customWidth="1"/>
    <col min="8707" max="8707" width="14.625" style="2" customWidth="1"/>
    <col min="8708" max="8708" width="10.875" style="2"/>
    <col min="8709" max="8711" width="12.125" style="2" customWidth="1"/>
    <col min="8712" max="8712" width="9.625" style="2" customWidth="1"/>
    <col min="8713" max="8713" width="10.875" style="2"/>
    <col min="8714" max="8714" width="13.375" style="2" customWidth="1"/>
    <col min="8715" max="8716" width="12.125" style="2" customWidth="1"/>
    <col min="8717" max="8960" width="10.875" style="2"/>
    <col min="8961" max="8962" width="13.375" style="2" customWidth="1"/>
    <col min="8963" max="8963" width="14.625" style="2" customWidth="1"/>
    <col min="8964" max="8964" width="10.875" style="2"/>
    <col min="8965" max="8967" width="12.125" style="2" customWidth="1"/>
    <col min="8968" max="8968" width="9.625" style="2" customWidth="1"/>
    <col min="8969" max="8969" width="10.875" style="2"/>
    <col min="8970" max="8970" width="13.375" style="2" customWidth="1"/>
    <col min="8971" max="8972" width="12.125" style="2" customWidth="1"/>
    <col min="8973" max="9216" width="10.875" style="2"/>
    <col min="9217" max="9218" width="13.375" style="2" customWidth="1"/>
    <col min="9219" max="9219" width="14.625" style="2" customWidth="1"/>
    <col min="9220" max="9220" width="10.875" style="2"/>
    <col min="9221" max="9223" width="12.125" style="2" customWidth="1"/>
    <col min="9224" max="9224" width="9.625" style="2" customWidth="1"/>
    <col min="9225" max="9225" width="10.875" style="2"/>
    <col min="9226" max="9226" width="13.375" style="2" customWidth="1"/>
    <col min="9227" max="9228" width="12.125" style="2" customWidth="1"/>
    <col min="9229" max="9472" width="10.875" style="2"/>
    <col min="9473" max="9474" width="13.375" style="2" customWidth="1"/>
    <col min="9475" max="9475" width="14.625" style="2" customWidth="1"/>
    <col min="9476" max="9476" width="10.875" style="2"/>
    <col min="9477" max="9479" width="12.125" style="2" customWidth="1"/>
    <col min="9480" max="9480" width="9.625" style="2" customWidth="1"/>
    <col min="9481" max="9481" width="10.875" style="2"/>
    <col min="9482" max="9482" width="13.375" style="2" customWidth="1"/>
    <col min="9483" max="9484" width="12.125" style="2" customWidth="1"/>
    <col min="9485" max="9728" width="10.875" style="2"/>
    <col min="9729" max="9730" width="13.375" style="2" customWidth="1"/>
    <col min="9731" max="9731" width="14.625" style="2" customWidth="1"/>
    <col min="9732" max="9732" width="10.875" style="2"/>
    <col min="9733" max="9735" width="12.125" style="2" customWidth="1"/>
    <col min="9736" max="9736" width="9.625" style="2" customWidth="1"/>
    <col min="9737" max="9737" width="10.875" style="2"/>
    <col min="9738" max="9738" width="13.375" style="2" customWidth="1"/>
    <col min="9739" max="9740" width="12.125" style="2" customWidth="1"/>
    <col min="9741" max="9984" width="10.875" style="2"/>
    <col min="9985" max="9986" width="13.375" style="2" customWidth="1"/>
    <col min="9987" max="9987" width="14.625" style="2" customWidth="1"/>
    <col min="9988" max="9988" width="10.875" style="2"/>
    <col min="9989" max="9991" width="12.125" style="2" customWidth="1"/>
    <col min="9992" max="9992" width="9.625" style="2" customWidth="1"/>
    <col min="9993" max="9993" width="10.875" style="2"/>
    <col min="9994" max="9994" width="13.375" style="2" customWidth="1"/>
    <col min="9995" max="9996" width="12.125" style="2" customWidth="1"/>
    <col min="9997" max="10240" width="10.875" style="2"/>
    <col min="10241" max="10242" width="13.375" style="2" customWidth="1"/>
    <col min="10243" max="10243" width="14.625" style="2" customWidth="1"/>
    <col min="10244" max="10244" width="10.875" style="2"/>
    <col min="10245" max="10247" width="12.125" style="2" customWidth="1"/>
    <col min="10248" max="10248" width="9.625" style="2" customWidth="1"/>
    <col min="10249" max="10249" width="10.875" style="2"/>
    <col min="10250" max="10250" width="13.375" style="2" customWidth="1"/>
    <col min="10251" max="10252" width="12.125" style="2" customWidth="1"/>
    <col min="10253" max="10496" width="10.875" style="2"/>
    <col min="10497" max="10498" width="13.375" style="2" customWidth="1"/>
    <col min="10499" max="10499" width="14.625" style="2" customWidth="1"/>
    <col min="10500" max="10500" width="10.875" style="2"/>
    <col min="10501" max="10503" width="12.125" style="2" customWidth="1"/>
    <col min="10504" max="10504" width="9.625" style="2" customWidth="1"/>
    <col min="10505" max="10505" width="10.875" style="2"/>
    <col min="10506" max="10506" width="13.375" style="2" customWidth="1"/>
    <col min="10507" max="10508" width="12.125" style="2" customWidth="1"/>
    <col min="10509" max="10752" width="10.875" style="2"/>
    <col min="10753" max="10754" width="13.375" style="2" customWidth="1"/>
    <col min="10755" max="10755" width="14.625" style="2" customWidth="1"/>
    <col min="10756" max="10756" width="10.875" style="2"/>
    <col min="10757" max="10759" width="12.125" style="2" customWidth="1"/>
    <col min="10760" max="10760" width="9.625" style="2" customWidth="1"/>
    <col min="10761" max="10761" width="10.875" style="2"/>
    <col min="10762" max="10762" width="13.375" style="2" customWidth="1"/>
    <col min="10763" max="10764" width="12.125" style="2" customWidth="1"/>
    <col min="10765" max="11008" width="10.875" style="2"/>
    <col min="11009" max="11010" width="13.375" style="2" customWidth="1"/>
    <col min="11011" max="11011" width="14.625" style="2" customWidth="1"/>
    <col min="11012" max="11012" width="10.875" style="2"/>
    <col min="11013" max="11015" width="12.125" style="2" customWidth="1"/>
    <col min="11016" max="11016" width="9.625" style="2" customWidth="1"/>
    <col min="11017" max="11017" width="10.875" style="2"/>
    <col min="11018" max="11018" width="13.375" style="2" customWidth="1"/>
    <col min="11019" max="11020" width="12.125" style="2" customWidth="1"/>
    <col min="11021" max="11264" width="10.875" style="2"/>
    <col min="11265" max="11266" width="13.375" style="2" customWidth="1"/>
    <col min="11267" max="11267" width="14.625" style="2" customWidth="1"/>
    <col min="11268" max="11268" width="10.875" style="2"/>
    <col min="11269" max="11271" width="12.125" style="2" customWidth="1"/>
    <col min="11272" max="11272" width="9.625" style="2" customWidth="1"/>
    <col min="11273" max="11273" width="10.875" style="2"/>
    <col min="11274" max="11274" width="13.375" style="2" customWidth="1"/>
    <col min="11275" max="11276" width="12.125" style="2" customWidth="1"/>
    <col min="11277" max="11520" width="10.875" style="2"/>
    <col min="11521" max="11522" width="13.375" style="2" customWidth="1"/>
    <col min="11523" max="11523" width="14.625" style="2" customWidth="1"/>
    <col min="11524" max="11524" width="10.875" style="2"/>
    <col min="11525" max="11527" width="12.125" style="2" customWidth="1"/>
    <col min="11528" max="11528" width="9.625" style="2" customWidth="1"/>
    <col min="11529" max="11529" width="10.875" style="2"/>
    <col min="11530" max="11530" width="13.375" style="2" customWidth="1"/>
    <col min="11531" max="11532" width="12.125" style="2" customWidth="1"/>
    <col min="11533" max="11776" width="10.875" style="2"/>
    <col min="11777" max="11778" width="13.375" style="2" customWidth="1"/>
    <col min="11779" max="11779" width="14.625" style="2" customWidth="1"/>
    <col min="11780" max="11780" width="10.875" style="2"/>
    <col min="11781" max="11783" width="12.125" style="2" customWidth="1"/>
    <col min="11784" max="11784" width="9.625" style="2" customWidth="1"/>
    <col min="11785" max="11785" width="10.875" style="2"/>
    <col min="11786" max="11786" width="13.375" style="2" customWidth="1"/>
    <col min="11787" max="11788" width="12.125" style="2" customWidth="1"/>
    <col min="11789" max="12032" width="10.875" style="2"/>
    <col min="12033" max="12034" width="13.375" style="2" customWidth="1"/>
    <col min="12035" max="12035" width="14.625" style="2" customWidth="1"/>
    <col min="12036" max="12036" width="10.875" style="2"/>
    <col min="12037" max="12039" width="12.125" style="2" customWidth="1"/>
    <col min="12040" max="12040" width="9.625" style="2" customWidth="1"/>
    <col min="12041" max="12041" width="10.875" style="2"/>
    <col min="12042" max="12042" width="13.375" style="2" customWidth="1"/>
    <col min="12043" max="12044" width="12.125" style="2" customWidth="1"/>
    <col min="12045" max="12288" width="10.875" style="2"/>
    <col min="12289" max="12290" width="13.375" style="2" customWidth="1"/>
    <col min="12291" max="12291" width="14.625" style="2" customWidth="1"/>
    <col min="12292" max="12292" width="10.875" style="2"/>
    <col min="12293" max="12295" width="12.125" style="2" customWidth="1"/>
    <col min="12296" max="12296" width="9.625" style="2" customWidth="1"/>
    <col min="12297" max="12297" width="10.875" style="2"/>
    <col min="12298" max="12298" width="13.375" style="2" customWidth="1"/>
    <col min="12299" max="12300" width="12.125" style="2" customWidth="1"/>
    <col min="12301" max="12544" width="10.875" style="2"/>
    <col min="12545" max="12546" width="13.375" style="2" customWidth="1"/>
    <col min="12547" max="12547" width="14.625" style="2" customWidth="1"/>
    <col min="12548" max="12548" width="10.875" style="2"/>
    <col min="12549" max="12551" width="12.125" style="2" customWidth="1"/>
    <col min="12552" max="12552" width="9.625" style="2" customWidth="1"/>
    <col min="12553" max="12553" width="10.875" style="2"/>
    <col min="12554" max="12554" width="13.375" style="2" customWidth="1"/>
    <col min="12555" max="12556" width="12.125" style="2" customWidth="1"/>
    <col min="12557" max="12800" width="10.875" style="2"/>
    <col min="12801" max="12802" width="13.375" style="2" customWidth="1"/>
    <col min="12803" max="12803" width="14.625" style="2" customWidth="1"/>
    <col min="12804" max="12804" width="10.875" style="2"/>
    <col min="12805" max="12807" width="12.125" style="2" customWidth="1"/>
    <col min="12808" max="12808" width="9.625" style="2" customWidth="1"/>
    <col min="12809" max="12809" width="10.875" style="2"/>
    <col min="12810" max="12810" width="13.375" style="2" customWidth="1"/>
    <col min="12811" max="12812" width="12.125" style="2" customWidth="1"/>
    <col min="12813" max="13056" width="10.875" style="2"/>
    <col min="13057" max="13058" width="13.375" style="2" customWidth="1"/>
    <col min="13059" max="13059" width="14.625" style="2" customWidth="1"/>
    <col min="13060" max="13060" width="10.875" style="2"/>
    <col min="13061" max="13063" width="12.125" style="2" customWidth="1"/>
    <col min="13064" max="13064" width="9.625" style="2" customWidth="1"/>
    <col min="13065" max="13065" width="10.875" style="2"/>
    <col min="13066" max="13066" width="13.375" style="2" customWidth="1"/>
    <col min="13067" max="13068" width="12.125" style="2" customWidth="1"/>
    <col min="13069" max="13312" width="10.875" style="2"/>
    <col min="13313" max="13314" width="13.375" style="2" customWidth="1"/>
    <col min="13315" max="13315" width="14.625" style="2" customWidth="1"/>
    <col min="13316" max="13316" width="10.875" style="2"/>
    <col min="13317" max="13319" width="12.125" style="2" customWidth="1"/>
    <col min="13320" max="13320" width="9.625" style="2" customWidth="1"/>
    <col min="13321" max="13321" width="10.875" style="2"/>
    <col min="13322" max="13322" width="13.375" style="2" customWidth="1"/>
    <col min="13323" max="13324" width="12.125" style="2" customWidth="1"/>
    <col min="13325" max="13568" width="10.875" style="2"/>
    <col min="13569" max="13570" width="13.375" style="2" customWidth="1"/>
    <col min="13571" max="13571" width="14.625" style="2" customWidth="1"/>
    <col min="13572" max="13572" width="10.875" style="2"/>
    <col min="13573" max="13575" width="12.125" style="2" customWidth="1"/>
    <col min="13576" max="13576" width="9.625" style="2" customWidth="1"/>
    <col min="13577" max="13577" width="10.875" style="2"/>
    <col min="13578" max="13578" width="13.375" style="2" customWidth="1"/>
    <col min="13579" max="13580" width="12.125" style="2" customWidth="1"/>
    <col min="13581" max="13824" width="10.875" style="2"/>
    <col min="13825" max="13826" width="13.375" style="2" customWidth="1"/>
    <col min="13827" max="13827" width="14.625" style="2" customWidth="1"/>
    <col min="13828" max="13828" width="10.875" style="2"/>
    <col min="13829" max="13831" width="12.125" style="2" customWidth="1"/>
    <col min="13832" max="13832" width="9.625" style="2" customWidth="1"/>
    <col min="13833" max="13833" width="10.875" style="2"/>
    <col min="13834" max="13834" width="13.375" style="2" customWidth="1"/>
    <col min="13835" max="13836" width="12.125" style="2" customWidth="1"/>
    <col min="13837" max="14080" width="10.875" style="2"/>
    <col min="14081" max="14082" width="13.375" style="2" customWidth="1"/>
    <col min="14083" max="14083" width="14.625" style="2" customWidth="1"/>
    <col min="14084" max="14084" width="10.875" style="2"/>
    <col min="14085" max="14087" width="12.125" style="2" customWidth="1"/>
    <col min="14088" max="14088" width="9.625" style="2" customWidth="1"/>
    <col min="14089" max="14089" width="10.875" style="2"/>
    <col min="14090" max="14090" width="13.375" style="2" customWidth="1"/>
    <col min="14091" max="14092" width="12.125" style="2" customWidth="1"/>
    <col min="14093" max="14336" width="10.875" style="2"/>
    <col min="14337" max="14338" width="13.375" style="2" customWidth="1"/>
    <col min="14339" max="14339" width="14.625" style="2" customWidth="1"/>
    <col min="14340" max="14340" width="10.875" style="2"/>
    <col min="14341" max="14343" width="12.125" style="2" customWidth="1"/>
    <col min="14344" max="14344" width="9.625" style="2" customWidth="1"/>
    <col min="14345" max="14345" width="10.875" style="2"/>
    <col min="14346" max="14346" width="13.375" style="2" customWidth="1"/>
    <col min="14347" max="14348" width="12.125" style="2" customWidth="1"/>
    <col min="14349" max="14592" width="10.875" style="2"/>
    <col min="14593" max="14594" width="13.375" style="2" customWidth="1"/>
    <col min="14595" max="14595" width="14.625" style="2" customWidth="1"/>
    <col min="14596" max="14596" width="10.875" style="2"/>
    <col min="14597" max="14599" width="12.125" style="2" customWidth="1"/>
    <col min="14600" max="14600" width="9.625" style="2" customWidth="1"/>
    <col min="14601" max="14601" width="10.875" style="2"/>
    <col min="14602" max="14602" width="13.375" style="2" customWidth="1"/>
    <col min="14603" max="14604" width="12.125" style="2" customWidth="1"/>
    <col min="14605" max="14848" width="10.875" style="2"/>
    <col min="14849" max="14850" width="13.375" style="2" customWidth="1"/>
    <col min="14851" max="14851" width="14.625" style="2" customWidth="1"/>
    <col min="14852" max="14852" width="10.875" style="2"/>
    <col min="14853" max="14855" width="12.125" style="2" customWidth="1"/>
    <col min="14856" max="14856" width="9.625" style="2" customWidth="1"/>
    <col min="14857" max="14857" width="10.875" style="2"/>
    <col min="14858" max="14858" width="13.375" style="2" customWidth="1"/>
    <col min="14859" max="14860" width="12.125" style="2" customWidth="1"/>
    <col min="14861" max="15104" width="10.875" style="2"/>
    <col min="15105" max="15106" width="13.375" style="2" customWidth="1"/>
    <col min="15107" max="15107" width="14.625" style="2" customWidth="1"/>
    <col min="15108" max="15108" width="10.875" style="2"/>
    <col min="15109" max="15111" width="12.125" style="2" customWidth="1"/>
    <col min="15112" max="15112" width="9.625" style="2" customWidth="1"/>
    <col min="15113" max="15113" width="10.875" style="2"/>
    <col min="15114" max="15114" width="13.375" style="2" customWidth="1"/>
    <col min="15115" max="15116" width="12.125" style="2" customWidth="1"/>
    <col min="15117" max="15360" width="10.875" style="2"/>
    <col min="15361" max="15362" width="13.375" style="2" customWidth="1"/>
    <col min="15363" max="15363" width="14.625" style="2" customWidth="1"/>
    <col min="15364" max="15364" width="10.875" style="2"/>
    <col min="15365" max="15367" width="12.125" style="2" customWidth="1"/>
    <col min="15368" max="15368" width="9.625" style="2" customWidth="1"/>
    <col min="15369" max="15369" width="10.875" style="2"/>
    <col min="15370" max="15370" width="13.375" style="2" customWidth="1"/>
    <col min="15371" max="15372" width="12.125" style="2" customWidth="1"/>
    <col min="15373" max="15616" width="10.875" style="2"/>
    <col min="15617" max="15618" width="13.375" style="2" customWidth="1"/>
    <col min="15619" max="15619" width="14.625" style="2" customWidth="1"/>
    <col min="15620" max="15620" width="10.875" style="2"/>
    <col min="15621" max="15623" width="12.125" style="2" customWidth="1"/>
    <col min="15624" max="15624" width="9.625" style="2" customWidth="1"/>
    <col min="15625" max="15625" width="10.875" style="2"/>
    <col min="15626" max="15626" width="13.375" style="2" customWidth="1"/>
    <col min="15627" max="15628" width="12.125" style="2" customWidth="1"/>
    <col min="15629" max="15872" width="10.875" style="2"/>
    <col min="15873" max="15874" width="13.375" style="2" customWidth="1"/>
    <col min="15875" max="15875" width="14.625" style="2" customWidth="1"/>
    <col min="15876" max="15876" width="10.875" style="2"/>
    <col min="15877" max="15879" width="12.125" style="2" customWidth="1"/>
    <col min="15880" max="15880" width="9.625" style="2" customWidth="1"/>
    <col min="15881" max="15881" width="10.875" style="2"/>
    <col min="15882" max="15882" width="13.375" style="2" customWidth="1"/>
    <col min="15883" max="15884" width="12.125" style="2" customWidth="1"/>
    <col min="15885" max="16128" width="10.875" style="2"/>
    <col min="16129" max="16130" width="13.375" style="2" customWidth="1"/>
    <col min="16131" max="16131" width="14.625" style="2" customWidth="1"/>
    <col min="16132" max="16132" width="10.875" style="2"/>
    <col min="16133" max="16135" width="12.125" style="2" customWidth="1"/>
    <col min="16136" max="16136" width="9.625" style="2" customWidth="1"/>
    <col min="16137" max="16137" width="10.875" style="2"/>
    <col min="16138" max="16138" width="13.375" style="2" customWidth="1"/>
    <col min="16139" max="16140" width="12.125" style="2" customWidth="1"/>
    <col min="16141" max="16384" width="10.875" style="2"/>
  </cols>
  <sheetData>
    <row r="1" spans="1:12" x14ac:dyDescent="0.2">
      <c r="A1" s="1"/>
    </row>
    <row r="6" spans="1:12" x14ac:dyDescent="0.2">
      <c r="E6" s="3" t="s">
        <v>456</v>
      </c>
    </row>
    <row r="7" spans="1:12" x14ac:dyDescent="0.2">
      <c r="F7" s="1" t="s">
        <v>457</v>
      </c>
    </row>
    <row r="8" spans="1:12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21" t="s">
        <v>458</v>
      </c>
      <c r="L8" s="21" t="s">
        <v>74</v>
      </c>
    </row>
    <row r="9" spans="1:12" x14ac:dyDescent="0.2">
      <c r="C9" s="5" t="s">
        <v>414</v>
      </c>
      <c r="D9" s="7"/>
      <c r="E9" s="8"/>
      <c r="F9" s="8"/>
      <c r="G9" s="8"/>
      <c r="H9" s="8"/>
      <c r="I9" s="7"/>
      <c r="J9" s="7"/>
      <c r="K9" s="8"/>
      <c r="L9" s="8"/>
    </row>
    <row r="10" spans="1:12" x14ac:dyDescent="0.2">
      <c r="C10" s="5" t="s">
        <v>415</v>
      </c>
      <c r="D10" s="5" t="s">
        <v>459</v>
      </c>
      <c r="E10" s="7"/>
      <c r="F10" s="5" t="s">
        <v>460</v>
      </c>
      <c r="G10" s="5" t="s">
        <v>461</v>
      </c>
      <c r="H10" s="7"/>
      <c r="I10" s="5" t="s">
        <v>462</v>
      </c>
      <c r="J10" s="5" t="s">
        <v>463</v>
      </c>
      <c r="K10" s="7"/>
      <c r="L10" s="7"/>
    </row>
    <row r="11" spans="1:12" x14ac:dyDescent="0.2">
      <c r="B11" s="8"/>
      <c r="C11" s="10" t="s">
        <v>464</v>
      </c>
      <c r="D11" s="9" t="s">
        <v>465</v>
      </c>
      <c r="E11" s="127" t="s">
        <v>466</v>
      </c>
      <c r="F11" s="9" t="s">
        <v>467</v>
      </c>
      <c r="G11" s="9" t="s">
        <v>468</v>
      </c>
      <c r="H11" s="9" t="s">
        <v>469</v>
      </c>
      <c r="I11" s="9" t="s">
        <v>470</v>
      </c>
      <c r="J11" s="9" t="s">
        <v>464</v>
      </c>
      <c r="K11" s="9" t="s">
        <v>471</v>
      </c>
      <c r="L11" s="9" t="s">
        <v>472</v>
      </c>
    </row>
    <row r="12" spans="1:12" x14ac:dyDescent="0.2">
      <c r="C12" s="7"/>
    </row>
    <row r="13" spans="1:12" x14ac:dyDescent="0.2">
      <c r="B13" s="1" t="s">
        <v>473</v>
      </c>
      <c r="C13" s="13">
        <v>774810</v>
      </c>
      <c r="D13" s="14">
        <v>481181</v>
      </c>
      <c r="E13" s="128" t="s">
        <v>474</v>
      </c>
      <c r="F13" s="128" t="s">
        <v>474</v>
      </c>
      <c r="G13" s="128" t="s">
        <v>474</v>
      </c>
      <c r="H13" s="128" t="s">
        <v>475</v>
      </c>
      <c r="I13" s="14">
        <v>9188</v>
      </c>
      <c r="J13" s="14">
        <v>284213</v>
      </c>
      <c r="K13" s="128" t="s">
        <v>474</v>
      </c>
      <c r="L13" s="128" t="s">
        <v>474</v>
      </c>
    </row>
    <row r="14" spans="1:12" x14ac:dyDescent="0.2">
      <c r="B14" s="1" t="s">
        <v>476</v>
      </c>
      <c r="C14" s="13">
        <v>799251</v>
      </c>
      <c r="D14" s="14">
        <v>511565</v>
      </c>
      <c r="E14" s="14">
        <v>411422</v>
      </c>
      <c r="F14" s="14">
        <v>90678</v>
      </c>
      <c r="G14" s="14">
        <v>2737</v>
      </c>
      <c r="H14" s="14">
        <v>6728</v>
      </c>
      <c r="I14" s="14">
        <v>9069</v>
      </c>
      <c r="J14" s="14">
        <v>278602</v>
      </c>
      <c r="K14" s="14">
        <v>154865</v>
      </c>
      <c r="L14" s="14">
        <v>56440</v>
      </c>
    </row>
    <row r="15" spans="1:12" x14ac:dyDescent="0.2">
      <c r="B15" s="1" t="s">
        <v>477</v>
      </c>
      <c r="C15" s="13">
        <v>820335</v>
      </c>
      <c r="D15" s="14">
        <v>487213</v>
      </c>
      <c r="E15" s="14">
        <v>406819</v>
      </c>
      <c r="F15" s="14">
        <v>73840</v>
      </c>
      <c r="G15" s="14">
        <v>1372</v>
      </c>
      <c r="H15" s="14">
        <v>5182</v>
      </c>
      <c r="I15" s="14">
        <v>13300</v>
      </c>
      <c r="J15" s="14">
        <v>319822</v>
      </c>
      <c r="K15" s="14">
        <v>179335</v>
      </c>
      <c r="L15" s="14">
        <v>61350</v>
      </c>
    </row>
    <row r="16" spans="1:12" x14ac:dyDescent="0.2">
      <c r="C16" s="13"/>
      <c r="D16" s="14"/>
      <c r="E16" s="14"/>
      <c r="F16" s="14"/>
      <c r="G16" s="14"/>
      <c r="H16" s="14"/>
      <c r="I16" s="14"/>
      <c r="J16" s="14"/>
      <c r="K16" s="14"/>
      <c r="L16" s="14"/>
    </row>
    <row r="17" spans="2:12" x14ac:dyDescent="0.2">
      <c r="B17" s="1" t="s">
        <v>478</v>
      </c>
      <c r="C17" s="13">
        <v>842630</v>
      </c>
      <c r="D17" s="14">
        <v>499416</v>
      </c>
      <c r="E17" s="14">
        <f>244341+157894</f>
        <v>402235</v>
      </c>
      <c r="F17" s="14">
        <f>49340+38199</f>
        <v>87539</v>
      </c>
      <c r="G17" s="14">
        <f>1563+471</f>
        <v>2034</v>
      </c>
      <c r="H17" s="14">
        <f>4345+3263</f>
        <v>7608</v>
      </c>
      <c r="I17" s="14">
        <f>9608+5156</f>
        <v>14764</v>
      </c>
      <c r="J17" s="14">
        <f>199882+126219</f>
        <v>326101</v>
      </c>
      <c r="K17" s="14">
        <f>113125+62692</f>
        <v>175817</v>
      </c>
      <c r="L17" s="14">
        <f>40485+24783</f>
        <v>65268</v>
      </c>
    </row>
    <row r="18" spans="2:12" x14ac:dyDescent="0.2">
      <c r="B18" s="1" t="s">
        <v>479</v>
      </c>
      <c r="C18" s="13">
        <v>861913</v>
      </c>
      <c r="D18" s="14">
        <v>497049</v>
      </c>
      <c r="E18" s="14">
        <v>398842</v>
      </c>
      <c r="F18" s="14">
        <v>89102</v>
      </c>
      <c r="G18" s="14">
        <v>2153</v>
      </c>
      <c r="H18" s="14">
        <v>6952</v>
      </c>
      <c r="I18" s="14">
        <v>21408</v>
      </c>
      <c r="J18" s="14">
        <v>342097</v>
      </c>
      <c r="K18" s="14">
        <v>170921</v>
      </c>
      <c r="L18" s="14">
        <v>68828</v>
      </c>
    </row>
    <row r="19" spans="2:12" x14ac:dyDescent="0.2">
      <c r="B19" s="1" t="s">
        <v>480</v>
      </c>
      <c r="C19" s="13">
        <v>880713</v>
      </c>
      <c r="D19" s="14">
        <v>503903</v>
      </c>
      <c r="E19" s="14">
        <v>414288</v>
      </c>
      <c r="F19" s="14">
        <v>79817</v>
      </c>
      <c r="G19" s="14">
        <v>2656</v>
      </c>
      <c r="H19" s="14">
        <v>7142</v>
      </c>
      <c r="I19" s="14">
        <v>17860</v>
      </c>
      <c r="J19" s="14">
        <v>355276</v>
      </c>
      <c r="K19" s="14">
        <v>172960</v>
      </c>
      <c r="L19" s="14">
        <v>71722</v>
      </c>
    </row>
    <row r="20" spans="2:12" x14ac:dyDescent="0.2">
      <c r="B20" s="3" t="s">
        <v>481</v>
      </c>
      <c r="C20" s="29">
        <f t="shared" ref="C20:L20" si="0">C23+C46</f>
        <v>904667</v>
      </c>
      <c r="D20" s="30">
        <f t="shared" si="0"/>
        <v>521584</v>
      </c>
      <c r="E20" s="30">
        <f t="shared" si="0"/>
        <v>427023</v>
      </c>
      <c r="F20" s="30">
        <f t="shared" si="0"/>
        <v>84892</v>
      </c>
      <c r="G20" s="30">
        <f t="shared" si="0"/>
        <v>3564</v>
      </c>
      <c r="H20" s="30">
        <f t="shared" si="0"/>
        <v>6105</v>
      </c>
      <c r="I20" s="30">
        <f t="shared" si="0"/>
        <v>24467</v>
      </c>
      <c r="J20" s="30">
        <f t="shared" si="0"/>
        <v>357042</v>
      </c>
      <c r="K20" s="30">
        <f t="shared" si="0"/>
        <v>174326</v>
      </c>
      <c r="L20" s="30">
        <f t="shared" si="0"/>
        <v>63768</v>
      </c>
    </row>
    <row r="21" spans="2:12" x14ac:dyDescent="0.2">
      <c r="B21" s="8"/>
      <c r="C21" s="61"/>
      <c r="D21" s="8"/>
      <c r="E21" s="8"/>
      <c r="F21" s="8"/>
      <c r="G21" s="8"/>
      <c r="H21" s="8"/>
      <c r="I21" s="8"/>
      <c r="J21" s="8"/>
      <c r="K21" s="8"/>
      <c r="L21" s="8"/>
    </row>
    <row r="22" spans="2:12" x14ac:dyDescent="0.2">
      <c r="B22" s="30"/>
      <c r="C22" s="29"/>
      <c r="D22" s="30"/>
      <c r="E22" s="30"/>
      <c r="F22" s="30"/>
      <c r="G22" s="30"/>
      <c r="H22" s="30"/>
      <c r="I22" s="30"/>
      <c r="J22" s="30"/>
      <c r="K22" s="30"/>
      <c r="L22" s="30"/>
    </row>
    <row r="23" spans="2:12" x14ac:dyDescent="0.2">
      <c r="B23" s="3" t="s">
        <v>329</v>
      </c>
      <c r="C23" s="29">
        <f t="shared" ref="C23:L23" si="1">SUM(C25:C43)</f>
        <v>423162</v>
      </c>
      <c r="D23" s="30">
        <f t="shared" si="1"/>
        <v>311152</v>
      </c>
      <c r="E23" s="30">
        <f t="shared" si="1"/>
        <v>301973</v>
      </c>
      <c r="F23" s="30">
        <f t="shared" si="1"/>
        <v>3186</v>
      </c>
      <c r="G23" s="30">
        <f t="shared" si="1"/>
        <v>1940</v>
      </c>
      <c r="H23" s="30">
        <f t="shared" si="1"/>
        <v>4053</v>
      </c>
      <c r="I23" s="30">
        <f t="shared" si="1"/>
        <v>16819</v>
      </c>
      <c r="J23" s="30">
        <f t="shared" si="1"/>
        <v>94418</v>
      </c>
      <c r="K23" s="30">
        <f t="shared" si="1"/>
        <v>4769</v>
      </c>
      <c r="L23" s="30">
        <f t="shared" si="1"/>
        <v>33060</v>
      </c>
    </row>
    <row r="24" spans="2:12" x14ac:dyDescent="0.2">
      <c r="C24" s="7"/>
    </row>
    <row r="25" spans="2:12" x14ac:dyDescent="0.2">
      <c r="B25" s="1" t="s">
        <v>482</v>
      </c>
      <c r="C25" s="13">
        <v>34628</v>
      </c>
      <c r="D25" s="64">
        <f>SUM(E25:H25)</f>
        <v>5458</v>
      </c>
      <c r="E25" s="14">
        <v>4461</v>
      </c>
      <c r="F25" s="14">
        <v>41</v>
      </c>
      <c r="G25" s="14">
        <v>900</v>
      </c>
      <c r="H25" s="14">
        <v>56</v>
      </c>
      <c r="I25" s="14">
        <v>961</v>
      </c>
      <c r="J25" s="14">
        <v>28106</v>
      </c>
      <c r="K25" s="14">
        <v>41</v>
      </c>
      <c r="L25" s="14">
        <v>27782</v>
      </c>
    </row>
    <row r="26" spans="2:12" x14ac:dyDescent="0.2">
      <c r="B26" s="1" t="s">
        <v>483</v>
      </c>
      <c r="C26" s="13">
        <v>32771</v>
      </c>
      <c r="D26" s="64">
        <f>SUM(E26:H26)</f>
        <v>24924</v>
      </c>
      <c r="E26" s="14">
        <v>23759</v>
      </c>
      <c r="F26" s="14">
        <v>100</v>
      </c>
      <c r="G26" s="14">
        <v>932</v>
      </c>
      <c r="H26" s="14">
        <v>133</v>
      </c>
      <c r="I26" s="14">
        <v>2239</v>
      </c>
      <c r="J26" s="14">
        <v>5503</v>
      </c>
      <c r="K26" s="14">
        <v>79</v>
      </c>
      <c r="L26" s="14">
        <v>4910</v>
      </c>
    </row>
    <row r="27" spans="2:12" x14ac:dyDescent="0.2">
      <c r="B27" s="1" t="s">
        <v>484</v>
      </c>
      <c r="C27" s="13">
        <v>29806</v>
      </c>
      <c r="D27" s="64">
        <f>SUM(E27:H27)</f>
        <v>27435</v>
      </c>
      <c r="E27" s="14">
        <v>27145</v>
      </c>
      <c r="F27" s="14">
        <v>71</v>
      </c>
      <c r="G27" s="14">
        <v>75</v>
      </c>
      <c r="H27" s="14">
        <v>144</v>
      </c>
      <c r="I27" s="14">
        <v>1547</v>
      </c>
      <c r="J27" s="14">
        <v>758</v>
      </c>
      <c r="K27" s="14">
        <v>64</v>
      </c>
      <c r="L27" s="14">
        <v>256</v>
      </c>
    </row>
    <row r="28" spans="2:12" x14ac:dyDescent="0.2">
      <c r="C28" s="7"/>
    </row>
    <row r="29" spans="2:12" x14ac:dyDescent="0.2">
      <c r="B29" s="1" t="s">
        <v>485</v>
      </c>
      <c r="C29" s="13">
        <v>30351</v>
      </c>
      <c r="D29" s="64">
        <f>SUM(E29:H29)</f>
        <v>28653</v>
      </c>
      <c r="E29" s="14">
        <v>28430</v>
      </c>
      <c r="F29" s="14">
        <v>54</v>
      </c>
      <c r="G29" s="14">
        <v>16</v>
      </c>
      <c r="H29" s="14">
        <v>153</v>
      </c>
      <c r="I29" s="14">
        <v>1124</v>
      </c>
      <c r="J29" s="14">
        <v>508</v>
      </c>
      <c r="K29" s="14">
        <v>59</v>
      </c>
      <c r="L29" s="14">
        <v>43</v>
      </c>
    </row>
    <row r="30" spans="2:12" x14ac:dyDescent="0.2">
      <c r="B30" s="1" t="s">
        <v>486</v>
      </c>
      <c r="C30" s="13">
        <v>31645</v>
      </c>
      <c r="D30" s="64">
        <f>SUM(E30:H30)</f>
        <v>30264</v>
      </c>
      <c r="E30" s="14">
        <v>30015</v>
      </c>
      <c r="F30" s="14">
        <v>69</v>
      </c>
      <c r="G30" s="14">
        <v>10</v>
      </c>
      <c r="H30" s="14">
        <v>170</v>
      </c>
      <c r="I30" s="14">
        <v>849</v>
      </c>
      <c r="J30" s="14">
        <v>495</v>
      </c>
      <c r="K30" s="14">
        <v>38</v>
      </c>
      <c r="L30" s="14">
        <v>20</v>
      </c>
    </row>
    <row r="31" spans="2:12" x14ac:dyDescent="0.2">
      <c r="B31" s="1" t="s">
        <v>487</v>
      </c>
      <c r="C31" s="13">
        <v>36426</v>
      </c>
      <c r="D31" s="64">
        <f>SUM(E31:H31)</f>
        <v>34612</v>
      </c>
      <c r="E31" s="14">
        <v>34290</v>
      </c>
      <c r="F31" s="14">
        <v>89</v>
      </c>
      <c r="G31" s="14">
        <v>1</v>
      </c>
      <c r="H31" s="14">
        <v>232</v>
      </c>
      <c r="I31" s="14">
        <v>1086</v>
      </c>
      <c r="J31" s="14">
        <v>679</v>
      </c>
      <c r="K31" s="14">
        <v>57</v>
      </c>
      <c r="L31" s="14">
        <v>18</v>
      </c>
    </row>
    <row r="32" spans="2:12" x14ac:dyDescent="0.2">
      <c r="C32" s="7"/>
    </row>
    <row r="33" spans="2:12" x14ac:dyDescent="0.2">
      <c r="B33" s="1" t="s">
        <v>488</v>
      </c>
      <c r="C33" s="13">
        <v>43977</v>
      </c>
      <c r="D33" s="64">
        <f>SUM(E33:H33)</f>
        <v>41580</v>
      </c>
      <c r="E33" s="14">
        <v>41069</v>
      </c>
      <c r="F33" s="14">
        <v>112</v>
      </c>
      <c r="G33" s="14">
        <v>2</v>
      </c>
      <c r="H33" s="14">
        <v>397</v>
      </c>
      <c r="I33" s="14">
        <v>1399</v>
      </c>
      <c r="J33" s="14">
        <v>963</v>
      </c>
      <c r="K33" s="14">
        <v>95</v>
      </c>
      <c r="L33" s="14">
        <v>10</v>
      </c>
    </row>
    <row r="34" spans="2:12" x14ac:dyDescent="0.2">
      <c r="B34" s="1" t="s">
        <v>489</v>
      </c>
      <c r="C34" s="13">
        <v>37206</v>
      </c>
      <c r="D34" s="64">
        <f>SUM(E34:H34)</f>
        <v>34694</v>
      </c>
      <c r="E34" s="14">
        <v>34189</v>
      </c>
      <c r="F34" s="14">
        <v>107</v>
      </c>
      <c r="G34" s="14">
        <v>2</v>
      </c>
      <c r="H34" s="14">
        <v>396</v>
      </c>
      <c r="I34" s="14">
        <v>1322</v>
      </c>
      <c r="J34" s="14">
        <v>1156</v>
      </c>
      <c r="K34" s="14">
        <v>112</v>
      </c>
      <c r="L34" s="14">
        <v>7</v>
      </c>
    </row>
    <row r="35" spans="2:12" x14ac:dyDescent="0.2">
      <c r="B35" s="1" t="s">
        <v>490</v>
      </c>
      <c r="C35" s="13">
        <v>33644</v>
      </c>
      <c r="D35" s="64">
        <f>SUM(E35:H35)</f>
        <v>29955</v>
      </c>
      <c r="E35" s="14">
        <v>29179</v>
      </c>
      <c r="F35" s="14">
        <v>199</v>
      </c>
      <c r="G35" s="15" t="s">
        <v>18</v>
      </c>
      <c r="H35" s="14">
        <v>577</v>
      </c>
      <c r="I35" s="14">
        <v>1646</v>
      </c>
      <c r="J35" s="14">
        <v>2006</v>
      </c>
      <c r="K35" s="14">
        <v>231</v>
      </c>
      <c r="L35" s="14">
        <v>3</v>
      </c>
    </row>
    <row r="36" spans="2:12" x14ac:dyDescent="0.2">
      <c r="C36" s="7"/>
    </row>
    <row r="37" spans="2:12" x14ac:dyDescent="0.2">
      <c r="B37" s="1" t="s">
        <v>491</v>
      </c>
      <c r="C37" s="13">
        <v>34025</v>
      </c>
      <c r="D37" s="64">
        <f>SUM(E37:H37)</f>
        <v>22327</v>
      </c>
      <c r="E37" s="14">
        <v>21107</v>
      </c>
      <c r="F37" s="14">
        <v>610</v>
      </c>
      <c r="G37" s="14">
        <v>1</v>
      </c>
      <c r="H37" s="14">
        <v>609</v>
      </c>
      <c r="I37" s="14">
        <v>3001</v>
      </c>
      <c r="J37" s="14">
        <v>8618</v>
      </c>
      <c r="K37" s="14">
        <v>908</v>
      </c>
      <c r="L37" s="14">
        <v>4</v>
      </c>
    </row>
    <row r="38" spans="2:12" x14ac:dyDescent="0.2">
      <c r="B38" s="1" t="s">
        <v>492</v>
      </c>
      <c r="C38" s="13">
        <v>30992</v>
      </c>
      <c r="D38" s="64">
        <f>SUM(E38:H38)</f>
        <v>16354</v>
      </c>
      <c r="E38" s="14">
        <v>15104</v>
      </c>
      <c r="F38" s="14">
        <v>690</v>
      </c>
      <c r="G38" s="14">
        <v>1</v>
      </c>
      <c r="H38" s="14">
        <v>559</v>
      </c>
      <c r="I38" s="14">
        <v>1165</v>
      </c>
      <c r="J38" s="14">
        <v>13394</v>
      </c>
      <c r="K38" s="14">
        <v>1243</v>
      </c>
      <c r="L38" s="14">
        <v>5</v>
      </c>
    </row>
    <row r="39" spans="2:12" x14ac:dyDescent="0.2">
      <c r="B39" s="1" t="s">
        <v>493</v>
      </c>
      <c r="C39" s="13">
        <v>20304</v>
      </c>
      <c r="D39" s="64">
        <f>SUM(E39:H39)</f>
        <v>8613</v>
      </c>
      <c r="E39" s="14">
        <v>7792</v>
      </c>
      <c r="F39" s="14">
        <v>508</v>
      </c>
      <c r="G39" s="15" t="s">
        <v>18</v>
      </c>
      <c r="H39" s="14">
        <v>313</v>
      </c>
      <c r="I39" s="14">
        <v>331</v>
      </c>
      <c r="J39" s="14">
        <v>11336</v>
      </c>
      <c r="K39" s="14">
        <v>867</v>
      </c>
      <c r="L39" s="15" t="s">
        <v>18</v>
      </c>
    </row>
    <row r="40" spans="2:12" x14ac:dyDescent="0.2">
      <c r="C40" s="7"/>
    </row>
    <row r="41" spans="2:12" x14ac:dyDescent="0.2">
      <c r="B41" s="1" t="s">
        <v>494</v>
      </c>
      <c r="C41" s="13">
        <v>13551</v>
      </c>
      <c r="D41" s="64">
        <f>SUM(E41:H41)</f>
        <v>4181</v>
      </c>
      <c r="E41" s="14">
        <v>3712</v>
      </c>
      <c r="F41" s="14">
        <v>300</v>
      </c>
      <c r="G41" s="15" t="s">
        <v>18</v>
      </c>
      <c r="H41" s="14">
        <v>169</v>
      </c>
      <c r="I41" s="14">
        <v>102</v>
      </c>
      <c r="J41" s="14">
        <v>9243</v>
      </c>
      <c r="K41" s="14">
        <v>531</v>
      </c>
      <c r="L41" s="14">
        <v>1</v>
      </c>
    </row>
    <row r="42" spans="2:12" x14ac:dyDescent="0.2">
      <c r="B42" s="1" t="s">
        <v>495</v>
      </c>
      <c r="C42" s="13">
        <v>8632</v>
      </c>
      <c r="D42" s="64">
        <f>SUM(E42:H42)</f>
        <v>1659</v>
      </c>
      <c r="E42" s="14">
        <v>1364</v>
      </c>
      <c r="F42" s="14">
        <v>181</v>
      </c>
      <c r="G42" s="15" t="s">
        <v>18</v>
      </c>
      <c r="H42" s="14">
        <v>114</v>
      </c>
      <c r="I42" s="14">
        <v>40</v>
      </c>
      <c r="J42" s="14">
        <v>6914</v>
      </c>
      <c r="K42" s="14">
        <v>306</v>
      </c>
      <c r="L42" s="14">
        <v>1</v>
      </c>
    </row>
    <row r="43" spans="2:12" x14ac:dyDescent="0.2">
      <c r="B43" s="1" t="s">
        <v>496</v>
      </c>
      <c r="C43" s="13">
        <v>5204</v>
      </c>
      <c r="D43" s="64">
        <f>SUM(E43:H43)</f>
        <v>443</v>
      </c>
      <c r="E43" s="14">
        <v>357</v>
      </c>
      <c r="F43" s="14">
        <v>55</v>
      </c>
      <c r="G43" s="15" t="s">
        <v>18</v>
      </c>
      <c r="H43" s="14">
        <v>31</v>
      </c>
      <c r="I43" s="14">
        <v>7</v>
      </c>
      <c r="J43" s="14">
        <v>4739</v>
      </c>
      <c r="K43" s="14">
        <v>138</v>
      </c>
      <c r="L43" s="15" t="s">
        <v>18</v>
      </c>
    </row>
    <row r="44" spans="2:12" x14ac:dyDescent="0.2">
      <c r="B44" s="8"/>
      <c r="C44" s="61"/>
      <c r="D44" s="8"/>
      <c r="E44" s="8"/>
      <c r="F44" s="8"/>
      <c r="G44" s="8"/>
      <c r="H44" s="8"/>
      <c r="I44" s="8"/>
      <c r="J44" s="8"/>
      <c r="K44" s="8"/>
      <c r="L44" s="8"/>
    </row>
    <row r="45" spans="2:12" x14ac:dyDescent="0.2">
      <c r="C45" s="13"/>
      <c r="D45" s="14"/>
      <c r="E45" s="14"/>
      <c r="F45" s="14"/>
      <c r="G45" s="14"/>
      <c r="H45" s="14"/>
      <c r="I45" s="14"/>
      <c r="J45" s="14"/>
      <c r="K45" s="14"/>
      <c r="L45" s="14"/>
    </row>
    <row r="46" spans="2:12" x14ac:dyDescent="0.2">
      <c r="B46" s="3" t="s">
        <v>330</v>
      </c>
      <c r="C46" s="29">
        <f t="shared" ref="C46:L46" si="2">SUM(C48:C66)</f>
        <v>481505</v>
      </c>
      <c r="D46" s="30">
        <f t="shared" si="2"/>
        <v>210432</v>
      </c>
      <c r="E46" s="30">
        <f t="shared" si="2"/>
        <v>125050</v>
      </c>
      <c r="F46" s="30">
        <f t="shared" si="2"/>
        <v>81706</v>
      </c>
      <c r="G46" s="30">
        <f t="shared" si="2"/>
        <v>1624</v>
      </c>
      <c r="H46" s="30">
        <f t="shared" si="2"/>
        <v>2052</v>
      </c>
      <c r="I46" s="30">
        <f t="shared" si="2"/>
        <v>7648</v>
      </c>
      <c r="J46" s="30">
        <f t="shared" si="2"/>
        <v>262624</v>
      </c>
      <c r="K46" s="30">
        <f t="shared" si="2"/>
        <v>169557</v>
      </c>
      <c r="L46" s="30">
        <f t="shared" si="2"/>
        <v>30708</v>
      </c>
    </row>
    <row r="47" spans="2:12" x14ac:dyDescent="0.2">
      <c r="C47" s="13"/>
      <c r="D47" s="14"/>
      <c r="E47" s="14"/>
      <c r="F47" s="14"/>
      <c r="G47" s="14"/>
      <c r="H47" s="14"/>
      <c r="I47" s="14"/>
      <c r="J47" s="14"/>
      <c r="K47" s="14"/>
      <c r="L47" s="14"/>
    </row>
    <row r="48" spans="2:12" x14ac:dyDescent="0.2">
      <c r="B48" s="1" t="s">
        <v>482</v>
      </c>
      <c r="C48" s="13">
        <v>32697</v>
      </c>
      <c r="D48" s="64">
        <f>SUM(E48:H48)</f>
        <v>4085</v>
      </c>
      <c r="E48" s="14">
        <v>2987</v>
      </c>
      <c r="F48" s="14">
        <v>178</v>
      </c>
      <c r="G48" s="14">
        <v>895</v>
      </c>
      <c r="H48" s="14">
        <v>25</v>
      </c>
      <c r="I48" s="14">
        <v>661</v>
      </c>
      <c r="J48" s="14">
        <v>27859</v>
      </c>
      <c r="K48" s="14">
        <v>727</v>
      </c>
      <c r="L48" s="14">
        <v>26951</v>
      </c>
    </row>
    <row r="49" spans="2:12" x14ac:dyDescent="0.2">
      <c r="B49" s="1" t="s">
        <v>483</v>
      </c>
      <c r="C49" s="13">
        <v>34755</v>
      </c>
      <c r="D49" s="64">
        <f>SUM(E49:H49)</f>
        <v>23782</v>
      </c>
      <c r="E49" s="14">
        <v>21596</v>
      </c>
      <c r="F49" s="14">
        <v>1410</v>
      </c>
      <c r="G49" s="14">
        <v>634</v>
      </c>
      <c r="H49" s="14">
        <v>142</v>
      </c>
      <c r="I49" s="14">
        <v>1895</v>
      </c>
      <c r="J49" s="14">
        <v>9008</v>
      </c>
      <c r="K49" s="14">
        <v>5236</v>
      </c>
      <c r="L49" s="14">
        <v>3478</v>
      </c>
    </row>
    <row r="50" spans="2:12" x14ac:dyDescent="0.2">
      <c r="B50" s="1" t="s">
        <v>484</v>
      </c>
      <c r="C50" s="13">
        <v>33361</v>
      </c>
      <c r="D50" s="64">
        <f>SUM(E50:H50)</f>
        <v>18315</v>
      </c>
      <c r="E50" s="14">
        <v>14441</v>
      </c>
      <c r="F50" s="14">
        <v>3494</v>
      </c>
      <c r="G50" s="14">
        <v>46</v>
      </c>
      <c r="H50" s="14">
        <v>334</v>
      </c>
      <c r="I50" s="14">
        <v>1244</v>
      </c>
      <c r="J50" s="14">
        <v>13744</v>
      </c>
      <c r="K50" s="14">
        <v>13238</v>
      </c>
      <c r="L50" s="14">
        <v>155</v>
      </c>
    </row>
    <row r="51" spans="2:12" x14ac:dyDescent="0.2">
      <c r="C51" s="7"/>
    </row>
    <row r="52" spans="2:12" x14ac:dyDescent="0.2">
      <c r="B52" s="1" t="s">
        <v>485</v>
      </c>
      <c r="C52" s="13">
        <v>33880</v>
      </c>
      <c r="D52" s="64">
        <f>SUM(E52:H52)</f>
        <v>16158</v>
      </c>
      <c r="E52" s="14">
        <v>9313</v>
      </c>
      <c r="F52" s="14">
        <v>6477</v>
      </c>
      <c r="G52" s="14">
        <v>27</v>
      </c>
      <c r="H52" s="14">
        <v>341</v>
      </c>
      <c r="I52" s="14">
        <v>706</v>
      </c>
      <c r="J52" s="14">
        <v>16981</v>
      </c>
      <c r="K52" s="14">
        <v>16600</v>
      </c>
      <c r="L52" s="14">
        <v>50</v>
      </c>
    </row>
    <row r="53" spans="2:12" x14ac:dyDescent="0.2">
      <c r="B53" s="1" t="s">
        <v>486</v>
      </c>
      <c r="C53" s="13">
        <v>33136</v>
      </c>
      <c r="D53" s="64">
        <f>SUM(E53:H53)</f>
        <v>19026</v>
      </c>
      <c r="E53" s="14">
        <v>9648</v>
      </c>
      <c r="F53" s="14">
        <v>9195</v>
      </c>
      <c r="G53" s="14">
        <v>9</v>
      </c>
      <c r="H53" s="14">
        <v>174</v>
      </c>
      <c r="I53" s="14">
        <v>523</v>
      </c>
      <c r="J53" s="14">
        <v>13564</v>
      </c>
      <c r="K53" s="14">
        <v>13273</v>
      </c>
      <c r="L53" s="14">
        <v>24</v>
      </c>
    </row>
    <row r="54" spans="2:12" x14ac:dyDescent="0.2">
      <c r="B54" s="1" t="s">
        <v>487</v>
      </c>
      <c r="C54" s="13">
        <v>37618</v>
      </c>
      <c r="D54" s="64">
        <f>SUM(E54:H54)</f>
        <v>23798</v>
      </c>
      <c r="E54" s="14">
        <v>12321</v>
      </c>
      <c r="F54" s="14">
        <v>11319</v>
      </c>
      <c r="G54" s="14">
        <v>7</v>
      </c>
      <c r="H54" s="14">
        <v>151</v>
      </c>
      <c r="I54" s="14">
        <v>510</v>
      </c>
      <c r="J54" s="14">
        <v>13280</v>
      </c>
      <c r="K54" s="14">
        <v>12899</v>
      </c>
      <c r="L54" s="14">
        <v>12</v>
      </c>
    </row>
    <row r="55" spans="2:12" x14ac:dyDescent="0.2">
      <c r="C55" s="7"/>
    </row>
    <row r="56" spans="2:12" x14ac:dyDescent="0.2">
      <c r="B56" s="1" t="s">
        <v>488</v>
      </c>
      <c r="C56" s="13">
        <v>45337</v>
      </c>
      <c r="D56" s="64">
        <f>SUM(E56:H56)</f>
        <v>29178</v>
      </c>
      <c r="E56" s="14">
        <v>15595</v>
      </c>
      <c r="F56" s="14">
        <v>13372</v>
      </c>
      <c r="G56" s="14">
        <v>2</v>
      </c>
      <c r="H56" s="14">
        <v>209</v>
      </c>
      <c r="I56" s="14">
        <v>631</v>
      </c>
      <c r="J56" s="14">
        <v>15490</v>
      </c>
      <c r="K56" s="14">
        <v>14986</v>
      </c>
      <c r="L56" s="14">
        <v>12</v>
      </c>
    </row>
    <row r="57" spans="2:12" x14ac:dyDescent="0.2">
      <c r="B57" s="1" t="s">
        <v>489</v>
      </c>
      <c r="C57" s="13">
        <v>39695</v>
      </c>
      <c r="D57" s="64">
        <f>SUM(E57:H57)</f>
        <v>24096</v>
      </c>
      <c r="E57" s="14">
        <v>13538</v>
      </c>
      <c r="F57" s="14">
        <v>10387</v>
      </c>
      <c r="G57" s="14">
        <v>1</v>
      </c>
      <c r="H57" s="14">
        <v>170</v>
      </c>
      <c r="I57" s="14">
        <v>451</v>
      </c>
      <c r="J57" s="14">
        <v>15122</v>
      </c>
      <c r="K57" s="14">
        <v>14462</v>
      </c>
      <c r="L57" s="14">
        <v>3</v>
      </c>
    </row>
    <row r="58" spans="2:12" x14ac:dyDescent="0.2">
      <c r="B58" s="1" t="s">
        <v>490</v>
      </c>
      <c r="C58" s="13">
        <v>36194</v>
      </c>
      <c r="D58" s="64">
        <f>SUM(E58:H58)</f>
        <v>18932</v>
      </c>
      <c r="E58" s="14">
        <v>10667</v>
      </c>
      <c r="F58" s="14">
        <v>8087</v>
      </c>
      <c r="G58" s="15" t="s">
        <v>18</v>
      </c>
      <c r="H58" s="14">
        <v>178</v>
      </c>
      <c r="I58" s="14">
        <v>458</v>
      </c>
      <c r="J58" s="14">
        <v>16779</v>
      </c>
      <c r="K58" s="14">
        <v>15448</v>
      </c>
      <c r="L58" s="14">
        <v>4</v>
      </c>
    </row>
    <row r="59" spans="2:12" x14ac:dyDescent="0.2">
      <c r="C59" s="7"/>
    </row>
    <row r="60" spans="2:12" x14ac:dyDescent="0.2">
      <c r="B60" s="1" t="s">
        <v>491</v>
      </c>
      <c r="C60" s="13">
        <v>37940</v>
      </c>
      <c r="D60" s="64">
        <f>SUM(E60:H60)</f>
        <v>14314</v>
      </c>
      <c r="E60" s="14">
        <v>6963</v>
      </c>
      <c r="F60" s="14">
        <v>7217</v>
      </c>
      <c r="G60" s="14">
        <v>1</v>
      </c>
      <c r="H60" s="14">
        <v>133</v>
      </c>
      <c r="I60" s="14">
        <v>320</v>
      </c>
      <c r="J60" s="14">
        <v>23264</v>
      </c>
      <c r="K60" s="14">
        <v>19442</v>
      </c>
      <c r="L60" s="14">
        <v>3</v>
      </c>
    </row>
    <row r="61" spans="2:12" x14ac:dyDescent="0.2">
      <c r="B61" s="1" t="s">
        <v>492</v>
      </c>
      <c r="C61" s="13">
        <v>35424</v>
      </c>
      <c r="D61" s="64">
        <f>SUM(E61:H61)</f>
        <v>9806</v>
      </c>
      <c r="E61" s="14">
        <v>4307</v>
      </c>
      <c r="F61" s="14">
        <v>5407</v>
      </c>
      <c r="G61" s="14">
        <v>1</v>
      </c>
      <c r="H61" s="14">
        <v>91</v>
      </c>
      <c r="I61" s="14">
        <v>142</v>
      </c>
      <c r="J61" s="14">
        <v>25433</v>
      </c>
      <c r="K61" s="14">
        <v>17675</v>
      </c>
      <c r="L61" s="14">
        <v>6</v>
      </c>
    </row>
    <row r="62" spans="2:12" x14ac:dyDescent="0.2">
      <c r="B62" s="1" t="s">
        <v>493</v>
      </c>
      <c r="C62" s="13">
        <v>29719</v>
      </c>
      <c r="D62" s="64">
        <f>SUM(E62:H62)</f>
        <v>5576</v>
      </c>
      <c r="E62" s="14">
        <v>2316</v>
      </c>
      <c r="F62" s="14">
        <v>3206</v>
      </c>
      <c r="G62" s="15" t="s">
        <v>18</v>
      </c>
      <c r="H62" s="14">
        <v>54</v>
      </c>
      <c r="I62" s="14">
        <v>58</v>
      </c>
      <c r="J62" s="14">
        <v>24025</v>
      </c>
      <c r="K62" s="14">
        <v>12798</v>
      </c>
      <c r="L62" s="14">
        <v>1</v>
      </c>
    </row>
    <row r="63" spans="2:12" x14ac:dyDescent="0.2">
      <c r="C63" s="7"/>
    </row>
    <row r="64" spans="2:12" x14ac:dyDescent="0.2">
      <c r="B64" s="1" t="s">
        <v>494</v>
      </c>
      <c r="C64" s="13">
        <v>22168</v>
      </c>
      <c r="D64" s="64">
        <f>SUM(E64:H64)</f>
        <v>2259</v>
      </c>
      <c r="E64" s="14">
        <v>924</v>
      </c>
      <c r="F64" s="14">
        <v>1310</v>
      </c>
      <c r="G64" s="14">
        <v>1</v>
      </c>
      <c r="H64" s="14">
        <v>24</v>
      </c>
      <c r="I64" s="14">
        <v>23</v>
      </c>
      <c r="J64" s="14">
        <v>19819</v>
      </c>
      <c r="K64" s="14">
        <v>7676</v>
      </c>
      <c r="L64" s="14">
        <v>4</v>
      </c>
    </row>
    <row r="65" spans="1:12" x14ac:dyDescent="0.2">
      <c r="B65" s="1" t="s">
        <v>495</v>
      </c>
      <c r="C65" s="13">
        <v>16880</v>
      </c>
      <c r="D65" s="64">
        <f>SUM(E65:H65)</f>
        <v>868</v>
      </c>
      <c r="E65" s="14">
        <v>342</v>
      </c>
      <c r="F65" s="14">
        <v>508</v>
      </c>
      <c r="G65" s="15" t="s">
        <v>18</v>
      </c>
      <c r="H65" s="14">
        <v>18</v>
      </c>
      <c r="I65" s="14">
        <v>18</v>
      </c>
      <c r="J65" s="14">
        <v>15902</v>
      </c>
      <c r="K65" s="14">
        <v>3794</v>
      </c>
      <c r="L65" s="14">
        <v>2</v>
      </c>
    </row>
    <row r="66" spans="1:12" x14ac:dyDescent="0.2">
      <c r="B66" s="1" t="s">
        <v>496</v>
      </c>
      <c r="C66" s="13">
        <v>12701</v>
      </c>
      <c r="D66" s="64">
        <f>SUM(E66:H66)</f>
        <v>239</v>
      </c>
      <c r="E66" s="14">
        <v>92</v>
      </c>
      <c r="F66" s="14">
        <v>139</v>
      </c>
      <c r="G66" s="15" t="s">
        <v>18</v>
      </c>
      <c r="H66" s="14">
        <v>8</v>
      </c>
      <c r="I66" s="14">
        <v>8</v>
      </c>
      <c r="J66" s="14">
        <v>12354</v>
      </c>
      <c r="K66" s="14">
        <v>1303</v>
      </c>
      <c r="L66" s="14">
        <v>3</v>
      </c>
    </row>
    <row r="67" spans="1:12" ht="18" thickBot="1" x14ac:dyDescent="0.25">
      <c r="B67" s="4"/>
      <c r="C67" s="19"/>
      <c r="D67" s="4"/>
      <c r="E67" s="4"/>
      <c r="F67" s="4"/>
      <c r="G67" s="4"/>
      <c r="H67" s="4"/>
      <c r="I67" s="4"/>
      <c r="J67" s="4"/>
      <c r="K67" s="4"/>
      <c r="L67" s="4"/>
    </row>
    <row r="68" spans="1:12" x14ac:dyDescent="0.2">
      <c r="C68" s="1" t="s">
        <v>497</v>
      </c>
    </row>
    <row r="69" spans="1:12" x14ac:dyDescent="0.2">
      <c r="C69" s="1" t="s">
        <v>427</v>
      </c>
    </row>
    <row r="70" spans="1:12" x14ac:dyDescent="0.2">
      <c r="A70" s="1"/>
    </row>
  </sheetData>
  <phoneticPr fontId="2"/>
  <pageMargins left="0.34" right="0.6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workbookViewId="0"/>
  </sheetViews>
  <sheetFormatPr defaultColWidth="13.375" defaultRowHeight="17.25" x14ac:dyDescent="0.2"/>
  <cols>
    <col min="1" max="1" width="13.375" style="2" customWidth="1"/>
    <col min="2" max="2" width="17.125" style="2" customWidth="1"/>
    <col min="3" max="3" width="15.875" style="2" customWidth="1"/>
    <col min="4" max="4" width="14.625" style="2" customWidth="1"/>
    <col min="5" max="6" width="13.375" style="2"/>
    <col min="7" max="8" width="15.875" style="2" customWidth="1"/>
    <col min="9" max="9" width="13.375" style="2"/>
    <col min="10" max="10" width="12.125" style="2" customWidth="1"/>
    <col min="11" max="256" width="13.375" style="2"/>
    <col min="257" max="257" width="13.375" style="2" customWidth="1"/>
    <col min="258" max="258" width="17.125" style="2" customWidth="1"/>
    <col min="259" max="259" width="15.875" style="2" customWidth="1"/>
    <col min="260" max="260" width="14.625" style="2" customWidth="1"/>
    <col min="261" max="262" width="13.375" style="2"/>
    <col min="263" max="264" width="15.875" style="2" customWidth="1"/>
    <col min="265" max="265" width="13.375" style="2"/>
    <col min="266" max="266" width="12.125" style="2" customWidth="1"/>
    <col min="267" max="512" width="13.375" style="2"/>
    <col min="513" max="513" width="13.375" style="2" customWidth="1"/>
    <col min="514" max="514" width="17.125" style="2" customWidth="1"/>
    <col min="515" max="515" width="15.875" style="2" customWidth="1"/>
    <col min="516" max="516" width="14.625" style="2" customWidth="1"/>
    <col min="517" max="518" width="13.375" style="2"/>
    <col min="519" max="520" width="15.875" style="2" customWidth="1"/>
    <col min="521" max="521" width="13.375" style="2"/>
    <col min="522" max="522" width="12.125" style="2" customWidth="1"/>
    <col min="523" max="768" width="13.375" style="2"/>
    <col min="769" max="769" width="13.375" style="2" customWidth="1"/>
    <col min="770" max="770" width="17.125" style="2" customWidth="1"/>
    <col min="771" max="771" width="15.875" style="2" customWidth="1"/>
    <col min="772" max="772" width="14.625" style="2" customWidth="1"/>
    <col min="773" max="774" width="13.375" style="2"/>
    <col min="775" max="776" width="15.875" style="2" customWidth="1"/>
    <col min="777" max="777" width="13.375" style="2"/>
    <col min="778" max="778" width="12.125" style="2" customWidth="1"/>
    <col min="779" max="1024" width="13.375" style="2"/>
    <col min="1025" max="1025" width="13.375" style="2" customWidth="1"/>
    <col min="1026" max="1026" width="17.125" style="2" customWidth="1"/>
    <col min="1027" max="1027" width="15.875" style="2" customWidth="1"/>
    <col min="1028" max="1028" width="14.625" style="2" customWidth="1"/>
    <col min="1029" max="1030" width="13.375" style="2"/>
    <col min="1031" max="1032" width="15.875" style="2" customWidth="1"/>
    <col min="1033" max="1033" width="13.375" style="2"/>
    <col min="1034" max="1034" width="12.125" style="2" customWidth="1"/>
    <col min="1035" max="1280" width="13.375" style="2"/>
    <col min="1281" max="1281" width="13.375" style="2" customWidth="1"/>
    <col min="1282" max="1282" width="17.125" style="2" customWidth="1"/>
    <col min="1283" max="1283" width="15.875" style="2" customWidth="1"/>
    <col min="1284" max="1284" width="14.625" style="2" customWidth="1"/>
    <col min="1285" max="1286" width="13.375" style="2"/>
    <col min="1287" max="1288" width="15.875" style="2" customWidth="1"/>
    <col min="1289" max="1289" width="13.375" style="2"/>
    <col min="1290" max="1290" width="12.125" style="2" customWidth="1"/>
    <col min="1291" max="1536" width="13.375" style="2"/>
    <col min="1537" max="1537" width="13.375" style="2" customWidth="1"/>
    <col min="1538" max="1538" width="17.125" style="2" customWidth="1"/>
    <col min="1539" max="1539" width="15.875" style="2" customWidth="1"/>
    <col min="1540" max="1540" width="14.625" style="2" customWidth="1"/>
    <col min="1541" max="1542" width="13.375" style="2"/>
    <col min="1543" max="1544" width="15.875" style="2" customWidth="1"/>
    <col min="1545" max="1545" width="13.375" style="2"/>
    <col min="1546" max="1546" width="12.125" style="2" customWidth="1"/>
    <col min="1547" max="1792" width="13.375" style="2"/>
    <col min="1793" max="1793" width="13.375" style="2" customWidth="1"/>
    <col min="1794" max="1794" width="17.125" style="2" customWidth="1"/>
    <col min="1795" max="1795" width="15.875" style="2" customWidth="1"/>
    <col min="1796" max="1796" width="14.625" style="2" customWidth="1"/>
    <col min="1797" max="1798" width="13.375" style="2"/>
    <col min="1799" max="1800" width="15.875" style="2" customWidth="1"/>
    <col min="1801" max="1801" width="13.375" style="2"/>
    <col min="1802" max="1802" width="12.125" style="2" customWidth="1"/>
    <col min="1803" max="2048" width="13.375" style="2"/>
    <col min="2049" max="2049" width="13.375" style="2" customWidth="1"/>
    <col min="2050" max="2050" width="17.125" style="2" customWidth="1"/>
    <col min="2051" max="2051" width="15.875" style="2" customWidth="1"/>
    <col min="2052" max="2052" width="14.625" style="2" customWidth="1"/>
    <col min="2053" max="2054" width="13.375" style="2"/>
    <col min="2055" max="2056" width="15.875" style="2" customWidth="1"/>
    <col min="2057" max="2057" width="13.375" style="2"/>
    <col min="2058" max="2058" width="12.125" style="2" customWidth="1"/>
    <col min="2059" max="2304" width="13.375" style="2"/>
    <col min="2305" max="2305" width="13.375" style="2" customWidth="1"/>
    <col min="2306" max="2306" width="17.125" style="2" customWidth="1"/>
    <col min="2307" max="2307" width="15.875" style="2" customWidth="1"/>
    <col min="2308" max="2308" width="14.625" style="2" customWidth="1"/>
    <col min="2309" max="2310" width="13.375" style="2"/>
    <col min="2311" max="2312" width="15.875" style="2" customWidth="1"/>
    <col min="2313" max="2313" width="13.375" style="2"/>
    <col min="2314" max="2314" width="12.125" style="2" customWidth="1"/>
    <col min="2315" max="2560" width="13.375" style="2"/>
    <col min="2561" max="2561" width="13.375" style="2" customWidth="1"/>
    <col min="2562" max="2562" width="17.125" style="2" customWidth="1"/>
    <col min="2563" max="2563" width="15.875" style="2" customWidth="1"/>
    <col min="2564" max="2564" width="14.625" style="2" customWidth="1"/>
    <col min="2565" max="2566" width="13.375" style="2"/>
    <col min="2567" max="2568" width="15.875" style="2" customWidth="1"/>
    <col min="2569" max="2569" width="13.375" style="2"/>
    <col min="2570" max="2570" width="12.125" style="2" customWidth="1"/>
    <col min="2571" max="2816" width="13.375" style="2"/>
    <col min="2817" max="2817" width="13.375" style="2" customWidth="1"/>
    <col min="2818" max="2818" width="17.125" style="2" customWidth="1"/>
    <col min="2819" max="2819" width="15.875" style="2" customWidth="1"/>
    <col min="2820" max="2820" width="14.625" style="2" customWidth="1"/>
    <col min="2821" max="2822" width="13.375" style="2"/>
    <col min="2823" max="2824" width="15.875" style="2" customWidth="1"/>
    <col min="2825" max="2825" width="13.375" style="2"/>
    <col min="2826" max="2826" width="12.125" style="2" customWidth="1"/>
    <col min="2827" max="3072" width="13.375" style="2"/>
    <col min="3073" max="3073" width="13.375" style="2" customWidth="1"/>
    <col min="3074" max="3074" width="17.125" style="2" customWidth="1"/>
    <col min="3075" max="3075" width="15.875" style="2" customWidth="1"/>
    <col min="3076" max="3076" width="14.625" style="2" customWidth="1"/>
    <col min="3077" max="3078" width="13.375" style="2"/>
    <col min="3079" max="3080" width="15.875" style="2" customWidth="1"/>
    <col min="3081" max="3081" width="13.375" style="2"/>
    <col min="3082" max="3082" width="12.125" style="2" customWidth="1"/>
    <col min="3083" max="3328" width="13.375" style="2"/>
    <col min="3329" max="3329" width="13.375" style="2" customWidth="1"/>
    <col min="3330" max="3330" width="17.125" style="2" customWidth="1"/>
    <col min="3331" max="3331" width="15.875" style="2" customWidth="1"/>
    <col min="3332" max="3332" width="14.625" style="2" customWidth="1"/>
    <col min="3333" max="3334" width="13.375" style="2"/>
    <col min="3335" max="3336" width="15.875" style="2" customWidth="1"/>
    <col min="3337" max="3337" width="13.375" style="2"/>
    <col min="3338" max="3338" width="12.125" style="2" customWidth="1"/>
    <col min="3339" max="3584" width="13.375" style="2"/>
    <col min="3585" max="3585" width="13.375" style="2" customWidth="1"/>
    <col min="3586" max="3586" width="17.125" style="2" customWidth="1"/>
    <col min="3587" max="3587" width="15.875" style="2" customWidth="1"/>
    <col min="3588" max="3588" width="14.625" style="2" customWidth="1"/>
    <col min="3589" max="3590" width="13.375" style="2"/>
    <col min="3591" max="3592" width="15.875" style="2" customWidth="1"/>
    <col min="3593" max="3593" width="13.375" style="2"/>
    <col min="3594" max="3594" width="12.125" style="2" customWidth="1"/>
    <col min="3595" max="3840" width="13.375" style="2"/>
    <col min="3841" max="3841" width="13.375" style="2" customWidth="1"/>
    <col min="3842" max="3842" width="17.125" style="2" customWidth="1"/>
    <col min="3843" max="3843" width="15.875" style="2" customWidth="1"/>
    <col min="3844" max="3844" width="14.625" style="2" customWidth="1"/>
    <col min="3845" max="3846" width="13.375" style="2"/>
    <col min="3847" max="3848" width="15.875" style="2" customWidth="1"/>
    <col min="3849" max="3849" width="13.375" style="2"/>
    <col min="3850" max="3850" width="12.125" style="2" customWidth="1"/>
    <col min="3851" max="4096" width="13.375" style="2"/>
    <col min="4097" max="4097" width="13.375" style="2" customWidth="1"/>
    <col min="4098" max="4098" width="17.125" style="2" customWidth="1"/>
    <col min="4099" max="4099" width="15.875" style="2" customWidth="1"/>
    <col min="4100" max="4100" width="14.625" style="2" customWidth="1"/>
    <col min="4101" max="4102" width="13.375" style="2"/>
    <col min="4103" max="4104" width="15.875" style="2" customWidth="1"/>
    <col min="4105" max="4105" width="13.375" style="2"/>
    <col min="4106" max="4106" width="12.125" style="2" customWidth="1"/>
    <col min="4107" max="4352" width="13.375" style="2"/>
    <col min="4353" max="4353" width="13.375" style="2" customWidth="1"/>
    <col min="4354" max="4354" width="17.125" style="2" customWidth="1"/>
    <col min="4355" max="4355" width="15.875" style="2" customWidth="1"/>
    <col min="4356" max="4356" width="14.625" style="2" customWidth="1"/>
    <col min="4357" max="4358" width="13.375" style="2"/>
    <col min="4359" max="4360" width="15.875" style="2" customWidth="1"/>
    <col min="4361" max="4361" width="13.375" style="2"/>
    <col min="4362" max="4362" width="12.125" style="2" customWidth="1"/>
    <col min="4363" max="4608" width="13.375" style="2"/>
    <col min="4609" max="4609" width="13.375" style="2" customWidth="1"/>
    <col min="4610" max="4610" width="17.125" style="2" customWidth="1"/>
    <col min="4611" max="4611" width="15.875" style="2" customWidth="1"/>
    <col min="4612" max="4612" width="14.625" style="2" customWidth="1"/>
    <col min="4613" max="4614" width="13.375" style="2"/>
    <col min="4615" max="4616" width="15.875" style="2" customWidth="1"/>
    <col min="4617" max="4617" width="13.375" style="2"/>
    <col min="4618" max="4618" width="12.125" style="2" customWidth="1"/>
    <col min="4619" max="4864" width="13.375" style="2"/>
    <col min="4865" max="4865" width="13.375" style="2" customWidth="1"/>
    <col min="4866" max="4866" width="17.125" style="2" customWidth="1"/>
    <col min="4867" max="4867" width="15.875" style="2" customWidth="1"/>
    <col min="4868" max="4868" width="14.625" style="2" customWidth="1"/>
    <col min="4869" max="4870" width="13.375" style="2"/>
    <col min="4871" max="4872" width="15.875" style="2" customWidth="1"/>
    <col min="4873" max="4873" width="13.375" style="2"/>
    <col min="4874" max="4874" width="12.125" style="2" customWidth="1"/>
    <col min="4875" max="5120" width="13.375" style="2"/>
    <col min="5121" max="5121" width="13.375" style="2" customWidth="1"/>
    <col min="5122" max="5122" width="17.125" style="2" customWidth="1"/>
    <col min="5123" max="5123" width="15.875" style="2" customWidth="1"/>
    <col min="5124" max="5124" width="14.625" style="2" customWidth="1"/>
    <col min="5125" max="5126" width="13.375" style="2"/>
    <col min="5127" max="5128" width="15.875" style="2" customWidth="1"/>
    <col min="5129" max="5129" width="13.375" style="2"/>
    <col min="5130" max="5130" width="12.125" style="2" customWidth="1"/>
    <col min="5131" max="5376" width="13.375" style="2"/>
    <col min="5377" max="5377" width="13.375" style="2" customWidth="1"/>
    <col min="5378" max="5378" width="17.125" style="2" customWidth="1"/>
    <col min="5379" max="5379" width="15.875" style="2" customWidth="1"/>
    <col min="5380" max="5380" width="14.625" style="2" customWidth="1"/>
    <col min="5381" max="5382" width="13.375" style="2"/>
    <col min="5383" max="5384" width="15.875" style="2" customWidth="1"/>
    <col min="5385" max="5385" width="13.375" style="2"/>
    <col min="5386" max="5386" width="12.125" style="2" customWidth="1"/>
    <col min="5387" max="5632" width="13.375" style="2"/>
    <col min="5633" max="5633" width="13.375" style="2" customWidth="1"/>
    <col min="5634" max="5634" width="17.125" style="2" customWidth="1"/>
    <col min="5635" max="5635" width="15.875" style="2" customWidth="1"/>
    <col min="5636" max="5636" width="14.625" style="2" customWidth="1"/>
    <col min="5637" max="5638" width="13.375" style="2"/>
    <col min="5639" max="5640" width="15.875" style="2" customWidth="1"/>
    <col min="5641" max="5641" width="13.375" style="2"/>
    <col min="5642" max="5642" width="12.125" style="2" customWidth="1"/>
    <col min="5643" max="5888" width="13.375" style="2"/>
    <col min="5889" max="5889" width="13.375" style="2" customWidth="1"/>
    <col min="5890" max="5890" width="17.125" style="2" customWidth="1"/>
    <col min="5891" max="5891" width="15.875" style="2" customWidth="1"/>
    <col min="5892" max="5892" width="14.625" style="2" customWidth="1"/>
    <col min="5893" max="5894" width="13.375" style="2"/>
    <col min="5895" max="5896" width="15.875" style="2" customWidth="1"/>
    <col min="5897" max="5897" width="13.375" style="2"/>
    <col min="5898" max="5898" width="12.125" style="2" customWidth="1"/>
    <col min="5899" max="6144" width="13.375" style="2"/>
    <col min="6145" max="6145" width="13.375" style="2" customWidth="1"/>
    <col min="6146" max="6146" width="17.125" style="2" customWidth="1"/>
    <col min="6147" max="6147" width="15.875" style="2" customWidth="1"/>
    <col min="6148" max="6148" width="14.625" style="2" customWidth="1"/>
    <col min="6149" max="6150" width="13.375" style="2"/>
    <col min="6151" max="6152" width="15.875" style="2" customWidth="1"/>
    <col min="6153" max="6153" width="13.375" style="2"/>
    <col min="6154" max="6154" width="12.125" style="2" customWidth="1"/>
    <col min="6155" max="6400" width="13.375" style="2"/>
    <col min="6401" max="6401" width="13.375" style="2" customWidth="1"/>
    <col min="6402" max="6402" width="17.125" style="2" customWidth="1"/>
    <col min="6403" max="6403" width="15.875" style="2" customWidth="1"/>
    <col min="6404" max="6404" width="14.625" style="2" customWidth="1"/>
    <col min="6405" max="6406" width="13.375" style="2"/>
    <col min="6407" max="6408" width="15.875" style="2" customWidth="1"/>
    <col min="6409" max="6409" width="13.375" style="2"/>
    <col min="6410" max="6410" width="12.125" style="2" customWidth="1"/>
    <col min="6411" max="6656" width="13.375" style="2"/>
    <col min="6657" max="6657" width="13.375" style="2" customWidth="1"/>
    <col min="6658" max="6658" width="17.125" style="2" customWidth="1"/>
    <col min="6659" max="6659" width="15.875" style="2" customWidth="1"/>
    <col min="6660" max="6660" width="14.625" style="2" customWidth="1"/>
    <col min="6661" max="6662" width="13.375" style="2"/>
    <col min="6663" max="6664" width="15.875" style="2" customWidth="1"/>
    <col min="6665" max="6665" width="13.375" style="2"/>
    <col min="6666" max="6666" width="12.125" style="2" customWidth="1"/>
    <col min="6667" max="6912" width="13.375" style="2"/>
    <col min="6913" max="6913" width="13.375" style="2" customWidth="1"/>
    <col min="6914" max="6914" width="17.125" style="2" customWidth="1"/>
    <col min="6915" max="6915" width="15.875" style="2" customWidth="1"/>
    <col min="6916" max="6916" width="14.625" style="2" customWidth="1"/>
    <col min="6917" max="6918" width="13.375" style="2"/>
    <col min="6919" max="6920" width="15.875" style="2" customWidth="1"/>
    <col min="6921" max="6921" width="13.375" style="2"/>
    <col min="6922" max="6922" width="12.125" style="2" customWidth="1"/>
    <col min="6923" max="7168" width="13.375" style="2"/>
    <col min="7169" max="7169" width="13.375" style="2" customWidth="1"/>
    <col min="7170" max="7170" width="17.125" style="2" customWidth="1"/>
    <col min="7171" max="7171" width="15.875" style="2" customWidth="1"/>
    <col min="7172" max="7172" width="14.625" style="2" customWidth="1"/>
    <col min="7173" max="7174" width="13.375" style="2"/>
    <col min="7175" max="7176" width="15.875" style="2" customWidth="1"/>
    <col min="7177" max="7177" width="13.375" style="2"/>
    <col min="7178" max="7178" width="12.125" style="2" customWidth="1"/>
    <col min="7179" max="7424" width="13.375" style="2"/>
    <col min="7425" max="7425" width="13.375" style="2" customWidth="1"/>
    <col min="7426" max="7426" width="17.125" style="2" customWidth="1"/>
    <col min="7427" max="7427" width="15.875" style="2" customWidth="1"/>
    <col min="7428" max="7428" width="14.625" style="2" customWidth="1"/>
    <col min="7429" max="7430" width="13.375" style="2"/>
    <col min="7431" max="7432" width="15.875" style="2" customWidth="1"/>
    <col min="7433" max="7433" width="13.375" style="2"/>
    <col min="7434" max="7434" width="12.125" style="2" customWidth="1"/>
    <col min="7435" max="7680" width="13.375" style="2"/>
    <col min="7681" max="7681" width="13.375" style="2" customWidth="1"/>
    <col min="7682" max="7682" width="17.125" style="2" customWidth="1"/>
    <col min="7683" max="7683" width="15.875" style="2" customWidth="1"/>
    <col min="7684" max="7684" width="14.625" style="2" customWidth="1"/>
    <col min="7685" max="7686" width="13.375" style="2"/>
    <col min="7687" max="7688" width="15.875" style="2" customWidth="1"/>
    <col min="7689" max="7689" width="13.375" style="2"/>
    <col min="7690" max="7690" width="12.125" style="2" customWidth="1"/>
    <col min="7691" max="7936" width="13.375" style="2"/>
    <col min="7937" max="7937" width="13.375" style="2" customWidth="1"/>
    <col min="7938" max="7938" width="17.125" style="2" customWidth="1"/>
    <col min="7939" max="7939" width="15.875" style="2" customWidth="1"/>
    <col min="7940" max="7940" width="14.625" style="2" customWidth="1"/>
    <col min="7941" max="7942" width="13.375" style="2"/>
    <col min="7943" max="7944" width="15.875" style="2" customWidth="1"/>
    <col min="7945" max="7945" width="13.375" style="2"/>
    <col min="7946" max="7946" width="12.125" style="2" customWidth="1"/>
    <col min="7947" max="8192" width="13.375" style="2"/>
    <col min="8193" max="8193" width="13.375" style="2" customWidth="1"/>
    <col min="8194" max="8194" width="17.125" style="2" customWidth="1"/>
    <col min="8195" max="8195" width="15.875" style="2" customWidth="1"/>
    <col min="8196" max="8196" width="14.625" style="2" customWidth="1"/>
    <col min="8197" max="8198" width="13.375" style="2"/>
    <col min="8199" max="8200" width="15.875" style="2" customWidth="1"/>
    <col min="8201" max="8201" width="13.375" style="2"/>
    <col min="8202" max="8202" width="12.125" style="2" customWidth="1"/>
    <col min="8203" max="8448" width="13.375" style="2"/>
    <col min="8449" max="8449" width="13.375" style="2" customWidth="1"/>
    <col min="8450" max="8450" width="17.125" style="2" customWidth="1"/>
    <col min="8451" max="8451" width="15.875" style="2" customWidth="1"/>
    <col min="8452" max="8452" width="14.625" style="2" customWidth="1"/>
    <col min="8453" max="8454" width="13.375" style="2"/>
    <col min="8455" max="8456" width="15.875" style="2" customWidth="1"/>
    <col min="8457" max="8457" width="13.375" style="2"/>
    <col min="8458" max="8458" width="12.125" style="2" customWidth="1"/>
    <col min="8459" max="8704" width="13.375" style="2"/>
    <col min="8705" max="8705" width="13.375" style="2" customWidth="1"/>
    <col min="8706" max="8706" width="17.125" style="2" customWidth="1"/>
    <col min="8707" max="8707" width="15.875" style="2" customWidth="1"/>
    <col min="8708" max="8708" width="14.625" style="2" customWidth="1"/>
    <col min="8709" max="8710" width="13.375" style="2"/>
    <col min="8711" max="8712" width="15.875" style="2" customWidth="1"/>
    <col min="8713" max="8713" width="13.375" style="2"/>
    <col min="8714" max="8714" width="12.125" style="2" customWidth="1"/>
    <col min="8715" max="8960" width="13.375" style="2"/>
    <col min="8961" max="8961" width="13.375" style="2" customWidth="1"/>
    <col min="8962" max="8962" width="17.125" style="2" customWidth="1"/>
    <col min="8963" max="8963" width="15.875" style="2" customWidth="1"/>
    <col min="8964" max="8964" width="14.625" style="2" customWidth="1"/>
    <col min="8965" max="8966" width="13.375" style="2"/>
    <col min="8967" max="8968" width="15.875" style="2" customWidth="1"/>
    <col min="8969" max="8969" width="13.375" style="2"/>
    <col min="8970" max="8970" width="12.125" style="2" customWidth="1"/>
    <col min="8971" max="9216" width="13.375" style="2"/>
    <col min="9217" max="9217" width="13.375" style="2" customWidth="1"/>
    <col min="9218" max="9218" width="17.125" style="2" customWidth="1"/>
    <col min="9219" max="9219" width="15.875" style="2" customWidth="1"/>
    <col min="9220" max="9220" width="14.625" style="2" customWidth="1"/>
    <col min="9221" max="9222" width="13.375" style="2"/>
    <col min="9223" max="9224" width="15.875" style="2" customWidth="1"/>
    <col min="9225" max="9225" width="13.375" style="2"/>
    <col min="9226" max="9226" width="12.125" style="2" customWidth="1"/>
    <col min="9227" max="9472" width="13.375" style="2"/>
    <col min="9473" max="9473" width="13.375" style="2" customWidth="1"/>
    <col min="9474" max="9474" width="17.125" style="2" customWidth="1"/>
    <col min="9475" max="9475" width="15.875" style="2" customWidth="1"/>
    <col min="9476" max="9476" width="14.625" style="2" customWidth="1"/>
    <col min="9477" max="9478" width="13.375" style="2"/>
    <col min="9479" max="9480" width="15.875" style="2" customWidth="1"/>
    <col min="9481" max="9481" width="13.375" style="2"/>
    <col min="9482" max="9482" width="12.125" style="2" customWidth="1"/>
    <col min="9483" max="9728" width="13.375" style="2"/>
    <col min="9729" max="9729" width="13.375" style="2" customWidth="1"/>
    <col min="9730" max="9730" width="17.125" style="2" customWidth="1"/>
    <col min="9731" max="9731" width="15.875" style="2" customWidth="1"/>
    <col min="9732" max="9732" width="14.625" style="2" customWidth="1"/>
    <col min="9733" max="9734" width="13.375" style="2"/>
    <col min="9735" max="9736" width="15.875" style="2" customWidth="1"/>
    <col min="9737" max="9737" width="13.375" style="2"/>
    <col min="9738" max="9738" width="12.125" style="2" customWidth="1"/>
    <col min="9739" max="9984" width="13.375" style="2"/>
    <col min="9985" max="9985" width="13.375" style="2" customWidth="1"/>
    <col min="9986" max="9986" width="17.125" style="2" customWidth="1"/>
    <col min="9987" max="9987" width="15.875" style="2" customWidth="1"/>
    <col min="9988" max="9988" width="14.625" style="2" customWidth="1"/>
    <col min="9989" max="9990" width="13.375" style="2"/>
    <col min="9991" max="9992" width="15.875" style="2" customWidth="1"/>
    <col min="9993" max="9993" width="13.375" style="2"/>
    <col min="9994" max="9994" width="12.125" style="2" customWidth="1"/>
    <col min="9995" max="10240" width="13.375" style="2"/>
    <col min="10241" max="10241" width="13.375" style="2" customWidth="1"/>
    <col min="10242" max="10242" width="17.125" style="2" customWidth="1"/>
    <col min="10243" max="10243" width="15.875" style="2" customWidth="1"/>
    <col min="10244" max="10244" width="14.625" style="2" customWidth="1"/>
    <col min="10245" max="10246" width="13.375" style="2"/>
    <col min="10247" max="10248" width="15.875" style="2" customWidth="1"/>
    <col min="10249" max="10249" width="13.375" style="2"/>
    <col min="10250" max="10250" width="12.125" style="2" customWidth="1"/>
    <col min="10251" max="10496" width="13.375" style="2"/>
    <col min="10497" max="10497" width="13.375" style="2" customWidth="1"/>
    <col min="10498" max="10498" width="17.125" style="2" customWidth="1"/>
    <col min="10499" max="10499" width="15.875" style="2" customWidth="1"/>
    <col min="10500" max="10500" width="14.625" style="2" customWidth="1"/>
    <col min="10501" max="10502" width="13.375" style="2"/>
    <col min="10503" max="10504" width="15.875" style="2" customWidth="1"/>
    <col min="10505" max="10505" width="13.375" style="2"/>
    <col min="10506" max="10506" width="12.125" style="2" customWidth="1"/>
    <col min="10507" max="10752" width="13.375" style="2"/>
    <col min="10753" max="10753" width="13.375" style="2" customWidth="1"/>
    <col min="10754" max="10754" width="17.125" style="2" customWidth="1"/>
    <col min="10755" max="10755" width="15.875" style="2" customWidth="1"/>
    <col min="10756" max="10756" width="14.625" style="2" customWidth="1"/>
    <col min="10757" max="10758" width="13.375" style="2"/>
    <col min="10759" max="10760" width="15.875" style="2" customWidth="1"/>
    <col min="10761" max="10761" width="13.375" style="2"/>
    <col min="10762" max="10762" width="12.125" style="2" customWidth="1"/>
    <col min="10763" max="11008" width="13.375" style="2"/>
    <col min="11009" max="11009" width="13.375" style="2" customWidth="1"/>
    <col min="11010" max="11010" width="17.125" style="2" customWidth="1"/>
    <col min="11011" max="11011" width="15.875" style="2" customWidth="1"/>
    <col min="11012" max="11012" width="14.625" style="2" customWidth="1"/>
    <col min="11013" max="11014" width="13.375" style="2"/>
    <col min="11015" max="11016" width="15.875" style="2" customWidth="1"/>
    <col min="11017" max="11017" width="13.375" style="2"/>
    <col min="11018" max="11018" width="12.125" style="2" customWidth="1"/>
    <col min="11019" max="11264" width="13.375" style="2"/>
    <col min="11265" max="11265" width="13.375" style="2" customWidth="1"/>
    <col min="11266" max="11266" width="17.125" style="2" customWidth="1"/>
    <col min="11267" max="11267" width="15.875" style="2" customWidth="1"/>
    <col min="11268" max="11268" width="14.625" style="2" customWidth="1"/>
    <col min="11269" max="11270" width="13.375" style="2"/>
    <col min="11271" max="11272" width="15.875" style="2" customWidth="1"/>
    <col min="11273" max="11273" width="13.375" style="2"/>
    <col min="11274" max="11274" width="12.125" style="2" customWidth="1"/>
    <col min="11275" max="11520" width="13.375" style="2"/>
    <col min="11521" max="11521" width="13.375" style="2" customWidth="1"/>
    <col min="11522" max="11522" width="17.125" style="2" customWidth="1"/>
    <col min="11523" max="11523" width="15.875" style="2" customWidth="1"/>
    <col min="11524" max="11524" width="14.625" style="2" customWidth="1"/>
    <col min="11525" max="11526" width="13.375" style="2"/>
    <col min="11527" max="11528" width="15.875" style="2" customWidth="1"/>
    <col min="11529" max="11529" width="13.375" style="2"/>
    <col min="11530" max="11530" width="12.125" style="2" customWidth="1"/>
    <col min="11531" max="11776" width="13.375" style="2"/>
    <col min="11777" max="11777" width="13.375" style="2" customWidth="1"/>
    <col min="11778" max="11778" width="17.125" style="2" customWidth="1"/>
    <col min="11779" max="11779" width="15.875" style="2" customWidth="1"/>
    <col min="11780" max="11780" width="14.625" style="2" customWidth="1"/>
    <col min="11781" max="11782" width="13.375" style="2"/>
    <col min="11783" max="11784" width="15.875" style="2" customWidth="1"/>
    <col min="11785" max="11785" width="13.375" style="2"/>
    <col min="11786" max="11786" width="12.125" style="2" customWidth="1"/>
    <col min="11787" max="12032" width="13.375" style="2"/>
    <col min="12033" max="12033" width="13.375" style="2" customWidth="1"/>
    <col min="12034" max="12034" width="17.125" style="2" customWidth="1"/>
    <col min="12035" max="12035" width="15.875" style="2" customWidth="1"/>
    <col min="12036" max="12036" width="14.625" style="2" customWidth="1"/>
    <col min="12037" max="12038" width="13.375" style="2"/>
    <col min="12039" max="12040" width="15.875" style="2" customWidth="1"/>
    <col min="12041" max="12041" width="13.375" style="2"/>
    <col min="12042" max="12042" width="12.125" style="2" customWidth="1"/>
    <col min="12043" max="12288" width="13.375" style="2"/>
    <col min="12289" max="12289" width="13.375" style="2" customWidth="1"/>
    <col min="12290" max="12290" width="17.125" style="2" customWidth="1"/>
    <col min="12291" max="12291" width="15.875" style="2" customWidth="1"/>
    <col min="12292" max="12292" width="14.625" style="2" customWidth="1"/>
    <col min="12293" max="12294" width="13.375" style="2"/>
    <col min="12295" max="12296" width="15.875" style="2" customWidth="1"/>
    <col min="12297" max="12297" width="13.375" style="2"/>
    <col min="12298" max="12298" width="12.125" style="2" customWidth="1"/>
    <col min="12299" max="12544" width="13.375" style="2"/>
    <col min="12545" max="12545" width="13.375" style="2" customWidth="1"/>
    <col min="12546" max="12546" width="17.125" style="2" customWidth="1"/>
    <col min="12547" max="12547" width="15.875" style="2" customWidth="1"/>
    <col min="12548" max="12548" width="14.625" style="2" customWidth="1"/>
    <col min="12549" max="12550" width="13.375" style="2"/>
    <col min="12551" max="12552" width="15.875" style="2" customWidth="1"/>
    <col min="12553" max="12553" width="13.375" style="2"/>
    <col min="12554" max="12554" width="12.125" style="2" customWidth="1"/>
    <col min="12555" max="12800" width="13.375" style="2"/>
    <col min="12801" max="12801" width="13.375" style="2" customWidth="1"/>
    <col min="12802" max="12802" width="17.125" style="2" customWidth="1"/>
    <col min="12803" max="12803" width="15.875" style="2" customWidth="1"/>
    <col min="12804" max="12804" width="14.625" style="2" customWidth="1"/>
    <col min="12805" max="12806" width="13.375" style="2"/>
    <col min="12807" max="12808" width="15.875" style="2" customWidth="1"/>
    <col min="12809" max="12809" width="13.375" style="2"/>
    <col min="12810" max="12810" width="12.125" style="2" customWidth="1"/>
    <col min="12811" max="13056" width="13.375" style="2"/>
    <col min="13057" max="13057" width="13.375" style="2" customWidth="1"/>
    <col min="13058" max="13058" width="17.125" style="2" customWidth="1"/>
    <col min="13059" max="13059" width="15.875" style="2" customWidth="1"/>
    <col min="13060" max="13060" width="14.625" style="2" customWidth="1"/>
    <col min="13061" max="13062" width="13.375" style="2"/>
    <col min="13063" max="13064" width="15.875" style="2" customWidth="1"/>
    <col min="13065" max="13065" width="13.375" style="2"/>
    <col min="13066" max="13066" width="12.125" style="2" customWidth="1"/>
    <col min="13067" max="13312" width="13.375" style="2"/>
    <col min="13313" max="13313" width="13.375" style="2" customWidth="1"/>
    <col min="13314" max="13314" width="17.125" style="2" customWidth="1"/>
    <col min="13315" max="13315" width="15.875" style="2" customWidth="1"/>
    <col min="13316" max="13316" width="14.625" style="2" customWidth="1"/>
    <col min="13317" max="13318" width="13.375" style="2"/>
    <col min="13319" max="13320" width="15.875" style="2" customWidth="1"/>
    <col min="13321" max="13321" width="13.375" style="2"/>
    <col min="13322" max="13322" width="12.125" style="2" customWidth="1"/>
    <col min="13323" max="13568" width="13.375" style="2"/>
    <col min="13569" max="13569" width="13.375" style="2" customWidth="1"/>
    <col min="13570" max="13570" width="17.125" style="2" customWidth="1"/>
    <col min="13571" max="13571" width="15.875" style="2" customWidth="1"/>
    <col min="13572" max="13572" width="14.625" style="2" customWidth="1"/>
    <col min="13573" max="13574" width="13.375" style="2"/>
    <col min="13575" max="13576" width="15.875" style="2" customWidth="1"/>
    <col min="13577" max="13577" width="13.375" style="2"/>
    <col min="13578" max="13578" width="12.125" style="2" customWidth="1"/>
    <col min="13579" max="13824" width="13.375" style="2"/>
    <col min="13825" max="13825" width="13.375" style="2" customWidth="1"/>
    <col min="13826" max="13826" width="17.125" style="2" customWidth="1"/>
    <col min="13827" max="13827" width="15.875" style="2" customWidth="1"/>
    <col min="13828" max="13828" width="14.625" style="2" customWidth="1"/>
    <col min="13829" max="13830" width="13.375" style="2"/>
    <col min="13831" max="13832" width="15.875" style="2" customWidth="1"/>
    <col min="13833" max="13833" width="13.375" style="2"/>
    <col min="13834" max="13834" width="12.125" style="2" customWidth="1"/>
    <col min="13835" max="14080" width="13.375" style="2"/>
    <col min="14081" max="14081" width="13.375" style="2" customWidth="1"/>
    <col min="14082" max="14082" width="17.125" style="2" customWidth="1"/>
    <col min="14083" max="14083" width="15.875" style="2" customWidth="1"/>
    <col min="14084" max="14084" width="14.625" style="2" customWidth="1"/>
    <col min="14085" max="14086" width="13.375" style="2"/>
    <col min="14087" max="14088" width="15.875" style="2" customWidth="1"/>
    <col min="14089" max="14089" width="13.375" style="2"/>
    <col min="14090" max="14090" width="12.125" style="2" customWidth="1"/>
    <col min="14091" max="14336" width="13.375" style="2"/>
    <col min="14337" max="14337" width="13.375" style="2" customWidth="1"/>
    <col min="14338" max="14338" width="17.125" style="2" customWidth="1"/>
    <col min="14339" max="14339" width="15.875" style="2" customWidth="1"/>
    <col min="14340" max="14340" width="14.625" style="2" customWidth="1"/>
    <col min="14341" max="14342" width="13.375" style="2"/>
    <col min="14343" max="14344" width="15.875" style="2" customWidth="1"/>
    <col min="14345" max="14345" width="13.375" style="2"/>
    <col min="14346" max="14346" width="12.125" style="2" customWidth="1"/>
    <col min="14347" max="14592" width="13.375" style="2"/>
    <col min="14593" max="14593" width="13.375" style="2" customWidth="1"/>
    <col min="14594" max="14594" width="17.125" style="2" customWidth="1"/>
    <col min="14595" max="14595" width="15.875" style="2" customWidth="1"/>
    <col min="14596" max="14596" width="14.625" style="2" customWidth="1"/>
    <col min="14597" max="14598" width="13.375" style="2"/>
    <col min="14599" max="14600" width="15.875" style="2" customWidth="1"/>
    <col min="14601" max="14601" width="13.375" style="2"/>
    <col min="14602" max="14602" width="12.125" style="2" customWidth="1"/>
    <col min="14603" max="14848" width="13.375" style="2"/>
    <col min="14849" max="14849" width="13.375" style="2" customWidth="1"/>
    <col min="14850" max="14850" width="17.125" style="2" customWidth="1"/>
    <col min="14851" max="14851" width="15.875" style="2" customWidth="1"/>
    <col min="14852" max="14852" width="14.625" style="2" customWidth="1"/>
    <col min="14853" max="14854" width="13.375" style="2"/>
    <col min="14855" max="14856" width="15.875" style="2" customWidth="1"/>
    <col min="14857" max="14857" width="13.375" style="2"/>
    <col min="14858" max="14858" width="12.125" style="2" customWidth="1"/>
    <col min="14859" max="15104" width="13.375" style="2"/>
    <col min="15105" max="15105" width="13.375" style="2" customWidth="1"/>
    <col min="15106" max="15106" width="17.125" style="2" customWidth="1"/>
    <col min="15107" max="15107" width="15.875" style="2" customWidth="1"/>
    <col min="15108" max="15108" width="14.625" style="2" customWidth="1"/>
    <col min="15109" max="15110" width="13.375" style="2"/>
    <col min="15111" max="15112" width="15.875" style="2" customWidth="1"/>
    <col min="15113" max="15113" width="13.375" style="2"/>
    <col min="15114" max="15114" width="12.125" style="2" customWidth="1"/>
    <col min="15115" max="15360" width="13.375" style="2"/>
    <col min="15361" max="15361" width="13.375" style="2" customWidth="1"/>
    <col min="15362" max="15362" width="17.125" style="2" customWidth="1"/>
    <col min="15363" max="15363" width="15.875" style="2" customWidth="1"/>
    <col min="15364" max="15364" width="14.625" style="2" customWidth="1"/>
    <col min="15365" max="15366" width="13.375" style="2"/>
    <col min="15367" max="15368" width="15.875" style="2" customWidth="1"/>
    <col min="15369" max="15369" width="13.375" style="2"/>
    <col min="15370" max="15370" width="12.125" style="2" customWidth="1"/>
    <col min="15371" max="15616" width="13.375" style="2"/>
    <col min="15617" max="15617" width="13.375" style="2" customWidth="1"/>
    <col min="15618" max="15618" width="17.125" style="2" customWidth="1"/>
    <col min="15619" max="15619" width="15.875" style="2" customWidth="1"/>
    <col min="15620" max="15620" width="14.625" style="2" customWidth="1"/>
    <col min="15621" max="15622" width="13.375" style="2"/>
    <col min="15623" max="15624" width="15.875" style="2" customWidth="1"/>
    <col min="15625" max="15625" width="13.375" style="2"/>
    <col min="15626" max="15626" width="12.125" style="2" customWidth="1"/>
    <col min="15627" max="15872" width="13.375" style="2"/>
    <col min="15873" max="15873" width="13.375" style="2" customWidth="1"/>
    <col min="15874" max="15874" width="17.125" style="2" customWidth="1"/>
    <col min="15875" max="15875" width="15.875" style="2" customWidth="1"/>
    <col min="15876" max="15876" width="14.625" style="2" customWidth="1"/>
    <col min="15877" max="15878" width="13.375" style="2"/>
    <col min="15879" max="15880" width="15.875" style="2" customWidth="1"/>
    <col min="15881" max="15881" width="13.375" style="2"/>
    <col min="15882" max="15882" width="12.125" style="2" customWidth="1"/>
    <col min="15883" max="16128" width="13.375" style="2"/>
    <col min="16129" max="16129" width="13.375" style="2" customWidth="1"/>
    <col min="16130" max="16130" width="17.125" style="2" customWidth="1"/>
    <col min="16131" max="16131" width="15.875" style="2" customWidth="1"/>
    <col min="16132" max="16132" width="14.625" style="2" customWidth="1"/>
    <col min="16133" max="16134" width="13.375" style="2"/>
    <col min="16135" max="16136" width="15.875" style="2" customWidth="1"/>
    <col min="16137" max="16137" width="13.375" style="2"/>
    <col min="16138" max="16138" width="12.125" style="2" customWidth="1"/>
    <col min="16139" max="16384" width="13.375" style="2"/>
  </cols>
  <sheetData>
    <row r="1" spans="1:10" x14ac:dyDescent="0.2">
      <c r="A1" s="1"/>
    </row>
    <row r="6" spans="1:10" x14ac:dyDescent="0.2">
      <c r="D6" s="3" t="s">
        <v>498</v>
      </c>
    </row>
    <row r="7" spans="1:10" ht="18" thickBot="1" x14ac:dyDescent="0.25">
      <c r="B7" s="4"/>
      <c r="C7" s="4"/>
      <c r="D7" s="4"/>
      <c r="E7" s="21" t="s">
        <v>499</v>
      </c>
      <c r="F7" s="4"/>
      <c r="G7" s="4"/>
      <c r="H7" s="4"/>
      <c r="I7" s="4"/>
      <c r="J7" s="63" t="s">
        <v>74</v>
      </c>
    </row>
    <row r="8" spans="1:10" x14ac:dyDescent="0.2">
      <c r="D8" s="5" t="s">
        <v>500</v>
      </c>
      <c r="E8" s="8"/>
      <c r="F8" s="8"/>
      <c r="G8" s="8"/>
      <c r="H8" s="8"/>
      <c r="I8" s="8"/>
      <c r="J8" s="8"/>
    </row>
    <row r="9" spans="1:10" x14ac:dyDescent="0.2">
      <c r="D9" s="5" t="s">
        <v>501</v>
      </c>
      <c r="E9" s="7"/>
      <c r="F9" s="7"/>
      <c r="G9" s="5" t="s">
        <v>502</v>
      </c>
      <c r="H9" s="5" t="s">
        <v>503</v>
      </c>
      <c r="I9" s="5" t="s">
        <v>504</v>
      </c>
      <c r="J9" s="5" t="s">
        <v>447</v>
      </c>
    </row>
    <row r="10" spans="1:10" x14ac:dyDescent="0.2">
      <c r="B10" s="8"/>
      <c r="C10" s="8"/>
      <c r="D10" s="10" t="s">
        <v>505</v>
      </c>
      <c r="E10" s="9" t="s">
        <v>506</v>
      </c>
      <c r="F10" s="9" t="s">
        <v>507</v>
      </c>
      <c r="G10" s="9" t="s">
        <v>445</v>
      </c>
      <c r="H10" s="9" t="s">
        <v>445</v>
      </c>
      <c r="I10" s="9" t="s">
        <v>508</v>
      </c>
      <c r="J10" s="9" t="s">
        <v>509</v>
      </c>
    </row>
    <row r="11" spans="1:10" x14ac:dyDescent="0.2">
      <c r="D11" s="7"/>
    </row>
    <row r="12" spans="1:10" x14ac:dyDescent="0.2">
      <c r="B12" s="3" t="s">
        <v>510</v>
      </c>
      <c r="C12" s="30"/>
      <c r="D12" s="29">
        <f t="shared" ref="D12:J12" si="0">SUM(D14:D30)</f>
        <v>521584</v>
      </c>
      <c r="E12" s="30">
        <f t="shared" si="0"/>
        <v>349991</v>
      </c>
      <c r="F12" s="30">
        <f t="shared" si="0"/>
        <v>21206</v>
      </c>
      <c r="G12" s="30">
        <f t="shared" si="0"/>
        <v>24560</v>
      </c>
      <c r="H12" s="30">
        <f t="shared" si="0"/>
        <v>66173</v>
      </c>
      <c r="I12" s="30">
        <f t="shared" si="0"/>
        <v>55756</v>
      </c>
      <c r="J12" s="30">
        <f t="shared" si="0"/>
        <v>3836</v>
      </c>
    </row>
    <row r="13" spans="1:10" x14ac:dyDescent="0.2">
      <c r="D13" s="7"/>
    </row>
    <row r="14" spans="1:10" x14ac:dyDescent="0.2">
      <c r="B14" s="1" t="s">
        <v>511</v>
      </c>
      <c r="D14" s="62">
        <f t="shared" ref="D14:I16" si="1">D34+D54</f>
        <v>53426</v>
      </c>
      <c r="E14" s="64">
        <f t="shared" si="1"/>
        <v>1677</v>
      </c>
      <c r="F14" s="64">
        <f t="shared" si="1"/>
        <v>67</v>
      </c>
      <c r="G14" s="64">
        <f t="shared" si="1"/>
        <v>397</v>
      </c>
      <c r="H14" s="64">
        <f t="shared" si="1"/>
        <v>26337</v>
      </c>
      <c r="I14" s="64">
        <f t="shared" si="1"/>
        <v>24934</v>
      </c>
      <c r="J14" s="12" t="s">
        <v>512</v>
      </c>
    </row>
    <row r="15" spans="1:10" x14ac:dyDescent="0.2">
      <c r="B15" s="1" t="s">
        <v>513</v>
      </c>
      <c r="D15" s="62">
        <f t="shared" si="1"/>
        <v>2078</v>
      </c>
      <c r="E15" s="64">
        <f t="shared" si="1"/>
        <v>1187</v>
      </c>
      <c r="F15" s="64">
        <f t="shared" si="1"/>
        <v>58</v>
      </c>
      <c r="G15" s="64">
        <f t="shared" si="1"/>
        <v>134</v>
      </c>
      <c r="H15" s="64">
        <f t="shared" si="1"/>
        <v>497</v>
      </c>
      <c r="I15" s="64">
        <f t="shared" si="1"/>
        <v>202</v>
      </c>
      <c r="J15" s="12" t="s">
        <v>512</v>
      </c>
    </row>
    <row r="16" spans="1:10" x14ac:dyDescent="0.2">
      <c r="B16" s="1" t="s">
        <v>514</v>
      </c>
      <c r="D16" s="62">
        <f t="shared" si="1"/>
        <v>5319</v>
      </c>
      <c r="E16" s="64">
        <f t="shared" si="1"/>
        <v>1613</v>
      </c>
      <c r="F16" s="64">
        <f t="shared" si="1"/>
        <v>83</v>
      </c>
      <c r="G16" s="64">
        <f t="shared" si="1"/>
        <v>498</v>
      </c>
      <c r="H16" s="64">
        <f t="shared" si="1"/>
        <v>2366</v>
      </c>
      <c r="I16" s="64">
        <f t="shared" si="1"/>
        <v>758</v>
      </c>
      <c r="J16" s="12" t="s">
        <v>512</v>
      </c>
    </row>
    <row r="17" spans="1:10" x14ac:dyDescent="0.2">
      <c r="D17" s="7"/>
    </row>
    <row r="18" spans="1:10" x14ac:dyDescent="0.2">
      <c r="A18" s="30"/>
      <c r="B18" s="1" t="s">
        <v>515</v>
      </c>
      <c r="D18" s="62">
        <f t="shared" ref="D18:I20" si="2">D38+D58</f>
        <v>137</v>
      </c>
      <c r="E18" s="64">
        <f t="shared" si="2"/>
        <v>124</v>
      </c>
      <c r="F18" s="64">
        <f t="shared" si="2"/>
        <v>8</v>
      </c>
      <c r="G18" s="64">
        <f t="shared" si="2"/>
        <v>3</v>
      </c>
      <c r="H18" s="64">
        <f t="shared" si="2"/>
        <v>1</v>
      </c>
      <c r="I18" s="64">
        <f t="shared" si="2"/>
        <v>1</v>
      </c>
      <c r="J18" s="12" t="s">
        <v>512</v>
      </c>
    </row>
    <row r="19" spans="1:10" x14ac:dyDescent="0.2">
      <c r="B19" s="1" t="s">
        <v>516</v>
      </c>
      <c r="D19" s="62">
        <f t="shared" si="2"/>
        <v>50642</v>
      </c>
      <c r="E19" s="64">
        <f t="shared" si="2"/>
        <v>32509</v>
      </c>
      <c r="F19" s="64">
        <f t="shared" si="2"/>
        <v>3677</v>
      </c>
      <c r="G19" s="64">
        <f t="shared" si="2"/>
        <v>5133</v>
      </c>
      <c r="H19" s="64">
        <f t="shared" si="2"/>
        <v>6115</v>
      </c>
      <c r="I19" s="64">
        <f t="shared" si="2"/>
        <v>3201</v>
      </c>
      <c r="J19" s="12" t="s">
        <v>512</v>
      </c>
    </row>
    <row r="20" spans="1:10" x14ac:dyDescent="0.2">
      <c r="A20" s="30"/>
      <c r="B20" s="1" t="s">
        <v>381</v>
      </c>
      <c r="C20" s="30"/>
      <c r="D20" s="62">
        <f t="shared" si="2"/>
        <v>96141</v>
      </c>
      <c r="E20" s="64">
        <f t="shared" si="2"/>
        <v>75574</v>
      </c>
      <c r="F20" s="64">
        <f t="shared" si="2"/>
        <v>5118</v>
      </c>
      <c r="G20" s="64">
        <f t="shared" si="2"/>
        <v>3371</v>
      </c>
      <c r="H20" s="64">
        <f t="shared" si="2"/>
        <v>3825</v>
      </c>
      <c r="I20" s="64">
        <f t="shared" si="2"/>
        <v>5224</v>
      </c>
      <c r="J20" s="64">
        <f>J40+J60</f>
        <v>3026</v>
      </c>
    </row>
    <row r="21" spans="1:10" x14ac:dyDescent="0.2">
      <c r="D21" s="7"/>
    </row>
    <row r="22" spans="1:10" x14ac:dyDescent="0.2">
      <c r="B22" s="1" t="s">
        <v>517</v>
      </c>
      <c r="D22" s="62">
        <f t="shared" ref="D22:I25" si="3">D42+D62</f>
        <v>3982</v>
      </c>
      <c r="E22" s="64">
        <f t="shared" si="3"/>
        <v>3933</v>
      </c>
      <c r="F22" s="64">
        <f t="shared" si="3"/>
        <v>49</v>
      </c>
      <c r="G22" s="12" t="s">
        <v>518</v>
      </c>
      <c r="H22" s="12" t="s">
        <v>518</v>
      </c>
      <c r="I22" s="12" t="s">
        <v>519</v>
      </c>
      <c r="J22" s="12" t="s">
        <v>512</v>
      </c>
    </row>
    <row r="23" spans="1:10" x14ac:dyDescent="0.2">
      <c r="B23" s="1" t="s">
        <v>520</v>
      </c>
      <c r="D23" s="62">
        <f t="shared" si="3"/>
        <v>30000</v>
      </c>
      <c r="E23" s="64">
        <f t="shared" si="3"/>
        <v>26811</v>
      </c>
      <c r="F23" s="64">
        <f t="shared" si="3"/>
        <v>1245</v>
      </c>
      <c r="G23" s="64">
        <f t="shared" si="3"/>
        <v>480</v>
      </c>
      <c r="H23" s="64">
        <f t="shared" si="3"/>
        <v>1033</v>
      </c>
      <c r="I23" s="64">
        <f t="shared" si="3"/>
        <v>431</v>
      </c>
      <c r="J23" s="12" t="s">
        <v>512</v>
      </c>
    </row>
    <row r="24" spans="1:10" x14ac:dyDescent="0.2">
      <c r="B24" s="1" t="s">
        <v>521</v>
      </c>
      <c r="D24" s="62">
        <f t="shared" si="3"/>
        <v>111016</v>
      </c>
      <c r="E24" s="64">
        <f t="shared" si="3"/>
        <v>66623</v>
      </c>
      <c r="F24" s="64">
        <f t="shared" si="3"/>
        <v>5930</v>
      </c>
      <c r="G24" s="64">
        <f t="shared" si="3"/>
        <v>8805</v>
      </c>
      <c r="H24" s="64">
        <f t="shared" si="3"/>
        <v>14707</v>
      </c>
      <c r="I24" s="64">
        <f t="shared" si="3"/>
        <v>14944</v>
      </c>
      <c r="J24" s="12" t="s">
        <v>512</v>
      </c>
    </row>
    <row r="25" spans="1:10" x14ac:dyDescent="0.2">
      <c r="B25" s="1" t="s">
        <v>522</v>
      </c>
      <c r="D25" s="62">
        <f t="shared" si="3"/>
        <v>15324</v>
      </c>
      <c r="E25" s="64">
        <f t="shared" si="3"/>
        <v>14104</v>
      </c>
      <c r="F25" s="64">
        <f t="shared" si="3"/>
        <v>346</v>
      </c>
      <c r="G25" s="64">
        <f t="shared" si="3"/>
        <v>141</v>
      </c>
      <c r="H25" s="64">
        <f t="shared" si="3"/>
        <v>594</v>
      </c>
      <c r="I25" s="64">
        <f t="shared" si="3"/>
        <v>139</v>
      </c>
      <c r="J25" s="12" t="s">
        <v>512</v>
      </c>
    </row>
    <row r="26" spans="1:10" x14ac:dyDescent="0.2">
      <c r="D26" s="7"/>
    </row>
    <row r="27" spans="1:10" x14ac:dyDescent="0.2">
      <c r="B27" s="1" t="s">
        <v>523</v>
      </c>
      <c r="D27" s="62">
        <f t="shared" ref="D27:I28" si="4">D47+D67</f>
        <v>3753</v>
      </c>
      <c r="E27" s="64">
        <f t="shared" si="4"/>
        <v>1945</v>
      </c>
      <c r="F27" s="64">
        <f t="shared" si="4"/>
        <v>647</v>
      </c>
      <c r="G27" s="64">
        <f t="shared" si="4"/>
        <v>250</v>
      </c>
      <c r="H27" s="64">
        <f t="shared" si="4"/>
        <v>732</v>
      </c>
      <c r="I27" s="64">
        <f t="shared" si="4"/>
        <v>176</v>
      </c>
      <c r="J27" s="12" t="s">
        <v>512</v>
      </c>
    </row>
    <row r="28" spans="1:10" x14ac:dyDescent="0.2">
      <c r="B28" s="1" t="s">
        <v>524</v>
      </c>
      <c r="D28" s="62">
        <f t="shared" si="4"/>
        <v>125910</v>
      </c>
      <c r="E28" s="64">
        <f t="shared" si="4"/>
        <v>100563</v>
      </c>
      <c r="F28" s="64">
        <f t="shared" si="4"/>
        <v>3912</v>
      </c>
      <c r="G28" s="64">
        <f t="shared" si="4"/>
        <v>5291</v>
      </c>
      <c r="H28" s="64">
        <f t="shared" si="4"/>
        <v>9695</v>
      </c>
      <c r="I28" s="64">
        <f t="shared" si="4"/>
        <v>5634</v>
      </c>
      <c r="J28" s="64">
        <f>J48+J68</f>
        <v>810</v>
      </c>
    </row>
    <row r="29" spans="1:10" x14ac:dyDescent="0.2">
      <c r="B29" s="1" t="s">
        <v>525</v>
      </c>
      <c r="D29" s="62">
        <f>D49+D69</f>
        <v>20484</v>
      </c>
      <c r="E29" s="64">
        <f>E49+E69</f>
        <v>20484</v>
      </c>
      <c r="F29" s="12" t="s">
        <v>519</v>
      </c>
      <c r="G29" s="12" t="s">
        <v>518</v>
      </c>
      <c r="H29" s="12" t="s">
        <v>518</v>
      </c>
      <c r="I29" s="12" t="s">
        <v>519</v>
      </c>
      <c r="J29" s="12" t="s">
        <v>512</v>
      </c>
    </row>
    <row r="30" spans="1:10" x14ac:dyDescent="0.2">
      <c r="B30" s="60" t="s">
        <v>526</v>
      </c>
      <c r="C30" s="8"/>
      <c r="D30" s="129">
        <f>D50+D70</f>
        <v>3372</v>
      </c>
      <c r="E30" s="130">
        <f>E50+E70</f>
        <v>2844</v>
      </c>
      <c r="F30" s="130">
        <f>F50+F70</f>
        <v>66</v>
      </c>
      <c r="G30" s="130">
        <f>G50+G70</f>
        <v>57</v>
      </c>
      <c r="H30" s="130">
        <f>H50+H70</f>
        <v>271</v>
      </c>
      <c r="I30" s="130">
        <f>I50+I70</f>
        <v>112</v>
      </c>
      <c r="J30" s="131" t="s">
        <v>512</v>
      </c>
    </row>
    <row r="31" spans="1:10" x14ac:dyDescent="0.2">
      <c r="D31" s="7"/>
    </row>
    <row r="32" spans="1:10" x14ac:dyDescent="0.2">
      <c r="B32" s="3" t="s">
        <v>527</v>
      </c>
      <c r="C32" s="30"/>
      <c r="D32" s="29">
        <f t="shared" ref="D32:J32" si="5">SUM(D34:D50)</f>
        <v>311152</v>
      </c>
      <c r="E32" s="30">
        <f t="shared" si="5"/>
        <v>210010</v>
      </c>
      <c r="F32" s="30">
        <f t="shared" si="5"/>
        <v>16425</v>
      </c>
      <c r="G32" s="30">
        <f t="shared" si="5"/>
        <v>20588</v>
      </c>
      <c r="H32" s="30">
        <f t="shared" si="5"/>
        <v>53348</v>
      </c>
      <c r="I32" s="30">
        <f t="shared" si="5"/>
        <v>10513</v>
      </c>
      <c r="J32" s="30">
        <f t="shared" si="5"/>
        <v>245</v>
      </c>
    </row>
    <row r="33" spans="2:10" x14ac:dyDescent="0.2">
      <c r="D33" s="7"/>
    </row>
    <row r="34" spans="2:10" x14ac:dyDescent="0.2">
      <c r="B34" s="1" t="s">
        <v>511</v>
      </c>
      <c r="D34" s="13">
        <v>27984</v>
      </c>
      <c r="E34" s="14">
        <v>786</v>
      </c>
      <c r="F34" s="14">
        <v>49</v>
      </c>
      <c r="G34" s="14">
        <v>300</v>
      </c>
      <c r="H34" s="14">
        <v>22603</v>
      </c>
      <c r="I34" s="14">
        <v>4242</v>
      </c>
      <c r="J34" s="15" t="s">
        <v>18</v>
      </c>
    </row>
    <row r="35" spans="2:10" x14ac:dyDescent="0.2">
      <c r="B35" s="1" t="s">
        <v>513</v>
      </c>
      <c r="D35" s="13">
        <v>1750</v>
      </c>
      <c r="E35" s="14">
        <v>1057</v>
      </c>
      <c r="F35" s="14">
        <v>50</v>
      </c>
      <c r="G35" s="14">
        <v>132</v>
      </c>
      <c r="H35" s="14">
        <v>467</v>
      </c>
      <c r="I35" s="14">
        <v>44</v>
      </c>
      <c r="J35" s="15" t="s">
        <v>18</v>
      </c>
    </row>
    <row r="36" spans="2:10" x14ac:dyDescent="0.2">
      <c r="B36" s="1" t="s">
        <v>514</v>
      </c>
      <c r="D36" s="13">
        <v>4600</v>
      </c>
      <c r="E36" s="14">
        <v>1378</v>
      </c>
      <c r="F36" s="14">
        <v>71</v>
      </c>
      <c r="G36" s="14">
        <v>496</v>
      </c>
      <c r="H36" s="14">
        <v>2354</v>
      </c>
      <c r="I36" s="14">
        <v>300</v>
      </c>
      <c r="J36" s="15" t="s">
        <v>18</v>
      </c>
    </row>
    <row r="37" spans="2:10" x14ac:dyDescent="0.2">
      <c r="D37" s="13"/>
      <c r="E37" s="14"/>
      <c r="F37" s="14"/>
      <c r="G37" s="14"/>
      <c r="H37" s="14"/>
      <c r="I37" s="14"/>
      <c r="J37" s="14"/>
    </row>
    <row r="38" spans="2:10" x14ac:dyDescent="0.2">
      <c r="B38" s="1" t="s">
        <v>515</v>
      </c>
      <c r="D38" s="13">
        <v>118</v>
      </c>
      <c r="E38" s="14">
        <v>107</v>
      </c>
      <c r="F38" s="14">
        <v>7</v>
      </c>
      <c r="G38" s="14">
        <v>3</v>
      </c>
      <c r="H38" s="14">
        <v>1</v>
      </c>
      <c r="I38" s="15" t="s">
        <v>18</v>
      </c>
      <c r="J38" s="15" t="s">
        <v>18</v>
      </c>
    </row>
    <row r="39" spans="2:10" x14ac:dyDescent="0.2">
      <c r="B39" s="1" t="s">
        <v>516</v>
      </c>
      <c r="D39" s="13">
        <v>44248</v>
      </c>
      <c r="E39" s="14">
        <v>28828</v>
      </c>
      <c r="F39" s="14">
        <v>2929</v>
      </c>
      <c r="G39" s="14">
        <v>5083</v>
      </c>
      <c r="H39" s="14">
        <v>6100</v>
      </c>
      <c r="I39" s="14">
        <v>1302</v>
      </c>
      <c r="J39" s="15" t="s">
        <v>18</v>
      </c>
    </row>
    <row r="40" spans="2:10" x14ac:dyDescent="0.2">
      <c r="B40" s="1" t="s">
        <v>381</v>
      </c>
      <c r="D40" s="13">
        <v>62267</v>
      </c>
      <c r="E40" s="14">
        <v>50254</v>
      </c>
      <c r="F40" s="14">
        <v>4069</v>
      </c>
      <c r="G40" s="14">
        <v>3153</v>
      </c>
      <c r="H40" s="14">
        <v>3528</v>
      </c>
      <c r="I40" s="14">
        <v>1079</v>
      </c>
      <c r="J40" s="14">
        <v>183</v>
      </c>
    </row>
    <row r="41" spans="2:10" x14ac:dyDescent="0.2">
      <c r="D41" s="13"/>
      <c r="E41" s="14"/>
      <c r="F41" s="14"/>
      <c r="G41" s="14"/>
      <c r="H41" s="14"/>
      <c r="I41" s="14"/>
      <c r="J41" s="14"/>
    </row>
    <row r="42" spans="2:10" x14ac:dyDescent="0.2">
      <c r="B42" s="1" t="s">
        <v>517</v>
      </c>
      <c r="D42" s="13">
        <v>3513</v>
      </c>
      <c r="E42" s="14">
        <v>3464</v>
      </c>
      <c r="F42" s="14">
        <v>49</v>
      </c>
      <c r="G42" s="15" t="s">
        <v>18</v>
      </c>
      <c r="H42" s="15" t="s">
        <v>18</v>
      </c>
      <c r="I42" s="15" t="s">
        <v>18</v>
      </c>
      <c r="J42" s="15" t="s">
        <v>18</v>
      </c>
    </row>
    <row r="43" spans="2:10" x14ac:dyDescent="0.2">
      <c r="B43" s="1" t="s">
        <v>520</v>
      </c>
      <c r="D43" s="13">
        <v>25735</v>
      </c>
      <c r="E43" s="14">
        <v>23099</v>
      </c>
      <c r="F43" s="14">
        <v>1059</v>
      </c>
      <c r="G43" s="14">
        <v>449</v>
      </c>
      <c r="H43" s="14">
        <v>1003</v>
      </c>
      <c r="I43" s="14">
        <v>125</v>
      </c>
      <c r="J43" s="15" t="s">
        <v>18</v>
      </c>
    </row>
    <row r="44" spans="2:10" x14ac:dyDescent="0.2">
      <c r="B44" s="1" t="s">
        <v>521</v>
      </c>
      <c r="D44" s="13">
        <v>54017</v>
      </c>
      <c r="E44" s="14">
        <v>31042</v>
      </c>
      <c r="F44" s="14">
        <v>4362</v>
      </c>
      <c r="G44" s="14">
        <v>6364</v>
      </c>
      <c r="H44" s="14">
        <v>9773</v>
      </c>
      <c r="I44" s="14">
        <v>2474</v>
      </c>
      <c r="J44" s="15" t="s">
        <v>18</v>
      </c>
    </row>
    <row r="45" spans="2:10" x14ac:dyDescent="0.2">
      <c r="B45" s="1" t="s">
        <v>522</v>
      </c>
      <c r="D45" s="13">
        <v>7546</v>
      </c>
      <c r="E45" s="14">
        <v>6659</v>
      </c>
      <c r="F45" s="14">
        <v>290</v>
      </c>
      <c r="G45" s="14">
        <v>116</v>
      </c>
      <c r="H45" s="14">
        <v>462</v>
      </c>
      <c r="I45" s="14">
        <v>19</v>
      </c>
      <c r="J45" s="15" t="s">
        <v>18</v>
      </c>
    </row>
    <row r="46" spans="2:10" x14ac:dyDescent="0.2">
      <c r="D46" s="13"/>
      <c r="E46" s="14"/>
      <c r="F46" s="14"/>
      <c r="G46" s="14"/>
      <c r="H46" s="14"/>
      <c r="I46" s="14"/>
      <c r="J46" s="14"/>
    </row>
    <row r="47" spans="2:10" x14ac:dyDescent="0.2">
      <c r="B47" s="1" t="s">
        <v>523</v>
      </c>
      <c r="D47" s="13">
        <v>2457</v>
      </c>
      <c r="E47" s="14">
        <v>1180</v>
      </c>
      <c r="F47" s="14">
        <v>480</v>
      </c>
      <c r="G47" s="14">
        <v>218</v>
      </c>
      <c r="H47" s="14">
        <v>551</v>
      </c>
      <c r="I47" s="14">
        <v>26</v>
      </c>
      <c r="J47" s="15" t="s">
        <v>18</v>
      </c>
    </row>
    <row r="48" spans="2:10" x14ac:dyDescent="0.2">
      <c r="B48" s="1" t="s">
        <v>524</v>
      </c>
      <c r="D48" s="13">
        <v>59452</v>
      </c>
      <c r="E48" s="14">
        <v>44992</v>
      </c>
      <c r="F48" s="14">
        <v>2968</v>
      </c>
      <c r="G48" s="14">
        <v>4234</v>
      </c>
      <c r="H48" s="14">
        <v>6312</v>
      </c>
      <c r="I48" s="14">
        <v>883</v>
      </c>
      <c r="J48" s="14">
        <v>62</v>
      </c>
    </row>
    <row r="49" spans="2:10" x14ac:dyDescent="0.2">
      <c r="B49" s="1" t="s">
        <v>525</v>
      </c>
      <c r="D49" s="13">
        <v>15546</v>
      </c>
      <c r="E49" s="14">
        <v>15546</v>
      </c>
      <c r="F49" s="15" t="s">
        <v>18</v>
      </c>
      <c r="G49" s="15" t="s">
        <v>18</v>
      </c>
      <c r="H49" s="15" t="s">
        <v>18</v>
      </c>
      <c r="I49" s="15" t="s">
        <v>18</v>
      </c>
      <c r="J49" s="15" t="s">
        <v>18</v>
      </c>
    </row>
    <row r="50" spans="2:10" x14ac:dyDescent="0.2">
      <c r="B50" s="60" t="s">
        <v>526</v>
      </c>
      <c r="C50" s="8"/>
      <c r="D50" s="132">
        <v>1919</v>
      </c>
      <c r="E50" s="133">
        <v>1618</v>
      </c>
      <c r="F50" s="133">
        <v>42</v>
      </c>
      <c r="G50" s="133">
        <v>40</v>
      </c>
      <c r="H50" s="133">
        <v>194</v>
      </c>
      <c r="I50" s="133">
        <v>19</v>
      </c>
      <c r="J50" s="134" t="s">
        <v>18</v>
      </c>
    </row>
    <row r="51" spans="2:10" x14ac:dyDescent="0.2">
      <c r="D51" s="13"/>
      <c r="E51" s="14"/>
      <c r="F51" s="14"/>
      <c r="G51" s="14"/>
      <c r="H51" s="14"/>
      <c r="I51" s="14"/>
      <c r="J51" s="14"/>
    </row>
    <row r="52" spans="2:10" x14ac:dyDescent="0.2">
      <c r="B52" s="3" t="s">
        <v>528</v>
      </c>
      <c r="C52" s="30"/>
      <c r="D52" s="29">
        <f t="shared" ref="D52:J52" si="6">SUM(D54:D70)</f>
        <v>210432</v>
      </c>
      <c r="E52" s="30">
        <f t="shared" si="6"/>
        <v>139981</v>
      </c>
      <c r="F52" s="30">
        <f t="shared" si="6"/>
        <v>4781</v>
      </c>
      <c r="G52" s="30">
        <f t="shared" si="6"/>
        <v>3972</v>
      </c>
      <c r="H52" s="30">
        <f t="shared" si="6"/>
        <v>12825</v>
      </c>
      <c r="I52" s="30">
        <f t="shared" si="6"/>
        <v>45243</v>
      </c>
      <c r="J52" s="30">
        <f t="shared" si="6"/>
        <v>3591</v>
      </c>
    </row>
    <row r="53" spans="2:10" x14ac:dyDescent="0.2">
      <c r="D53" s="13"/>
      <c r="E53" s="14"/>
      <c r="F53" s="14"/>
      <c r="G53" s="14"/>
      <c r="H53" s="14"/>
      <c r="I53" s="14"/>
      <c r="J53" s="14"/>
    </row>
    <row r="54" spans="2:10" x14ac:dyDescent="0.2">
      <c r="B54" s="1" t="s">
        <v>511</v>
      </c>
      <c r="D54" s="13">
        <v>25442</v>
      </c>
      <c r="E54" s="14">
        <v>891</v>
      </c>
      <c r="F54" s="14">
        <v>18</v>
      </c>
      <c r="G54" s="14">
        <v>97</v>
      </c>
      <c r="H54" s="14">
        <v>3734</v>
      </c>
      <c r="I54" s="14">
        <v>20692</v>
      </c>
      <c r="J54" s="15" t="s">
        <v>18</v>
      </c>
    </row>
    <row r="55" spans="2:10" x14ac:dyDescent="0.2">
      <c r="B55" s="1" t="s">
        <v>513</v>
      </c>
      <c r="D55" s="13">
        <v>328</v>
      </c>
      <c r="E55" s="14">
        <v>130</v>
      </c>
      <c r="F55" s="14">
        <v>8</v>
      </c>
      <c r="G55" s="14">
        <v>2</v>
      </c>
      <c r="H55" s="14">
        <v>30</v>
      </c>
      <c r="I55" s="14">
        <v>158</v>
      </c>
      <c r="J55" s="15" t="s">
        <v>18</v>
      </c>
    </row>
    <row r="56" spans="2:10" x14ac:dyDescent="0.2">
      <c r="B56" s="1" t="s">
        <v>514</v>
      </c>
      <c r="D56" s="13">
        <v>719</v>
      </c>
      <c r="E56" s="14">
        <v>235</v>
      </c>
      <c r="F56" s="14">
        <v>12</v>
      </c>
      <c r="G56" s="14">
        <v>2</v>
      </c>
      <c r="H56" s="14">
        <v>12</v>
      </c>
      <c r="I56" s="14">
        <v>458</v>
      </c>
      <c r="J56" s="15" t="s">
        <v>18</v>
      </c>
    </row>
    <row r="57" spans="2:10" x14ac:dyDescent="0.2">
      <c r="D57" s="13"/>
      <c r="E57" s="14"/>
      <c r="F57" s="14"/>
      <c r="G57" s="14"/>
      <c r="H57" s="14"/>
      <c r="I57" s="14"/>
      <c r="J57" s="14"/>
    </row>
    <row r="58" spans="2:10" x14ac:dyDescent="0.2">
      <c r="B58" s="1" t="s">
        <v>515</v>
      </c>
      <c r="D58" s="13">
        <v>19</v>
      </c>
      <c r="E58" s="14">
        <v>17</v>
      </c>
      <c r="F58" s="14">
        <v>1</v>
      </c>
      <c r="G58" s="15" t="s">
        <v>18</v>
      </c>
      <c r="H58" s="15" t="s">
        <v>18</v>
      </c>
      <c r="I58" s="14">
        <v>1</v>
      </c>
      <c r="J58" s="15" t="s">
        <v>18</v>
      </c>
    </row>
    <row r="59" spans="2:10" x14ac:dyDescent="0.2">
      <c r="B59" s="1" t="s">
        <v>516</v>
      </c>
      <c r="D59" s="13">
        <v>6394</v>
      </c>
      <c r="E59" s="14">
        <v>3681</v>
      </c>
      <c r="F59" s="14">
        <v>748</v>
      </c>
      <c r="G59" s="14">
        <v>50</v>
      </c>
      <c r="H59" s="14">
        <v>15</v>
      </c>
      <c r="I59" s="14">
        <v>1899</v>
      </c>
      <c r="J59" s="15" t="s">
        <v>18</v>
      </c>
    </row>
    <row r="60" spans="2:10" x14ac:dyDescent="0.2">
      <c r="B60" s="1" t="s">
        <v>381</v>
      </c>
      <c r="D60" s="13">
        <v>33874</v>
      </c>
      <c r="E60" s="14">
        <v>25320</v>
      </c>
      <c r="F60" s="14">
        <v>1049</v>
      </c>
      <c r="G60" s="14">
        <v>218</v>
      </c>
      <c r="H60" s="14">
        <v>297</v>
      </c>
      <c r="I60" s="14">
        <v>4145</v>
      </c>
      <c r="J60" s="14">
        <v>2843</v>
      </c>
    </row>
    <row r="61" spans="2:10" x14ac:dyDescent="0.2">
      <c r="D61" s="13"/>
      <c r="E61" s="14"/>
      <c r="F61" s="14"/>
      <c r="G61" s="14"/>
      <c r="H61" s="14"/>
      <c r="I61" s="14"/>
      <c r="J61" s="14"/>
    </row>
    <row r="62" spans="2:10" x14ac:dyDescent="0.2">
      <c r="B62" s="1" t="s">
        <v>517</v>
      </c>
      <c r="D62" s="13">
        <v>469</v>
      </c>
      <c r="E62" s="14">
        <v>469</v>
      </c>
      <c r="F62" s="15" t="s">
        <v>18</v>
      </c>
      <c r="G62" s="15" t="s">
        <v>18</v>
      </c>
      <c r="H62" s="15" t="s">
        <v>18</v>
      </c>
      <c r="I62" s="15" t="s">
        <v>18</v>
      </c>
      <c r="J62" s="15" t="s">
        <v>18</v>
      </c>
    </row>
    <row r="63" spans="2:10" x14ac:dyDescent="0.2">
      <c r="B63" s="1" t="s">
        <v>520</v>
      </c>
      <c r="D63" s="13">
        <v>4265</v>
      </c>
      <c r="E63" s="14">
        <v>3712</v>
      </c>
      <c r="F63" s="14">
        <v>186</v>
      </c>
      <c r="G63" s="14">
        <v>31</v>
      </c>
      <c r="H63" s="14">
        <v>30</v>
      </c>
      <c r="I63" s="14">
        <v>306</v>
      </c>
      <c r="J63" s="15" t="s">
        <v>18</v>
      </c>
    </row>
    <row r="64" spans="2:10" x14ac:dyDescent="0.2">
      <c r="B64" s="1" t="s">
        <v>521</v>
      </c>
      <c r="D64" s="13">
        <v>56999</v>
      </c>
      <c r="E64" s="14">
        <v>35581</v>
      </c>
      <c r="F64" s="14">
        <v>1568</v>
      </c>
      <c r="G64" s="14">
        <v>2441</v>
      </c>
      <c r="H64" s="14">
        <v>4934</v>
      </c>
      <c r="I64" s="14">
        <v>12470</v>
      </c>
      <c r="J64" s="15" t="s">
        <v>18</v>
      </c>
    </row>
    <row r="65" spans="1:10" x14ac:dyDescent="0.2">
      <c r="B65" s="1" t="s">
        <v>522</v>
      </c>
      <c r="D65" s="13">
        <v>7778</v>
      </c>
      <c r="E65" s="14">
        <v>7445</v>
      </c>
      <c r="F65" s="14">
        <v>56</v>
      </c>
      <c r="G65" s="14">
        <v>25</v>
      </c>
      <c r="H65" s="14">
        <v>132</v>
      </c>
      <c r="I65" s="14">
        <v>120</v>
      </c>
      <c r="J65" s="15" t="s">
        <v>18</v>
      </c>
    </row>
    <row r="66" spans="1:10" x14ac:dyDescent="0.2">
      <c r="D66" s="13"/>
      <c r="E66" s="14"/>
      <c r="F66" s="14"/>
      <c r="G66" s="14"/>
      <c r="H66" s="14"/>
      <c r="I66" s="14"/>
      <c r="J66" s="14"/>
    </row>
    <row r="67" spans="1:10" x14ac:dyDescent="0.2">
      <c r="B67" s="1" t="s">
        <v>523</v>
      </c>
      <c r="D67" s="13">
        <v>1296</v>
      </c>
      <c r="E67" s="14">
        <v>765</v>
      </c>
      <c r="F67" s="14">
        <v>167</v>
      </c>
      <c r="G67" s="14">
        <v>32</v>
      </c>
      <c r="H67" s="14">
        <v>181</v>
      </c>
      <c r="I67" s="14">
        <v>150</v>
      </c>
      <c r="J67" s="15" t="s">
        <v>18</v>
      </c>
    </row>
    <row r="68" spans="1:10" x14ac:dyDescent="0.2">
      <c r="B68" s="1" t="s">
        <v>524</v>
      </c>
      <c r="D68" s="13">
        <v>66458</v>
      </c>
      <c r="E68" s="14">
        <v>55571</v>
      </c>
      <c r="F68" s="14">
        <v>944</v>
      </c>
      <c r="G68" s="14">
        <v>1057</v>
      </c>
      <c r="H68" s="14">
        <v>3383</v>
      </c>
      <c r="I68" s="14">
        <v>4751</v>
      </c>
      <c r="J68" s="14">
        <v>748</v>
      </c>
    </row>
    <row r="69" spans="1:10" x14ac:dyDescent="0.2">
      <c r="B69" s="1" t="s">
        <v>525</v>
      </c>
      <c r="D69" s="13">
        <v>4938</v>
      </c>
      <c r="E69" s="14">
        <v>4938</v>
      </c>
      <c r="F69" s="15" t="s">
        <v>18</v>
      </c>
      <c r="G69" s="15" t="s">
        <v>18</v>
      </c>
      <c r="H69" s="15" t="s">
        <v>18</v>
      </c>
      <c r="I69" s="15" t="s">
        <v>18</v>
      </c>
      <c r="J69" s="15" t="s">
        <v>18</v>
      </c>
    </row>
    <row r="70" spans="1:10" x14ac:dyDescent="0.2">
      <c r="B70" s="1" t="s">
        <v>526</v>
      </c>
      <c r="D70" s="13">
        <v>1453</v>
      </c>
      <c r="E70" s="14">
        <v>1226</v>
      </c>
      <c r="F70" s="14">
        <v>24</v>
      </c>
      <c r="G70" s="14">
        <v>17</v>
      </c>
      <c r="H70" s="14">
        <v>77</v>
      </c>
      <c r="I70" s="14">
        <v>93</v>
      </c>
      <c r="J70" s="15" t="s">
        <v>18</v>
      </c>
    </row>
    <row r="71" spans="1:10" ht="18" thickBot="1" x14ac:dyDescent="0.25">
      <c r="B71" s="4"/>
      <c r="C71" s="4"/>
      <c r="D71" s="69"/>
      <c r="E71" s="67"/>
      <c r="F71" s="67"/>
      <c r="G71" s="67"/>
      <c r="H71" s="67"/>
      <c r="I71" s="67"/>
      <c r="J71" s="67"/>
    </row>
    <row r="72" spans="1:10" x14ac:dyDescent="0.2">
      <c r="D72" s="1" t="s">
        <v>427</v>
      </c>
      <c r="H72" s="1" t="s">
        <v>529</v>
      </c>
    </row>
    <row r="73" spans="1:10" x14ac:dyDescent="0.2">
      <c r="A73" s="1"/>
    </row>
  </sheetData>
  <phoneticPr fontId="2"/>
  <pageMargins left="0.34" right="0.69" top="0.49" bottom="0.56000000000000005" header="0.51200000000000001" footer="0.51200000000000001"/>
  <pageSetup paperSize="12" scale="7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/>
  </sheetViews>
  <sheetFormatPr defaultColWidth="12.125" defaultRowHeight="17.25" x14ac:dyDescent="0.2"/>
  <cols>
    <col min="1" max="1" width="13.375" style="2" customWidth="1"/>
    <col min="2" max="3" width="14.625" style="2" customWidth="1"/>
    <col min="4" max="7" width="13.375" style="2" customWidth="1"/>
    <col min="8" max="8" width="12.125" style="2"/>
    <col min="9" max="9" width="13.375" style="2" customWidth="1"/>
    <col min="10" max="256" width="12.125" style="2"/>
    <col min="257" max="257" width="13.375" style="2" customWidth="1"/>
    <col min="258" max="259" width="14.625" style="2" customWidth="1"/>
    <col min="260" max="263" width="13.375" style="2" customWidth="1"/>
    <col min="264" max="264" width="12.125" style="2"/>
    <col min="265" max="265" width="13.375" style="2" customWidth="1"/>
    <col min="266" max="512" width="12.125" style="2"/>
    <col min="513" max="513" width="13.375" style="2" customWidth="1"/>
    <col min="514" max="515" width="14.625" style="2" customWidth="1"/>
    <col min="516" max="519" width="13.375" style="2" customWidth="1"/>
    <col min="520" max="520" width="12.125" style="2"/>
    <col min="521" max="521" width="13.375" style="2" customWidth="1"/>
    <col min="522" max="768" width="12.125" style="2"/>
    <col min="769" max="769" width="13.375" style="2" customWidth="1"/>
    <col min="770" max="771" width="14.625" style="2" customWidth="1"/>
    <col min="772" max="775" width="13.375" style="2" customWidth="1"/>
    <col min="776" max="776" width="12.125" style="2"/>
    <col min="777" max="777" width="13.375" style="2" customWidth="1"/>
    <col min="778" max="1024" width="12.125" style="2"/>
    <col min="1025" max="1025" width="13.375" style="2" customWidth="1"/>
    <col min="1026" max="1027" width="14.625" style="2" customWidth="1"/>
    <col min="1028" max="1031" width="13.375" style="2" customWidth="1"/>
    <col min="1032" max="1032" width="12.125" style="2"/>
    <col min="1033" max="1033" width="13.375" style="2" customWidth="1"/>
    <col min="1034" max="1280" width="12.125" style="2"/>
    <col min="1281" max="1281" width="13.375" style="2" customWidth="1"/>
    <col min="1282" max="1283" width="14.625" style="2" customWidth="1"/>
    <col min="1284" max="1287" width="13.375" style="2" customWidth="1"/>
    <col min="1288" max="1288" width="12.125" style="2"/>
    <col min="1289" max="1289" width="13.375" style="2" customWidth="1"/>
    <col min="1290" max="1536" width="12.125" style="2"/>
    <col min="1537" max="1537" width="13.375" style="2" customWidth="1"/>
    <col min="1538" max="1539" width="14.625" style="2" customWidth="1"/>
    <col min="1540" max="1543" width="13.375" style="2" customWidth="1"/>
    <col min="1544" max="1544" width="12.125" style="2"/>
    <col min="1545" max="1545" width="13.375" style="2" customWidth="1"/>
    <col min="1546" max="1792" width="12.125" style="2"/>
    <col min="1793" max="1793" width="13.375" style="2" customWidth="1"/>
    <col min="1794" max="1795" width="14.625" style="2" customWidth="1"/>
    <col min="1796" max="1799" width="13.375" style="2" customWidth="1"/>
    <col min="1800" max="1800" width="12.125" style="2"/>
    <col min="1801" max="1801" width="13.375" style="2" customWidth="1"/>
    <col min="1802" max="2048" width="12.125" style="2"/>
    <col min="2049" max="2049" width="13.375" style="2" customWidth="1"/>
    <col min="2050" max="2051" width="14.625" style="2" customWidth="1"/>
    <col min="2052" max="2055" width="13.375" style="2" customWidth="1"/>
    <col min="2056" max="2056" width="12.125" style="2"/>
    <col min="2057" max="2057" width="13.375" style="2" customWidth="1"/>
    <col min="2058" max="2304" width="12.125" style="2"/>
    <col min="2305" max="2305" width="13.375" style="2" customWidth="1"/>
    <col min="2306" max="2307" width="14.625" style="2" customWidth="1"/>
    <col min="2308" max="2311" width="13.375" style="2" customWidth="1"/>
    <col min="2312" max="2312" width="12.125" style="2"/>
    <col min="2313" max="2313" width="13.375" style="2" customWidth="1"/>
    <col min="2314" max="2560" width="12.125" style="2"/>
    <col min="2561" max="2561" width="13.375" style="2" customWidth="1"/>
    <col min="2562" max="2563" width="14.625" style="2" customWidth="1"/>
    <col min="2564" max="2567" width="13.375" style="2" customWidth="1"/>
    <col min="2568" max="2568" width="12.125" style="2"/>
    <col min="2569" max="2569" width="13.375" style="2" customWidth="1"/>
    <col min="2570" max="2816" width="12.125" style="2"/>
    <col min="2817" max="2817" width="13.375" style="2" customWidth="1"/>
    <col min="2818" max="2819" width="14.625" style="2" customWidth="1"/>
    <col min="2820" max="2823" width="13.375" style="2" customWidth="1"/>
    <col min="2824" max="2824" width="12.125" style="2"/>
    <col min="2825" max="2825" width="13.375" style="2" customWidth="1"/>
    <col min="2826" max="3072" width="12.125" style="2"/>
    <col min="3073" max="3073" width="13.375" style="2" customWidth="1"/>
    <col min="3074" max="3075" width="14.625" style="2" customWidth="1"/>
    <col min="3076" max="3079" width="13.375" style="2" customWidth="1"/>
    <col min="3080" max="3080" width="12.125" style="2"/>
    <col min="3081" max="3081" width="13.375" style="2" customWidth="1"/>
    <col min="3082" max="3328" width="12.125" style="2"/>
    <col min="3329" max="3329" width="13.375" style="2" customWidth="1"/>
    <col min="3330" max="3331" width="14.625" style="2" customWidth="1"/>
    <col min="3332" max="3335" width="13.375" style="2" customWidth="1"/>
    <col min="3336" max="3336" width="12.125" style="2"/>
    <col min="3337" max="3337" width="13.375" style="2" customWidth="1"/>
    <col min="3338" max="3584" width="12.125" style="2"/>
    <col min="3585" max="3585" width="13.375" style="2" customWidth="1"/>
    <col min="3586" max="3587" width="14.625" style="2" customWidth="1"/>
    <col min="3588" max="3591" width="13.375" style="2" customWidth="1"/>
    <col min="3592" max="3592" width="12.125" style="2"/>
    <col min="3593" max="3593" width="13.375" style="2" customWidth="1"/>
    <col min="3594" max="3840" width="12.125" style="2"/>
    <col min="3841" max="3841" width="13.375" style="2" customWidth="1"/>
    <col min="3842" max="3843" width="14.625" style="2" customWidth="1"/>
    <col min="3844" max="3847" width="13.375" style="2" customWidth="1"/>
    <col min="3848" max="3848" width="12.125" style="2"/>
    <col min="3849" max="3849" width="13.375" style="2" customWidth="1"/>
    <col min="3850" max="4096" width="12.125" style="2"/>
    <col min="4097" max="4097" width="13.375" style="2" customWidth="1"/>
    <col min="4098" max="4099" width="14.625" style="2" customWidth="1"/>
    <col min="4100" max="4103" width="13.375" style="2" customWidth="1"/>
    <col min="4104" max="4104" width="12.125" style="2"/>
    <col min="4105" max="4105" width="13.375" style="2" customWidth="1"/>
    <col min="4106" max="4352" width="12.125" style="2"/>
    <col min="4353" max="4353" width="13.375" style="2" customWidth="1"/>
    <col min="4354" max="4355" width="14.625" style="2" customWidth="1"/>
    <col min="4356" max="4359" width="13.375" style="2" customWidth="1"/>
    <col min="4360" max="4360" width="12.125" style="2"/>
    <col min="4361" max="4361" width="13.375" style="2" customWidth="1"/>
    <col min="4362" max="4608" width="12.125" style="2"/>
    <col min="4609" max="4609" width="13.375" style="2" customWidth="1"/>
    <col min="4610" max="4611" width="14.625" style="2" customWidth="1"/>
    <col min="4612" max="4615" width="13.375" style="2" customWidth="1"/>
    <col min="4616" max="4616" width="12.125" style="2"/>
    <col min="4617" max="4617" width="13.375" style="2" customWidth="1"/>
    <col min="4618" max="4864" width="12.125" style="2"/>
    <col min="4865" max="4865" width="13.375" style="2" customWidth="1"/>
    <col min="4866" max="4867" width="14.625" style="2" customWidth="1"/>
    <col min="4868" max="4871" width="13.375" style="2" customWidth="1"/>
    <col min="4872" max="4872" width="12.125" style="2"/>
    <col min="4873" max="4873" width="13.375" style="2" customWidth="1"/>
    <col min="4874" max="5120" width="12.125" style="2"/>
    <col min="5121" max="5121" width="13.375" style="2" customWidth="1"/>
    <col min="5122" max="5123" width="14.625" style="2" customWidth="1"/>
    <col min="5124" max="5127" width="13.375" style="2" customWidth="1"/>
    <col min="5128" max="5128" width="12.125" style="2"/>
    <col min="5129" max="5129" width="13.375" style="2" customWidth="1"/>
    <col min="5130" max="5376" width="12.125" style="2"/>
    <col min="5377" max="5377" width="13.375" style="2" customWidth="1"/>
    <col min="5378" max="5379" width="14.625" style="2" customWidth="1"/>
    <col min="5380" max="5383" width="13.375" style="2" customWidth="1"/>
    <col min="5384" max="5384" width="12.125" style="2"/>
    <col min="5385" max="5385" width="13.375" style="2" customWidth="1"/>
    <col min="5386" max="5632" width="12.125" style="2"/>
    <col min="5633" max="5633" width="13.375" style="2" customWidth="1"/>
    <col min="5634" max="5635" width="14.625" style="2" customWidth="1"/>
    <col min="5636" max="5639" width="13.375" style="2" customWidth="1"/>
    <col min="5640" max="5640" width="12.125" style="2"/>
    <col min="5641" max="5641" width="13.375" style="2" customWidth="1"/>
    <col min="5642" max="5888" width="12.125" style="2"/>
    <col min="5889" max="5889" width="13.375" style="2" customWidth="1"/>
    <col min="5890" max="5891" width="14.625" style="2" customWidth="1"/>
    <col min="5892" max="5895" width="13.375" style="2" customWidth="1"/>
    <col min="5896" max="5896" width="12.125" style="2"/>
    <col min="5897" max="5897" width="13.375" style="2" customWidth="1"/>
    <col min="5898" max="6144" width="12.125" style="2"/>
    <col min="6145" max="6145" width="13.375" style="2" customWidth="1"/>
    <col min="6146" max="6147" width="14.625" style="2" customWidth="1"/>
    <col min="6148" max="6151" width="13.375" style="2" customWidth="1"/>
    <col min="6152" max="6152" width="12.125" style="2"/>
    <col min="6153" max="6153" width="13.375" style="2" customWidth="1"/>
    <col min="6154" max="6400" width="12.125" style="2"/>
    <col min="6401" max="6401" width="13.375" style="2" customWidth="1"/>
    <col min="6402" max="6403" width="14.625" style="2" customWidth="1"/>
    <col min="6404" max="6407" width="13.375" style="2" customWidth="1"/>
    <col min="6408" max="6408" width="12.125" style="2"/>
    <col min="6409" max="6409" width="13.375" style="2" customWidth="1"/>
    <col min="6410" max="6656" width="12.125" style="2"/>
    <col min="6657" max="6657" width="13.375" style="2" customWidth="1"/>
    <col min="6658" max="6659" width="14.625" style="2" customWidth="1"/>
    <col min="6660" max="6663" width="13.375" style="2" customWidth="1"/>
    <col min="6664" max="6664" width="12.125" style="2"/>
    <col min="6665" max="6665" width="13.375" style="2" customWidth="1"/>
    <col min="6666" max="6912" width="12.125" style="2"/>
    <col min="6913" max="6913" width="13.375" style="2" customWidth="1"/>
    <col min="6914" max="6915" width="14.625" style="2" customWidth="1"/>
    <col min="6916" max="6919" width="13.375" style="2" customWidth="1"/>
    <col min="6920" max="6920" width="12.125" style="2"/>
    <col min="6921" max="6921" width="13.375" style="2" customWidth="1"/>
    <col min="6922" max="7168" width="12.125" style="2"/>
    <col min="7169" max="7169" width="13.375" style="2" customWidth="1"/>
    <col min="7170" max="7171" width="14.625" style="2" customWidth="1"/>
    <col min="7172" max="7175" width="13.375" style="2" customWidth="1"/>
    <col min="7176" max="7176" width="12.125" style="2"/>
    <col min="7177" max="7177" width="13.375" style="2" customWidth="1"/>
    <col min="7178" max="7424" width="12.125" style="2"/>
    <col min="7425" max="7425" width="13.375" style="2" customWidth="1"/>
    <col min="7426" max="7427" width="14.625" style="2" customWidth="1"/>
    <col min="7428" max="7431" width="13.375" style="2" customWidth="1"/>
    <col min="7432" max="7432" width="12.125" style="2"/>
    <col min="7433" max="7433" width="13.375" style="2" customWidth="1"/>
    <col min="7434" max="7680" width="12.125" style="2"/>
    <col min="7681" max="7681" width="13.375" style="2" customWidth="1"/>
    <col min="7682" max="7683" width="14.625" style="2" customWidth="1"/>
    <col min="7684" max="7687" width="13.375" style="2" customWidth="1"/>
    <col min="7688" max="7688" width="12.125" style="2"/>
    <col min="7689" max="7689" width="13.375" style="2" customWidth="1"/>
    <col min="7690" max="7936" width="12.125" style="2"/>
    <col min="7937" max="7937" width="13.375" style="2" customWidth="1"/>
    <col min="7938" max="7939" width="14.625" style="2" customWidth="1"/>
    <col min="7940" max="7943" width="13.375" style="2" customWidth="1"/>
    <col min="7944" max="7944" width="12.125" style="2"/>
    <col min="7945" max="7945" width="13.375" style="2" customWidth="1"/>
    <col min="7946" max="8192" width="12.125" style="2"/>
    <col min="8193" max="8193" width="13.375" style="2" customWidth="1"/>
    <col min="8194" max="8195" width="14.625" style="2" customWidth="1"/>
    <col min="8196" max="8199" width="13.375" style="2" customWidth="1"/>
    <col min="8200" max="8200" width="12.125" style="2"/>
    <col min="8201" max="8201" width="13.375" style="2" customWidth="1"/>
    <col min="8202" max="8448" width="12.125" style="2"/>
    <col min="8449" max="8449" width="13.375" style="2" customWidth="1"/>
    <col min="8450" max="8451" width="14.625" style="2" customWidth="1"/>
    <col min="8452" max="8455" width="13.375" style="2" customWidth="1"/>
    <col min="8456" max="8456" width="12.125" style="2"/>
    <col min="8457" max="8457" width="13.375" style="2" customWidth="1"/>
    <col min="8458" max="8704" width="12.125" style="2"/>
    <col min="8705" max="8705" width="13.375" style="2" customWidth="1"/>
    <col min="8706" max="8707" width="14.625" style="2" customWidth="1"/>
    <col min="8708" max="8711" width="13.375" style="2" customWidth="1"/>
    <col min="8712" max="8712" width="12.125" style="2"/>
    <col min="8713" max="8713" width="13.375" style="2" customWidth="1"/>
    <col min="8714" max="8960" width="12.125" style="2"/>
    <col min="8961" max="8961" width="13.375" style="2" customWidth="1"/>
    <col min="8962" max="8963" width="14.625" style="2" customWidth="1"/>
    <col min="8964" max="8967" width="13.375" style="2" customWidth="1"/>
    <col min="8968" max="8968" width="12.125" style="2"/>
    <col min="8969" max="8969" width="13.375" style="2" customWidth="1"/>
    <col min="8970" max="9216" width="12.125" style="2"/>
    <col min="9217" max="9217" width="13.375" style="2" customWidth="1"/>
    <col min="9218" max="9219" width="14.625" style="2" customWidth="1"/>
    <col min="9220" max="9223" width="13.375" style="2" customWidth="1"/>
    <col min="9224" max="9224" width="12.125" style="2"/>
    <col min="9225" max="9225" width="13.375" style="2" customWidth="1"/>
    <col min="9226" max="9472" width="12.125" style="2"/>
    <col min="9473" max="9473" width="13.375" style="2" customWidth="1"/>
    <col min="9474" max="9475" width="14.625" style="2" customWidth="1"/>
    <col min="9476" max="9479" width="13.375" style="2" customWidth="1"/>
    <col min="9480" max="9480" width="12.125" style="2"/>
    <col min="9481" max="9481" width="13.375" style="2" customWidth="1"/>
    <col min="9482" max="9728" width="12.125" style="2"/>
    <col min="9729" max="9729" width="13.375" style="2" customWidth="1"/>
    <col min="9730" max="9731" width="14.625" style="2" customWidth="1"/>
    <col min="9732" max="9735" width="13.375" style="2" customWidth="1"/>
    <col min="9736" max="9736" width="12.125" style="2"/>
    <col min="9737" max="9737" width="13.375" style="2" customWidth="1"/>
    <col min="9738" max="9984" width="12.125" style="2"/>
    <col min="9985" max="9985" width="13.375" style="2" customWidth="1"/>
    <col min="9986" max="9987" width="14.625" style="2" customWidth="1"/>
    <col min="9988" max="9991" width="13.375" style="2" customWidth="1"/>
    <col min="9992" max="9992" width="12.125" style="2"/>
    <col min="9993" max="9993" width="13.375" style="2" customWidth="1"/>
    <col min="9994" max="10240" width="12.125" style="2"/>
    <col min="10241" max="10241" width="13.375" style="2" customWidth="1"/>
    <col min="10242" max="10243" width="14.625" style="2" customWidth="1"/>
    <col min="10244" max="10247" width="13.375" style="2" customWidth="1"/>
    <col min="10248" max="10248" width="12.125" style="2"/>
    <col min="10249" max="10249" width="13.375" style="2" customWidth="1"/>
    <col min="10250" max="10496" width="12.125" style="2"/>
    <col min="10497" max="10497" width="13.375" style="2" customWidth="1"/>
    <col min="10498" max="10499" width="14.625" style="2" customWidth="1"/>
    <col min="10500" max="10503" width="13.375" style="2" customWidth="1"/>
    <col min="10504" max="10504" width="12.125" style="2"/>
    <col min="10505" max="10505" width="13.375" style="2" customWidth="1"/>
    <col min="10506" max="10752" width="12.125" style="2"/>
    <col min="10753" max="10753" width="13.375" style="2" customWidth="1"/>
    <col min="10754" max="10755" width="14.625" style="2" customWidth="1"/>
    <col min="10756" max="10759" width="13.375" style="2" customWidth="1"/>
    <col min="10760" max="10760" width="12.125" style="2"/>
    <col min="10761" max="10761" width="13.375" style="2" customWidth="1"/>
    <col min="10762" max="11008" width="12.125" style="2"/>
    <col min="11009" max="11009" width="13.375" style="2" customWidth="1"/>
    <col min="11010" max="11011" width="14.625" style="2" customWidth="1"/>
    <col min="11012" max="11015" width="13.375" style="2" customWidth="1"/>
    <col min="11016" max="11016" width="12.125" style="2"/>
    <col min="11017" max="11017" width="13.375" style="2" customWidth="1"/>
    <col min="11018" max="11264" width="12.125" style="2"/>
    <col min="11265" max="11265" width="13.375" style="2" customWidth="1"/>
    <col min="11266" max="11267" width="14.625" style="2" customWidth="1"/>
    <col min="11268" max="11271" width="13.375" style="2" customWidth="1"/>
    <col min="11272" max="11272" width="12.125" style="2"/>
    <col min="11273" max="11273" width="13.375" style="2" customWidth="1"/>
    <col min="11274" max="11520" width="12.125" style="2"/>
    <col min="11521" max="11521" width="13.375" style="2" customWidth="1"/>
    <col min="11522" max="11523" width="14.625" style="2" customWidth="1"/>
    <col min="11524" max="11527" width="13.375" style="2" customWidth="1"/>
    <col min="11528" max="11528" width="12.125" style="2"/>
    <col min="11529" max="11529" width="13.375" style="2" customWidth="1"/>
    <col min="11530" max="11776" width="12.125" style="2"/>
    <col min="11777" max="11777" width="13.375" style="2" customWidth="1"/>
    <col min="11778" max="11779" width="14.625" style="2" customWidth="1"/>
    <col min="11780" max="11783" width="13.375" style="2" customWidth="1"/>
    <col min="11784" max="11784" width="12.125" style="2"/>
    <col min="11785" max="11785" width="13.375" style="2" customWidth="1"/>
    <col min="11786" max="12032" width="12.125" style="2"/>
    <col min="12033" max="12033" width="13.375" style="2" customWidth="1"/>
    <col min="12034" max="12035" width="14.625" style="2" customWidth="1"/>
    <col min="12036" max="12039" width="13.375" style="2" customWidth="1"/>
    <col min="12040" max="12040" width="12.125" style="2"/>
    <col min="12041" max="12041" width="13.375" style="2" customWidth="1"/>
    <col min="12042" max="12288" width="12.125" style="2"/>
    <col min="12289" max="12289" width="13.375" style="2" customWidth="1"/>
    <col min="12290" max="12291" width="14.625" style="2" customWidth="1"/>
    <col min="12292" max="12295" width="13.375" style="2" customWidth="1"/>
    <col min="12296" max="12296" width="12.125" style="2"/>
    <col min="12297" max="12297" width="13.375" style="2" customWidth="1"/>
    <col min="12298" max="12544" width="12.125" style="2"/>
    <col min="12545" max="12545" width="13.375" style="2" customWidth="1"/>
    <col min="12546" max="12547" width="14.625" style="2" customWidth="1"/>
    <col min="12548" max="12551" width="13.375" style="2" customWidth="1"/>
    <col min="12552" max="12552" width="12.125" style="2"/>
    <col min="12553" max="12553" width="13.375" style="2" customWidth="1"/>
    <col min="12554" max="12800" width="12.125" style="2"/>
    <col min="12801" max="12801" width="13.375" style="2" customWidth="1"/>
    <col min="12802" max="12803" width="14.625" style="2" customWidth="1"/>
    <col min="12804" max="12807" width="13.375" style="2" customWidth="1"/>
    <col min="12808" max="12808" width="12.125" style="2"/>
    <col min="12809" max="12809" width="13.375" style="2" customWidth="1"/>
    <col min="12810" max="13056" width="12.125" style="2"/>
    <col min="13057" max="13057" width="13.375" style="2" customWidth="1"/>
    <col min="13058" max="13059" width="14.625" style="2" customWidth="1"/>
    <col min="13060" max="13063" width="13.375" style="2" customWidth="1"/>
    <col min="13064" max="13064" width="12.125" style="2"/>
    <col min="13065" max="13065" width="13.375" style="2" customWidth="1"/>
    <col min="13066" max="13312" width="12.125" style="2"/>
    <col min="13313" max="13313" width="13.375" style="2" customWidth="1"/>
    <col min="13314" max="13315" width="14.625" style="2" customWidth="1"/>
    <col min="13316" max="13319" width="13.375" style="2" customWidth="1"/>
    <col min="13320" max="13320" width="12.125" style="2"/>
    <col min="13321" max="13321" width="13.375" style="2" customWidth="1"/>
    <col min="13322" max="13568" width="12.125" style="2"/>
    <col min="13569" max="13569" width="13.375" style="2" customWidth="1"/>
    <col min="13570" max="13571" width="14.625" style="2" customWidth="1"/>
    <col min="13572" max="13575" width="13.375" style="2" customWidth="1"/>
    <col min="13576" max="13576" width="12.125" style="2"/>
    <col min="13577" max="13577" width="13.375" style="2" customWidth="1"/>
    <col min="13578" max="13824" width="12.125" style="2"/>
    <col min="13825" max="13825" width="13.375" style="2" customWidth="1"/>
    <col min="13826" max="13827" width="14.625" style="2" customWidth="1"/>
    <col min="13828" max="13831" width="13.375" style="2" customWidth="1"/>
    <col min="13832" max="13832" width="12.125" style="2"/>
    <col min="13833" max="13833" width="13.375" style="2" customWidth="1"/>
    <col min="13834" max="14080" width="12.125" style="2"/>
    <col min="14081" max="14081" width="13.375" style="2" customWidth="1"/>
    <col min="14082" max="14083" width="14.625" style="2" customWidth="1"/>
    <col min="14084" max="14087" width="13.375" style="2" customWidth="1"/>
    <col min="14088" max="14088" width="12.125" style="2"/>
    <col min="14089" max="14089" width="13.375" style="2" customWidth="1"/>
    <col min="14090" max="14336" width="12.125" style="2"/>
    <col min="14337" max="14337" width="13.375" style="2" customWidth="1"/>
    <col min="14338" max="14339" width="14.625" style="2" customWidth="1"/>
    <col min="14340" max="14343" width="13.375" style="2" customWidth="1"/>
    <col min="14344" max="14344" width="12.125" style="2"/>
    <col min="14345" max="14345" width="13.375" style="2" customWidth="1"/>
    <col min="14346" max="14592" width="12.125" style="2"/>
    <col min="14593" max="14593" width="13.375" style="2" customWidth="1"/>
    <col min="14594" max="14595" width="14.625" style="2" customWidth="1"/>
    <col min="14596" max="14599" width="13.375" style="2" customWidth="1"/>
    <col min="14600" max="14600" width="12.125" style="2"/>
    <col min="14601" max="14601" width="13.375" style="2" customWidth="1"/>
    <col min="14602" max="14848" width="12.125" style="2"/>
    <col min="14849" max="14849" width="13.375" style="2" customWidth="1"/>
    <col min="14850" max="14851" width="14.625" style="2" customWidth="1"/>
    <col min="14852" max="14855" width="13.375" style="2" customWidth="1"/>
    <col min="14856" max="14856" width="12.125" style="2"/>
    <col min="14857" max="14857" width="13.375" style="2" customWidth="1"/>
    <col min="14858" max="15104" width="12.125" style="2"/>
    <col min="15105" max="15105" width="13.375" style="2" customWidth="1"/>
    <col min="15106" max="15107" width="14.625" style="2" customWidth="1"/>
    <col min="15108" max="15111" width="13.375" style="2" customWidth="1"/>
    <col min="15112" max="15112" width="12.125" style="2"/>
    <col min="15113" max="15113" width="13.375" style="2" customWidth="1"/>
    <col min="15114" max="15360" width="12.125" style="2"/>
    <col min="15361" max="15361" width="13.375" style="2" customWidth="1"/>
    <col min="15362" max="15363" width="14.625" style="2" customWidth="1"/>
    <col min="15364" max="15367" width="13.375" style="2" customWidth="1"/>
    <col min="15368" max="15368" width="12.125" style="2"/>
    <col min="15369" max="15369" width="13.375" style="2" customWidth="1"/>
    <col min="15370" max="15616" width="12.125" style="2"/>
    <col min="15617" max="15617" width="13.375" style="2" customWidth="1"/>
    <col min="15618" max="15619" width="14.625" style="2" customWidth="1"/>
    <col min="15620" max="15623" width="13.375" style="2" customWidth="1"/>
    <col min="15624" max="15624" width="12.125" style="2"/>
    <col min="15625" max="15625" width="13.375" style="2" customWidth="1"/>
    <col min="15626" max="15872" width="12.125" style="2"/>
    <col min="15873" max="15873" width="13.375" style="2" customWidth="1"/>
    <col min="15874" max="15875" width="14.625" style="2" customWidth="1"/>
    <col min="15876" max="15879" width="13.375" style="2" customWidth="1"/>
    <col min="15880" max="15880" width="12.125" style="2"/>
    <col min="15881" max="15881" width="13.375" style="2" customWidth="1"/>
    <col min="15882" max="16128" width="12.125" style="2"/>
    <col min="16129" max="16129" width="13.375" style="2" customWidth="1"/>
    <col min="16130" max="16131" width="14.625" style="2" customWidth="1"/>
    <col min="16132" max="16135" width="13.375" style="2" customWidth="1"/>
    <col min="16136" max="16136" width="12.125" style="2"/>
    <col min="16137" max="16137" width="13.375" style="2" customWidth="1"/>
    <col min="16138" max="16384" width="12.125" style="2"/>
  </cols>
  <sheetData>
    <row r="1" spans="1:11" x14ac:dyDescent="0.2">
      <c r="A1" s="1"/>
    </row>
    <row r="6" spans="1:11" x14ac:dyDescent="0.2">
      <c r="E6" s="3" t="s">
        <v>530</v>
      </c>
    </row>
    <row r="7" spans="1:11" ht="18" thickBot="1" x14ac:dyDescent="0.25">
      <c r="B7" s="4"/>
      <c r="C7" s="4"/>
      <c r="D7" s="4"/>
      <c r="E7" s="4"/>
      <c r="F7" s="21" t="s">
        <v>531</v>
      </c>
      <c r="G7" s="4"/>
      <c r="H7" s="4"/>
      <c r="I7" s="4"/>
      <c r="J7" s="4"/>
      <c r="K7" s="63" t="s">
        <v>74</v>
      </c>
    </row>
    <row r="8" spans="1:11" x14ac:dyDescent="0.2">
      <c r="C8" s="7"/>
      <c r="D8" s="8"/>
      <c r="E8" s="8"/>
      <c r="F8" s="7"/>
      <c r="G8" s="8"/>
      <c r="H8" s="8"/>
      <c r="I8" s="7"/>
      <c r="J8" s="8"/>
      <c r="K8" s="8"/>
    </row>
    <row r="9" spans="1:11" x14ac:dyDescent="0.2">
      <c r="C9" s="5" t="s">
        <v>415</v>
      </c>
      <c r="D9" s="7"/>
      <c r="E9" s="7"/>
      <c r="F9" s="5" t="s">
        <v>505</v>
      </c>
      <c r="G9" s="7"/>
      <c r="H9" s="7"/>
      <c r="I9" s="5" t="s">
        <v>417</v>
      </c>
      <c r="J9" s="7"/>
      <c r="K9" s="7"/>
    </row>
    <row r="10" spans="1:11" x14ac:dyDescent="0.2">
      <c r="B10" s="8"/>
      <c r="C10" s="9" t="s">
        <v>464</v>
      </c>
      <c r="D10" s="10" t="s">
        <v>532</v>
      </c>
      <c r="E10" s="10" t="s">
        <v>420</v>
      </c>
      <c r="F10" s="61"/>
      <c r="G10" s="10" t="s">
        <v>532</v>
      </c>
      <c r="H10" s="10" t="s">
        <v>533</v>
      </c>
      <c r="I10" s="9" t="s">
        <v>534</v>
      </c>
      <c r="J10" s="10" t="s">
        <v>532</v>
      </c>
      <c r="K10" s="10" t="s">
        <v>533</v>
      </c>
    </row>
    <row r="11" spans="1:11" x14ac:dyDescent="0.2">
      <c r="C11" s="7"/>
    </row>
    <row r="12" spans="1:11" x14ac:dyDescent="0.2">
      <c r="B12" s="135" t="s">
        <v>535</v>
      </c>
      <c r="C12" s="29">
        <f t="shared" ref="C12:K12" si="0">SUM(C14:C70)</f>
        <v>904667</v>
      </c>
      <c r="D12" s="30">
        <f t="shared" si="0"/>
        <v>423162</v>
      </c>
      <c r="E12" s="30">
        <f t="shared" si="0"/>
        <v>481505</v>
      </c>
      <c r="F12" s="30">
        <f t="shared" si="0"/>
        <v>521584</v>
      </c>
      <c r="G12" s="30">
        <f t="shared" si="0"/>
        <v>311152</v>
      </c>
      <c r="H12" s="30">
        <f t="shared" si="0"/>
        <v>210432</v>
      </c>
      <c r="I12" s="30">
        <f t="shared" si="0"/>
        <v>24467</v>
      </c>
      <c r="J12" s="30">
        <f t="shared" si="0"/>
        <v>16819</v>
      </c>
      <c r="K12" s="30">
        <f t="shared" si="0"/>
        <v>7648</v>
      </c>
    </row>
    <row r="13" spans="1:11" x14ac:dyDescent="0.2">
      <c r="C13" s="7"/>
    </row>
    <row r="14" spans="1:11" x14ac:dyDescent="0.2">
      <c r="B14" s="1" t="s">
        <v>148</v>
      </c>
      <c r="C14" s="62">
        <f t="shared" ref="C14:C20" si="1">D14+E14</f>
        <v>331968</v>
      </c>
      <c r="D14" s="14">
        <v>155863</v>
      </c>
      <c r="E14" s="14">
        <v>176105</v>
      </c>
      <c r="F14" s="64">
        <f t="shared" ref="F14:F20" si="2">G14+H14</f>
        <v>188322</v>
      </c>
      <c r="G14" s="14">
        <v>115183</v>
      </c>
      <c r="H14" s="14">
        <v>73139</v>
      </c>
      <c r="I14" s="64">
        <f t="shared" ref="I14:I20" si="3">J14+K14</f>
        <v>10462</v>
      </c>
      <c r="J14" s="14">
        <v>7022</v>
      </c>
      <c r="K14" s="14">
        <v>3440</v>
      </c>
    </row>
    <row r="15" spans="1:11" x14ac:dyDescent="0.2">
      <c r="B15" s="1" t="s">
        <v>141</v>
      </c>
      <c r="C15" s="62">
        <f t="shared" si="1"/>
        <v>40399</v>
      </c>
      <c r="D15" s="14">
        <v>18518</v>
      </c>
      <c r="E15" s="14">
        <v>21881</v>
      </c>
      <c r="F15" s="64">
        <f t="shared" si="2"/>
        <v>22523</v>
      </c>
      <c r="G15" s="14">
        <v>13295</v>
      </c>
      <c r="H15" s="14">
        <v>9228</v>
      </c>
      <c r="I15" s="64">
        <f t="shared" si="3"/>
        <v>1265</v>
      </c>
      <c r="J15" s="14">
        <v>896</v>
      </c>
      <c r="K15" s="14">
        <v>369</v>
      </c>
    </row>
    <row r="16" spans="1:11" x14ac:dyDescent="0.2">
      <c r="B16" s="1" t="s">
        <v>142</v>
      </c>
      <c r="C16" s="62">
        <f t="shared" si="1"/>
        <v>42902</v>
      </c>
      <c r="D16" s="14">
        <v>20215</v>
      </c>
      <c r="E16" s="14">
        <v>22687</v>
      </c>
      <c r="F16" s="64">
        <f t="shared" si="2"/>
        <v>24375</v>
      </c>
      <c r="G16" s="14">
        <v>15050</v>
      </c>
      <c r="H16" s="14">
        <v>9325</v>
      </c>
      <c r="I16" s="64">
        <f t="shared" si="3"/>
        <v>934</v>
      </c>
      <c r="J16" s="14">
        <v>590</v>
      </c>
      <c r="K16" s="14">
        <v>344</v>
      </c>
    </row>
    <row r="17" spans="2:11" x14ac:dyDescent="0.2">
      <c r="B17" s="1" t="s">
        <v>143</v>
      </c>
      <c r="C17" s="62">
        <f t="shared" si="1"/>
        <v>28440</v>
      </c>
      <c r="D17" s="14">
        <v>13271</v>
      </c>
      <c r="E17" s="14">
        <v>15169</v>
      </c>
      <c r="F17" s="64">
        <f t="shared" si="2"/>
        <v>16852</v>
      </c>
      <c r="G17" s="14">
        <v>10089</v>
      </c>
      <c r="H17" s="14">
        <v>6763</v>
      </c>
      <c r="I17" s="64">
        <f t="shared" si="3"/>
        <v>590</v>
      </c>
      <c r="J17" s="14">
        <v>422</v>
      </c>
      <c r="K17" s="14">
        <v>168</v>
      </c>
    </row>
    <row r="18" spans="2:11" x14ac:dyDescent="0.2">
      <c r="B18" s="1" t="s">
        <v>144</v>
      </c>
      <c r="C18" s="62">
        <f t="shared" si="1"/>
        <v>23805</v>
      </c>
      <c r="D18" s="14">
        <v>11348</v>
      </c>
      <c r="E18" s="14">
        <v>12457</v>
      </c>
      <c r="F18" s="64">
        <f t="shared" si="2"/>
        <v>13102</v>
      </c>
      <c r="G18" s="14">
        <v>7728</v>
      </c>
      <c r="H18" s="14">
        <v>5374</v>
      </c>
      <c r="I18" s="64">
        <f t="shared" si="3"/>
        <v>864</v>
      </c>
      <c r="J18" s="14">
        <v>614</v>
      </c>
      <c r="K18" s="14">
        <v>250</v>
      </c>
    </row>
    <row r="19" spans="2:11" x14ac:dyDescent="0.2">
      <c r="B19" s="1" t="s">
        <v>536</v>
      </c>
      <c r="C19" s="62">
        <f t="shared" si="1"/>
        <v>57978</v>
      </c>
      <c r="D19" s="14">
        <v>26933</v>
      </c>
      <c r="E19" s="14">
        <v>31045</v>
      </c>
      <c r="F19" s="64">
        <f t="shared" si="2"/>
        <v>35172</v>
      </c>
      <c r="G19" s="14">
        <v>20390</v>
      </c>
      <c r="H19" s="14">
        <v>14782</v>
      </c>
      <c r="I19" s="64">
        <f t="shared" si="3"/>
        <v>1585</v>
      </c>
      <c r="J19" s="14">
        <v>1072</v>
      </c>
      <c r="K19" s="14">
        <v>513</v>
      </c>
    </row>
    <row r="20" spans="2:11" x14ac:dyDescent="0.2">
      <c r="B20" s="1" t="s">
        <v>537</v>
      </c>
      <c r="C20" s="62">
        <f t="shared" si="1"/>
        <v>28783</v>
      </c>
      <c r="D20" s="14">
        <v>13010</v>
      </c>
      <c r="E20" s="14">
        <v>15773</v>
      </c>
      <c r="F20" s="64">
        <f t="shared" si="2"/>
        <v>15344</v>
      </c>
      <c r="G20" s="14">
        <v>8791</v>
      </c>
      <c r="H20" s="14">
        <v>6553</v>
      </c>
      <c r="I20" s="64">
        <f t="shared" si="3"/>
        <v>1030</v>
      </c>
      <c r="J20" s="14">
        <v>720</v>
      </c>
      <c r="K20" s="14">
        <v>310</v>
      </c>
    </row>
    <row r="21" spans="2:11" x14ac:dyDescent="0.2">
      <c r="C21" s="7"/>
      <c r="D21" s="14"/>
      <c r="E21" s="14"/>
      <c r="G21" s="14"/>
      <c r="H21" s="14"/>
      <c r="J21" s="14"/>
      <c r="K21" s="14"/>
    </row>
    <row r="22" spans="2:11" x14ac:dyDescent="0.2">
      <c r="B22" s="1" t="s">
        <v>538</v>
      </c>
      <c r="C22" s="62">
        <f>D22+E22</f>
        <v>13065</v>
      </c>
      <c r="D22" s="14">
        <v>6120</v>
      </c>
      <c r="E22" s="14">
        <v>6945</v>
      </c>
      <c r="F22" s="64">
        <f>G22+H22</f>
        <v>8095</v>
      </c>
      <c r="G22" s="14">
        <v>4756</v>
      </c>
      <c r="H22" s="14">
        <v>3339</v>
      </c>
      <c r="I22" s="64">
        <f>J22+K22</f>
        <v>162</v>
      </c>
      <c r="J22" s="14">
        <v>109</v>
      </c>
      <c r="K22" s="14">
        <v>53</v>
      </c>
    </row>
    <row r="23" spans="2:11" x14ac:dyDescent="0.2">
      <c r="B23" s="1" t="s">
        <v>539</v>
      </c>
      <c r="C23" s="62">
        <f>D23+E23</f>
        <v>7760</v>
      </c>
      <c r="D23" s="14">
        <v>3565</v>
      </c>
      <c r="E23" s="14">
        <v>4195</v>
      </c>
      <c r="F23" s="64">
        <f>G23+H23</f>
        <v>4518</v>
      </c>
      <c r="G23" s="14">
        <v>2581</v>
      </c>
      <c r="H23" s="14">
        <v>1937</v>
      </c>
      <c r="I23" s="64">
        <f>J23+K23</f>
        <v>156</v>
      </c>
      <c r="J23" s="14">
        <v>114</v>
      </c>
      <c r="K23" s="14">
        <v>42</v>
      </c>
    </row>
    <row r="24" spans="2:11" x14ac:dyDescent="0.2">
      <c r="B24" s="1" t="s">
        <v>540</v>
      </c>
      <c r="C24" s="62">
        <f>D24+E24</f>
        <v>3914</v>
      </c>
      <c r="D24" s="14">
        <v>1771</v>
      </c>
      <c r="E24" s="14">
        <v>2143</v>
      </c>
      <c r="F24" s="64">
        <f>G24+H24</f>
        <v>2346</v>
      </c>
      <c r="G24" s="14">
        <v>1325</v>
      </c>
      <c r="H24" s="14">
        <v>1021</v>
      </c>
      <c r="I24" s="64">
        <f>J24+K24</f>
        <v>60</v>
      </c>
      <c r="J24" s="14">
        <v>41</v>
      </c>
      <c r="K24" s="14">
        <v>19</v>
      </c>
    </row>
    <row r="25" spans="2:11" x14ac:dyDescent="0.2">
      <c r="C25" s="7"/>
    </row>
    <row r="26" spans="2:11" x14ac:dyDescent="0.2">
      <c r="B26" s="1" t="s">
        <v>541</v>
      </c>
      <c r="C26" s="62">
        <f t="shared" ref="C26:C31" si="4">D26+E26</f>
        <v>12147</v>
      </c>
      <c r="D26" s="14">
        <v>5685</v>
      </c>
      <c r="E26" s="14">
        <v>6462</v>
      </c>
      <c r="F26" s="64">
        <f t="shared" ref="F26:F31" si="5">G26+H26</f>
        <v>7622</v>
      </c>
      <c r="G26" s="14">
        <v>4419</v>
      </c>
      <c r="H26" s="14">
        <v>3203</v>
      </c>
      <c r="I26" s="64">
        <f t="shared" ref="I26:I31" si="6">J26+K26</f>
        <v>256</v>
      </c>
      <c r="J26" s="14">
        <v>194</v>
      </c>
      <c r="K26" s="14">
        <v>62</v>
      </c>
    </row>
    <row r="27" spans="2:11" x14ac:dyDescent="0.2">
      <c r="B27" s="1" t="s">
        <v>542</v>
      </c>
      <c r="C27" s="62">
        <f t="shared" si="4"/>
        <v>14197</v>
      </c>
      <c r="D27" s="14">
        <v>6592</v>
      </c>
      <c r="E27" s="14">
        <v>7605</v>
      </c>
      <c r="F27" s="64">
        <f t="shared" si="5"/>
        <v>8845</v>
      </c>
      <c r="G27" s="14">
        <v>5134</v>
      </c>
      <c r="H27" s="14">
        <v>3711</v>
      </c>
      <c r="I27" s="64">
        <f t="shared" si="6"/>
        <v>264</v>
      </c>
      <c r="J27" s="14">
        <v>194</v>
      </c>
      <c r="K27" s="14">
        <v>70</v>
      </c>
    </row>
    <row r="28" spans="2:11" x14ac:dyDescent="0.2">
      <c r="B28" s="1" t="s">
        <v>543</v>
      </c>
      <c r="C28" s="62">
        <f t="shared" si="4"/>
        <v>7673</v>
      </c>
      <c r="D28" s="14">
        <v>3545</v>
      </c>
      <c r="E28" s="14">
        <v>4128</v>
      </c>
      <c r="F28" s="64">
        <f t="shared" si="5"/>
        <v>4626</v>
      </c>
      <c r="G28" s="14">
        <v>2679</v>
      </c>
      <c r="H28" s="14">
        <v>1947</v>
      </c>
      <c r="I28" s="64">
        <f t="shared" si="6"/>
        <v>200</v>
      </c>
      <c r="J28" s="14">
        <v>145</v>
      </c>
      <c r="K28" s="14">
        <v>55</v>
      </c>
    </row>
    <row r="29" spans="2:11" x14ac:dyDescent="0.2">
      <c r="B29" s="1" t="s">
        <v>544</v>
      </c>
      <c r="C29" s="62">
        <f t="shared" si="4"/>
        <v>6814</v>
      </c>
      <c r="D29" s="14">
        <v>3174</v>
      </c>
      <c r="E29" s="14">
        <v>3640</v>
      </c>
      <c r="F29" s="64">
        <f t="shared" si="5"/>
        <v>4124</v>
      </c>
      <c r="G29" s="14">
        <v>2419</v>
      </c>
      <c r="H29" s="14">
        <v>1705</v>
      </c>
      <c r="I29" s="64">
        <f t="shared" si="6"/>
        <v>143</v>
      </c>
      <c r="J29" s="14">
        <v>94</v>
      </c>
      <c r="K29" s="14">
        <v>49</v>
      </c>
    </row>
    <row r="30" spans="2:11" x14ac:dyDescent="0.2">
      <c r="B30" s="1" t="s">
        <v>545</v>
      </c>
      <c r="C30" s="62">
        <f t="shared" si="4"/>
        <v>15964</v>
      </c>
      <c r="D30" s="14">
        <v>7572</v>
      </c>
      <c r="E30" s="14">
        <v>8392</v>
      </c>
      <c r="F30" s="64">
        <f t="shared" si="5"/>
        <v>9639</v>
      </c>
      <c r="G30" s="14">
        <v>5866</v>
      </c>
      <c r="H30" s="14">
        <v>3773</v>
      </c>
      <c r="I30" s="64">
        <f t="shared" si="6"/>
        <v>359</v>
      </c>
      <c r="J30" s="14">
        <v>262</v>
      </c>
      <c r="K30" s="14">
        <v>97</v>
      </c>
    </row>
    <row r="31" spans="2:11" x14ac:dyDescent="0.2">
      <c r="B31" s="1" t="s">
        <v>546</v>
      </c>
      <c r="C31" s="62">
        <f t="shared" si="4"/>
        <v>33072</v>
      </c>
      <c r="D31" s="14">
        <v>15896</v>
      </c>
      <c r="E31" s="14">
        <v>17176</v>
      </c>
      <c r="F31" s="64">
        <f t="shared" si="5"/>
        <v>19467</v>
      </c>
      <c r="G31" s="14">
        <v>12127</v>
      </c>
      <c r="H31" s="14">
        <v>7340</v>
      </c>
      <c r="I31" s="64">
        <f t="shared" si="6"/>
        <v>979</v>
      </c>
      <c r="J31" s="14">
        <v>637</v>
      </c>
      <c r="K31" s="14">
        <v>342</v>
      </c>
    </row>
    <row r="32" spans="2:11" x14ac:dyDescent="0.2">
      <c r="C32" s="7"/>
    </row>
    <row r="33" spans="2:11" x14ac:dyDescent="0.2">
      <c r="B33" s="1" t="s">
        <v>547</v>
      </c>
      <c r="C33" s="62">
        <f>D33+E33</f>
        <v>18186</v>
      </c>
      <c r="D33" s="14">
        <v>8510</v>
      </c>
      <c r="E33" s="14">
        <v>9676</v>
      </c>
      <c r="F33" s="64">
        <f>G33+H33</f>
        <v>11298</v>
      </c>
      <c r="G33" s="14">
        <v>6419</v>
      </c>
      <c r="H33" s="14">
        <v>4879</v>
      </c>
      <c r="I33" s="64">
        <f>J33+K33</f>
        <v>324</v>
      </c>
      <c r="J33" s="14">
        <v>221</v>
      </c>
      <c r="K33" s="14">
        <v>103</v>
      </c>
    </row>
    <row r="34" spans="2:11" x14ac:dyDescent="0.2">
      <c r="B34" s="1" t="s">
        <v>548</v>
      </c>
      <c r="C34" s="62">
        <f>D34+E34</f>
        <v>13375</v>
      </c>
      <c r="D34" s="14">
        <v>6239</v>
      </c>
      <c r="E34" s="14">
        <v>7136</v>
      </c>
      <c r="F34" s="64">
        <f>G34+H34</f>
        <v>7752</v>
      </c>
      <c r="G34" s="14">
        <v>4549</v>
      </c>
      <c r="H34" s="14">
        <v>3203</v>
      </c>
      <c r="I34" s="64">
        <f>J34+K34</f>
        <v>440</v>
      </c>
      <c r="J34" s="14">
        <v>292</v>
      </c>
      <c r="K34" s="14">
        <v>148</v>
      </c>
    </row>
    <row r="35" spans="2:11" x14ac:dyDescent="0.2">
      <c r="B35" s="1" t="s">
        <v>549</v>
      </c>
      <c r="C35" s="62">
        <f>D35+E35</f>
        <v>5748</v>
      </c>
      <c r="D35" s="14">
        <v>2689</v>
      </c>
      <c r="E35" s="14">
        <v>3059</v>
      </c>
      <c r="F35" s="64">
        <f>G35+H35</f>
        <v>3163</v>
      </c>
      <c r="G35" s="14">
        <v>1921</v>
      </c>
      <c r="H35" s="14">
        <v>1242</v>
      </c>
      <c r="I35" s="64">
        <f>J35+K35</f>
        <v>132</v>
      </c>
      <c r="J35" s="14">
        <v>99</v>
      </c>
      <c r="K35" s="14">
        <v>33</v>
      </c>
    </row>
    <row r="36" spans="2:11" x14ac:dyDescent="0.2">
      <c r="B36" s="1" t="s">
        <v>550</v>
      </c>
      <c r="C36" s="62">
        <f>D36+E36</f>
        <v>5754</v>
      </c>
      <c r="D36" s="14">
        <v>3219</v>
      </c>
      <c r="E36" s="14">
        <v>2535</v>
      </c>
      <c r="F36" s="64">
        <f>G36+H36</f>
        <v>2897</v>
      </c>
      <c r="G36" s="14">
        <v>1689</v>
      </c>
      <c r="H36" s="14">
        <v>1208</v>
      </c>
      <c r="I36" s="64">
        <f>J36+K36</f>
        <v>74</v>
      </c>
      <c r="J36" s="14">
        <v>63</v>
      </c>
      <c r="K36" s="14">
        <v>11</v>
      </c>
    </row>
    <row r="37" spans="2:11" x14ac:dyDescent="0.2">
      <c r="B37" s="1" t="s">
        <v>551</v>
      </c>
      <c r="C37" s="62">
        <f>D37+E37</f>
        <v>576</v>
      </c>
      <c r="D37" s="14">
        <v>275</v>
      </c>
      <c r="E37" s="14">
        <v>301</v>
      </c>
      <c r="F37" s="64">
        <f>G37+H37</f>
        <v>304</v>
      </c>
      <c r="G37" s="14">
        <v>184</v>
      </c>
      <c r="H37" s="14">
        <v>120</v>
      </c>
      <c r="I37" s="64">
        <f>J37+K37</f>
        <v>38</v>
      </c>
      <c r="J37" s="14">
        <v>32</v>
      </c>
      <c r="K37" s="14">
        <v>6</v>
      </c>
    </row>
    <row r="38" spans="2:11" x14ac:dyDescent="0.2">
      <c r="C38" s="7"/>
    </row>
    <row r="39" spans="2:11" x14ac:dyDescent="0.2">
      <c r="B39" s="1" t="s">
        <v>552</v>
      </c>
      <c r="C39" s="62">
        <f>D39+E39</f>
        <v>13504</v>
      </c>
      <c r="D39" s="14">
        <v>6232</v>
      </c>
      <c r="E39" s="14">
        <v>7272</v>
      </c>
      <c r="F39" s="64">
        <f>G39+H39</f>
        <v>7450</v>
      </c>
      <c r="G39" s="14">
        <v>4415</v>
      </c>
      <c r="H39" s="14">
        <v>3035</v>
      </c>
      <c r="I39" s="64">
        <f>J39+K39</f>
        <v>458</v>
      </c>
      <c r="J39" s="14">
        <v>335</v>
      </c>
      <c r="K39" s="14">
        <v>123</v>
      </c>
    </row>
    <row r="40" spans="2:11" x14ac:dyDescent="0.2">
      <c r="B40" s="1" t="s">
        <v>553</v>
      </c>
      <c r="C40" s="62">
        <f>D40+E40</f>
        <v>7227</v>
      </c>
      <c r="D40" s="14">
        <v>3422</v>
      </c>
      <c r="E40" s="14">
        <v>3805</v>
      </c>
      <c r="F40" s="64">
        <f>G40+H40</f>
        <v>4383</v>
      </c>
      <c r="G40" s="14">
        <v>2575</v>
      </c>
      <c r="H40" s="14">
        <v>1808</v>
      </c>
      <c r="I40" s="64">
        <f>J40+K40</f>
        <v>174</v>
      </c>
      <c r="J40" s="14">
        <v>128</v>
      </c>
      <c r="K40" s="14">
        <v>46</v>
      </c>
    </row>
    <row r="41" spans="2:11" x14ac:dyDescent="0.2">
      <c r="B41" s="1" t="s">
        <v>554</v>
      </c>
      <c r="C41" s="62">
        <f>D41+E41</f>
        <v>11497</v>
      </c>
      <c r="D41" s="14">
        <v>5422</v>
      </c>
      <c r="E41" s="14">
        <v>6075</v>
      </c>
      <c r="F41" s="64">
        <f>G41+H41</f>
        <v>7125</v>
      </c>
      <c r="G41" s="14">
        <v>4152</v>
      </c>
      <c r="H41" s="14">
        <v>2973</v>
      </c>
      <c r="I41" s="64">
        <f>J41+K41</f>
        <v>167</v>
      </c>
      <c r="J41" s="14">
        <v>112</v>
      </c>
      <c r="K41" s="14">
        <v>55</v>
      </c>
    </row>
    <row r="42" spans="2:11" x14ac:dyDescent="0.2">
      <c r="B42" s="1" t="s">
        <v>555</v>
      </c>
      <c r="C42" s="62">
        <f>D42+E42</f>
        <v>8411</v>
      </c>
      <c r="D42" s="14">
        <v>3918</v>
      </c>
      <c r="E42" s="14">
        <v>4493</v>
      </c>
      <c r="F42" s="64">
        <f>G42+H42</f>
        <v>5570</v>
      </c>
      <c r="G42" s="14">
        <v>3139</v>
      </c>
      <c r="H42" s="14">
        <v>2431</v>
      </c>
      <c r="I42" s="64">
        <f>J42+K42</f>
        <v>113</v>
      </c>
      <c r="J42" s="14">
        <v>84</v>
      </c>
      <c r="K42" s="14">
        <v>29</v>
      </c>
    </row>
    <row r="43" spans="2:11" x14ac:dyDescent="0.2">
      <c r="B43" s="1" t="s">
        <v>556</v>
      </c>
      <c r="C43" s="62">
        <f>D43+E43</f>
        <v>4801</v>
      </c>
      <c r="D43" s="14">
        <v>2224</v>
      </c>
      <c r="E43" s="14">
        <v>2577</v>
      </c>
      <c r="F43" s="64">
        <f>G43+H43</f>
        <v>2719</v>
      </c>
      <c r="G43" s="14">
        <v>1642</v>
      </c>
      <c r="H43" s="14">
        <v>1077</v>
      </c>
      <c r="I43" s="64">
        <f>J43+K43</f>
        <v>91</v>
      </c>
      <c r="J43" s="14">
        <v>65</v>
      </c>
      <c r="K43" s="14">
        <v>26</v>
      </c>
    </row>
    <row r="44" spans="2:11" x14ac:dyDescent="0.2">
      <c r="C44" s="7"/>
    </row>
    <row r="45" spans="2:11" x14ac:dyDescent="0.2">
      <c r="B45" s="1" t="s">
        <v>557</v>
      </c>
      <c r="C45" s="62">
        <f t="shared" ref="C45:C54" si="7">D45+E45</f>
        <v>7433</v>
      </c>
      <c r="D45" s="14">
        <v>3351</v>
      </c>
      <c r="E45" s="14">
        <v>4082</v>
      </c>
      <c r="F45" s="64">
        <f t="shared" ref="F45:F54" si="8">G45+H45</f>
        <v>3995</v>
      </c>
      <c r="G45" s="14">
        <v>2320</v>
      </c>
      <c r="H45" s="14">
        <v>1675</v>
      </c>
      <c r="I45" s="64">
        <f t="shared" ref="I45:I54" si="9">J45+K45</f>
        <v>154</v>
      </c>
      <c r="J45" s="14">
        <v>112</v>
      </c>
      <c r="K45" s="14">
        <v>42</v>
      </c>
    </row>
    <row r="46" spans="2:11" x14ac:dyDescent="0.2">
      <c r="B46" s="1" t="s">
        <v>558</v>
      </c>
      <c r="C46" s="62">
        <f t="shared" si="7"/>
        <v>5788</v>
      </c>
      <c r="D46" s="14">
        <v>2711</v>
      </c>
      <c r="E46" s="14">
        <v>3077</v>
      </c>
      <c r="F46" s="64">
        <f t="shared" si="8"/>
        <v>3478</v>
      </c>
      <c r="G46" s="14">
        <v>2096</v>
      </c>
      <c r="H46" s="14">
        <v>1382</v>
      </c>
      <c r="I46" s="64">
        <f t="shared" si="9"/>
        <v>68</v>
      </c>
      <c r="J46" s="14">
        <v>45</v>
      </c>
      <c r="K46" s="14">
        <v>23</v>
      </c>
    </row>
    <row r="47" spans="2:11" x14ac:dyDescent="0.2">
      <c r="B47" s="1" t="s">
        <v>559</v>
      </c>
      <c r="C47" s="62">
        <f t="shared" si="7"/>
        <v>6716</v>
      </c>
      <c r="D47" s="14">
        <v>3163</v>
      </c>
      <c r="E47" s="14">
        <v>3553</v>
      </c>
      <c r="F47" s="64">
        <f t="shared" si="8"/>
        <v>3762</v>
      </c>
      <c r="G47" s="14">
        <v>2289</v>
      </c>
      <c r="H47" s="14">
        <v>1473</v>
      </c>
      <c r="I47" s="64">
        <f t="shared" si="9"/>
        <v>112</v>
      </c>
      <c r="J47" s="14">
        <v>79</v>
      </c>
      <c r="K47" s="14">
        <v>33</v>
      </c>
    </row>
    <row r="48" spans="2:11" x14ac:dyDescent="0.2">
      <c r="B48" s="1" t="s">
        <v>560</v>
      </c>
      <c r="C48" s="62">
        <f t="shared" si="7"/>
        <v>5538</v>
      </c>
      <c r="D48" s="14">
        <v>2601</v>
      </c>
      <c r="E48" s="14">
        <v>2937</v>
      </c>
      <c r="F48" s="64">
        <f t="shared" si="8"/>
        <v>3561</v>
      </c>
      <c r="G48" s="14">
        <v>2022</v>
      </c>
      <c r="H48" s="14">
        <v>1539</v>
      </c>
      <c r="I48" s="64">
        <f t="shared" si="9"/>
        <v>81</v>
      </c>
      <c r="J48" s="14">
        <v>54</v>
      </c>
      <c r="K48" s="14">
        <v>27</v>
      </c>
    </row>
    <row r="49" spans="2:11" x14ac:dyDescent="0.2">
      <c r="B49" s="1" t="s">
        <v>561</v>
      </c>
      <c r="C49" s="62">
        <f t="shared" si="7"/>
        <v>2081</v>
      </c>
      <c r="D49" s="14">
        <v>987</v>
      </c>
      <c r="E49" s="14">
        <v>1094</v>
      </c>
      <c r="F49" s="64">
        <f t="shared" si="8"/>
        <v>1243</v>
      </c>
      <c r="G49" s="14">
        <v>729</v>
      </c>
      <c r="H49" s="14">
        <v>514</v>
      </c>
      <c r="I49" s="64">
        <f t="shared" si="9"/>
        <v>29</v>
      </c>
      <c r="J49" s="14">
        <v>20</v>
      </c>
      <c r="K49" s="14">
        <v>9</v>
      </c>
    </row>
    <row r="50" spans="2:11" x14ac:dyDescent="0.2">
      <c r="B50" s="1" t="s">
        <v>562</v>
      </c>
      <c r="C50" s="62">
        <f t="shared" si="7"/>
        <v>1975</v>
      </c>
      <c r="D50" s="14">
        <v>918</v>
      </c>
      <c r="E50" s="14">
        <v>1057</v>
      </c>
      <c r="F50" s="64">
        <f t="shared" si="8"/>
        <v>1154</v>
      </c>
      <c r="G50" s="14">
        <v>691</v>
      </c>
      <c r="H50" s="14">
        <v>463</v>
      </c>
      <c r="I50" s="64">
        <f t="shared" si="9"/>
        <v>24</v>
      </c>
      <c r="J50" s="14">
        <v>17</v>
      </c>
      <c r="K50" s="14">
        <v>7</v>
      </c>
    </row>
    <row r="51" spans="2:11" x14ac:dyDescent="0.2">
      <c r="B51" s="1" t="s">
        <v>563</v>
      </c>
      <c r="C51" s="62">
        <f t="shared" si="7"/>
        <v>3876</v>
      </c>
      <c r="D51" s="14">
        <v>1879</v>
      </c>
      <c r="E51" s="14">
        <v>1997</v>
      </c>
      <c r="F51" s="64">
        <f t="shared" si="8"/>
        <v>2354</v>
      </c>
      <c r="G51" s="14">
        <v>1431</v>
      </c>
      <c r="H51" s="14">
        <v>923</v>
      </c>
      <c r="I51" s="64">
        <f t="shared" si="9"/>
        <v>54</v>
      </c>
      <c r="J51" s="14">
        <v>46</v>
      </c>
      <c r="K51" s="14">
        <v>8</v>
      </c>
    </row>
    <row r="52" spans="2:11" x14ac:dyDescent="0.2">
      <c r="B52" s="1" t="s">
        <v>564</v>
      </c>
      <c r="C52" s="62">
        <f t="shared" si="7"/>
        <v>5381</v>
      </c>
      <c r="D52" s="14">
        <v>2535</v>
      </c>
      <c r="E52" s="14">
        <v>2846</v>
      </c>
      <c r="F52" s="64">
        <f t="shared" si="8"/>
        <v>3801</v>
      </c>
      <c r="G52" s="14">
        <v>2096</v>
      </c>
      <c r="H52" s="14">
        <v>1705</v>
      </c>
      <c r="I52" s="64">
        <f t="shared" si="9"/>
        <v>34</v>
      </c>
      <c r="J52" s="14">
        <v>20</v>
      </c>
      <c r="K52" s="14">
        <v>14</v>
      </c>
    </row>
    <row r="53" spans="2:11" x14ac:dyDescent="0.2">
      <c r="B53" s="1" t="s">
        <v>565</v>
      </c>
      <c r="C53" s="62">
        <f t="shared" si="7"/>
        <v>6764</v>
      </c>
      <c r="D53" s="14">
        <v>3186</v>
      </c>
      <c r="E53" s="14">
        <v>3578</v>
      </c>
      <c r="F53" s="64">
        <f t="shared" si="8"/>
        <v>4321</v>
      </c>
      <c r="G53" s="14">
        <v>2424</v>
      </c>
      <c r="H53" s="14">
        <v>1897</v>
      </c>
      <c r="I53" s="64">
        <f t="shared" si="9"/>
        <v>126</v>
      </c>
      <c r="J53" s="14">
        <v>87</v>
      </c>
      <c r="K53" s="14">
        <v>39</v>
      </c>
    </row>
    <row r="54" spans="2:11" x14ac:dyDescent="0.2">
      <c r="B54" s="1" t="s">
        <v>566</v>
      </c>
      <c r="C54" s="62">
        <f t="shared" si="7"/>
        <v>8342</v>
      </c>
      <c r="D54" s="14">
        <v>3939</v>
      </c>
      <c r="E54" s="14">
        <v>4403</v>
      </c>
      <c r="F54" s="64">
        <f t="shared" si="8"/>
        <v>5298</v>
      </c>
      <c r="G54" s="14">
        <v>3093</v>
      </c>
      <c r="H54" s="14">
        <v>2205</v>
      </c>
      <c r="I54" s="64">
        <f t="shared" si="9"/>
        <v>115</v>
      </c>
      <c r="J54" s="14">
        <v>82</v>
      </c>
      <c r="K54" s="14">
        <v>33</v>
      </c>
    </row>
    <row r="55" spans="2:11" x14ac:dyDescent="0.2">
      <c r="C55" s="7"/>
    </row>
    <row r="56" spans="2:11" x14ac:dyDescent="0.2">
      <c r="B56" s="1" t="s">
        <v>567</v>
      </c>
      <c r="C56" s="62">
        <f t="shared" ref="C56:C62" si="10">D56+E56</f>
        <v>16676</v>
      </c>
      <c r="D56" s="14">
        <v>7631</v>
      </c>
      <c r="E56" s="14">
        <v>9045</v>
      </c>
      <c r="F56" s="64">
        <f t="shared" ref="F56:F62" si="11">G56+H56</f>
        <v>10371</v>
      </c>
      <c r="G56" s="14">
        <v>5657</v>
      </c>
      <c r="H56" s="14">
        <v>4714</v>
      </c>
      <c r="I56" s="64">
        <f t="shared" ref="I56:I62" si="12">J56+K56</f>
        <v>415</v>
      </c>
      <c r="J56" s="14">
        <v>261</v>
      </c>
      <c r="K56" s="14">
        <v>154</v>
      </c>
    </row>
    <row r="57" spans="2:11" x14ac:dyDescent="0.2">
      <c r="B57" s="1" t="s">
        <v>568</v>
      </c>
      <c r="C57" s="62">
        <f t="shared" si="10"/>
        <v>3397</v>
      </c>
      <c r="D57" s="14">
        <v>1632</v>
      </c>
      <c r="E57" s="14">
        <v>1765</v>
      </c>
      <c r="F57" s="64">
        <f t="shared" si="11"/>
        <v>1921</v>
      </c>
      <c r="G57" s="14">
        <v>1121</v>
      </c>
      <c r="H57" s="14">
        <v>800</v>
      </c>
      <c r="I57" s="64">
        <f t="shared" si="12"/>
        <v>105</v>
      </c>
      <c r="J57" s="14">
        <v>89</v>
      </c>
      <c r="K57" s="14">
        <v>16</v>
      </c>
    </row>
    <row r="58" spans="2:11" x14ac:dyDescent="0.2">
      <c r="B58" s="1" t="s">
        <v>569</v>
      </c>
      <c r="C58" s="62">
        <f t="shared" si="10"/>
        <v>2789</v>
      </c>
      <c r="D58" s="14">
        <v>1346</v>
      </c>
      <c r="E58" s="14">
        <v>1443</v>
      </c>
      <c r="F58" s="64">
        <f t="shared" si="11"/>
        <v>1517</v>
      </c>
      <c r="G58" s="14">
        <v>923</v>
      </c>
      <c r="H58" s="14">
        <v>594</v>
      </c>
      <c r="I58" s="64">
        <f t="shared" si="12"/>
        <v>64</v>
      </c>
      <c r="J58" s="14">
        <v>50</v>
      </c>
      <c r="K58" s="14">
        <v>14</v>
      </c>
    </row>
    <row r="59" spans="2:11" x14ac:dyDescent="0.2">
      <c r="B59" s="1" t="s">
        <v>570</v>
      </c>
      <c r="C59" s="62">
        <f t="shared" si="10"/>
        <v>11077</v>
      </c>
      <c r="D59" s="14">
        <v>5275</v>
      </c>
      <c r="E59" s="14">
        <v>5802</v>
      </c>
      <c r="F59" s="64">
        <f t="shared" si="11"/>
        <v>6703</v>
      </c>
      <c r="G59" s="14">
        <v>3963</v>
      </c>
      <c r="H59" s="14">
        <v>2740</v>
      </c>
      <c r="I59" s="64">
        <f t="shared" si="12"/>
        <v>281</v>
      </c>
      <c r="J59" s="14">
        <v>196</v>
      </c>
      <c r="K59" s="14">
        <v>85</v>
      </c>
    </row>
    <row r="60" spans="2:11" x14ac:dyDescent="0.2">
      <c r="B60" s="1" t="s">
        <v>571</v>
      </c>
      <c r="C60" s="62">
        <f t="shared" si="10"/>
        <v>4452</v>
      </c>
      <c r="D60" s="14">
        <v>2062</v>
      </c>
      <c r="E60" s="14">
        <v>2390</v>
      </c>
      <c r="F60" s="64">
        <f t="shared" si="11"/>
        <v>2350</v>
      </c>
      <c r="G60" s="14">
        <v>1360</v>
      </c>
      <c r="H60" s="14">
        <v>990</v>
      </c>
      <c r="I60" s="64">
        <f t="shared" si="12"/>
        <v>83</v>
      </c>
      <c r="J60" s="14">
        <v>63</v>
      </c>
      <c r="K60" s="14">
        <v>20</v>
      </c>
    </row>
    <row r="61" spans="2:11" x14ac:dyDescent="0.2">
      <c r="B61" s="1" t="s">
        <v>572</v>
      </c>
      <c r="C61" s="62">
        <f t="shared" si="10"/>
        <v>5257</v>
      </c>
      <c r="D61" s="14">
        <v>2399</v>
      </c>
      <c r="E61" s="14">
        <v>2858</v>
      </c>
      <c r="F61" s="64">
        <f t="shared" si="11"/>
        <v>2847</v>
      </c>
      <c r="G61" s="14">
        <v>1693</v>
      </c>
      <c r="H61" s="14">
        <v>1154</v>
      </c>
      <c r="I61" s="64">
        <f t="shared" si="12"/>
        <v>135</v>
      </c>
      <c r="J61" s="14">
        <v>107</v>
      </c>
      <c r="K61" s="14">
        <v>28</v>
      </c>
    </row>
    <row r="62" spans="2:11" x14ac:dyDescent="0.2">
      <c r="B62" s="1" t="s">
        <v>573</v>
      </c>
      <c r="C62" s="62">
        <f t="shared" si="10"/>
        <v>13988</v>
      </c>
      <c r="D62" s="14">
        <v>6391</v>
      </c>
      <c r="E62" s="14">
        <v>7597</v>
      </c>
      <c r="F62" s="64">
        <f t="shared" si="11"/>
        <v>6976</v>
      </c>
      <c r="G62" s="14">
        <v>4202</v>
      </c>
      <c r="H62" s="14">
        <v>2774</v>
      </c>
      <c r="I62" s="64">
        <f t="shared" si="12"/>
        <v>355</v>
      </c>
      <c r="J62" s="14">
        <v>263</v>
      </c>
      <c r="K62" s="14">
        <v>92</v>
      </c>
    </row>
    <row r="63" spans="2:11" x14ac:dyDescent="0.2">
      <c r="C63" s="7"/>
    </row>
    <row r="64" spans="2:11" x14ac:dyDescent="0.2">
      <c r="B64" s="1" t="s">
        <v>574</v>
      </c>
      <c r="C64" s="62">
        <f t="shared" ref="C64:C70" si="13">D64+E64</f>
        <v>17076</v>
      </c>
      <c r="D64" s="14">
        <v>7719</v>
      </c>
      <c r="E64" s="14">
        <v>9357</v>
      </c>
      <c r="F64" s="64">
        <f t="shared" ref="F64:F70" si="14">G64+H64</f>
        <v>9546</v>
      </c>
      <c r="G64" s="14">
        <v>5347</v>
      </c>
      <c r="H64" s="14">
        <v>4199</v>
      </c>
      <c r="I64" s="64">
        <f t="shared" ref="I64:I70" si="15">J64+K64</f>
        <v>496</v>
      </c>
      <c r="J64" s="14">
        <v>351</v>
      </c>
      <c r="K64" s="14">
        <v>145</v>
      </c>
    </row>
    <row r="65" spans="1:11" x14ac:dyDescent="0.2">
      <c r="B65" s="1" t="s">
        <v>575</v>
      </c>
      <c r="C65" s="62">
        <f t="shared" si="13"/>
        <v>3363</v>
      </c>
      <c r="D65" s="14">
        <v>1467</v>
      </c>
      <c r="E65" s="14">
        <v>1896</v>
      </c>
      <c r="F65" s="64">
        <f t="shared" si="14"/>
        <v>1725</v>
      </c>
      <c r="G65" s="14">
        <v>1008</v>
      </c>
      <c r="H65" s="14">
        <v>717</v>
      </c>
      <c r="I65" s="64">
        <f t="shared" si="15"/>
        <v>83</v>
      </c>
      <c r="J65" s="14">
        <v>65</v>
      </c>
      <c r="K65" s="14">
        <v>18</v>
      </c>
    </row>
    <row r="66" spans="1:11" x14ac:dyDescent="0.2">
      <c r="B66" s="1" t="s">
        <v>576</v>
      </c>
      <c r="C66" s="62">
        <f t="shared" si="13"/>
        <v>5310</v>
      </c>
      <c r="D66" s="14">
        <v>2379</v>
      </c>
      <c r="E66" s="14">
        <v>2931</v>
      </c>
      <c r="F66" s="64">
        <f t="shared" si="14"/>
        <v>2692</v>
      </c>
      <c r="G66" s="14">
        <v>1514</v>
      </c>
      <c r="H66" s="14">
        <v>1178</v>
      </c>
      <c r="I66" s="64">
        <f t="shared" si="15"/>
        <v>104</v>
      </c>
      <c r="J66" s="14">
        <v>80</v>
      </c>
      <c r="K66" s="14">
        <v>24</v>
      </c>
    </row>
    <row r="67" spans="1:11" x14ac:dyDescent="0.2">
      <c r="B67" s="1" t="s">
        <v>577</v>
      </c>
      <c r="C67" s="62">
        <f t="shared" si="13"/>
        <v>3476</v>
      </c>
      <c r="D67" s="14">
        <v>1587</v>
      </c>
      <c r="E67" s="14">
        <v>1889</v>
      </c>
      <c r="F67" s="64">
        <f t="shared" si="14"/>
        <v>1583</v>
      </c>
      <c r="G67" s="14">
        <v>955</v>
      </c>
      <c r="H67" s="14">
        <v>628</v>
      </c>
      <c r="I67" s="64">
        <f t="shared" si="15"/>
        <v>71</v>
      </c>
      <c r="J67" s="14">
        <v>60</v>
      </c>
      <c r="K67" s="14">
        <v>11</v>
      </c>
    </row>
    <row r="68" spans="1:11" x14ac:dyDescent="0.2">
      <c r="B68" s="1" t="s">
        <v>578</v>
      </c>
      <c r="C68" s="62">
        <f t="shared" si="13"/>
        <v>1847</v>
      </c>
      <c r="D68" s="14">
        <v>874</v>
      </c>
      <c r="E68" s="14">
        <v>973</v>
      </c>
      <c r="F68" s="64">
        <f t="shared" si="14"/>
        <v>793</v>
      </c>
      <c r="G68" s="14">
        <v>490</v>
      </c>
      <c r="H68" s="14">
        <v>303</v>
      </c>
      <c r="I68" s="64">
        <f t="shared" si="15"/>
        <v>42</v>
      </c>
      <c r="J68" s="14">
        <v>35</v>
      </c>
      <c r="K68" s="14">
        <v>7</v>
      </c>
    </row>
    <row r="69" spans="1:11" x14ac:dyDescent="0.2">
      <c r="B69" s="1" t="s">
        <v>579</v>
      </c>
      <c r="C69" s="62">
        <f t="shared" si="13"/>
        <v>3566</v>
      </c>
      <c r="D69" s="14">
        <v>1656</v>
      </c>
      <c r="E69" s="14">
        <v>1910</v>
      </c>
      <c r="F69" s="64">
        <f t="shared" si="14"/>
        <v>1738</v>
      </c>
      <c r="G69" s="14">
        <v>1055</v>
      </c>
      <c r="H69" s="14">
        <v>683</v>
      </c>
      <c r="I69" s="64">
        <f t="shared" si="15"/>
        <v>96</v>
      </c>
      <c r="J69" s="14">
        <v>71</v>
      </c>
      <c r="K69" s="14">
        <v>25</v>
      </c>
    </row>
    <row r="70" spans="1:11" x14ac:dyDescent="0.2">
      <c r="B70" s="1" t="s">
        <v>580</v>
      </c>
      <c r="C70" s="62">
        <f t="shared" si="13"/>
        <v>539</v>
      </c>
      <c r="D70" s="14">
        <v>246</v>
      </c>
      <c r="E70" s="14">
        <v>293</v>
      </c>
      <c r="F70" s="64">
        <f t="shared" si="14"/>
        <v>222</v>
      </c>
      <c r="G70" s="14">
        <v>156</v>
      </c>
      <c r="H70" s="14">
        <v>66</v>
      </c>
      <c r="I70" s="64">
        <f t="shared" si="15"/>
        <v>20</v>
      </c>
      <c r="J70" s="14">
        <v>9</v>
      </c>
      <c r="K70" s="14">
        <v>11</v>
      </c>
    </row>
    <row r="71" spans="1:11" ht="18" thickBot="1" x14ac:dyDescent="0.25">
      <c r="B71" s="4"/>
      <c r="C71" s="19"/>
      <c r="D71" s="67"/>
      <c r="E71" s="67"/>
      <c r="F71" s="4"/>
      <c r="G71" s="4"/>
      <c r="H71" s="4"/>
      <c r="I71" s="4"/>
      <c r="J71" s="4"/>
      <c r="K71" s="4"/>
    </row>
    <row r="72" spans="1:11" x14ac:dyDescent="0.2">
      <c r="C72" s="1" t="s">
        <v>427</v>
      </c>
    </row>
    <row r="73" spans="1:11" x14ac:dyDescent="0.2">
      <c r="A73" s="1"/>
    </row>
  </sheetData>
  <phoneticPr fontId="2"/>
  <pageMargins left="0.37" right="0.66" top="0.56999999999999995" bottom="0.53" header="0.51200000000000001" footer="0.51200000000000001"/>
  <pageSetup paperSize="12" scale="75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219"/>
  <sheetViews>
    <sheetView showGridLines="0" zoomScale="75" zoomScaleNormal="100" workbookViewId="0"/>
  </sheetViews>
  <sheetFormatPr defaultColWidth="15.875" defaultRowHeight="17.25" x14ac:dyDescent="0.2"/>
  <cols>
    <col min="1" max="1" width="13.375" style="2" customWidth="1"/>
    <col min="2" max="2" width="3.375" style="2" customWidth="1"/>
    <col min="3" max="3" width="14.625" style="2" customWidth="1"/>
    <col min="4" max="4" width="17.125" style="2" customWidth="1"/>
    <col min="5" max="256" width="15.875" style="2"/>
    <col min="257" max="257" width="13.375" style="2" customWidth="1"/>
    <col min="258" max="258" width="3.375" style="2" customWidth="1"/>
    <col min="259" max="259" width="14.625" style="2" customWidth="1"/>
    <col min="260" max="260" width="17.125" style="2" customWidth="1"/>
    <col min="261" max="512" width="15.875" style="2"/>
    <col min="513" max="513" width="13.375" style="2" customWidth="1"/>
    <col min="514" max="514" width="3.375" style="2" customWidth="1"/>
    <col min="515" max="515" width="14.625" style="2" customWidth="1"/>
    <col min="516" max="516" width="17.125" style="2" customWidth="1"/>
    <col min="517" max="768" width="15.875" style="2"/>
    <col min="769" max="769" width="13.375" style="2" customWidth="1"/>
    <col min="770" max="770" width="3.375" style="2" customWidth="1"/>
    <col min="771" max="771" width="14.625" style="2" customWidth="1"/>
    <col min="772" max="772" width="17.125" style="2" customWidth="1"/>
    <col min="773" max="1024" width="15.875" style="2"/>
    <col min="1025" max="1025" width="13.375" style="2" customWidth="1"/>
    <col min="1026" max="1026" width="3.375" style="2" customWidth="1"/>
    <col min="1027" max="1027" width="14.625" style="2" customWidth="1"/>
    <col min="1028" max="1028" width="17.125" style="2" customWidth="1"/>
    <col min="1029" max="1280" width="15.875" style="2"/>
    <col min="1281" max="1281" width="13.375" style="2" customWidth="1"/>
    <col min="1282" max="1282" width="3.375" style="2" customWidth="1"/>
    <col min="1283" max="1283" width="14.625" style="2" customWidth="1"/>
    <col min="1284" max="1284" width="17.125" style="2" customWidth="1"/>
    <col min="1285" max="1536" width="15.875" style="2"/>
    <col min="1537" max="1537" width="13.375" style="2" customWidth="1"/>
    <col min="1538" max="1538" width="3.375" style="2" customWidth="1"/>
    <col min="1539" max="1539" width="14.625" style="2" customWidth="1"/>
    <col min="1540" max="1540" width="17.125" style="2" customWidth="1"/>
    <col min="1541" max="1792" width="15.875" style="2"/>
    <col min="1793" max="1793" width="13.375" style="2" customWidth="1"/>
    <col min="1794" max="1794" width="3.375" style="2" customWidth="1"/>
    <col min="1795" max="1795" width="14.625" style="2" customWidth="1"/>
    <col min="1796" max="1796" width="17.125" style="2" customWidth="1"/>
    <col min="1797" max="2048" width="15.875" style="2"/>
    <col min="2049" max="2049" width="13.375" style="2" customWidth="1"/>
    <col min="2050" max="2050" width="3.375" style="2" customWidth="1"/>
    <col min="2051" max="2051" width="14.625" style="2" customWidth="1"/>
    <col min="2052" max="2052" width="17.125" style="2" customWidth="1"/>
    <col min="2053" max="2304" width="15.875" style="2"/>
    <col min="2305" max="2305" width="13.375" style="2" customWidth="1"/>
    <col min="2306" max="2306" width="3.375" style="2" customWidth="1"/>
    <col min="2307" max="2307" width="14.625" style="2" customWidth="1"/>
    <col min="2308" max="2308" width="17.125" style="2" customWidth="1"/>
    <col min="2309" max="2560" width="15.875" style="2"/>
    <col min="2561" max="2561" width="13.375" style="2" customWidth="1"/>
    <col min="2562" max="2562" width="3.375" style="2" customWidth="1"/>
    <col min="2563" max="2563" width="14.625" style="2" customWidth="1"/>
    <col min="2564" max="2564" width="17.125" style="2" customWidth="1"/>
    <col min="2565" max="2816" width="15.875" style="2"/>
    <col min="2817" max="2817" width="13.375" style="2" customWidth="1"/>
    <col min="2818" max="2818" width="3.375" style="2" customWidth="1"/>
    <col min="2819" max="2819" width="14.625" style="2" customWidth="1"/>
    <col min="2820" max="2820" width="17.125" style="2" customWidth="1"/>
    <col min="2821" max="3072" width="15.875" style="2"/>
    <col min="3073" max="3073" width="13.375" style="2" customWidth="1"/>
    <col min="3074" max="3074" width="3.375" style="2" customWidth="1"/>
    <col min="3075" max="3075" width="14.625" style="2" customWidth="1"/>
    <col min="3076" max="3076" width="17.125" style="2" customWidth="1"/>
    <col min="3077" max="3328" width="15.875" style="2"/>
    <col min="3329" max="3329" width="13.375" style="2" customWidth="1"/>
    <col min="3330" max="3330" width="3.375" style="2" customWidth="1"/>
    <col min="3331" max="3331" width="14.625" style="2" customWidth="1"/>
    <col min="3332" max="3332" width="17.125" style="2" customWidth="1"/>
    <col min="3333" max="3584" width="15.875" style="2"/>
    <col min="3585" max="3585" width="13.375" style="2" customWidth="1"/>
    <col min="3586" max="3586" width="3.375" style="2" customWidth="1"/>
    <col min="3587" max="3587" width="14.625" style="2" customWidth="1"/>
    <col min="3588" max="3588" width="17.125" style="2" customWidth="1"/>
    <col min="3589" max="3840" width="15.875" style="2"/>
    <col min="3841" max="3841" width="13.375" style="2" customWidth="1"/>
    <col min="3842" max="3842" width="3.375" style="2" customWidth="1"/>
    <col min="3843" max="3843" width="14.625" style="2" customWidth="1"/>
    <col min="3844" max="3844" width="17.125" style="2" customWidth="1"/>
    <col min="3845" max="4096" width="15.875" style="2"/>
    <col min="4097" max="4097" width="13.375" style="2" customWidth="1"/>
    <col min="4098" max="4098" width="3.375" style="2" customWidth="1"/>
    <col min="4099" max="4099" width="14.625" style="2" customWidth="1"/>
    <col min="4100" max="4100" width="17.125" style="2" customWidth="1"/>
    <col min="4101" max="4352" width="15.875" style="2"/>
    <col min="4353" max="4353" width="13.375" style="2" customWidth="1"/>
    <col min="4354" max="4354" width="3.375" style="2" customWidth="1"/>
    <col min="4355" max="4355" width="14.625" style="2" customWidth="1"/>
    <col min="4356" max="4356" width="17.125" style="2" customWidth="1"/>
    <col min="4357" max="4608" width="15.875" style="2"/>
    <col min="4609" max="4609" width="13.375" style="2" customWidth="1"/>
    <col min="4610" max="4610" width="3.375" style="2" customWidth="1"/>
    <col min="4611" max="4611" width="14.625" style="2" customWidth="1"/>
    <col min="4612" max="4612" width="17.125" style="2" customWidth="1"/>
    <col min="4613" max="4864" width="15.875" style="2"/>
    <col min="4865" max="4865" width="13.375" style="2" customWidth="1"/>
    <col min="4866" max="4866" width="3.375" style="2" customWidth="1"/>
    <col min="4867" max="4867" width="14.625" style="2" customWidth="1"/>
    <col min="4868" max="4868" width="17.125" style="2" customWidth="1"/>
    <col min="4869" max="5120" width="15.875" style="2"/>
    <col min="5121" max="5121" width="13.375" style="2" customWidth="1"/>
    <col min="5122" max="5122" width="3.375" style="2" customWidth="1"/>
    <col min="5123" max="5123" width="14.625" style="2" customWidth="1"/>
    <col min="5124" max="5124" width="17.125" style="2" customWidth="1"/>
    <col min="5125" max="5376" width="15.875" style="2"/>
    <col min="5377" max="5377" width="13.375" style="2" customWidth="1"/>
    <col min="5378" max="5378" width="3.375" style="2" customWidth="1"/>
    <col min="5379" max="5379" width="14.625" style="2" customWidth="1"/>
    <col min="5380" max="5380" width="17.125" style="2" customWidth="1"/>
    <col min="5381" max="5632" width="15.875" style="2"/>
    <col min="5633" max="5633" width="13.375" style="2" customWidth="1"/>
    <col min="5634" max="5634" width="3.375" style="2" customWidth="1"/>
    <col min="5635" max="5635" width="14.625" style="2" customWidth="1"/>
    <col min="5636" max="5636" width="17.125" style="2" customWidth="1"/>
    <col min="5637" max="5888" width="15.875" style="2"/>
    <col min="5889" max="5889" width="13.375" style="2" customWidth="1"/>
    <col min="5890" max="5890" width="3.375" style="2" customWidth="1"/>
    <col min="5891" max="5891" width="14.625" style="2" customWidth="1"/>
    <col min="5892" max="5892" width="17.125" style="2" customWidth="1"/>
    <col min="5893" max="6144" width="15.875" style="2"/>
    <col min="6145" max="6145" width="13.375" style="2" customWidth="1"/>
    <col min="6146" max="6146" width="3.375" style="2" customWidth="1"/>
    <col min="6147" max="6147" width="14.625" style="2" customWidth="1"/>
    <col min="6148" max="6148" width="17.125" style="2" customWidth="1"/>
    <col min="6149" max="6400" width="15.875" style="2"/>
    <col min="6401" max="6401" width="13.375" style="2" customWidth="1"/>
    <col min="6402" max="6402" width="3.375" style="2" customWidth="1"/>
    <col min="6403" max="6403" width="14.625" style="2" customWidth="1"/>
    <col min="6404" max="6404" width="17.125" style="2" customWidth="1"/>
    <col min="6405" max="6656" width="15.875" style="2"/>
    <col min="6657" max="6657" width="13.375" style="2" customWidth="1"/>
    <col min="6658" max="6658" width="3.375" style="2" customWidth="1"/>
    <col min="6659" max="6659" width="14.625" style="2" customWidth="1"/>
    <col min="6660" max="6660" width="17.125" style="2" customWidth="1"/>
    <col min="6661" max="6912" width="15.875" style="2"/>
    <col min="6913" max="6913" width="13.375" style="2" customWidth="1"/>
    <col min="6914" max="6914" width="3.375" style="2" customWidth="1"/>
    <col min="6915" max="6915" width="14.625" style="2" customWidth="1"/>
    <col min="6916" max="6916" width="17.125" style="2" customWidth="1"/>
    <col min="6917" max="7168" width="15.875" style="2"/>
    <col min="7169" max="7169" width="13.375" style="2" customWidth="1"/>
    <col min="7170" max="7170" width="3.375" style="2" customWidth="1"/>
    <col min="7171" max="7171" width="14.625" style="2" customWidth="1"/>
    <col min="7172" max="7172" width="17.125" style="2" customWidth="1"/>
    <col min="7173" max="7424" width="15.875" style="2"/>
    <col min="7425" max="7425" width="13.375" style="2" customWidth="1"/>
    <col min="7426" max="7426" width="3.375" style="2" customWidth="1"/>
    <col min="7427" max="7427" width="14.625" style="2" customWidth="1"/>
    <col min="7428" max="7428" width="17.125" style="2" customWidth="1"/>
    <col min="7429" max="7680" width="15.875" style="2"/>
    <col min="7681" max="7681" width="13.375" style="2" customWidth="1"/>
    <col min="7682" max="7682" width="3.375" style="2" customWidth="1"/>
    <col min="7683" max="7683" width="14.625" style="2" customWidth="1"/>
    <col min="7684" max="7684" width="17.125" style="2" customWidth="1"/>
    <col min="7685" max="7936" width="15.875" style="2"/>
    <col min="7937" max="7937" width="13.375" style="2" customWidth="1"/>
    <col min="7938" max="7938" width="3.375" style="2" customWidth="1"/>
    <col min="7939" max="7939" width="14.625" style="2" customWidth="1"/>
    <col min="7940" max="7940" width="17.125" style="2" customWidth="1"/>
    <col min="7941" max="8192" width="15.875" style="2"/>
    <col min="8193" max="8193" width="13.375" style="2" customWidth="1"/>
    <col min="8194" max="8194" width="3.375" style="2" customWidth="1"/>
    <col min="8195" max="8195" width="14.625" style="2" customWidth="1"/>
    <col min="8196" max="8196" width="17.125" style="2" customWidth="1"/>
    <col min="8197" max="8448" width="15.875" style="2"/>
    <col min="8449" max="8449" width="13.375" style="2" customWidth="1"/>
    <col min="8450" max="8450" width="3.375" style="2" customWidth="1"/>
    <col min="8451" max="8451" width="14.625" style="2" customWidth="1"/>
    <col min="8452" max="8452" width="17.125" style="2" customWidth="1"/>
    <col min="8453" max="8704" width="15.875" style="2"/>
    <col min="8705" max="8705" width="13.375" style="2" customWidth="1"/>
    <col min="8706" max="8706" width="3.375" style="2" customWidth="1"/>
    <col min="8707" max="8707" width="14.625" style="2" customWidth="1"/>
    <col min="8708" max="8708" width="17.125" style="2" customWidth="1"/>
    <col min="8709" max="8960" width="15.875" style="2"/>
    <col min="8961" max="8961" width="13.375" style="2" customWidth="1"/>
    <col min="8962" max="8962" width="3.375" style="2" customWidth="1"/>
    <col min="8963" max="8963" width="14.625" style="2" customWidth="1"/>
    <col min="8964" max="8964" width="17.125" style="2" customWidth="1"/>
    <col min="8965" max="9216" width="15.875" style="2"/>
    <col min="9217" max="9217" width="13.375" style="2" customWidth="1"/>
    <col min="9218" max="9218" width="3.375" style="2" customWidth="1"/>
    <col min="9219" max="9219" width="14.625" style="2" customWidth="1"/>
    <col min="9220" max="9220" width="17.125" style="2" customWidth="1"/>
    <col min="9221" max="9472" width="15.875" style="2"/>
    <col min="9473" max="9473" width="13.375" style="2" customWidth="1"/>
    <col min="9474" max="9474" width="3.375" style="2" customWidth="1"/>
    <col min="9475" max="9475" width="14.625" style="2" customWidth="1"/>
    <col min="9476" max="9476" width="17.125" style="2" customWidth="1"/>
    <col min="9477" max="9728" width="15.875" style="2"/>
    <col min="9729" max="9729" width="13.375" style="2" customWidth="1"/>
    <col min="9730" max="9730" width="3.375" style="2" customWidth="1"/>
    <col min="9731" max="9731" width="14.625" style="2" customWidth="1"/>
    <col min="9732" max="9732" width="17.125" style="2" customWidth="1"/>
    <col min="9733" max="9984" width="15.875" style="2"/>
    <col min="9985" max="9985" width="13.375" style="2" customWidth="1"/>
    <col min="9986" max="9986" width="3.375" style="2" customWidth="1"/>
    <col min="9987" max="9987" width="14.625" style="2" customWidth="1"/>
    <col min="9988" max="9988" width="17.125" style="2" customWidth="1"/>
    <col min="9989" max="10240" width="15.875" style="2"/>
    <col min="10241" max="10241" width="13.375" style="2" customWidth="1"/>
    <col min="10242" max="10242" width="3.375" style="2" customWidth="1"/>
    <col min="10243" max="10243" width="14.625" style="2" customWidth="1"/>
    <col min="10244" max="10244" width="17.125" style="2" customWidth="1"/>
    <col min="10245" max="10496" width="15.875" style="2"/>
    <col min="10497" max="10497" width="13.375" style="2" customWidth="1"/>
    <col min="10498" max="10498" width="3.375" style="2" customWidth="1"/>
    <col min="10499" max="10499" width="14.625" style="2" customWidth="1"/>
    <col min="10500" max="10500" width="17.125" style="2" customWidth="1"/>
    <col min="10501" max="10752" width="15.875" style="2"/>
    <col min="10753" max="10753" width="13.375" style="2" customWidth="1"/>
    <col min="10754" max="10754" width="3.375" style="2" customWidth="1"/>
    <col min="10755" max="10755" width="14.625" style="2" customWidth="1"/>
    <col min="10756" max="10756" width="17.125" style="2" customWidth="1"/>
    <col min="10757" max="11008" width="15.875" style="2"/>
    <col min="11009" max="11009" width="13.375" style="2" customWidth="1"/>
    <col min="11010" max="11010" width="3.375" style="2" customWidth="1"/>
    <col min="11011" max="11011" width="14.625" style="2" customWidth="1"/>
    <col min="11012" max="11012" width="17.125" style="2" customWidth="1"/>
    <col min="11013" max="11264" width="15.875" style="2"/>
    <col min="11265" max="11265" width="13.375" style="2" customWidth="1"/>
    <col min="11266" max="11266" width="3.375" style="2" customWidth="1"/>
    <col min="11267" max="11267" width="14.625" style="2" customWidth="1"/>
    <col min="11268" max="11268" width="17.125" style="2" customWidth="1"/>
    <col min="11269" max="11520" width="15.875" style="2"/>
    <col min="11521" max="11521" width="13.375" style="2" customWidth="1"/>
    <col min="11522" max="11522" width="3.375" style="2" customWidth="1"/>
    <col min="11523" max="11523" width="14.625" style="2" customWidth="1"/>
    <col min="11524" max="11524" width="17.125" style="2" customWidth="1"/>
    <col min="11525" max="11776" width="15.875" style="2"/>
    <col min="11777" max="11777" width="13.375" style="2" customWidth="1"/>
    <col min="11778" max="11778" width="3.375" style="2" customWidth="1"/>
    <col min="11779" max="11779" width="14.625" style="2" customWidth="1"/>
    <col min="11780" max="11780" width="17.125" style="2" customWidth="1"/>
    <col min="11781" max="12032" width="15.875" style="2"/>
    <col min="12033" max="12033" width="13.375" style="2" customWidth="1"/>
    <col min="12034" max="12034" width="3.375" style="2" customWidth="1"/>
    <col min="12035" max="12035" width="14.625" style="2" customWidth="1"/>
    <col min="12036" max="12036" width="17.125" style="2" customWidth="1"/>
    <col min="12037" max="12288" width="15.875" style="2"/>
    <col min="12289" max="12289" width="13.375" style="2" customWidth="1"/>
    <col min="12290" max="12290" width="3.375" style="2" customWidth="1"/>
    <col min="12291" max="12291" width="14.625" style="2" customWidth="1"/>
    <col min="12292" max="12292" width="17.125" style="2" customWidth="1"/>
    <col min="12293" max="12544" width="15.875" style="2"/>
    <col min="12545" max="12545" width="13.375" style="2" customWidth="1"/>
    <col min="12546" max="12546" width="3.375" style="2" customWidth="1"/>
    <col min="12547" max="12547" width="14.625" style="2" customWidth="1"/>
    <col min="12548" max="12548" width="17.125" style="2" customWidth="1"/>
    <col min="12549" max="12800" width="15.875" style="2"/>
    <col min="12801" max="12801" width="13.375" style="2" customWidth="1"/>
    <col min="12802" max="12802" width="3.375" style="2" customWidth="1"/>
    <col min="12803" max="12803" width="14.625" style="2" customWidth="1"/>
    <col min="12804" max="12804" width="17.125" style="2" customWidth="1"/>
    <col min="12805" max="13056" width="15.875" style="2"/>
    <col min="13057" max="13057" width="13.375" style="2" customWidth="1"/>
    <col min="13058" max="13058" width="3.375" style="2" customWidth="1"/>
    <col min="13059" max="13059" width="14.625" style="2" customWidth="1"/>
    <col min="13060" max="13060" width="17.125" style="2" customWidth="1"/>
    <col min="13061" max="13312" width="15.875" style="2"/>
    <col min="13313" max="13313" width="13.375" style="2" customWidth="1"/>
    <col min="13314" max="13314" width="3.375" style="2" customWidth="1"/>
    <col min="13315" max="13315" width="14.625" style="2" customWidth="1"/>
    <col min="13316" max="13316" width="17.125" style="2" customWidth="1"/>
    <col min="13317" max="13568" width="15.875" style="2"/>
    <col min="13569" max="13569" width="13.375" style="2" customWidth="1"/>
    <col min="13570" max="13570" width="3.375" style="2" customWidth="1"/>
    <col min="13571" max="13571" width="14.625" style="2" customWidth="1"/>
    <col min="13572" max="13572" width="17.125" style="2" customWidth="1"/>
    <col min="13573" max="13824" width="15.875" style="2"/>
    <col min="13825" max="13825" width="13.375" style="2" customWidth="1"/>
    <col min="13826" max="13826" width="3.375" style="2" customWidth="1"/>
    <col min="13827" max="13827" width="14.625" style="2" customWidth="1"/>
    <col min="13828" max="13828" width="17.125" style="2" customWidth="1"/>
    <col min="13829" max="14080" width="15.875" style="2"/>
    <col min="14081" max="14081" width="13.375" style="2" customWidth="1"/>
    <col min="14082" max="14082" width="3.375" style="2" customWidth="1"/>
    <col min="14083" max="14083" width="14.625" style="2" customWidth="1"/>
    <col min="14084" max="14084" width="17.125" style="2" customWidth="1"/>
    <col min="14085" max="14336" width="15.875" style="2"/>
    <col min="14337" max="14337" width="13.375" style="2" customWidth="1"/>
    <col min="14338" max="14338" width="3.375" style="2" customWidth="1"/>
    <col min="14339" max="14339" width="14.625" style="2" customWidth="1"/>
    <col min="14340" max="14340" width="17.125" style="2" customWidth="1"/>
    <col min="14341" max="14592" width="15.875" style="2"/>
    <col min="14593" max="14593" width="13.375" style="2" customWidth="1"/>
    <col min="14594" max="14594" width="3.375" style="2" customWidth="1"/>
    <col min="14595" max="14595" width="14.625" style="2" customWidth="1"/>
    <col min="14596" max="14596" width="17.125" style="2" customWidth="1"/>
    <col min="14597" max="14848" width="15.875" style="2"/>
    <col min="14849" max="14849" width="13.375" style="2" customWidth="1"/>
    <col min="14850" max="14850" width="3.375" style="2" customWidth="1"/>
    <col min="14851" max="14851" width="14.625" style="2" customWidth="1"/>
    <col min="14852" max="14852" width="17.125" style="2" customWidth="1"/>
    <col min="14853" max="15104" width="15.875" style="2"/>
    <col min="15105" max="15105" width="13.375" style="2" customWidth="1"/>
    <col min="15106" max="15106" width="3.375" style="2" customWidth="1"/>
    <col min="15107" max="15107" width="14.625" style="2" customWidth="1"/>
    <col min="15108" max="15108" width="17.125" style="2" customWidth="1"/>
    <col min="15109" max="15360" width="15.875" style="2"/>
    <col min="15361" max="15361" width="13.375" style="2" customWidth="1"/>
    <col min="15362" max="15362" width="3.375" style="2" customWidth="1"/>
    <col min="15363" max="15363" width="14.625" style="2" customWidth="1"/>
    <col min="15364" max="15364" width="17.125" style="2" customWidth="1"/>
    <col min="15365" max="15616" width="15.875" style="2"/>
    <col min="15617" max="15617" width="13.375" style="2" customWidth="1"/>
    <col min="15618" max="15618" width="3.375" style="2" customWidth="1"/>
    <col min="15619" max="15619" width="14.625" style="2" customWidth="1"/>
    <col min="15620" max="15620" width="17.125" style="2" customWidth="1"/>
    <col min="15621" max="15872" width="15.875" style="2"/>
    <col min="15873" max="15873" width="13.375" style="2" customWidth="1"/>
    <col min="15874" max="15874" width="3.375" style="2" customWidth="1"/>
    <col min="15875" max="15875" width="14.625" style="2" customWidth="1"/>
    <col min="15876" max="15876" width="17.125" style="2" customWidth="1"/>
    <col min="15877" max="16128" width="15.875" style="2"/>
    <col min="16129" max="16129" width="13.375" style="2" customWidth="1"/>
    <col min="16130" max="16130" width="3.375" style="2" customWidth="1"/>
    <col min="16131" max="16131" width="14.625" style="2" customWidth="1"/>
    <col min="16132" max="16132" width="17.125" style="2" customWidth="1"/>
    <col min="16133" max="16384" width="15.875" style="2"/>
  </cols>
  <sheetData>
    <row r="1" spans="1:10" x14ac:dyDescent="0.2">
      <c r="A1" s="1"/>
    </row>
    <row r="6" spans="1:10" x14ac:dyDescent="0.2">
      <c r="E6" s="3" t="s">
        <v>581</v>
      </c>
    </row>
    <row r="7" spans="1:10" ht="18" thickBot="1" x14ac:dyDescent="0.25">
      <c r="B7" s="4"/>
      <c r="C7" s="4"/>
      <c r="D7" s="20" t="s">
        <v>582</v>
      </c>
      <c r="E7" s="4"/>
      <c r="F7" s="21" t="s">
        <v>531</v>
      </c>
      <c r="G7" s="4"/>
      <c r="H7" s="4"/>
      <c r="I7" s="4"/>
      <c r="J7" s="63" t="s">
        <v>74</v>
      </c>
    </row>
    <row r="8" spans="1:10" x14ac:dyDescent="0.2">
      <c r="D8" s="5" t="s">
        <v>414</v>
      </c>
      <c r="E8" s="8"/>
      <c r="F8" s="8"/>
      <c r="G8" s="8"/>
      <c r="H8" s="8"/>
      <c r="I8" s="8"/>
      <c r="J8" s="8"/>
    </row>
    <row r="9" spans="1:10" x14ac:dyDescent="0.2">
      <c r="D9" s="5" t="s">
        <v>583</v>
      </c>
      <c r="E9" s="7"/>
      <c r="F9" s="7"/>
      <c r="G9" s="7"/>
      <c r="H9" s="8"/>
      <c r="I9" s="8"/>
      <c r="J9" s="7"/>
    </row>
    <row r="10" spans="1:10" x14ac:dyDescent="0.2">
      <c r="D10" s="6" t="s">
        <v>584</v>
      </c>
      <c r="E10" s="6" t="s">
        <v>443</v>
      </c>
      <c r="F10" s="6" t="s">
        <v>450</v>
      </c>
      <c r="G10" s="6" t="s">
        <v>585</v>
      </c>
      <c r="H10" s="6" t="s">
        <v>586</v>
      </c>
      <c r="I10" s="6" t="s">
        <v>586</v>
      </c>
      <c r="J10" s="6" t="s">
        <v>587</v>
      </c>
    </row>
    <row r="11" spans="1:10" x14ac:dyDescent="0.2">
      <c r="B11" s="8"/>
      <c r="C11" s="8"/>
      <c r="D11" s="61"/>
      <c r="E11" s="61"/>
      <c r="F11" s="61"/>
      <c r="G11" s="10" t="s">
        <v>140</v>
      </c>
      <c r="H11" s="10" t="s">
        <v>588</v>
      </c>
      <c r="I11" s="10" t="s">
        <v>589</v>
      </c>
      <c r="J11" s="61"/>
    </row>
    <row r="12" spans="1:10" x14ac:dyDescent="0.2">
      <c r="D12" s="7"/>
    </row>
    <row r="13" spans="1:10" x14ac:dyDescent="0.2">
      <c r="C13" s="135" t="s">
        <v>590</v>
      </c>
      <c r="D13" s="29">
        <f t="shared" ref="D13:J13" si="0">SUM(D15:D70)</f>
        <v>521584</v>
      </c>
      <c r="E13" s="30">
        <f t="shared" si="0"/>
        <v>349991</v>
      </c>
      <c r="F13" s="30">
        <f t="shared" si="0"/>
        <v>21206</v>
      </c>
      <c r="G13" s="30">
        <f t="shared" si="0"/>
        <v>93909</v>
      </c>
      <c r="H13" s="30">
        <f t="shared" si="0"/>
        <v>24560</v>
      </c>
      <c r="I13" s="30">
        <f t="shared" si="0"/>
        <v>70009</v>
      </c>
      <c r="J13" s="30">
        <f t="shared" si="0"/>
        <v>55756</v>
      </c>
    </row>
    <row r="14" spans="1:10" x14ac:dyDescent="0.2">
      <c r="D14" s="7"/>
    </row>
    <row r="15" spans="1:10" x14ac:dyDescent="0.2">
      <c r="C15" s="1" t="s">
        <v>148</v>
      </c>
      <c r="D15" s="62">
        <f t="shared" ref="D15:J21" si="1">D88+D161</f>
        <v>188322</v>
      </c>
      <c r="E15" s="64">
        <f t="shared" si="1"/>
        <v>140072</v>
      </c>
      <c r="F15" s="64">
        <f t="shared" si="1"/>
        <v>10001</v>
      </c>
      <c r="G15" s="64">
        <f t="shared" si="1"/>
        <v>26408</v>
      </c>
      <c r="H15" s="64">
        <f t="shared" si="1"/>
        <v>9237</v>
      </c>
      <c r="I15" s="64">
        <f t="shared" si="1"/>
        <v>17171</v>
      </c>
      <c r="J15" s="64">
        <f t="shared" si="1"/>
        <v>11813</v>
      </c>
    </row>
    <row r="16" spans="1:10" x14ac:dyDescent="0.2">
      <c r="C16" s="1" t="s">
        <v>141</v>
      </c>
      <c r="D16" s="62">
        <f t="shared" si="1"/>
        <v>22523</v>
      </c>
      <c r="E16" s="64">
        <f t="shared" si="1"/>
        <v>15372</v>
      </c>
      <c r="F16" s="64">
        <f t="shared" si="1"/>
        <v>1058</v>
      </c>
      <c r="G16" s="64">
        <f t="shared" si="1"/>
        <v>3937</v>
      </c>
      <c r="H16" s="64">
        <f t="shared" si="1"/>
        <v>1224</v>
      </c>
      <c r="I16" s="64">
        <f t="shared" si="1"/>
        <v>2713</v>
      </c>
      <c r="J16" s="64">
        <f t="shared" si="1"/>
        <v>2155</v>
      </c>
    </row>
    <row r="17" spans="3:10" x14ac:dyDescent="0.2">
      <c r="C17" s="1" t="s">
        <v>142</v>
      </c>
      <c r="D17" s="62">
        <f t="shared" si="1"/>
        <v>24375</v>
      </c>
      <c r="E17" s="64">
        <f t="shared" si="1"/>
        <v>18261</v>
      </c>
      <c r="F17" s="64">
        <f t="shared" si="1"/>
        <v>882</v>
      </c>
      <c r="G17" s="64">
        <f t="shared" si="1"/>
        <v>3364</v>
      </c>
      <c r="H17" s="64">
        <f t="shared" si="1"/>
        <v>875</v>
      </c>
      <c r="I17" s="64">
        <f t="shared" si="1"/>
        <v>2489</v>
      </c>
      <c r="J17" s="64">
        <f t="shared" si="1"/>
        <v>1860</v>
      </c>
    </row>
    <row r="18" spans="3:10" x14ac:dyDescent="0.2">
      <c r="C18" s="1" t="s">
        <v>143</v>
      </c>
      <c r="D18" s="62">
        <f t="shared" si="1"/>
        <v>16852</v>
      </c>
      <c r="E18" s="64">
        <f t="shared" si="1"/>
        <v>10358</v>
      </c>
      <c r="F18" s="64">
        <f t="shared" si="1"/>
        <v>502</v>
      </c>
      <c r="G18" s="64">
        <f t="shared" si="1"/>
        <v>2929</v>
      </c>
      <c r="H18" s="64">
        <f t="shared" si="1"/>
        <v>981</v>
      </c>
      <c r="I18" s="64">
        <f t="shared" si="1"/>
        <v>2608</v>
      </c>
      <c r="J18" s="64">
        <f t="shared" si="1"/>
        <v>2398</v>
      </c>
    </row>
    <row r="19" spans="3:10" x14ac:dyDescent="0.2">
      <c r="C19" s="1" t="s">
        <v>144</v>
      </c>
      <c r="D19" s="62">
        <f t="shared" si="1"/>
        <v>13102</v>
      </c>
      <c r="E19" s="64">
        <f t="shared" si="1"/>
        <v>7627</v>
      </c>
      <c r="F19" s="64">
        <f t="shared" si="1"/>
        <v>405</v>
      </c>
      <c r="G19" s="64">
        <f t="shared" si="1"/>
        <v>2945</v>
      </c>
      <c r="H19" s="64">
        <f t="shared" si="1"/>
        <v>741</v>
      </c>
      <c r="I19" s="64">
        <f t="shared" si="1"/>
        <v>2204</v>
      </c>
      <c r="J19" s="64">
        <f t="shared" si="1"/>
        <v>2125</v>
      </c>
    </row>
    <row r="20" spans="3:10" x14ac:dyDescent="0.2">
      <c r="C20" s="1" t="s">
        <v>536</v>
      </c>
      <c r="D20" s="62">
        <f t="shared" si="1"/>
        <v>35172</v>
      </c>
      <c r="E20" s="64">
        <f t="shared" si="1"/>
        <v>21968</v>
      </c>
      <c r="F20" s="64">
        <f t="shared" si="1"/>
        <v>1490</v>
      </c>
      <c r="G20" s="64">
        <f t="shared" si="1"/>
        <v>7043</v>
      </c>
      <c r="H20" s="64">
        <f t="shared" si="1"/>
        <v>1862</v>
      </c>
      <c r="I20" s="64">
        <f t="shared" si="1"/>
        <v>5181</v>
      </c>
      <c r="J20" s="64">
        <f t="shared" si="1"/>
        <v>4671</v>
      </c>
    </row>
    <row r="21" spans="3:10" x14ac:dyDescent="0.2">
      <c r="C21" s="1" t="s">
        <v>537</v>
      </c>
      <c r="D21" s="62">
        <f t="shared" si="1"/>
        <v>15344</v>
      </c>
      <c r="E21" s="64">
        <f t="shared" si="1"/>
        <v>10402</v>
      </c>
      <c r="F21" s="64">
        <f t="shared" si="1"/>
        <v>690</v>
      </c>
      <c r="G21" s="64">
        <f t="shared" si="1"/>
        <v>2867</v>
      </c>
      <c r="H21" s="64">
        <f t="shared" si="1"/>
        <v>1121</v>
      </c>
      <c r="I21" s="64">
        <f t="shared" si="1"/>
        <v>1746</v>
      </c>
      <c r="J21" s="64">
        <f t="shared" si="1"/>
        <v>1381</v>
      </c>
    </row>
    <row r="22" spans="3:10" x14ac:dyDescent="0.2">
      <c r="D22" s="7"/>
    </row>
    <row r="23" spans="3:10" x14ac:dyDescent="0.2">
      <c r="C23" s="1" t="s">
        <v>538</v>
      </c>
      <c r="D23" s="62">
        <f t="shared" ref="D23:J31" si="2">D96+D169</f>
        <v>8095</v>
      </c>
      <c r="E23" s="64">
        <f t="shared" si="2"/>
        <v>4144</v>
      </c>
      <c r="F23" s="64">
        <f t="shared" si="2"/>
        <v>319</v>
      </c>
      <c r="G23" s="64">
        <f t="shared" si="2"/>
        <v>1941</v>
      </c>
      <c r="H23" s="64">
        <f t="shared" si="2"/>
        <v>345</v>
      </c>
      <c r="I23" s="64">
        <f t="shared" si="2"/>
        <v>1596</v>
      </c>
      <c r="J23" s="64">
        <f t="shared" si="2"/>
        <v>1691</v>
      </c>
    </row>
    <row r="24" spans="3:10" x14ac:dyDescent="0.2">
      <c r="C24" s="1" t="s">
        <v>539</v>
      </c>
      <c r="D24" s="62">
        <f t="shared" si="2"/>
        <v>4518</v>
      </c>
      <c r="E24" s="64">
        <f t="shared" si="2"/>
        <v>2937</v>
      </c>
      <c r="F24" s="64">
        <f t="shared" si="2"/>
        <v>124</v>
      </c>
      <c r="G24" s="64">
        <f t="shared" si="2"/>
        <v>932</v>
      </c>
      <c r="H24" s="64">
        <f t="shared" si="2"/>
        <v>167</v>
      </c>
      <c r="I24" s="64">
        <f t="shared" si="2"/>
        <v>765</v>
      </c>
      <c r="J24" s="64">
        <f t="shared" si="2"/>
        <v>524</v>
      </c>
    </row>
    <row r="25" spans="3:10" x14ac:dyDescent="0.2">
      <c r="C25" s="1" t="s">
        <v>540</v>
      </c>
      <c r="D25" s="62">
        <f t="shared" si="2"/>
        <v>2346</v>
      </c>
      <c r="E25" s="64">
        <f t="shared" si="2"/>
        <v>1203</v>
      </c>
      <c r="F25" s="64">
        <f t="shared" si="2"/>
        <v>37</v>
      </c>
      <c r="G25" s="64">
        <f t="shared" si="2"/>
        <v>706</v>
      </c>
      <c r="H25" s="64">
        <f t="shared" si="2"/>
        <v>91</v>
      </c>
      <c r="I25" s="64">
        <f t="shared" si="2"/>
        <v>615</v>
      </c>
      <c r="J25" s="64">
        <f t="shared" si="2"/>
        <v>400</v>
      </c>
    </row>
    <row r="26" spans="3:10" x14ac:dyDescent="0.2">
      <c r="C26" s="1" t="s">
        <v>541</v>
      </c>
      <c r="D26" s="62">
        <f t="shared" si="2"/>
        <v>7622</v>
      </c>
      <c r="E26" s="64">
        <f t="shared" si="2"/>
        <v>4623</v>
      </c>
      <c r="F26" s="64">
        <f t="shared" si="2"/>
        <v>215</v>
      </c>
      <c r="G26" s="64">
        <f t="shared" si="2"/>
        <v>1554</v>
      </c>
      <c r="H26" s="64">
        <f t="shared" si="2"/>
        <v>250</v>
      </c>
      <c r="I26" s="64">
        <f t="shared" si="2"/>
        <v>1304</v>
      </c>
      <c r="J26" s="64">
        <f t="shared" si="2"/>
        <v>1230</v>
      </c>
    </row>
    <row r="27" spans="3:10" x14ac:dyDescent="0.2">
      <c r="C27" s="1" t="s">
        <v>542</v>
      </c>
      <c r="D27" s="62">
        <f t="shared" si="2"/>
        <v>8845</v>
      </c>
      <c r="E27" s="64">
        <f t="shared" si="2"/>
        <v>4732</v>
      </c>
      <c r="F27" s="64">
        <f t="shared" si="2"/>
        <v>270</v>
      </c>
      <c r="G27" s="64">
        <f t="shared" si="2"/>
        <v>2134</v>
      </c>
      <c r="H27" s="64">
        <f t="shared" si="2"/>
        <v>295</v>
      </c>
      <c r="I27" s="64">
        <f t="shared" si="2"/>
        <v>1839</v>
      </c>
      <c r="J27" s="64">
        <f t="shared" si="2"/>
        <v>1709</v>
      </c>
    </row>
    <row r="28" spans="3:10" x14ac:dyDescent="0.2">
      <c r="C28" s="1" t="s">
        <v>543</v>
      </c>
      <c r="D28" s="62">
        <f t="shared" si="2"/>
        <v>4626</v>
      </c>
      <c r="E28" s="64">
        <f t="shared" si="2"/>
        <v>2654</v>
      </c>
      <c r="F28" s="64">
        <f t="shared" si="2"/>
        <v>159</v>
      </c>
      <c r="G28" s="64">
        <f t="shared" si="2"/>
        <v>1016</v>
      </c>
      <c r="H28" s="64">
        <f t="shared" si="2"/>
        <v>167</v>
      </c>
      <c r="I28" s="64">
        <f t="shared" si="2"/>
        <v>849</v>
      </c>
      <c r="J28" s="64">
        <f t="shared" si="2"/>
        <v>796</v>
      </c>
    </row>
    <row r="29" spans="3:10" x14ac:dyDescent="0.2">
      <c r="C29" s="1" t="s">
        <v>544</v>
      </c>
      <c r="D29" s="62">
        <f t="shared" si="2"/>
        <v>4124</v>
      </c>
      <c r="E29" s="64">
        <f t="shared" si="2"/>
        <v>2245</v>
      </c>
      <c r="F29" s="64">
        <f t="shared" si="2"/>
        <v>84</v>
      </c>
      <c r="G29" s="64">
        <f t="shared" si="2"/>
        <v>1046</v>
      </c>
      <c r="H29" s="64">
        <f t="shared" si="2"/>
        <v>136</v>
      </c>
      <c r="I29" s="64">
        <f t="shared" si="2"/>
        <v>910</v>
      </c>
      <c r="J29" s="64">
        <f t="shared" si="2"/>
        <v>749</v>
      </c>
    </row>
    <row r="30" spans="3:10" x14ac:dyDescent="0.2">
      <c r="C30" s="1" t="s">
        <v>545</v>
      </c>
      <c r="D30" s="62">
        <f t="shared" si="2"/>
        <v>9639</v>
      </c>
      <c r="E30" s="64">
        <f t="shared" si="2"/>
        <v>7004</v>
      </c>
      <c r="F30" s="64">
        <f t="shared" si="2"/>
        <v>370</v>
      </c>
      <c r="G30" s="64">
        <f t="shared" si="2"/>
        <v>1569</v>
      </c>
      <c r="H30" s="64">
        <f t="shared" si="2"/>
        <v>316</v>
      </c>
      <c r="I30" s="64">
        <f t="shared" si="2"/>
        <v>1253</v>
      </c>
      <c r="J30" s="64">
        <f t="shared" si="2"/>
        <v>696</v>
      </c>
    </row>
    <row r="31" spans="3:10" x14ac:dyDescent="0.2">
      <c r="C31" s="1" t="s">
        <v>546</v>
      </c>
      <c r="D31" s="62">
        <f t="shared" si="2"/>
        <v>19467</v>
      </c>
      <c r="E31" s="64">
        <f t="shared" si="2"/>
        <v>15126</v>
      </c>
      <c r="F31" s="64">
        <f t="shared" si="2"/>
        <v>714</v>
      </c>
      <c r="G31" s="64">
        <f t="shared" si="2"/>
        <v>2480</v>
      </c>
      <c r="H31" s="64">
        <f t="shared" si="2"/>
        <v>737</v>
      </c>
      <c r="I31" s="64">
        <f t="shared" si="2"/>
        <v>1743</v>
      </c>
      <c r="J31" s="64">
        <f t="shared" si="2"/>
        <v>1146</v>
      </c>
    </row>
    <row r="32" spans="3:10" x14ac:dyDescent="0.2">
      <c r="D32" s="7"/>
    </row>
    <row r="33" spans="3:10" x14ac:dyDescent="0.2">
      <c r="C33" s="1" t="s">
        <v>547</v>
      </c>
      <c r="D33" s="62">
        <f t="shared" ref="D33:J37" si="3">D106+D179</f>
        <v>11298</v>
      </c>
      <c r="E33" s="64">
        <f t="shared" si="3"/>
        <v>6301</v>
      </c>
      <c r="F33" s="64">
        <f t="shared" si="3"/>
        <v>298</v>
      </c>
      <c r="G33" s="64">
        <f t="shared" si="3"/>
        <v>2658</v>
      </c>
      <c r="H33" s="64">
        <f t="shared" si="3"/>
        <v>406</v>
      </c>
      <c r="I33" s="64">
        <f t="shared" si="3"/>
        <v>2252</v>
      </c>
      <c r="J33" s="64">
        <f t="shared" si="3"/>
        <v>2041</v>
      </c>
    </row>
    <row r="34" spans="3:10" x14ac:dyDescent="0.2">
      <c r="C34" s="1" t="s">
        <v>548</v>
      </c>
      <c r="D34" s="62">
        <f t="shared" si="3"/>
        <v>7752</v>
      </c>
      <c r="E34" s="64">
        <f t="shared" si="3"/>
        <v>5109</v>
      </c>
      <c r="F34" s="64">
        <f t="shared" si="3"/>
        <v>334</v>
      </c>
      <c r="G34" s="64">
        <f t="shared" si="3"/>
        <v>1415</v>
      </c>
      <c r="H34" s="64">
        <f t="shared" si="3"/>
        <v>398</v>
      </c>
      <c r="I34" s="64">
        <f t="shared" si="3"/>
        <v>1017</v>
      </c>
      <c r="J34" s="64">
        <f t="shared" si="3"/>
        <v>893</v>
      </c>
    </row>
    <row r="35" spans="3:10" x14ac:dyDescent="0.2">
      <c r="C35" s="1" t="s">
        <v>549</v>
      </c>
      <c r="D35" s="62">
        <f t="shared" si="3"/>
        <v>3163</v>
      </c>
      <c r="E35" s="64">
        <f t="shared" si="3"/>
        <v>1973</v>
      </c>
      <c r="F35" s="64">
        <f t="shared" si="3"/>
        <v>73</v>
      </c>
      <c r="G35" s="64">
        <f t="shared" si="3"/>
        <v>693</v>
      </c>
      <c r="H35" s="64">
        <f t="shared" si="3"/>
        <v>116</v>
      </c>
      <c r="I35" s="64">
        <f t="shared" si="3"/>
        <v>577</v>
      </c>
      <c r="J35" s="64">
        <f t="shared" si="3"/>
        <v>424</v>
      </c>
    </row>
    <row r="36" spans="3:10" x14ac:dyDescent="0.2">
      <c r="C36" s="1" t="s">
        <v>550</v>
      </c>
      <c r="D36" s="62">
        <f t="shared" si="3"/>
        <v>2897</v>
      </c>
      <c r="E36" s="64">
        <f t="shared" si="3"/>
        <v>1856</v>
      </c>
      <c r="F36" s="64">
        <f t="shared" si="3"/>
        <v>148</v>
      </c>
      <c r="G36" s="64">
        <f t="shared" si="3"/>
        <v>590</v>
      </c>
      <c r="H36" s="64">
        <f t="shared" si="3"/>
        <v>117</v>
      </c>
      <c r="I36" s="64">
        <f t="shared" si="3"/>
        <v>473</v>
      </c>
      <c r="J36" s="64">
        <f t="shared" si="3"/>
        <v>303</v>
      </c>
    </row>
    <row r="37" spans="3:10" x14ac:dyDescent="0.2">
      <c r="C37" s="1" t="s">
        <v>551</v>
      </c>
      <c r="D37" s="62">
        <f t="shared" si="3"/>
        <v>304</v>
      </c>
      <c r="E37" s="64">
        <f t="shared" si="3"/>
        <v>212</v>
      </c>
      <c r="F37" s="64">
        <f t="shared" si="3"/>
        <v>4</v>
      </c>
      <c r="G37" s="64">
        <f t="shared" si="3"/>
        <v>65</v>
      </c>
      <c r="H37" s="64">
        <f t="shared" si="3"/>
        <v>12</v>
      </c>
      <c r="I37" s="64">
        <f t="shared" si="3"/>
        <v>53</v>
      </c>
      <c r="J37" s="64">
        <f t="shared" si="3"/>
        <v>23</v>
      </c>
    </row>
    <row r="38" spans="3:10" x14ac:dyDescent="0.2">
      <c r="D38" s="7"/>
    </row>
    <row r="39" spans="3:10" x14ac:dyDescent="0.2">
      <c r="C39" s="1" t="s">
        <v>552</v>
      </c>
      <c r="D39" s="62">
        <f t="shared" ref="D39:J43" si="4">D112+D185</f>
        <v>7450</v>
      </c>
      <c r="E39" s="64">
        <f t="shared" si="4"/>
        <v>4258</v>
      </c>
      <c r="F39" s="64">
        <f t="shared" si="4"/>
        <v>253</v>
      </c>
      <c r="G39" s="64">
        <f t="shared" si="4"/>
        <v>1664</v>
      </c>
      <c r="H39" s="64">
        <f t="shared" si="4"/>
        <v>431</v>
      </c>
      <c r="I39" s="64">
        <f t="shared" si="4"/>
        <v>1233</v>
      </c>
      <c r="J39" s="64">
        <f t="shared" si="4"/>
        <v>1274</v>
      </c>
    </row>
    <row r="40" spans="3:10" x14ac:dyDescent="0.2">
      <c r="C40" s="1" t="s">
        <v>553</v>
      </c>
      <c r="D40" s="62">
        <f t="shared" si="4"/>
        <v>4383</v>
      </c>
      <c r="E40" s="64">
        <f t="shared" si="4"/>
        <v>2379</v>
      </c>
      <c r="F40" s="64">
        <f t="shared" si="4"/>
        <v>91</v>
      </c>
      <c r="G40" s="64">
        <f t="shared" si="4"/>
        <v>994</v>
      </c>
      <c r="H40" s="64">
        <f t="shared" si="4"/>
        <v>182</v>
      </c>
      <c r="I40" s="64">
        <f t="shared" si="4"/>
        <v>812</v>
      </c>
      <c r="J40" s="64">
        <f t="shared" si="4"/>
        <v>919</v>
      </c>
    </row>
    <row r="41" spans="3:10" x14ac:dyDescent="0.2">
      <c r="C41" s="1" t="s">
        <v>554</v>
      </c>
      <c r="D41" s="62">
        <f t="shared" si="4"/>
        <v>7125</v>
      </c>
      <c r="E41" s="64">
        <f t="shared" si="4"/>
        <v>3394</v>
      </c>
      <c r="F41" s="64">
        <f t="shared" si="4"/>
        <v>203</v>
      </c>
      <c r="G41" s="64">
        <f t="shared" si="4"/>
        <v>1852</v>
      </c>
      <c r="H41" s="64">
        <f t="shared" si="4"/>
        <v>354</v>
      </c>
      <c r="I41" s="64">
        <f t="shared" si="4"/>
        <v>1498</v>
      </c>
      <c r="J41" s="64">
        <f t="shared" si="4"/>
        <v>1674</v>
      </c>
    </row>
    <row r="42" spans="3:10" x14ac:dyDescent="0.2">
      <c r="C42" s="1" t="s">
        <v>555</v>
      </c>
      <c r="D42" s="62">
        <f t="shared" si="4"/>
        <v>5570</v>
      </c>
      <c r="E42" s="64">
        <f t="shared" si="4"/>
        <v>2323</v>
      </c>
      <c r="F42" s="64">
        <f t="shared" si="4"/>
        <v>65</v>
      </c>
      <c r="G42" s="64">
        <f t="shared" si="4"/>
        <v>1793</v>
      </c>
      <c r="H42" s="64">
        <f t="shared" si="4"/>
        <v>146</v>
      </c>
      <c r="I42" s="64">
        <f t="shared" si="4"/>
        <v>1647</v>
      </c>
      <c r="J42" s="64">
        <f t="shared" si="4"/>
        <v>1388</v>
      </c>
    </row>
    <row r="43" spans="3:10" x14ac:dyDescent="0.2">
      <c r="C43" s="1" t="s">
        <v>556</v>
      </c>
      <c r="D43" s="62">
        <f t="shared" si="4"/>
        <v>2719</v>
      </c>
      <c r="E43" s="64">
        <f t="shared" si="4"/>
        <v>1427</v>
      </c>
      <c r="F43" s="64">
        <f t="shared" si="4"/>
        <v>28</v>
      </c>
      <c r="G43" s="64">
        <f t="shared" si="4"/>
        <v>846</v>
      </c>
      <c r="H43" s="64">
        <f t="shared" si="4"/>
        <v>110</v>
      </c>
      <c r="I43" s="64">
        <f t="shared" si="4"/>
        <v>736</v>
      </c>
      <c r="J43" s="64">
        <f t="shared" si="4"/>
        <v>418</v>
      </c>
    </row>
    <row r="44" spans="3:10" x14ac:dyDescent="0.2">
      <c r="D44" s="7"/>
    </row>
    <row r="45" spans="3:10" x14ac:dyDescent="0.2">
      <c r="C45" s="1" t="s">
        <v>557</v>
      </c>
      <c r="D45" s="62">
        <f t="shared" ref="D45:J54" si="5">D118+D191</f>
        <v>3995</v>
      </c>
      <c r="E45" s="64">
        <f t="shared" si="5"/>
        <v>2824</v>
      </c>
      <c r="F45" s="64">
        <f t="shared" si="5"/>
        <v>137</v>
      </c>
      <c r="G45" s="64">
        <f t="shared" si="5"/>
        <v>703</v>
      </c>
      <c r="H45" s="64">
        <f t="shared" si="5"/>
        <v>159</v>
      </c>
      <c r="I45" s="64">
        <f t="shared" si="5"/>
        <v>544</v>
      </c>
      <c r="J45" s="64">
        <f t="shared" si="5"/>
        <v>331</v>
      </c>
    </row>
    <row r="46" spans="3:10" x14ac:dyDescent="0.2">
      <c r="C46" s="1" t="s">
        <v>558</v>
      </c>
      <c r="D46" s="62">
        <f t="shared" si="5"/>
        <v>3478</v>
      </c>
      <c r="E46" s="64">
        <f t="shared" si="5"/>
        <v>2012</v>
      </c>
      <c r="F46" s="64">
        <f t="shared" si="5"/>
        <v>75</v>
      </c>
      <c r="G46" s="64">
        <f t="shared" si="5"/>
        <v>829</v>
      </c>
      <c r="H46" s="64">
        <f t="shared" si="5"/>
        <v>99</v>
      </c>
      <c r="I46" s="64">
        <f t="shared" si="5"/>
        <v>730</v>
      </c>
      <c r="J46" s="64">
        <f t="shared" si="5"/>
        <v>562</v>
      </c>
    </row>
    <row r="47" spans="3:10" x14ac:dyDescent="0.2">
      <c r="C47" s="1" t="s">
        <v>559</v>
      </c>
      <c r="D47" s="62">
        <f t="shared" si="5"/>
        <v>3762</v>
      </c>
      <c r="E47" s="64">
        <f t="shared" si="5"/>
        <v>2244</v>
      </c>
      <c r="F47" s="64">
        <f t="shared" si="5"/>
        <v>109</v>
      </c>
      <c r="G47" s="64">
        <f t="shared" si="5"/>
        <v>904</v>
      </c>
      <c r="H47" s="64">
        <f t="shared" si="5"/>
        <v>165</v>
      </c>
      <c r="I47" s="64">
        <f t="shared" si="5"/>
        <v>739</v>
      </c>
      <c r="J47" s="64">
        <f t="shared" si="5"/>
        <v>505</v>
      </c>
    </row>
    <row r="48" spans="3:10" x14ac:dyDescent="0.2">
      <c r="C48" s="1" t="s">
        <v>560</v>
      </c>
      <c r="D48" s="62">
        <f t="shared" si="5"/>
        <v>3561</v>
      </c>
      <c r="E48" s="64">
        <f t="shared" si="5"/>
        <v>1863</v>
      </c>
      <c r="F48" s="64">
        <f t="shared" si="5"/>
        <v>85</v>
      </c>
      <c r="G48" s="64">
        <f t="shared" si="5"/>
        <v>842</v>
      </c>
      <c r="H48" s="64">
        <f t="shared" si="5"/>
        <v>83</v>
      </c>
      <c r="I48" s="64">
        <f t="shared" si="5"/>
        <v>759</v>
      </c>
      <c r="J48" s="64">
        <f t="shared" si="5"/>
        <v>771</v>
      </c>
    </row>
    <row r="49" spans="3:10" x14ac:dyDescent="0.2">
      <c r="C49" s="1" t="s">
        <v>561</v>
      </c>
      <c r="D49" s="62">
        <f t="shared" si="5"/>
        <v>1243</v>
      </c>
      <c r="E49" s="64">
        <f t="shared" si="5"/>
        <v>690</v>
      </c>
      <c r="F49" s="64">
        <f t="shared" si="5"/>
        <v>27</v>
      </c>
      <c r="G49" s="64">
        <f t="shared" si="5"/>
        <v>337</v>
      </c>
      <c r="H49" s="64">
        <f t="shared" si="5"/>
        <v>43</v>
      </c>
      <c r="I49" s="64">
        <f t="shared" si="5"/>
        <v>294</v>
      </c>
      <c r="J49" s="64">
        <f t="shared" si="5"/>
        <v>188</v>
      </c>
    </row>
    <row r="50" spans="3:10" x14ac:dyDescent="0.2">
      <c r="C50" s="1" t="s">
        <v>562</v>
      </c>
      <c r="D50" s="62">
        <f t="shared" si="5"/>
        <v>1154</v>
      </c>
      <c r="E50" s="64">
        <f t="shared" si="5"/>
        <v>704</v>
      </c>
      <c r="F50" s="64">
        <f t="shared" si="5"/>
        <v>12</v>
      </c>
      <c r="G50" s="64">
        <f t="shared" si="5"/>
        <v>278</v>
      </c>
      <c r="H50" s="64">
        <f t="shared" si="5"/>
        <v>41</v>
      </c>
      <c r="I50" s="64">
        <f t="shared" si="5"/>
        <v>237</v>
      </c>
      <c r="J50" s="64">
        <f t="shared" si="5"/>
        <v>160</v>
      </c>
    </row>
    <row r="51" spans="3:10" x14ac:dyDescent="0.2">
      <c r="C51" s="1" t="s">
        <v>563</v>
      </c>
      <c r="D51" s="62">
        <f t="shared" si="5"/>
        <v>2354</v>
      </c>
      <c r="E51" s="64">
        <f t="shared" si="5"/>
        <v>1499</v>
      </c>
      <c r="F51" s="64">
        <f t="shared" si="5"/>
        <v>87</v>
      </c>
      <c r="G51" s="64">
        <f t="shared" si="5"/>
        <v>511</v>
      </c>
      <c r="H51" s="64">
        <f t="shared" si="5"/>
        <v>62</v>
      </c>
      <c r="I51" s="64">
        <f t="shared" si="5"/>
        <v>449</v>
      </c>
      <c r="J51" s="64">
        <f t="shared" si="5"/>
        <v>257</v>
      </c>
    </row>
    <row r="52" spans="3:10" x14ac:dyDescent="0.2">
      <c r="C52" s="1" t="s">
        <v>564</v>
      </c>
      <c r="D52" s="62">
        <f t="shared" si="5"/>
        <v>3801</v>
      </c>
      <c r="E52" s="64">
        <f t="shared" si="5"/>
        <v>1221</v>
      </c>
      <c r="F52" s="64">
        <f t="shared" si="5"/>
        <v>79</v>
      </c>
      <c r="G52" s="64">
        <f t="shared" si="5"/>
        <v>1079</v>
      </c>
      <c r="H52" s="64">
        <f t="shared" si="5"/>
        <v>94</v>
      </c>
      <c r="I52" s="64">
        <f t="shared" si="5"/>
        <v>985</v>
      </c>
      <c r="J52" s="64">
        <f t="shared" si="5"/>
        <v>1420</v>
      </c>
    </row>
    <row r="53" spans="3:10" x14ac:dyDescent="0.2">
      <c r="C53" s="1" t="s">
        <v>565</v>
      </c>
      <c r="D53" s="62">
        <f t="shared" si="5"/>
        <v>4321</v>
      </c>
      <c r="E53" s="64">
        <f t="shared" si="5"/>
        <v>2148</v>
      </c>
      <c r="F53" s="64">
        <f t="shared" si="5"/>
        <v>177</v>
      </c>
      <c r="G53" s="64">
        <f t="shared" si="5"/>
        <v>1082</v>
      </c>
      <c r="H53" s="64">
        <f t="shared" si="5"/>
        <v>211</v>
      </c>
      <c r="I53" s="64">
        <f t="shared" si="5"/>
        <v>871</v>
      </c>
      <c r="J53" s="64">
        <f t="shared" si="5"/>
        <v>914</v>
      </c>
    </row>
    <row r="54" spans="3:10" x14ac:dyDescent="0.2">
      <c r="C54" s="1" t="s">
        <v>566</v>
      </c>
      <c r="D54" s="62">
        <f t="shared" si="5"/>
        <v>5298</v>
      </c>
      <c r="E54" s="64">
        <f t="shared" si="5"/>
        <v>2413</v>
      </c>
      <c r="F54" s="64">
        <f t="shared" si="5"/>
        <v>117</v>
      </c>
      <c r="G54" s="64">
        <f t="shared" si="5"/>
        <v>1416</v>
      </c>
      <c r="H54" s="64">
        <f t="shared" si="5"/>
        <v>175</v>
      </c>
      <c r="I54" s="64">
        <f t="shared" si="5"/>
        <v>1241</v>
      </c>
      <c r="J54" s="64">
        <f t="shared" si="5"/>
        <v>1351</v>
      </c>
    </row>
    <row r="55" spans="3:10" x14ac:dyDescent="0.2">
      <c r="D55" s="7"/>
    </row>
    <row r="56" spans="3:10" x14ac:dyDescent="0.2">
      <c r="C56" s="1" t="s">
        <v>567</v>
      </c>
      <c r="D56" s="62">
        <f t="shared" ref="D56:J62" si="6">D129+D202</f>
        <v>10371</v>
      </c>
      <c r="E56" s="64">
        <f t="shared" si="6"/>
        <v>7515</v>
      </c>
      <c r="F56" s="64">
        <f t="shared" si="6"/>
        <v>448</v>
      </c>
      <c r="G56" s="64">
        <f t="shared" si="6"/>
        <v>1623</v>
      </c>
      <c r="H56" s="64">
        <f t="shared" si="6"/>
        <v>453</v>
      </c>
      <c r="I56" s="64">
        <f t="shared" si="6"/>
        <v>1170</v>
      </c>
      <c r="J56" s="64">
        <f t="shared" si="6"/>
        <v>785</v>
      </c>
    </row>
    <row r="57" spans="3:10" x14ac:dyDescent="0.2">
      <c r="C57" s="1" t="s">
        <v>568</v>
      </c>
      <c r="D57" s="62">
        <f t="shared" si="6"/>
        <v>1921</v>
      </c>
      <c r="E57" s="64">
        <f t="shared" si="6"/>
        <v>1165</v>
      </c>
      <c r="F57" s="64">
        <f t="shared" si="6"/>
        <v>25</v>
      </c>
      <c r="G57" s="64">
        <f t="shared" si="6"/>
        <v>521</v>
      </c>
      <c r="H57" s="64">
        <f t="shared" si="6"/>
        <v>63</v>
      </c>
      <c r="I57" s="64">
        <f t="shared" si="6"/>
        <v>458</v>
      </c>
      <c r="J57" s="64">
        <f t="shared" si="6"/>
        <v>210</v>
      </c>
    </row>
    <row r="58" spans="3:10" x14ac:dyDescent="0.2">
      <c r="C58" s="1" t="s">
        <v>569</v>
      </c>
      <c r="D58" s="62">
        <f t="shared" si="6"/>
        <v>1517</v>
      </c>
      <c r="E58" s="64">
        <f t="shared" si="6"/>
        <v>1005</v>
      </c>
      <c r="F58" s="64">
        <f t="shared" si="6"/>
        <v>29</v>
      </c>
      <c r="G58" s="64">
        <f t="shared" si="6"/>
        <v>344</v>
      </c>
      <c r="H58" s="64">
        <f t="shared" si="6"/>
        <v>52</v>
      </c>
      <c r="I58" s="64">
        <f t="shared" si="6"/>
        <v>292</v>
      </c>
      <c r="J58" s="64">
        <f t="shared" si="6"/>
        <v>139</v>
      </c>
    </row>
    <row r="59" spans="3:10" x14ac:dyDescent="0.2">
      <c r="C59" s="1" t="s">
        <v>570</v>
      </c>
      <c r="D59" s="62">
        <f t="shared" si="6"/>
        <v>6703</v>
      </c>
      <c r="E59" s="64">
        <f t="shared" si="6"/>
        <v>4676</v>
      </c>
      <c r="F59" s="64">
        <f t="shared" si="6"/>
        <v>229</v>
      </c>
      <c r="G59" s="64">
        <f t="shared" si="6"/>
        <v>1176</v>
      </c>
      <c r="H59" s="64">
        <f t="shared" si="6"/>
        <v>315</v>
      </c>
      <c r="I59" s="64">
        <f t="shared" si="6"/>
        <v>861</v>
      </c>
      <c r="J59" s="64">
        <f t="shared" si="6"/>
        <v>622</v>
      </c>
    </row>
    <row r="60" spans="3:10" x14ac:dyDescent="0.2">
      <c r="C60" s="1" t="s">
        <v>571</v>
      </c>
      <c r="D60" s="62">
        <f t="shared" si="6"/>
        <v>2350</v>
      </c>
      <c r="E60" s="64">
        <f t="shared" si="6"/>
        <v>1467</v>
      </c>
      <c r="F60" s="64">
        <f t="shared" si="6"/>
        <v>48</v>
      </c>
      <c r="G60" s="64">
        <f t="shared" si="6"/>
        <v>576</v>
      </c>
      <c r="H60" s="64">
        <f t="shared" si="6"/>
        <v>100</v>
      </c>
      <c r="I60" s="64">
        <f t="shared" si="6"/>
        <v>476</v>
      </c>
      <c r="J60" s="64">
        <f t="shared" si="6"/>
        <v>259</v>
      </c>
    </row>
    <row r="61" spans="3:10" x14ac:dyDescent="0.2">
      <c r="C61" s="1" t="s">
        <v>572</v>
      </c>
      <c r="D61" s="62">
        <f t="shared" si="6"/>
        <v>2847</v>
      </c>
      <c r="E61" s="64">
        <f t="shared" si="6"/>
        <v>1686</v>
      </c>
      <c r="F61" s="64">
        <f t="shared" si="6"/>
        <v>65</v>
      </c>
      <c r="G61" s="64">
        <f t="shared" si="6"/>
        <v>812</v>
      </c>
      <c r="H61" s="64">
        <f t="shared" si="6"/>
        <v>128</v>
      </c>
      <c r="I61" s="64">
        <f t="shared" si="6"/>
        <v>684</v>
      </c>
      <c r="J61" s="64">
        <f t="shared" si="6"/>
        <v>284</v>
      </c>
    </row>
    <row r="62" spans="3:10" x14ac:dyDescent="0.2">
      <c r="C62" s="1" t="s">
        <v>573</v>
      </c>
      <c r="D62" s="62">
        <f t="shared" si="6"/>
        <v>6976</v>
      </c>
      <c r="E62" s="64">
        <f t="shared" si="6"/>
        <v>4431</v>
      </c>
      <c r="F62" s="64">
        <f t="shared" si="6"/>
        <v>197</v>
      </c>
      <c r="G62" s="64">
        <f t="shared" si="6"/>
        <v>1630</v>
      </c>
      <c r="H62" s="64">
        <f t="shared" si="6"/>
        <v>434</v>
      </c>
      <c r="I62" s="64">
        <f t="shared" si="6"/>
        <v>1196</v>
      </c>
      <c r="J62" s="64">
        <f t="shared" si="6"/>
        <v>717</v>
      </c>
    </row>
    <row r="63" spans="3:10" x14ac:dyDescent="0.2">
      <c r="D63" s="7"/>
    </row>
    <row r="64" spans="3:10" x14ac:dyDescent="0.2">
      <c r="C64" s="1" t="s">
        <v>574</v>
      </c>
      <c r="D64" s="62">
        <f t="shared" ref="D64:J70" si="7">D137+D210</f>
        <v>9546</v>
      </c>
      <c r="E64" s="64">
        <f t="shared" si="7"/>
        <v>6427</v>
      </c>
      <c r="F64" s="64">
        <f t="shared" si="7"/>
        <v>257</v>
      </c>
      <c r="G64" s="64">
        <f t="shared" si="7"/>
        <v>1990</v>
      </c>
      <c r="H64" s="64">
        <f t="shared" si="7"/>
        <v>563</v>
      </c>
      <c r="I64" s="64">
        <f t="shared" si="7"/>
        <v>1427</v>
      </c>
      <c r="J64" s="64">
        <f t="shared" si="7"/>
        <v>872</v>
      </c>
    </row>
    <row r="65" spans="1:10" x14ac:dyDescent="0.2">
      <c r="C65" s="1" t="s">
        <v>575</v>
      </c>
      <c r="D65" s="62">
        <f t="shared" si="7"/>
        <v>1725</v>
      </c>
      <c r="E65" s="64">
        <f t="shared" si="7"/>
        <v>1245</v>
      </c>
      <c r="F65" s="64">
        <f t="shared" si="7"/>
        <v>27</v>
      </c>
      <c r="G65" s="64">
        <f t="shared" si="7"/>
        <v>327</v>
      </c>
      <c r="H65" s="64">
        <f t="shared" si="7"/>
        <v>109</v>
      </c>
      <c r="I65" s="64">
        <f t="shared" si="7"/>
        <v>218</v>
      </c>
      <c r="J65" s="64">
        <f t="shared" si="7"/>
        <v>126</v>
      </c>
    </row>
    <row r="66" spans="1:10" x14ac:dyDescent="0.2">
      <c r="C66" s="1" t="s">
        <v>576</v>
      </c>
      <c r="D66" s="62">
        <f t="shared" si="7"/>
        <v>2692</v>
      </c>
      <c r="E66" s="64">
        <f t="shared" si="7"/>
        <v>1710</v>
      </c>
      <c r="F66" s="64">
        <f t="shared" si="7"/>
        <v>50</v>
      </c>
      <c r="G66" s="64">
        <f t="shared" si="7"/>
        <v>656</v>
      </c>
      <c r="H66" s="64">
        <f t="shared" si="7"/>
        <v>168</v>
      </c>
      <c r="I66" s="64">
        <f t="shared" si="7"/>
        <v>488</v>
      </c>
      <c r="J66" s="64">
        <f t="shared" si="7"/>
        <v>273</v>
      </c>
    </row>
    <row r="67" spans="1:10" x14ac:dyDescent="0.2">
      <c r="C67" s="1" t="s">
        <v>577</v>
      </c>
      <c r="D67" s="62">
        <f t="shared" si="7"/>
        <v>1583</v>
      </c>
      <c r="E67" s="64">
        <f t="shared" si="7"/>
        <v>1096</v>
      </c>
      <c r="F67" s="64">
        <f t="shared" si="7"/>
        <v>57</v>
      </c>
      <c r="G67" s="64">
        <f t="shared" si="7"/>
        <v>297</v>
      </c>
      <c r="H67" s="64">
        <f t="shared" si="7"/>
        <v>68</v>
      </c>
      <c r="I67" s="64">
        <f t="shared" si="7"/>
        <v>229</v>
      </c>
      <c r="J67" s="64">
        <f t="shared" si="7"/>
        <v>133</v>
      </c>
    </row>
    <row r="68" spans="1:10" x14ac:dyDescent="0.2">
      <c r="C68" s="1" t="s">
        <v>578</v>
      </c>
      <c r="D68" s="62">
        <f t="shared" si="7"/>
        <v>793</v>
      </c>
      <c r="E68" s="64">
        <f t="shared" si="7"/>
        <v>623</v>
      </c>
      <c r="F68" s="64">
        <f t="shared" si="7"/>
        <v>15</v>
      </c>
      <c r="G68" s="64">
        <f t="shared" si="7"/>
        <v>117</v>
      </c>
      <c r="H68" s="64">
        <f t="shared" si="7"/>
        <v>36</v>
      </c>
      <c r="I68" s="64">
        <f t="shared" si="7"/>
        <v>81</v>
      </c>
      <c r="J68" s="64">
        <f t="shared" si="7"/>
        <v>38</v>
      </c>
    </row>
    <row r="69" spans="1:10" x14ac:dyDescent="0.2">
      <c r="C69" s="1" t="s">
        <v>579</v>
      </c>
      <c r="D69" s="62">
        <f t="shared" si="7"/>
        <v>1738</v>
      </c>
      <c r="E69" s="64">
        <f t="shared" si="7"/>
        <v>1199</v>
      </c>
      <c r="F69" s="64">
        <f t="shared" si="7"/>
        <v>29</v>
      </c>
      <c r="G69" s="64">
        <f t="shared" si="7"/>
        <v>374</v>
      </c>
      <c r="H69" s="64">
        <f t="shared" si="7"/>
        <v>113</v>
      </c>
      <c r="I69" s="64">
        <f t="shared" si="7"/>
        <v>261</v>
      </c>
      <c r="J69" s="64">
        <f t="shared" si="7"/>
        <v>136</v>
      </c>
    </row>
    <row r="70" spans="1:10" x14ac:dyDescent="0.2">
      <c r="C70" s="1" t="s">
        <v>580</v>
      </c>
      <c r="D70" s="62">
        <f t="shared" si="7"/>
        <v>222</v>
      </c>
      <c r="E70" s="64">
        <f t="shared" si="7"/>
        <v>168</v>
      </c>
      <c r="F70" s="64">
        <f t="shared" si="7"/>
        <v>8</v>
      </c>
      <c r="G70" s="64">
        <f t="shared" si="7"/>
        <v>44</v>
      </c>
      <c r="H70" s="64">
        <f t="shared" si="7"/>
        <v>9</v>
      </c>
      <c r="I70" s="64">
        <f t="shared" si="7"/>
        <v>35</v>
      </c>
      <c r="J70" s="64">
        <f t="shared" si="7"/>
        <v>2</v>
      </c>
    </row>
    <row r="71" spans="1:10" ht="18" thickBot="1" x14ac:dyDescent="0.25">
      <c r="B71" s="4"/>
      <c r="C71" s="4"/>
      <c r="D71" s="19"/>
      <c r="E71" s="67"/>
      <c r="F71" s="67"/>
      <c r="G71" s="4"/>
      <c r="H71" s="4"/>
      <c r="I71" s="4"/>
      <c r="J71" s="4"/>
    </row>
    <row r="72" spans="1:10" x14ac:dyDescent="0.2">
      <c r="D72" s="1" t="s">
        <v>427</v>
      </c>
      <c r="H72" s="1" t="s">
        <v>591</v>
      </c>
    </row>
    <row r="73" spans="1:10" x14ac:dyDescent="0.2">
      <c r="A73" s="1"/>
    </row>
    <row r="74" spans="1:10" x14ac:dyDescent="0.2">
      <c r="A74" s="1"/>
    </row>
    <row r="79" spans="1:10" x14ac:dyDescent="0.2">
      <c r="E79" s="3" t="s">
        <v>581</v>
      </c>
    </row>
    <row r="80" spans="1:10" ht="18" thickBot="1" x14ac:dyDescent="0.25">
      <c r="B80" s="4"/>
      <c r="C80" s="4"/>
      <c r="D80" s="20" t="s">
        <v>592</v>
      </c>
      <c r="E80" s="4"/>
      <c r="F80" s="21" t="s">
        <v>531</v>
      </c>
      <c r="G80" s="4"/>
      <c r="H80" s="4"/>
      <c r="I80" s="4"/>
      <c r="J80" s="63" t="s">
        <v>74</v>
      </c>
    </row>
    <row r="81" spans="2:10" x14ac:dyDescent="0.2">
      <c r="D81" s="5" t="s">
        <v>414</v>
      </c>
      <c r="E81" s="8"/>
      <c r="F81" s="8"/>
      <c r="G81" s="8"/>
      <c r="H81" s="8"/>
      <c r="I81" s="8"/>
      <c r="J81" s="8"/>
    </row>
    <row r="82" spans="2:10" x14ac:dyDescent="0.2">
      <c r="D82" s="6" t="s">
        <v>583</v>
      </c>
      <c r="E82" s="7"/>
      <c r="F82" s="7"/>
      <c r="G82" s="7"/>
      <c r="H82" s="8"/>
      <c r="I82" s="8"/>
      <c r="J82" s="7"/>
    </row>
    <row r="83" spans="2:10" x14ac:dyDescent="0.2">
      <c r="D83" s="6" t="s">
        <v>593</v>
      </c>
      <c r="E83" s="6" t="s">
        <v>443</v>
      </c>
      <c r="F83" s="6" t="s">
        <v>450</v>
      </c>
      <c r="G83" s="6" t="s">
        <v>585</v>
      </c>
      <c r="H83" s="6" t="s">
        <v>586</v>
      </c>
      <c r="I83" s="6" t="s">
        <v>586</v>
      </c>
      <c r="J83" s="6" t="s">
        <v>587</v>
      </c>
    </row>
    <row r="84" spans="2:10" x14ac:dyDescent="0.2">
      <c r="B84" s="8"/>
      <c r="C84" s="8"/>
      <c r="D84" s="10" t="s">
        <v>140</v>
      </c>
      <c r="E84" s="61"/>
      <c r="F84" s="61"/>
      <c r="G84" s="10" t="s">
        <v>140</v>
      </c>
      <c r="H84" s="10" t="s">
        <v>588</v>
      </c>
      <c r="I84" s="10" t="s">
        <v>589</v>
      </c>
      <c r="J84" s="61"/>
    </row>
    <row r="85" spans="2:10" x14ac:dyDescent="0.2">
      <c r="D85" s="7"/>
    </row>
    <row r="86" spans="2:10" x14ac:dyDescent="0.2">
      <c r="C86" s="135" t="s">
        <v>590</v>
      </c>
      <c r="D86" s="29">
        <f t="shared" ref="D86:J86" si="8">SUM(D88:D143)</f>
        <v>311152</v>
      </c>
      <c r="E86" s="30">
        <f t="shared" si="8"/>
        <v>210010</v>
      </c>
      <c r="F86" s="30">
        <f t="shared" si="8"/>
        <v>16425</v>
      </c>
      <c r="G86" s="30">
        <f t="shared" si="8"/>
        <v>74181</v>
      </c>
      <c r="H86" s="30">
        <f t="shared" si="8"/>
        <v>20588</v>
      </c>
      <c r="I86" s="30">
        <f t="shared" si="8"/>
        <v>53593</v>
      </c>
      <c r="J86" s="30">
        <f t="shared" si="8"/>
        <v>10513</v>
      </c>
    </row>
    <row r="87" spans="2:10" x14ac:dyDescent="0.2">
      <c r="D87" s="7"/>
    </row>
    <row r="88" spans="2:10" x14ac:dyDescent="0.2">
      <c r="C88" s="1" t="s">
        <v>148</v>
      </c>
      <c r="D88" s="13">
        <v>115183</v>
      </c>
      <c r="E88" s="14">
        <v>85422</v>
      </c>
      <c r="F88" s="14">
        <v>7637</v>
      </c>
      <c r="G88" s="64">
        <f t="shared" ref="G88:G94" si="9">H88+I88</f>
        <v>20106</v>
      </c>
      <c r="H88" s="14">
        <v>7582</v>
      </c>
      <c r="I88" s="14">
        <v>12524</v>
      </c>
      <c r="J88" s="14">
        <v>2012</v>
      </c>
    </row>
    <row r="89" spans="2:10" x14ac:dyDescent="0.2">
      <c r="C89" s="1" t="s">
        <v>141</v>
      </c>
      <c r="D89" s="13">
        <v>13295</v>
      </c>
      <c r="E89" s="14">
        <v>9099</v>
      </c>
      <c r="F89" s="14">
        <v>813</v>
      </c>
      <c r="G89" s="64">
        <f t="shared" si="9"/>
        <v>3015</v>
      </c>
      <c r="H89" s="14">
        <v>1041</v>
      </c>
      <c r="I89" s="14">
        <v>1974</v>
      </c>
      <c r="J89" s="14">
        <v>368</v>
      </c>
    </row>
    <row r="90" spans="2:10" x14ac:dyDescent="0.2">
      <c r="C90" s="1" t="s">
        <v>142</v>
      </c>
      <c r="D90" s="13">
        <v>15050</v>
      </c>
      <c r="E90" s="14">
        <v>11458</v>
      </c>
      <c r="F90" s="14">
        <v>734</v>
      </c>
      <c r="G90" s="64">
        <f t="shared" si="9"/>
        <v>2553</v>
      </c>
      <c r="H90" s="14">
        <v>712</v>
      </c>
      <c r="I90" s="14">
        <v>1841</v>
      </c>
      <c r="J90" s="14">
        <v>301</v>
      </c>
    </row>
    <row r="91" spans="2:10" x14ac:dyDescent="0.2">
      <c r="C91" s="1" t="s">
        <v>143</v>
      </c>
      <c r="D91" s="13">
        <v>10089</v>
      </c>
      <c r="E91" s="14">
        <v>6265</v>
      </c>
      <c r="F91" s="14">
        <v>405</v>
      </c>
      <c r="G91" s="64">
        <f t="shared" si="9"/>
        <v>2832</v>
      </c>
      <c r="H91" s="14">
        <v>856</v>
      </c>
      <c r="I91" s="14">
        <v>1976</v>
      </c>
      <c r="J91" s="14">
        <v>584</v>
      </c>
    </row>
    <row r="92" spans="2:10" x14ac:dyDescent="0.2">
      <c r="C92" s="1" t="s">
        <v>144</v>
      </c>
      <c r="D92" s="13">
        <v>7728</v>
      </c>
      <c r="E92" s="14">
        <v>4567</v>
      </c>
      <c r="F92" s="14">
        <v>325</v>
      </c>
      <c r="G92" s="64">
        <f t="shared" si="9"/>
        <v>2333</v>
      </c>
      <c r="H92" s="14">
        <v>619</v>
      </c>
      <c r="I92" s="14">
        <v>1714</v>
      </c>
      <c r="J92" s="14">
        <v>503</v>
      </c>
    </row>
    <row r="93" spans="2:10" x14ac:dyDescent="0.2">
      <c r="C93" s="1" t="s">
        <v>536</v>
      </c>
      <c r="D93" s="13">
        <v>20390</v>
      </c>
      <c r="E93" s="14">
        <v>12620</v>
      </c>
      <c r="F93" s="14">
        <v>1137</v>
      </c>
      <c r="G93" s="64">
        <f t="shared" si="9"/>
        <v>5695</v>
      </c>
      <c r="H93" s="14">
        <v>1571</v>
      </c>
      <c r="I93" s="14">
        <v>4124</v>
      </c>
      <c r="J93" s="14">
        <v>938</v>
      </c>
    </row>
    <row r="94" spans="2:10" x14ac:dyDescent="0.2">
      <c r="C94" s="1" t="s">
        <v>537</v>
      </c>
      <c r="D94" s="13">
        <v>8791</v>
      </c>
      <c r="E94" s="14">
        <v>5856</v>
      </c>
      <c r="F94" s="14">
        <v>533</v>
      </c>
      <c r="G94" s="64">
        <f t="shared" si="9"/>
        <v>2162</v>
      </c>
      <c r="H94" s="14">
        <v>915</v>
      </c>
      <c r="I94" s="14">
        <v>1247</v>
      </c>
      <c r="J94" s="14">
        <v>237</v>
      </c>
    </row>
    <row r="95" spans="2:10" x14ac:dyDescent="0.2">
      <c r="D95" s="13"/>
      <c r="E95" s="14"/>
      <c r="F95" s="14"/>
      <c r="H95" s="14"/>
      <c r="I95" s="14"/>
      <c r="J95" s="14"/>
    </row>
    <row r="96" spans="2:10" x14ac:dyDescent="0.2">
      <c r="C96" s="1" t="s">
        <v>538</v>
      </c>
      <c r="D96" s="13">
        <v>4756</v>
      </c>
      <c r="E96" s="14">
        <v>2532</v>
      </c>
      <c r="F96" s="14">
        <v>256</v>
      </c>
      <c r="G96" s="64">
        <f t="shared" ref="G96:G104" si="10">H96+I96</f>
        <v>1617</v>
      </c>
      <c r="H96" s="14">
        <v>291</v>
      </c>
      <c r="I96" s="14">
        <v>1326</v>
      </c>
      <c r="J96" s="14">
        <v>351</v>
      </c>
    </row>
    <row r="97" spans="3:10" x14ac:dyDescent="0.2">
      <c r="C97" s="1" t="s">
        <v>539</v>
      </c>
      <c r="D97" s="13">
        <v>2581</v>
      </c>
      <c r="E97" s="14">
        <v>1698</v>
      </c>
      <c r="F97" s="14">
        <v>96</v>
      </c>
      <c r="G97" s="64">
        <f t="shared" si="10"/>
        <v>679</v>
      </c>
      <c r="H97" s="14">
        <v>146</v>
      </c>
      <c r="I97" s="14">
        <v>533</v>
      </c>
      <c r="J97" s="14">
        <v>108</v>
      </c>
    </row>
    <row r="98" spans="3:10" x14ac:dyDescent="0.2">
      <c r="C98" s="1" t="s">
        <v>540</v>
      </c>
      <c r="D98" s="13">
        <v>1325</v>
      </c>
      <c r="E98" s="14">
        <v>690</v>
      </c>
      <c r="F98" s="14">
        <v>29</v>
      </c>
      <c r="G98" s="64">
        <f t="shared" si="10"/>
        <v>555</v>
      </c>
      <c r="H98" s="14">
        <v>82</v>
      </c>
      <c r="I98" s="14">
        <v>473</v>
      </c>
      <c r="J98" s="14">
        <v>51</v>
      </c>
    </row>
    <row r="99" spans="3:10" x14ac:dyDescent="0.2">
      <c r="C99" s="1" t="s">
        <v>541</v>
      </c>
      <c r="D99" s="13">
        <v>4419</v>
      </c>
      <c r="E99" s="14">
        <v>2822</v>
      </c>
      <c r="F99" s="14">
        <v>170</v>
      </c>
      <c r="G99" s="64">
        <f t="shared" si="10"/>
        <v>1229</v>
      </c>
      <c r="H99" s="14">
        <v>217</v>
      </c>
      <c r="I99" s="14">
        <v>1012</v>
      </c>
      <c r="J99" s="14">
        <v>198</v>
      </c>
    </row>
    <row r="100" spans="3:10" x14ac:dyDescent="0.2">
      <c r="C100" s="1" t="s">
        <v>542</v>
      </c>
      <c r="D100" s="13">
        <v>5134</v>
      </c>
      <c r="E100" s="14">
        <v>2882</v>
      </c>
      <c r="F100" s="14">
        <v>212</v>
      </c>
      <c r="G100" s="64">
        <f t="shared" si="10"/>
        <v>1760</v>
      </c>
      <c r="H100" s="14">
        <v>248</v>
      </c>
      <c r="I100" s="14">
        <v>1512</v>
      </c>
      <c r="J100" s="14">
        <v>280</v>
      </c>
    </row>
    <row r="101" spans="3:10" x14ac:dyDescent="0.2">
      <c r="C101" s="1" t="s">
        <v>543</v>
      </c>
      <c r="D101" s="13">
        <v>2679</v>
      </c>
      <c r="E101" s="14">
        <v>1579</v>
      </c>
      <c r="F101" s="14">
        <v>127</v>
      </c>
      <c r="G101" s="64">
        <f t="shared" si="10"/>
        <v>842</v>
      </c>
      <c r="H101" s="14">
        <v>137</v>
      </c>
      <c r="I101" s="14">
        <v>705</v>
      </c>
      <c r="J101" s="14">
        <v>130</v>
      </c>
    </row>
    <row r="102" spans="3:10" x14ac:dyDescent="0.2">
      <c r="C102" s="1" t="s">
        <v>544</v>
      </c>
      <c r="D102" s="13">
        <v>2419</v>
      </c>
      <c r="E102" s="14">
        <v>1370</v>
      </c>
      <c r="F102" s="14">
        <v>66</v>
      </c>
      <c r="G102" s="64">
        <f t="shared" si="10"/>
        <v>870</v>
      </c>
      <c r="H102" s="14">
        <v>116</v>
      </c>
      <c r="I102" s="14">
        <v>754</v>
      </c>
      <c r="J102" s="14">
        <v>113</v>
      </c>
    </row>
    <row r="103" spans="3:10" x14ac:dyDescent="0.2">
      <c r="C103" s="1" t="s">
        <v>545</v>
      </c>
      <c r="D103" s="13">
        <v>5866</v>
      </c>
      <c r="E103" s="14">
        <v>4332</v>
      </c>
      <c r="F103" s="14">
        <v>297</v>
      </c>
      <c r="G103" s="64">
        <f t="shared" si="10"/>
        <v>1127</v>
      </c>
      <c r="H103" s="14">
        <v>276</v>
      </c>
      <c r="I103" s="14">
        <v>851</v>
      </c>
      <c r="J103" s="14">
        <v>110</v>
      </c>
    </row>
    <row r="104" spans="3:10" x14ac:dyDescent="0.2">
      <c r="C104" s="1" t="s">
        <v>546</v>
      </c>
      <c r="D104" s="13">
        <v>12127</v>
      </c>
      <c r="E104" s="14">
        <v>9528</v>
      </c>
      <c r="F104" s="14">
        <v>595</v>
      </c>
      <c r="G104" s="64">
        <f t="shared" si="10"/>
        <v>1840</v>
      </c>
      <c r="H104" s="14">
        <v>617</v>
      </c>
      <c r="I104" s="14">
        <v>1223</v>
      </c>
      <c r="J104" s="14">
        <v>164</v>
      </c>
    </row>
    <row r="105" spans="3:10" x14ac:dyDescent="0.2">
      <c r="D105" s="13"/>
    </row>
    <row r="106" spans="3:10" x14ac:dyDescent="0.2">
      <c r="C106" s="1" t="s">
        <v>547</v>
      </c>
      <c r="D106" s="13">
        <v>6419</v>
      </c>
      <c r="E106" s="14">
        <v>3724</v>
      </c>
      <c r="F106" s="14">
        <v>235</v>
      </c>
      <c r="G106" s="64">
        <f>H106+I106</f>
        <v>2104</v>
      </c>
      <c r="H106" s="14">
        <v>343</v>
      </c>
      <c r="I106" s="14">
        <v>1761</v>
      </c>
      <c r="J106" s="14">
        <v>356</v>
      </c>
    </row>
    <row r="107" spans="3:10" x14ac:dyDescent="0.2">
      <c r="C107" s="1" t="s">
        <v>548</v>
      </c>
      <c r="D107" s="13">
        <v>4549</v>
      </c>
      <c r="E107" s="14">
        <v>3047</v>
      </c>
      <c r="F107" s="14">
        <v>251</v>
      </c>
      <c r="G107" s="64">
        <f>H107+I107</f>
        <v>1102</v>
      </c>
      <c r="H107" s="14">
        <v>340</v>
      </c>
      <c r="I107" s="14">
        <v>762</v>
      </c>
      <c r="J107" s="14">
        <v>149</v>
      </c>
    </row>
    <row r="108" spans="3:10" x14ac:dyDescent="0.2">
      <c r="C108" s="1" t="s">
        <v>549</v>
      </c>
      <c r="D108" s="13">
        <v>1921</v>
      </c>
      <c r="E108" s="14">
        <v>1236</v>
      </c>
      <c r="F108" s="14">
        <v>62</v>
      </c>
      <c r="G108" s="64">
        <f>H108+I108</f>
        <v>562</v>
      </c>
      <c r="H108" s="14">
        <v>106</v>
      </c>
      <c r="I108" s="14">
        <v>456</v>
      </c>
      <c r="J108" s="14">
        <v>61</v>
      </c>
    </row>
    <row r="109" spans="3:10" x14ac:dyDescent="0.2">
      <c r="C109" s="1" t="s">
        <v>550</v>
      </c>
      <c r="D109" s="13">
        <v>1689</v>
      </c>
      <c r="E109" s="14">
        <v>1074</v>
      </c>
      <c r="F109" s="14">
        <v>111</v>
      </c>
      <c r="G109" s="64">
        <f>H109+I109</f>
        <v>436</v>
      </c>
      <c r="H109" s="14">
        <v>100</v>
      </c>
      <c r="I109" s="14">
        <v>336</v>
      </c>
      <c r="J109" s="14">
        <v>68</v>
      </c>
    </row>
    <row r="110" spans="3:10" x14ac:dyDescent="0.2">
      <c r="C110" s="1" t="s">
        <v>551</v>
      </c>
      <c r="D110" s="13">
        <v>184</v>
      </c>
      <c r="E110" s="14">
        <v>127</v>
      </c>
      <c r="F110" s="14">
        <v>4</v>
      </c>
      <c r="G110" s="64">
        <f>H110+I110</f>
        <v>51</v>
      </c>
      <c r="H110" s="14">
        <v>11</v>
      </c>
      <c r="I110" s="14">
        <v>40</v>
      </c>
      <c r="J110" s="14">
        <v>2</v>
      </c>
    </row>
    <row r="111" spans="3:10" x14ac:dyDescent="0.2">
      <c r="D111" s="13"/>
    </row>
    <row r="112" spans="3:10" x14ac:dyDescent="0.2">
      <c r="C112" s="1" t="s">
        <v>552</v>
      </c>
      <c r="D112" s="13">
        <v>4415</v>
      </c>
      <c r="E112" s="14">
        <v>2514</v>
      </c>
      <c r="F112" s="14">
        <v>199</v>
      </c>
      <c r="G112" s="64">
        <f>H112+I112</f>
        <v>1364</v>
      </c>
      <c r="H112" s="14">
        <v>371</v>
      </c>
      <c r="I112" s="14">
        <v>993</v>
      </c>
      <c r="J112" s="14">
        <v>338</v>
      </c>
    </row>
    <row r="113" spans="3:10" x14ac:dyDescent="0.2">
      <c r="C113" s="1" t="s">
        <v>553</v>
      </c>
      <c r="D113" s="13">
        <v>2575</v>
      </c>
      <c r="E113" s="14">
        <v>1429</v>
      </c>
      <c r="F113" s="14">
        <v>73</v>
      </c>
      <c r="G113" s="64">
        <f>H113+I113</f>
        <v>833</v>
      </c>
      <c r="H113" s="14">
        <v>159</v>
      </c>
      <c r="I113" s="14">
        <v>674</v>
      </c>
      <c r="J113" s="14">
        <v>240</v>
      </c>
    </row>
    <row r="114" spans="3:10" x14ac:dyDescent="0.2">
      <c r="C114" s="1" t="s">
        <v>554</v>
      </c>
      <c r="D114" s="13">
        <v>4152</v>
      </c>
      <c r="E114" s="14">
        <v>2057</v>
      </c>
      <c r="F114" s="14">
        <v>150</v>
      </c>
      <c r="G114" s="64">
        <f>H114+I114</f>
        <v>1550</v>
      </c>
      <c r="H114" s="14">
        <v>309</v>
      </c>
      <c r="I114" s="14">
        <v>1241</v>
      </c>
      <c r="J114" s="14">
        <v>394</v>
      </c>
    </row>
    <row r="115" spans="3:10" x14ac:dyDescent="0.2">
      <c r="C115" s="1" t="s">
        <v>555</v>
      </c>
      <c r="D115" s="13">
        <v>3139</v>
      </c>
      <c r="E115" s="14">
        <v>1372</v>
      </c>
      <c r="F115" s="14">
        <v>54</v>
      </c>
      <c r="G115" s="64">
        <f>H115+I115</f>
        <v>1475</v>
      </c>
      <c r="H115" s="14">
        <v>126</v>
      </c>
      <c r="I115" s="14">
        <v>1349</v>
      </c>
      <c r="J115" s="14">
        <v>238</v>
      </c>
    </row>
    <row r="116" spans="3:10" x14ac:dyDescent="0.2">
      <c r="C116" s="1" t="s">
        <v>556</v>
      </c>
      <c r="D116" s="13">
        <v>1642</v>
      </c>
      <c r="E116" s="14">
        <v>899</v>
      </c>
      <c r="F116" s="14">
        <v>25</v>
      </c>
      <c r="G116" s="64">
        <f>H116+I116</f>
        <v>640</v>
      </c>
      <c r="H116" s="14">
        <v>102</v>
      </c>
      <c r="I116" s="14">
        <v>538</v>
      </c>
      <c r="J116" s="14">
        <v>78</v>
      </c>
    </row>
    <row r="117" spans="3:10" x14ac:dyDescent="0.2">
      <c r="D117" s="13"/>
    </row>
    <row r="118" spans="3:10" x14ac:dyDescent="0.2">
      <c r="C118" s="1" t="s">
        <v>557</v>
      </c>
      <c r="D118" s="13">
        <v>2320</v>
      </c>
      <c r="E118" s="14">
        <v>1624</v>
      </c>
      <c r="F118" s="14">
        <v>103</v>
      </c>
      <c r="G118" s="64">
        <f t="shared" ref="G118:G127" si="11">H118+I118</f>
        <v>528</v>
      </c>
      <c r="H118" s="14">
        <v>129</v>
      </c>
      <c r="I118" s="14">
        <v>399</v>
      </c>
      <c r="J118" s="14">
        <v>65</v>
      </c>
    </row>
    <row r="119" spans="3:10" x14ac:dyDescent="0.2">
      <c r="C119" s="1" t="s">
        <v>558</v>
      </c>
      <c r="D119" s="13">
        <v>2096</v>
      </c>
      <c r="E119" s="14">
        <v>1241</v>
      </c>
      <c r="F119" s="14">
        <v>61</v>
      </c>
      <c r="G119" s="64">
        <f t="shared" si="11"/>
        <v>711</v>
      </c>
      <c r="H119" s="14">
        <v>92</v>
      </c>
      <c r="I119" s="14">
        <v>619</v>
      </c>
      <c r="J119" s="14">
        <v>83</v>
      </c>
    </row>
    <row r="120" spans="3:10" x14ac:dyDescent="0.2">
      <c r="C120" s="1" t="s">
        <v>559</v>
      </c>
      <c r="D120" s="13">
        <v>2289</v>
      </c>
      <c r="E120" s="14">
        <v>1377</v>
      </c>
      <c r="F120" s="14">
        <v>79</v>
      </c>
      <c r="G120" s="64">
        <f t="shared" si="11"/>
        <v>730</v>
      </c>
      <c r="H120" s="14">
        <v>142</v>
      </c>
      <c r="I120" s="14">
        <v>588</v>
      </c>
      <c r="J120" s="14">
        <v>103</v>
      </c>
    </row>
    <row r="121" spans="3:10" x14ac:dyDescent="0.2">
      <c r="C121" s="1" t="s">
        <v>560</v>
      </c>
      <c r="D121" s="13">
        <v>2022</v>
      </c>
      <c r="E121" s="14">
        <v>1090</v>
      </c>
      <c r="F121" s="14">
        <v>69</v>
      </c>
      <c r="G121" s="64">
        <f t="shared" si="11"/>
        <v>711</v>
      </c>
      <c r="H121" s="14">
        <v>76</v>
      </c>
      <c r="I121" s="14">
        <v>635</v>
      </c>
      <c r="J121" s="14">
        <v>152</v>
      </c>
    </row>
    <row r="122" spans="3:10" x14ac:dyDescent="0.2">
      <c r="C122" s="1" t="s">
        <v>561</v>
      </c>
      <c r="D122" s="13">
        <v>729</v>
      </c>
      <c r="E122" s="14">
        <v>405</v>
      </c>
      <c r="F122" s="14">
        <v>23</v>
      </c>
      <c r="G122" s="64">
        <f t="shared" si="11"/>
        <v>276</v>
      </c>
      <c r="H122" s="14">
        <v>38</v>
      </c>
      <c r="I122" s="14">
        <v>238</v>
      </c>
      <c r="J122" s="14">
        <v>25</v>
      </c>
    </row>
    <row r="123" spans="3:10" x14ac:dyDescent="0.2">
      <c r="C123" s="1" t="s">
        <v>562</v>
      </c>
      <c r="D123" s="13">
        <v>691</v>
      </c>
      <c r="E123" s="14">
        <v>462</v>
      </c>
      <c r="F123" s="14">
        <v>10</v>
      </c>
      <c r="G123" s="64">
        <f t="shared" si="11"/>
        <v>203</v>
      </c>
      <c r="H123" s="14">
        <v>33</v>
      </c>
      <c r="I123" s="14">
        <v>170</v>
      </c>
      <c r="J123" s="14">
        <v>16</v>
      </c>
    </row>
    <row r="124" spans="3:10" x14ac:dyDescent="0.2">
      <c r="C124" s="1" t="s">
        <v>563</v>
      </c>
      <c r="D124" s="13">
        <v>1431</v>
      </c>
      <c r="E124" s="14">
        <v>953</v>
      </c>
      <c r="F124" s="14">
        <v>70</v>
      </c>
      <c r="G124" s="64">
        <f t="shared" si="11"/>
        <v>373</v>
      </c>
      <c r="H124" s="14">
        <v>53</v>
      </c>
      <c r="I124" s="14">
        <v>320</v>
      </c>
      <c r="J124" s="14">
        <v>35</v>
      </c>
    </row>
    <row r="125" spans="3:10" x14ac:dyDescent="0.2">
      <c r="C125" s="1" t="s">
        <v>564</v>
      </c>
      <c r="D125" s="13">
        <v>2096</v>
      </c>
      <c r="E125" s="14">
        <v>700</v>
      </c>
      <c r="F125" s="14">
        <v>56</v>
      </c>
      <c r="G125" s="64">
        <f t="shared" si="11"/>
        <v>982</v>
      </c>
      <c r="H125" s="14">
        <v>90</v>
      </c>
      <c r="I125" s="14">
        <v>892</v>
      </c>
      <c r="J125" s="14">
        <v>356</v>
      </c>
    </row>
    <row r="126" spans="3:10" x14ac:dyDescent="0.2">
      <c r="C126" s="1" t="s">
        <v>565</v>
      </c>
      <c r="D126" s="13">
        <v>2424</v>
      </c>
      <c r="E126" s="14">
        <v>1152</v>
      </c>
      <c r="F126" s="14">
        <v>130</v>
      </c>
      <c r="G126" s="64">
        <f t="shared" si="11"/>
        <v>909</v>
      </c>
      <c r="H126" s="14">
        <v>192</v>
      </c>
      <c r="I126" s="14">
        <v>717</v>
      </c>
      <c r="J126" s="14">
        <v>233</v>
      </c>
    </row>
    <row r="127" spans="3:10" x14ac:dyDescent="0.2">
      <c r="C127" s="1" t="s">
        <v>566</v>
      </c>
      <c r="D127" s="13">
        <v>3093</v>
      </c>
      <c r="E127" s="14">
        <v>1449</v>
      </c>
      <c r="F127" s="14">
        <v>91</v>
      </c>
      <c r="G127" s="64">
        <f t="shared" si="11"/>
        <v>1251</v>
      </c>
      <c r="H127" s="14">
        <v>157</v>
      </c>
      <c r="I127" s="14">
        <v>1094</v>
      </c>
      <c r="J127" s="14">
        <v>302</v>
      </c>
    </row>
    <row r="128" spans="3:10" x14ac:dyDescent="0.2">
      <c r="D128" s="13"/>
    </row>
    <row r="129" spans="2:10" x14ac:dyDescent="0.2">
      <c r="C129" s="1" t="s">
        <v>567</v>
      </c>
      <c r="D129" s="13">
        <v>5657</v>
      </c>
      <c r="E129" s="14">
        <v>3962</v>
      </c>
      <c r="F129" s="14">
        <v>318</v>
      </c>
      <c r="G129" s="64">
        <f t="shared" ref="G129:G135" si="12">H129+I129</f>
        <v>1242</v>
      </c>
      <c r="H129" s="14">
        <v>358</v>
      </c>
      <c r="I129" s="14">
        <v>884</v>
      </c>
      <c r="J129" s="14">
        <v>135</v>
      </c>
    </row>
    <row r="130" spans="2:10" x14ac:dyDescent="0.2">
      <c r="C130" s="1" t="s">
        <v>568</v>
      </c>
      <c r="D130" s="13">
        <v>1121</v>
      </c>
      <c r="E130" s="14">
        <v>689</v>
      </c>
      <c r="F130" s="14">
        <v>20</v>
      </c>
      <c r="G130" s="64">
        <f t="shared" si="12"/>
        <v>399</v>
      </c>
      <c r="H130" s="14">
        <v>56</v>
      </c>
      <c r="I130" s="14">
        <v>343</v>
      </c>
      <c r="J130" s="14">
        <v>13</v>
      </c>
    </row>
    <row r="131" spans="2:10" x14ac:dyDescent="0.2">
      <c r="C131" s="1" t="s">
        <v>569</v>
      </c>
      <c r="D131" s="13">
        <v>923</v>
      </c>
      <c r="E131" s="14">
        <v>631</v>
      </c>
      <c r="F131" s="14">
        <v>24</v>
      </c>
      <c r="G131" s="64">
        <f t="shared" si="12"/>
        <v>247</v>
      </c>
      <c r="H131" s="14">
        <v>47</v>
      </c>
      <c r="I131" s="14">
        <v>200</v>
      </c>
      <c r="J131" s="14">
        <v>21</v>
      </c>
    </row>
    <row r="132" spans="2:10" x14ac:dyDescent="0.2">
      <c r="C132" s="1" t="s">
        <v>570</v>
      </c>
      <c r="D132" s="13">
        <v>3963</v>
      </c>
      <c r="E132" s="14">
        <v>2697</v>
      </c>
      <c r="F132" s="14">
        <v>188</v>
      </c>
      <c r="G132" s="64">
        <f t="shared" si="12"/>
        <v>958</v>
      </c>
      <c r="H132" s="14">
        <v>275</v>
      </c>
      <c r="I132" s="14">
        <v>683</v>
      </c>
      <c r="J132" s="14">
        <v>120</v>
      </c>
    </row>
    <row r="133" spans="2:10" x14ac:dyDescent="0.2">
      <c r="C133" s="1" t="s">
        <v>571</v>
      </c>
      <c r="D133" s="13">
        <v>1360</v>
      </c>
      <c r="E133" s="14">
        <v>806</v>
      </c>
      <c r="F133" s="14">
        <v>39</v>
      </c>
      <c r="G133" s="64">
        <f t="shared" si="12"/>
        <v>481</v>
      </c>
      <c r="H133" s="14">
        <v>89</v>
      </c>
      <c r="I133" s="14">
        <v>392</v>
      </c>
      <c r="J133" s="14">
        <v>34</v>
      </c>
    </row>
    <row r="134" spans="2:10" x14ac:dyDescent="0.2">
      <c r="C134" s="1" t="s">
        <v>572</v>
      </c>
      <c r="D134" s="13">
        <v>1693</v>
      </c>
      <c r="E134" s="14">
        <v>953</v>
      </c>
      <c r="F134" s="14">
        <v>48</v>
      </c>
      <c r="G134" s="64">
        <f t="shared" si="12"/>
        <v>654</v>
      </c>
      <c r="H134" s="14">
        <v>110</v>
      </c>
      <c r="I134" s="14">
        <v>544</v>
      </c>
      <c r="J134" s="14">
        <v>38</v>
      </c>
    </row>
    <row r="135" spans="2:10" x14ac:dyDescent="0.2">
      <c r="C135" s="1" t="s">
        <v>573</v>
      </c>
      <c r="D135" s="13">
        <v>4202</v>
      </c>
      <c r="E135" s="14">
        <v>2651</v>
      </c>
      <c r="F135" s="14">
        <v>153</v>
      </c>
      <c r="G135" s="64">
        <f t="shared" si="12"/>
        <v>1257</v>
      </c>
      <c r="H135" s="14">
        <v>364</v>
      </c>
      <c r="I135" s="14">
        <v>893</v>
      </c>
      <c r="J135" s="14">
        <v>141</v>
      </c>
    </row>
    <row r="136" spans="2:10" x14ac:dyDescent="0.2">
      <c r="D136" s="13"/>
    </row>
    <row r="137" spans="2:10" x14ac:dyDescent="0.2">
      <c r="C137" s="1" t="s">
        <v>574</v>
      </c>
      <c r="D137" s="13">
        <v>5347</v>
      </c>
      <c r="E137" s="14">
        <v>3495</v>
      </c>
      <c r="F137" s="14">
        <v>205</v>
      </c>
      <c r="G137" s="64">
        <f t="shared" ref="G137:G143" si="13">H137+I137</f>
        <v>1505</v>
      </c>
      <c r="H137" s="14">
        <v>454</v>
      </c>
      <c r="I137" s="14">
        <v>1051</v>
      </c>
      <c r="J137" s="14">
        <v>142</v>
      </c>
    </row>
    <row r="138" spans="2:10" x14ac:dyDescent="0.2">
      <c r="C138" s="1" t="s">
        <v>575</v>
      </c>
      <c r="D138" s="13">
        <v>1008</v>
      </c>
      <c r="E138" s="14">
        <v>699</v>
      </c>
      <c r="F138" s="14">
        <v>22</v>
      </c>
      <c r="G138" s="64">
        <f t="shared" si="13"/>
        <v>267</v>
      </c>
      <c r="H138" s="14">
        <v>93</v>
      </c>
      <c r="I138" s="14">
        <v>174</v>
      </c>
      <c r="J138" s="14">
        <v>20</v>
      </c>
    </row>
    <row r="139" spans="2:10" x14ac:dyDescent="0.2">
      <c r="C139" s="1" t="s">
        <v>576</v>
      </c>
      <c r="D139" s="13">
        <v>1514</v>
      </c>
      <c r="E139" s="14">
        <v>905</v>
      </c>
      <c r="F139" s="14">
        <v>39</v>
      </c>
      <c r="G139" s="64">
        <f t="shared" si="13"/>
        <v>518</v>
      </c>
      <c r="H139" s="14">
        <v>150</v>
      </c>
      <c r="I139" s="14">
        <v>368</v>
      </c>
      <c r="J139" s="14">
        <v>49</v>
      </c>
    </row>
    <row r="140" spans="2:10" x14ac:dyDescent="0.2">
      <c r="C140" s="1" t="s">
        <v>577</v>
      </c>
      <c r="D140" s="13">
        <v>955</v>
      </c>
      <c r="E140" s="14">
        <v>658</v>
      </c>
      <c r="F140" s="14">
        <v>38</v>
      </c>
      <c r="G140" s="64">
        <f t="shared" si="13"/>
        <v>233</v>
      </c>
      <c r="H140" s="14">
        <v>58</v>
      </c>
      <c r="I140" s="14">
        <v>175</v>
      </c>
      <c r="J140" s="14">
        <v>26</v>
      </c>
    </row>
    <row r="141" spans="2:10" x14ac:dyDescent="0.2">
      <c r="C141" s="1" t="s">
        <v>578</v>
      </c>
      <c r="D141" s="13">
        <v>490</v>
      </c>
      <c r="E141" s="14">
        <v>373</v>
      </c>
      <c r="F141" s="14">
        <v>14</v>
      </c>
      <c r="G141" s="64">
        <f t="shared" si="13"/>
        <v>98</v>
      </c>
      <c r="H141" s="14">
        <v>33</v>
      </c>
      <c r="I141" s="14">
        <v>65</v>
      </c>
      <c r="J141" s="14">
        <v>5</v>
      </c>
    </row>
    <row r="142" spans="2:10" x14ac:dyDescent="0.2">
      <c r="C142" s="1" t="s">
        <v>579</v>
      </c>
      <c r="D142" s="13">
        <v>1055</v>
      </c>
      <c r="E142" s="14">
        <v>722</v>
      </c>
      <c r="F142" s="14">
        <v>22</v>
      </c>
      <c r="G142" s="64">
        <f t="shared" si="13"/>
        <v>284</v>
      </c>
      <c r="H142" s="14">
        <v>98</v>
      </c>
      <c r="I142" s="14">
        <v>186</v>
      </c>
      <c r="J142" s="14">
        <v>27</v>
      </c>
    </row>
    <row r="143" spans="2:10" x14ac:dyDescent="0.2">
      <c r="C143" s="1" t="s">
        <v>580</v>
      </c>
      <c r="D143" s="13">
        <v>156</v>
      </c>
      <c r="E143" s="14">
        <v>117</v>
      </c>
      <c r="F143" s="14">
        <v>7</v>
      </c>
      <c r="G143" s="64">
        <f t="shared" si="13"/>
        <v>32</v>
      </c>
      <c r="H143" s="14">
        <v>8</v>
      </c>
      <c r="I143" s="14">
        <v>24</v>
      </c>
      <c r="J143" s="15" t="s">
        <v>594</v>
      </c>
    </row>
    <row r="144" spans="2:10" ht="18" thickBot="1" x14ac:dyDescent="0.25">
      <c r="B144" s="4"/>
      <c r="C144" s="4"/>
      <c r="D144" s="69"/>
      <c r="E144" s="67"/>
      <c r="F144" s="67"/>
      <c r="G144" s="4"/>
      <c r="H144" s="4"/>
      <c r="I144" s="4"/>
      <c r="J144" s="4"/>
    </row>
    <row r="145" spans="1:10" x14ac:dyDescent="0.2">
      <c r="D145" s="1" t="s">
        <v>427</v>
      </c>
      <c r="H145" s="1" t="s">
        <v>591</v>
      </c>
    </row>
    <row r="146" spans="1:10" x14ac:dyDescent="0.2">
      <c r="A146" s="1"/>
    </row>
    <row r="147" spans="1:10" x14ac:dyDescent="0.2">
      <c r="A147" s="1"/>
    </row>
    <row r="152" spans="1:10" x14ac:dyDescent="0.2">
      <c r="E152" s="3" t="s">
        <v>581</v>
      </c>
    </row>
    <row r="153" spans="1:10" ht="18" thickBot="1" x14ac:dyDescent="0.25">
      <c r="B153" s="4"/>
      <c r="C153" s="4"/>
      <c r="D153" s="20" t="s">
        <v>595</v>
      </c>
      <c r="E153" s="4"/>
      <c r="F153" s="21" t="s">
        <v>531</v>
      </c>
      <c r="G153" s="4"/>
      <c r="H153" s="4"/>
      <c r="I153" s="4"/>
      <c r="J153" s="63" t="s">
        <v>74</v>
      </c>
    </row>
    <row r="154" spans="1:10" x14ac:dyDescent="0.2">
      <c r="D154" s="5" t="s">
        <v>414</v>
      </c>
      <c r="E154" s="8"/>
      <c r="F154" s="8"/>
      <c r="G154" s="8"/>
      <c r="H154" s="8"/>
      <c r="I154" s="8"/>
      <c r="J154" s="8"/>
    </row>
    <row r="155" spans="1:10" x14ac:dyDescent="0.2">
      <c r="D155" s="6" t="s">
        <v>583</v>
      </c>
      <c r="E155" s="7"/>
      <c r="F155" s="7"/>
      <c r="G155" s="7"/>
      <c r="H155" s="8"/>
      <c r="I155" s="8"/>
      <c r="J155" s="7"/>
    </row>
    <row r="156" spans="1:10" x14ac:dyDescent="0.2">
      <c r="D156" s="6" t="s">
        <v>596</v>
      </c>
      <c r="E156" s="6" t="s">
        <v>443</v>
      </c>
      <c r="F156" s="6" t="s">
        <v>450</v>
      </c>
      <c r="G156" s="6" t="s">
        <v>585</v>
      </c>
      <c r="H156" s="6" t="s">
        <v>586</v>
      </c>
      <c r="I156" s="6" t="s">
        <v>586</v>
      </c>
      <c r="J156" s="6" t="s">
        <v>587</v>
      </c>
    </row>
    <row r="157" spans="1:10" x14ac:dyDescent="0.2">
      <c r="B157" s="8"/>
      <c r="C157" s="8"/>
      <c r="D157" s="10" t="s">
        <v>140</v>
      </c>
      <c r="E157" s="61"/>
      <c r="F157" s="61"/>
      <c r="G157" s="10" t="s">
        <v>140</v>
      </c>
      <c r="H157" s="10" t="s">
        <v>588</v>
      </c>
      <c r="I157" s="10" t="s">
        <v>589</v>
      </c>
      <c r="J157" s="61"/>
    </row>
    <row r="158" spans="1:10" x14ac:dyDescent="0.2">
      <c r="D158" s="7"/>
    </row>
    <row r="159" spans="1:10" x14ac:dyDescent="0.2">
      <c r="C159" s="135" t="s">
        <v>590</v>
      </c>
      <c r="D159" s="29">
        <f t="shared" ref="D159:J159" si="14">SUM(D161:D216)</f>
        <v>210432</v>
      </c>
      <c r="E159" s="30">
        <f t="shared" si="14"/>
        <v>139981</v>
      </c>
      <c r="F159" s="30">
        <f t="shared" si="14"/>
        <v>4781</v>
      </c>
      <c r="G159" s="30">
        <f t="shared" si="14"/>
        <v>19728</v>
      </c>
      <c r="H159" s="30">
        <f t="shared" si="14"/>
        <v>3972</v>
      </c>
      <c r="I159" s="30">
        <f t="shared" si="14"/>
        <v>16416</v>
      </c>
      <c r="J159" s="30">
        <f t="shared" si="14"/>
        <v>45243</v>
      </c>
    </row>
    <row r="160" spans="1:10" x14ac:dyDescent="0.2">
      <c r="D160" s="7"/>
    </row>
    <row r="161" spans="3:10" x14ac:dyDescent="0.2">
      <c r="C161" s="1" t="s">
        <v>148</v>
      </c>
      <c r="D161" s="13">
        <v>73139</v>
      </c>
      <c r="E161" s="14">
        <v>54650</v>
      </c>
      <c r="F161" s="14">
        <v>2364</v>
      </c>
      <c r="G161" s="64">
        <f>H161+I161</f>
        <v>6302</v>
      </c>
      <c r="H161" s="14">
        <v>1655</v>
      </c>
      <c r="I161" s="14">
        <v>4647</v>
      </c>
      <c r="J161" s="14">
        <v>9801</v>
      </c>
    </row>
    <row r="162" spans="3:10" x14ac:dyDescent="0.2">
      <c r="C162" s="1" t="s">
        <v>141</v>
      </c>
      <c r="D162" s="13">
        <v>9228</v>
      </c>
      <c r="E162" s="14">
        <v>6273</v>
      </c>
      <c r="F162" s="14">
        <v>245</v>
      </c>
      <c r="G162" s="64">
        <f>H162+I162</f>
        <v>922</v>
      </c>
      <c r="H162" s="14">
        <v>183</v>
      </c>
      <c r="I162" s="14">
        <v>739</v>
      </c>
      <c r="J162" s="14">
        <v>1787</v>
      </c>
    </row>
    <row r="163" spans="3:10" x14ac:dyDescent="0.2">
      <c r="C163" s="1" t="s">
        <v>142</v>
      </c>
      <c r="D163" s="13">
        <v>9325</v>
      </c>
      <c r="E163" s="14">
        <v>6803</v>
      </c>
      <c r="F163" s="14">
        <v>148</v>
      </c>
      <c r="G163" s="64">
        <f>H163+I163</f>
        <v>811</v>
      </c>
      <c r="H163" s="14">
        <v>163</v>
      </c>
      <c r="I163" s="14">
        <v>648</v>
      </c>
      <c r="J163" s="14">
        <v>1559</v>
      </c>
    </row>
    <row r="164" spans="3:10" x14ac:dyDescent="0.2">
      <c r="C164" s="1" t="s">
        <v>143</v>
      </c>
      <c r="D164" s="13">
        <v>6763</v>
      </c>
      <c r="E164" s="14">
        <v>4093</v>
      </c>
      <c r="F164" s="14">
        <v>97</v>
      </c>
      <c r="G164" s="64">
        <v>97</v>
      </c>
      <c r="H164" s="14">
        <v>125</v>
      </c>
      <c r="I164" s="14">
        <v>632</v>
      </c>
      <c r="J164" s="14">
        <v>1814</v>
      </c>
    </row>
    <row r="165" spans="3:10" x14ac:dyDescent="0.2">
      <c r="C165" s="1" t="s">
        <v>144</v>
      </c>
      <c r="D165" s="13">
        <v>5374</v>
      </c>
      <c r="E165" s="14">
        <v>3060</v>
      </c>
      <c r="F165" s="14">
        <v>80</v>
      </c>
      <c r="G165" s="64">
        <f>H165+I165</f>
        <v>612</v>
      </c>
      <c r="H165" s="14">
        <v>122</v>
      </c>
      <c r="I165" s="14">
        <v>490</v>
      </c>
      <c r="J165" s="14">
        <v>1622</v>
      </c>
    </row>
    <row r="166" spans="3:10" x14ac:dyDescent="0.2">
      <c r="C166" s="1" t="s">
        <v>536</v>
      </c>
      <c r="D166" s="13">
        <v>14782</v>
      </c>
      <c r="E166" s="14">
        <v>9348</v>
      </c>
      <c r="F166" s="14">
        <v>353</v>
      </c>
      <c r="G166" s="64">
        <f>H166+I166</f>
        <v>1348</v>
      </c>
      <c r="H166" s="14">
        <v>291</v>
      </c>
      <c r="I166" s="14">
        <v>1057</v>
      </c>
      <c r="J166" s="14">
        <v>3733</v>
      </c>
    </row>
    <row r="167" spans="3:10" x14ac:dyDescent="0.2">
      <c r="C167" s="1" t="s">
        <v>537</v>
      </c>
      <c r="D167" s="13">
        <v>6553</v>
      </c>
      <c r="E167" s="14">
        <v>4546</v>
      </c>
      <c r="F167" s="14">
        <v>157</v>
      </c>
      <c r="G167" s="64">
        <f>H167+I167</f>
        <v>705</v>
      </c>
      <c r="H167" s="14">
        <v>206</v>
      </c>
      <c r="I167" s="14">
        <v>499</v>
      </c>
      <c r="J167" s="14">
        <v>1144</v>
      </c>
    </row>
    <row r="168" spans="3:10" x14ac:dyDescent="0.2">
      <c r="D168" s="13"/>
      <c r="E168" s="14"/>
      <c r="F168" s="14"/>
      <c r="H168" s="14"/>
      <c r="I168" s="14"/>
      <c r="J168" s="14"/>
    </row>
    <row r="169" spans="3:10" x14ac:dyDescent="0.2">
      <c r="C169" s="1" t="s">
        <v>538</v>
      </c>
      <c r="D169" s="13">
        <v>3339</v>
      </c>
      <c r="E169" s="14">
        <v>1612</v>
      </c>
      <c r="F169" s="14">
        <v>63</v>
      </c>
      <c r="G169" s="64">
        <f t="shared" ref="G169:G177" si="15">H169+I169</f>
        <v>324</v>
      </c>
      <c r="H169" s="14">
        <v>54</v>
      </c>
      <c r="I169" s="14">
        <v>270</v>
      </c>
      <c r="J169" s="14">
        <v>1340</v>
      </c>
    </row>
    <row r="170" spans="3:10" x14ac:dyDescent="0.2">
      <c r="C170" s="1" t="s">
        <v>539</v>
      </c>
      <c r="D170" s="13">
        <v>1937</v>
      </c>
      <c r="E170" s="14">
        <v>1239</v>
      </c>
      <c r="F170" s="14">
        <v>28</v>
      </c>
      <c r="G170" s="64">
        <f t="shared" si="15"/>
        <v>253</v>
      </c>
      <c r="H170" s="14">
        <v>21</v>
      </c>
      <c r="I170" s="14">
        <v>232</v>
      </c>
      <c r="J170" s="14">
        <v>416</v>
      </c>
    </row>
    <row r="171" spans="3:10" x14ac:dyDescent="0.2">
      <c r="C171" s="1" t="s">
        <v>540</v>
      </c>
      <c r="D171" s="13">
        <v>1021</v>
      </c>
      <c r="E171" s="14">
        <v>513</v>
      </c>
      <c r="F171" s="14">
        <v>8</v>
      </c>
      <c r="G171" s="64">
        <f t="shared" si="15"/>
        <v>151</v>
      </c>
      <c r="H171" s="14">
        <v>9</v>
      </c>
      <c r="I171" s="14">
        <v>142</v>
      </c>
      <c r="J171" s="14">
        <v>349</v>
      </c>
    </row>
    <row r="172" spans="3:10" x14ac:dyDescent="0.2">
      <c r="C172" s="1" t="s">
        <v>541</v>
      </c>
      <c r="D172" s="13">
        <v>3203</v>
      </c>
      <c r="E172" s="14">
        <v>1801</v>
      </c>
      <c r="F172" s="14">
        <v>45</v>
      </c>
      <c r="G172" s="64">
        <f t="shared" si="15"/>
        <v>325</v>
      </c>
      <c r="H172" s="14">
        <v>33</v>
      </c>
      <c r="I172" s="14">
        <v>292</v>
      </c>
      <c r="J172" s="14">
        <v>1032</v>
      </c>
    </row>
    <row r="173" spans="3:10" x14ac:dyDescent="0.2">
      <c r="C173" s="1" t="s">
        <v>542</v>
      </c>
      <c r="D173" s="13">
        <v>3711</v>
      </c>
      <c r="E173" s="14">
        <v>1850</v>
      </c>
      <c r="F173" s="14">
        <v>58</v>
      </c>
      <c r="G173" s="64">
        <f t="shared" si="15"/>
        <v>374</v>
      </c>
      <c r="H173" s="14">
        <v>47</v>
      </c>
      <c r="I173" s="14">
        <v>327</v>
      </c>
      <c r="J173" s="14">
        <v>1429</v>
      </c>
    </row>
    <row r="174" spans="3:10" x14ac:dyDescent="0.2">
      <c r="C174" s="1" t="s">
        <v>543</v>
      </c>
      <c r="D174" s="13">
        <v>1947</v>
      </c>
      <c r="E174" s="14">
        <v>1075</v>
      </c>
      <c r="F174" s="14">
        <v>32</v>
      </c>
      <c r="G174" s="64">
        <f t="shared" si="15"/>
        <v>174</v>
      </c>
      <c r="H174" s="14">
        <v>30</v>
      </c>
      <c r="I174" s="14">
        <v>144</v>
      </c>
      <c r="J174" s="14">
        <v>666</v>
      </c>
    </row>
    <row r="175" spans="3:10" x14ac:dyDescent="0.2">
      <c r="C175" s="1" t="s">
        <v>544</v>
      </c>
      <c r="D175" s="13">
        <v>1705</v>
      </c>
      <c r="E175" s="14">
        <v>875</v>
      </c>
      <c r="F175" s="14">
        <v>18</v>
      </c>
      <c r="G175" s="64">
        <f t="shared" si="15"/>
        <v>176</v>
      </c>
      <c r="H175" s="14">
        <v>20</v>
      </c>
      <c r="I175" s="14">
        <v>156</v>
      </c>
      <c r="J175" s="14">
        <v>636</v>
      </c>
    </row>
    <row r="176" spans="3:10" x14ac:dyDescent="0.2">
      <c r="C176" s="1" t="s">
        <v>545</v>
      </c>
      <c r="D176" s="13">
        <v>3773</v>
      </c>
      <c r="E176" s="14">
        <v>2672</v>
      </c>
      <c r="F176" s="14">
        <v>73</v>
      </c>
      <c r="G176" s="64">
        <f t="shared" si="15"/>
        <v>442</v>
      </c>
      <c r="H176" s="14">
        <v>40</v>
      </c>
      <c r="I176" s="14">
        <v>402</v>
      </c>
      <c r="J176" s="14">
        <v>586</v>
      </c>
    </row>
    <row r="177" spans="3:10" x14ac:dyDescent="0.2">
      <c r="C177" s="1" t="s">
        <v>546</v>
      </c>
      <c r="D177" s="13">
        <v>7340</v>
      </c>
      <c r="E177" s="14">
        <v>5598</v>
      </c>
      <c r="F177" s="14">
        <v>119</v>
      </c>
      <c r="G177" s="64">
        <f t="shared" si="15"/>
        <v>640</v>
      </c>
      <c r="H177" s="14">
        <v>120</v>
      </c>
      <c r="I177" s="14">
        <v>520</v>
      </c>
      <c r="J177" s="14">
        <v>982</v>
      </c>
    </row>
    <row r="178" spans="3:10" x14ac:dyDescent="0.2">
      <c r="D178" s="13"/>
    </row>
    <row r="179" spans="3:10" x14ac:dyDescent="0.2">
      <c r="C179" s="1" t="s">
        <v>547</v>
      </c>
      <c r="D179" s="13">
        <v>4879</v>
      </c>
      <c r="E179" s="14">
        <v>2577</v>
      </c>
      <c r="F179" s="14">
        <v>63</v>
      </c>
      <c r="G179" s="64">
        <f>H179+I179</f>
        <v>554</v>
      </c>
      <c r="H179" s="14">
        <v>63</v>
      </c>
      <c r="I179" s="14">
        <v>491</v>
      </c>
      <c r="J179" s="14">
        <v>1685</v>
      </c>
    </row>
    <row r="180" spans="3:10" x14ac:dyDescent="0.2">
      <c r="C180" s="1" t="s">
        <v>548</v>
      </c>
      <c r="D180" s="13">
        <v>3203</v>
      </c>
      <c r="E180" s="14">
        <v>2062</v>
      </c>
      <c r="F180" s="14">
        <v>83</v>
      </c>
      <c r="G180" s="64">
        <f>H180+I180</f>
        <v>313</v>
      </c>
      <c r="H180" s="14">
        <v>58</v>
      </c>
      <c r="I180" s="14">
        <v>255</v>
      </c>
      <c r="J180" s="14">
        <v>744</v>
      </c>
    </row>
    <row r="181" spans="3:10" x14ac:dyDescent="0.2">
      <c r="C181" s="1" t="s">
        <v>549</v>
      </c>
      <c r="D181" s="13">
        <v>1242</v>
      </c>
      <c r="E181" s="14">
        <v>737</v>
      </c>
      <c r="F181" s="14">
        <v>11</v>
      </c>
      <c r="G181" s="64">
        <f>H181+I181</f>
        <v>131</v>
      </c>
      <c r="H181" s="14">
        <v>10</v>
      </c>
      <c r="I181" s="14">
        <v>121</v>
      </c>
      <c r="J181" s="14">
        <v>363</v>
      </c>
    </row>
    <row r="182" spans="3:10" x14ac:dyDescent="0.2">
      <c r="C182" s="1" t="s">
        <v>550</v>
      </c>
      <c r="D182" s="13">
        <v>1208</v>
      </c>
      <c r="E182" s="14">
        <v>782</v>
      </c>
      <c r="F182" s="14">
        <v>37</v>
      </c>
      <c r="G182" s="64">
        <f>H182+I182</f>
        <v>154</v>
      </c>
      <c r="H182" s="14">
        <v>17</v>
      </c>
      <c r="I182" s="14">
        <v>137</v>
      </c>
      <c r="J182" s="14">
        <v>235</v>
      </c>
    </row>
    <row r="183" spans="3:10" x14ac:dyDescent="0.2">
      <c r="C183" s="1" t="s">
        <v>551</v>
      </c>
      <c r="D183" s="13">
        <v>120</v>
      </c>
      <c r="E183" s="14">
        <v>85</v>
      </c>
      <c r="F183" s="15" t="s">
        <v>594</v>
      </c>
      <c r="G183" s="64">
        <f>H183+I183</f>
        <v>14</v>
      </c>
      <c r="H183" s="14">
        <v>1</v>
      </c>
      <c r="I183" s="14">
        <v>13</v>
      </c>
      <c r="J183" s="14">
        <v>21</v>
      </c>
    </row>
    <row r="184" spans="3:10" x14ac:dyDescent="0.2">
      <c r="D184" s="13"/>
    </row>
    <row r="185" spans="3:10" x14ac:dyDescent="0.2">
      <c r="C185" s="1" t="s">
        <v>552</v>
      </c>
      <c r="D185" s="13">
        <v>3035</v>
      </c>
      <c r="E185" s="14">
        <v>1744</v>
      </c>
      <c r="F185" s="14">
        <v>54</v>
      </c>
      <c r="G185" s="64">
        <f>H185+I185</f>
        <v>300</v>
      </c>
      <c r="H185" s="14">
        <v>60</v>
      </c>
      <c r="I185" s="14">
        <v>240</v>
      </c>
      <c r="J185" s="14">
        <v>936</v>
      </c>
    </row>
    <row r="186" spans="3:10" x14ac:dyDescent="0.2">
      <c r="C186" s="1" t="s">
        <v>553</v>
      </c>
      <c r="D186" s="13">
        <v>1808</v>
      </c>
      <c r="E186" s="14">
        <v>950</v>
      </c>
      <c r="F186" s="14">
        <v>18</v>
      </c>
      <c r="G186" s="64">
        <f>H186+I186</f>
        <v>161</v>
      </c>
      <c r="H186" s="14">
        <v>23</v>
      </c>
      <c r="I186" s="14">
        <v>138</v>
      </c>
      <c r="J186" s="14">
        <v>679</v>
      </c>
    </row>
    <row r="187" spans="3:10" x14ac:dyDescent="0.2">
      <c r="C187" s="1" t="s">
        <v>554</v>
      </c>
      <c r="D187" s="13">
        <v>2973</v>
      </c>
      <c r="E187" s="14">
        <v>1337</v>
      </c>
      <c r="F187" s="14">
        <v>53</v>
      </c>
      <c r="G187" s="64">
        <f>H187+I187</f>
        <v>302</v>
      </c>
      <c r="H187" s="14">
        <v>45</v>
      </c>
      <c r="I187" s="14">
        <v>257</v>
      </c>
      <c r="J187" s="14">
        <v>1280</v>
      </c>
    </row>
    <row r="188" spans="3:10" x14ac:dyDescent="0.2">
      <c r="C188" s="1" t="s">
        <v>555</v>
      </c>
      <c r="D188" s="13">
        <v>2431</v>
      </c>
      <c r="E188" s="14">
        <v>951</v>
      </c>
      <c r="F188" s="14">
        <v>11</v>
      </c>
      <c r="G188" s="64">
        <f>H188+I188</f>
        <v>318</v>
      </c>
      <c r="H188" s="14">
        <v>20</v>
      </c>
      <c r="I188" s="14">
        <v>298</v>
      </c>
      <c r="J188" s="14">
        <v>1150</v>
      </c>
    </row>
    <row r="189" spans="3:10" x14ac:dyDescent="0.2">
      <c r="C189" s="1" t="s">
        <v>556</v>
      </c>
      <c r="D189" s="13">
        <v>1077</v>
      </c>
      <c r="E189" s="14">
        <v>528</v>
      </c>
      <c r="F189" s="14">
        <v>3</v>
      </c>
      <c r="G189" s="64">
        <f>H189+I189</f>
        <v>206</v>
      </c>
      <c r="H189" s="14">
        <v>8</v>
      </c>
      <c r="I189" s="14">
        <v>198</v>
      </c>
      <c r="J189" s="14">
        <v>340</v>
      </c>
    </row>
    <row r="190" spans="3:10" x14ac:dyDescent="0.2">
      <c r="D190" s="13"/>
    </row>
    <row r="191" spans="3:10" x14ac:dyDescent="0.2">
      <c r="C191" s="1" t="s">
        <v>557</v>
      </c>
      <c r="D191" s="13">
        <v>1675</v>
      </c>
      <c r="E191" s="14">
        <v>1200</v>
      </c>
      <c r="F191" s="14">
        <v>34</v>
      </c>
      <c r="G191" s="64">
        <f t="shared" ref="G191:G200" si="16">H191+I191</f>
        <v>175</v>
      </c>
      <c r="H191" s="14">
        <v>30</v>
      </c>
      <c r="I191" s="14">
        <v>145</v>
      </c>
      <c r="J191" s="14">
        <v>266</v>
      </c>
    </row>
    <row r="192" spans="3:10" x14ac:dyDescent="0.2">
      <c r="C192" s="1" t="s">
        <v>558</v>
      </c>
      <c r="D192" s="13">
        <v>1382</v>
      </c>
      <c r="E192" s="14">
        <v>771</v>
      </c>
      <c r="F192" s="14">
        <v>14</v>
      </c>
      <c r="G192" s="64">
        <f t="shared" si="16"/>
        <v>118</v>
      </c>
      <c r="H192" s="14">
        <v>7</v>
      </c>
      <c r="I192" s="14">
        <v>111</v>
      </c>
      <c r="J192" s="14">
        <v>479</v>
      </c>
    </row>
    <row r="193" spans="3:10" x14ac:dyDescent="0.2">
      <c r="C193" s="1" t="s">
        <v>559</v>
      </c>
      <c r="D193" s="13">
        <v>1473</v>
      </c>
      <c r="E193" s="14">
        <v>867</v>
      </c>
      <c r="F193" s="14">
        <v>30</v>
      </c>
      <c r="G193" s="64">
        <f t="shared" si="16"/>
        <v>174</v>
      </c>
      <c r="H193" s="14">
        <v>23</v>
      </c>
      <c r="I193" s="14">
        <v>151</v>
      </c>
      <c r="J193" s="14">
        <v>402</v>
      </c>
    </row>
    <row r="194" spans="3:10" x14ac:dyDescent="0.2">
      <c r="C194" s="1" t="s">
        <v>560</v>
      </c>
      <c r="D194" s="13">
        <v>1539</v>
      </c>
      <c r="E194" s="14">
        <v>773</v>
      </c>
      <c r="F194" s="14">
        <v>16</v>
      </c>
      <c r="G194" s="64">
        <f t="shared" si="16"/>
        <v>131</v>
      </c>
      <c r="H194" s="14">
        <v>7</v>
      </c>
      <c r="I194" s="14">
        <v>124</v>
      </c>
      <c r="J194" s="14">
        <v>619</v>
      </c>
    </row>
    <row r="195" spans="3:10" x14ac:dyDescent="0.2">
      <c r="C195" s="1" t="s">
        <v>561</v>
      </c>
      <c r="D195" s="13">
        <v>514</v>
      </c>
      <c r="E195" s="14">
        <v>285</v>
      </c>
      <c r="F195" s="14">
        <v>4</v>
      </c>
      <c r="G195" s="64">
        <f t="shared" si="16"/>
        <v>61</v>
      </c>
      <c r="H195" s="14">
        <v>5</v>
      </c>
      <c r="I195" s="14">
        <v>56</v>
      </c>
      <c r="J195" s="14">
        <v>163</v>
      </c>
    </row>
    <row r="196" spans="3:10" x14ac:dyDescent="0.2">
      <c r="C196" s="1" t="s">
        <v>562</v>
      </c>
      <c r="D196" s="13">
        <v>463</v>
      </c>
      <c r="E196" s="14">
        <v>242</v>
      </c>
      <c r="F196" s="14">
        <v>2</v>
      </c>
      <c r="G196" s="64">
        <f t="shared" si="16"/>
        <v>75</v>
      </c>
      <c r="H196" s="14">
        <v>8</v>
      </c>
      <c r="I196" s="14">
        <v>67</v>
      </c>
      <c r="J196" s="14">
        <v>144</v>
      </c>
    </row>
    <row r="197" spans="3:10" x14ac:dyDescent="0.2">
      <c r="C197" s="1" t="s">
        <v>563</v>
      </c>
      <c r="D197" s="13">
        <v>923</v>
      </c>
      <c r="E197" s="14">
        <v>546</v>
      </c>
      <c r="F197" s="14">
        <v>17</v>
      </c>
      <c r="G197" s="64">
        <f t="shared" si="16"/>
        <v>138</v>
      </c>
      <c r="H197" s="14">
        <v>9</v>
      </c>
      <c r="I197" s="14">
        <v>129</v>
      </c>
      <c r="J197" s="14">
        <v>222</v>
      </c>
    </row>
    <row r="198" spans="3:10" x14ac:dyDescent="0.2">
      <c r="C198" s="1" t="s">
        <v>564</v>
      </c>
      <c r="D198" s="13">
        <v>1705</v>
      </c>
      <c r="E198" s="14">
        <v>521</v>
      </c>
      <c r="F198" s="14">
        <v>23</v>
      </c>
      <c r="G198" s="64">
        <f t="shared" si="16"/>
        <v>97</v>
      </c>
      <c r="H198" s="14">
        <v>4</v>
      </c>
      <c r="I198" s="14">
        <v>93</v>
      </c>
      <c r="J198" s="14">
        <v>1064</v>
      </c>
    </row>
    <row r="199" spans="3:10" x14ac:dyDescent="0.2">
      <c r="C199" s="1" t="s">
        <v>565</v>
      </c>
      <c r="D199" s="13">
        <v>1897</v>
      </c>
      <c r="E199" s="14">
        <v>996</v>
      </c>
      <c r="F199" s="14">
        <v>47</v>
      </c>
      <c r="G199" s="64">
        <f t="shared" si="16"/>
        <v>173</v>
      </c>
      <c r="H199" s="14">
        <v>19</v>
      </c>
      <c r="I199" s="14">
        <v>154</v>
      </c>
      <c r="J199" s="14">
        <v>681</v>
      </c>
    </row>
    <row r="200" spans="3:10" x14ac:dyDescent="0.2">
      <c r="C200" s="1" t="s">
        <v>566</v>
      </c>
      <c r="D200" s="13">
        <v>2205</v>
      </c>
      <c r="E200" s="14">
        <v>964</v>
      </c>
      <c r="F200" s="14">
        <v>26</v>
      </c>
      <c r="G200" s="64">
        <f t="shared" si="16"/>
        <v>165</v>
      </c>
      <c r="H200" s="14">
        <v>18</v>
      </c>
      <c r="I200" s="14">
        <v>147</v>
      </c>
      <c r="J200" s="14">
        <v>1049</v>
      </c>
    </row>
    <row r="201" spans="3:10" x14ac:dyDescent="0.2">
      <c r="D201" s="13"/>
    </row>
    <row r="202" spans="3:10" x14ac:dyDescent="0.2">
      <c r="C202" s="1" t="s">
        <v>567</v>
      </c>
      <c r="D202" s="13">
        <v>4714</v>
      </c>
      <c r="E202" s="14">
        <v>3553</v>
      </c>
      <c r="F202" s="14">
        <v>130</v>
      </c>
      <c r="G202" s="64">
        <f t="shared" ref="G202:G208" si="17">H202+I202</f>
        <v>381</v>
      </c>
      <c r="H202" s="14">
        <v>95</v>
      </c>
      <c r="I202" s="14">
        <v>286</v>
      </c>
      <c r="J202" s="14">
        <v>650</v>
      </c>
    </row>
    <row r="203" spans="3:10" x14ac:dyDescent="0.2">
      <c r="C203" s="1" t="s">
        <v>568</v>
      </c>
      <c r="D203" s="13">
        <v>800</v>
      </c>
      <c r="E203" s="14">
        <v>476</v>
      </c>
      <c r="F203" s="14">
        <v>5</v>
      </c>
      <c r="G203" s="64">
        <f t="shared" si="17"/>
        <v>122</v>
      </c>
      <c r="H203" s="14">
        <v>7</v>
      </c>
      <c r="I203" s="14">
        <v>115</v>
      </c>
      <c r="J203" s="14">
        <v>197</v>
      </c>
    </row>
    <row r="204" spans="3:10" x14ac:dyDescent="0.2">
      <c r="C204" s="1" t="s">
        <v>569</v>
      </c>
      <c r="D204" s="13">
        <v>594</v>
      </c>
      <c r="E204" s="14">
        <v>374</v>
      </c>
      <c r="F204" s="14">
        <v>5</v>
      </c>
      <c r="G204" s="64">
        <f t="shared" si="17"/>
        <v>97</v>
      </c>
      <c r="H204" s="14">
        <v>5</v>
      </c>
      <c r="I204" s="14">
        <v>92</v>
      </c>
      <c r="J204" s="14">
        <v>118</v>
      </c>
    </row>
    <row r="205" spans="3:10" x14ac:dyDescent="0.2">
      <c r="C205" s="1" t="s">
        <v>570</v>
      </c>
      <c r="D205" s="13">
        <v>2740</v>
      </c>
      <c r="E205" s="14">
        <v>1979</v>
      </c>
      <c r="F205" s="14">
        <v>41</v>
      </c>
      <c r="G205" s="64">
        <f t="shared" si="17"/>
        <v>218</v>
      </c>
      <c r="H205" s="14">
        <v>40</v>
      </c>
      <c r="I205" s="14">
        <v>178</v>
      </c>
      <c r="J205" s="14">
        <v>502</v>
      </c>
    </row>
    <row r="206" spans="3:10" x14ac:dyDescent="0.2">
      <c r="C206" s="1" t="s">
        <v>571</v>
      </c>
      <c r="D206" s="13">
        <v>990</v>
      </c>
      <c r="E206" s="14">
        <v>661</v>
      </c>
      <c r="F206" s="14">
        <v>9</v>
      </c>
      <c r="G206" s="64">
        <f t="shared" si="17"/>
        <v>95</v>
      </c>
      <c r="H206" s="14">
        <v>11</v>
      </c>
      <c r="I206" s="14">
        <v>84</v>
      </c>
      <c r="J206" s="14">
        <v>225</v>
      </c>
    </row>
    <row r="207" spans="3:10" x14ac:dyDescent="0.2">
      <c r="C207" s="1" t="s">
        <v>572</v>
      </c>
      <c r="D207" s="13">
        <v>1154</v>
      </c>
      <c r="E207" s="14">
        <v>733</v>
      </c>
      <c r="F207" s="14">
        <v>17</v>
      </c>
      <c r="G207" s="64">
        <f t="shared" si="17"/>
        <v>158</v>
      </c>
      <c r="H207" s="14">
        <v>18</v>
      </c>
      <c r="I207" s="14">
        <v>140</v>
      </c>
      <c r="J207" s="14">
        <v>246</v>
      </c>
    </row>
    <row r="208" spans="3:10" x14ac:dyDescent="0.2">
      <c r="C208" s="1" t="s">
        <v>573</v>
      </c>
      <c r="D208" s="13">
        <v>2774</v>
      </c>
      <c r="E208" s="14">
        <v>1780</v>
      </c>
      <c r="F208" s="14">
        <v>44</v>
      </c>
      <c r="G208" s="64">
        <f t="shared" si="17"/>
        <v>373</v>
      </c>
      <c r="H208" s="14">
        <v>70</v>
      </c>
      <c r="I208" s="14">
        <v>303</v>
      </c>
      <c r="J208" s="14">
        <v>576</v>
      </c>
    </row>
    <row r="209" spans="1:10" x14ac:dyDescent="0.2">
      <c r="D209" s="13"/>
    </row>
    <row r="210" spans="1:10" x14ac:dyDescent="0.2">
      <c r="C210" s="1" t="s">
        <v>574</v>
      </c>
      <c r="D210" s="13">
        <v>4199</v>
      </c>
      <c r="E210" s="14">
        <v>2932</v>
      </c>
      <c r="F210" s="14">
        <v>52</v>
      </c>
      <c r="G210" s="64">
        <f t="shared" ref="G210:G216" si="18">H210+I210</f>
        <v>485</v>
      </c>
      <c r="H210" s="14">
        <v>109</v>
      </c>
      <c r="I210" s="14">
        <v>376</v>
      </c>
      <c r="J210" s="14">
        <v>730</v>
      </c>
    </row>
    <row r="211" spans="1:10" x14ac:dyDescent="0.2">
      <c r="C211" s="1" t="s">
        <v>575</v>
      </c>
      <c r="D211" s="13">
        <v>717</v>
      </c>
      <c r="E211" s="14">
        <v>546</v>
      </c>
      <c r="F211" s="14">
        <v>5</v>
      </c>
      <c r="G211" s="64">
        <f t="shared" si="18"/>
        <v>60</v>
      </c>
      <c r="H211" s="14">
        <v>16</v>
      </c>
      <c r="I211" s="14">
        <v>44</v>
      </c>
      <c r="J211" s="14">
        <v>106</v>
      </c>
    </row>
    <row r="212" spans="1:10" x14ac:dyDescent="0.2">
      <c r="C212" s="1" t="s">
        <v>576</v>
      </c>
      <c r="D212" s="13">
        <v>1178</v>
      </c>
      <c r="E212" s="14">
        <v>805</v>
      </c>
      <c r="F212" s="14">
        <v>11</v>
      </c>
      <c r="G212" s="64">
        <f t="shared" si="18"/>
        <v>138</v>
      </c>
      <c r="H212" s="14">
        <v>18</v>
      </c>
      <c r="I212" s="14">
        <v>120</v>
      </c>
      <c r="J212" s="14">
        <v>224</v>
      </c>
    </row>
    <row r="213" spans="1:10" x14ac:dyDescent="0.2">
      <c r="C213" s="1" t="s">
        <v>577</v>
      </c>
      <c r="D213" s="13">
        <v>628</v>
      </c>
      <c r="E213" s="14">
        <v>438</v>
      </c>
      <c r="F213" s="14">
        <v>19</v>
      </c>
      <c r="G213" s="64">
        <f t="shared" si="18"/>
        <v>64</v>
      </c>
      <c r="H213" s="14">
        <v>10</v>
      </c>
      <c r="I213" s="14">
        <v>54</v>
      </c>
      <c r="J213" s="14">
        <v>107</v>
      </c>
    </row>
    <row r="214" spans="1:10" x14ac:dyDescent="0.2">
      <c r="C214" s="1" t="s">
        <v>578</v>
      </c>
      <c r="D214" s="13">
        <v>303</v>
      </c>
      <c r="E214" s="14">
        <v>250</v>
      </c>
      <c r="F214" s="14">
        <v>1</v>
      </c>
      <c r="G214" s="64">
        <f t="shared" si="18"/>
        <v>19</v>
      </c>
      <c r="H214" s="14">
        <v>3</v>
      </c>
      <c r="I214" s="14">
        <v>16</v>
      </c>
      <c r="J214" s="14">
        <v>33</v>
      </c>
    </row>
    <row r="215" spans="1:10" x14ac:dyDescent="0.2">
      <c r="C215" s="1" t="s">
        <v>579</v>
      </c>
      <c r="D215" s="13">
        <v>683</v>
      </c>
      <c r="E215" s="14">
        <v>477</v>
      </c>
      <c r="F215" s="14">
        <v>7</v>
      </c>
      <c r="G215" s="64">
        <f t="shared" si="18"/>
        <v>90</v>
      </c>
      <c r="H215" s="14">
        <v>15</v>
      </c>
      <c r="I215" s="14">
        <v>75</v>
      </c>
      <c r="J215" s="14">
        <v>109</v>
      </c>
    </row>
    <row r="216" spans="1:10" x14ac:dyDescent="0.2">
      <c r="C216" s="1" t="s">
        <v>580</v>
      </c>
      <c r="D216" s="13">
        <v>66</v>
      </c>
      <c r="E216" s="14">
        <v>51</v>
      </c>
      <c r="F216" s="14">
        <v>1</v>
      </c>
      <c r="G216" s="64">
        <f t="shared" si="18"/>
        <v>12</v>
      </c>
      <c r="H216" s="14">
        <v>1</v>
      </c>
      <c r="I216" s="14">
        <v>11</v>
      </c>
      <c r="J216" s="14">
        <v>2</v>
      </c>
    </row>
    <row r="217" spans="1:10" ht="18" thickBot="1" x14ac:dyDescent="0.25">
      <c r="B217" s="4"/>
      <c r="C217" s="4"/>
      <c r="D217" s="19"/>
      <c r="E217" s="67"/>
      <c r="F217" s="67"/>
      <c r="G217" s="4"/>
      <c r="H217" s="4"/>
      <c r="I217" s="4"/>
      <c r="J217" s="4"/>
    </row>
    <row r="218" spans="1:10" x14ac:dyDescent="0.2">
      <c r="D218" s="1" t="s">
        <v>427</v>
      </c>
      <c r="H218" s="1" t="s">
        <v>591</v>
      </c>
    </row>
    <row r="219" spans="1:10" x14ac:dyDescent="0.2">
      <c r="A219" s="1"/>
    </row>
  </sheetData>
  <phoneticPr fontId="2"/>
  <pageMargins left="0.34" right="0.63" top="0.55000000000000004" bottom="0.53" header="0.51200000000000001" footer="0.51200000000000001"/>
  <pageSetup paperSize="12" scale="75" orientation="portrait" verticalDpi="0" r:id="rId1"/>
  <headerFooter alignWithMargins="0"/>
  <rowBreaks count="2" manualBreakCount="2">
    <brk id="73" max="9" man="1"/>
    <brk id="146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K146"/>
  <sheetViews>
    <sheetView showGridLines="0" zoomScale="75" zoomScaleNormal="100" workbookViewId="0"/>
  </sheetViews>
  <sheetFormatPr defaultColWidth="13.375" defaultRowHeight="17.25" x14ac:dyDescent="0.2"/>
  <cols>
    <col min="1" max="1" width="13.375" style="2" customWidth="1"/>
    <col min="2" max="2" width="13.375" style="2"/>
    <col min="3" max="3" width="14.625" style="2" customWidth="1"/>
    <col min="4" max="5" width="13.375" style="2"/>
    <col min="6" max="7" width="12.125" style="2" customWidth="1"/>
    <col min="8" max="256" width="13.375" style="2"/>
    <col min="257" max="257" width="13.375" style="2" customWidth="1"/>
    <col min="258" max="258" width="13.375" style="2"/>
    <col min="259" max="259" width="14.625" style="2" customWidth="1"/>
    <col min="260" max="261" width="13.375" style="2"/>
    <col min="262" max="263" width="12.125" style="2" customWidth="1"/>
    <col min="264" max="512" width="13.375" style="2"/>
    <col min="513" max="513" width="13.375" style="2" customWidth="1"/>
    <col min="514" max="514" width="13.375" style="2"/>
    <col min="515" max="515" width="14.625" style="2" customWidth="1"/>
    <col min="516" max="517" width="13.375" style="2"/>
    <col min="518" max="519" width="12.125" style="2" customWidth="1"/>
    <col min="520" max="768" width="13.375" style="2"/>
    <col min="769" max="769" width="13.375" style="2" customWidth="1"/>
    <col min="770" max="770" width="13.375" style="2"/>
    <col min="771" max="771" width="14.625" style="2" customWidth="1"/>
    <col min="772" max="773" width="13.375" style="2"/>
    <col min="774" max="775" width="12.125" style="2" customWidth="1"/>
    <col min="776" max="1024" width="13.375" style="2"/>
    <col min="1025" max="1025" width="13.375" style="2" customWidth="1"/>
    <col min="1026" max="1026" width="13.375" style="2"/>
    <col min="1027" max="1027" width="14.625" style="2" customWidth="1"/>
    <col min="1028" max="1029" width="13.375" style="2"/>
    <col min="1030" max="1031" width="12.125" style="2" customWidth="1"/>
    <col min="1032" max="1280" width="13.375" style="2"/>
    <col min="1281" max="1281" width="13.375" style="2" customWidth="1"/>
    <col min="1282" max="1282" width="13.375" style="2"/>
    <col min="1283" max="1283" width="14.625" style="2" customWidth="1"/>
    <col min="1284" max="1285" width="13.375" style="2"/>
    <col min="1286" max="1287" width="12.125" style="2" customWidth="1"/>
    <col min="1288" max="1536" width="13.375" style="2"/>
    <col min="1537" max="1537" width="13.375" style="2" customWidth="1"/>
    <col min="1538" max="1538" width="13.375" style="2"/>
    <col min="1539" max="1539" width="14.625" style="2" customWidth="1"/>
    <col min="1540" max="1541" width="13.375" style="2"/>
    <col min="1542" max="1543" width="12.125" style="2" customWidth="1"/>
    <col min="1544" max="1792" width="13.375" style="2"/>
    <col min="1793" max="1793" width="13.375" style="2" customWidth="1"/>
    <col min="1794" max="1794" width="13.375" style="2"/>
    <col min="1795" max="1795" width="14.625" style="2" customWidth="1"/>
    <col min="1796" max="1797" width="13.375" style="2"/>
    <col min="1798" max="1799" width="12.125" style="2" customWidth="1"/>
    <col min="1800" max="2048" width="13.375" style="2"/>
    <col min="2049" max="2049" width="13.375" style="2" customWidth="1"/>
    <col min="2050" max="2050" width="13.375" style="2"/>
    <col min="2051" max="2051" width="14.625" style="2" customWidth="1"/>
    <col min="2052" max="2053" width="13.375" style="2"/>
    <col min="2054" max="2055" width="12.125" style="2" customWidth="1"/>
    <col min="2056" max="2304" width="13.375" style="2"/>
    <col min="2305" max="2305" width="13.375" style="2" customWidth="1"/>
    <col min="2306" max="2306" width="13.375" style="2"/>
    <col min="2307" max="2307" width="14.625" style="2" customWidth="1"/>
    <col min="2308" max="2309" width="13.375" style="2"/>
    <col min="2310" max="2311" width="12.125" style="2" customWidth="1"/>
    <col min="2312" max="2560" width="13.375" style="2"/>
    <col min="2561" max="2561" width="13.375" style="2" customWidth="1"/>
    <col min="2562" max="2562" width="13.375" style="2"/>
    <col min="2563" max="2563" width="14.625" style="2" customWidth="1"/>
    <col min="2564" max="2565" width="13.375" style="2"/>
    <col min="2566" max="2567" width="12.125" style="2" customWidth="1"/>
    <col min="2568" max="2816" width="13.375" style="2"/>
    <col min="2817" max="2817" width="13.375" style="2" customWidth="1"/>
    <col min="2818" max="2818" width="13.375" style="2"/>
    <col min="2819" max="2819" width="14.625" style="2" customWidth="1"/>
    <col min="2820" max="2821" width="13.375" style="2"/>
    <col min="2822" max="2823" width="12.125" style="2" customWidth="1"/>
    <col min="2824" max="3072" width="13.375" style="2"/>
    <col min="3073" max="3073" width="13.375" style="2" customWidth="1"/>
    <col min="3074" max="3074" width="13.375" style="2"/>
    <col min="3075" max="3075" width="14.625" style="2" customWidth="1"/>
    <col min="3076" max="3077" width="13.375" style="2"/>
    <col min="3078" max="3079" width="12.125" style="2" customWidth="1"/>
    <col min="3080" max="3328" width="13.375" style="2"/>
    <col min="3329" max="3329" width="13.375" style="2" customWidth="1"/>
    <col min="3330" max="3330" width="13.375" style="2"/>
    <col min="3331" max="3331" width="14.625" style="2" customWidth="1"/>
    <col min="3332" max="3333" width="13.375" style="2"/>
    <col min="3334" max="3335" width="12.125" style="2" customWidth="1"/>
    <col min="3336" max="3584" width="13.375" style="2"/>
    <col min="3585" max="3585" width="13.375" style="2" customWidth="1"/>
    <col min="3586" max="3586" width="13.375" style="2"/>
    <col min="3587" max="3587" width="14.625" style="2" customWidth="1"/>
    <col min="3588" max="3589" width="13.375" style="2"/>
    <col min="3590" max="3591" width="12.125" style="2" customWidth="1"/>
    <col min="3592" max="3840" width="13.375" style="2"/>
    <col min="3841" max="3841" width="13.375" style="2" customWidth="1"/>
    <col min="3842" max="3842" width="13.375" style="2"/>
    <col min="3843" max="3843" width="14.625" style="2" customWidth="1"/>
    <col min="3844" max="3845" width="13.375" style="2"/>
    <col min="3846" max="3847" width="12.125" style="2" customWidth="1"/>
    <col min="3848" max="4096" width="13.375" style="2"/>
    <col min="4097" max="4097" width="13.375" style="2" customWidth="1"/>
    <col min="4098" max="4098" width="13.375" style="2"/>
    <col min="4099" max="4099" width="14.625" style="2" customWidth="1"/>
    <col min="4100" max="4101" width="13.375" style="2"/>
    <col min="4102" max="4103" width="12.125" style="2" customWidth="1"/>
    <col min="4104" max="4352" width="13.375" style="2"/>
    <col min="4353" max="4353" width="13.375" style="2" customWidth="1"/>
    <col min="4354" max="4354" width="13.375" style="2"/>
    <col min="4355" max="4355" width="14.625" style="2" customWidth="1"/>
    <col min="4356" max="4357" width="13.375" style="2"/>
    <col min="4358" max="4359" width="12.125" style="2" customWidth="1"/>
    <col min="4360" max="4608" width="13.375" style="2"/>
    <col min="4609" max="4609" width="13.375" style="2" customWidth="1"/>
    <col min="4610" max="4610" width="13.375" style="2"/>
    <col min="4611" max="4611" width="14.625" style="2" customWidth="1"/>
    <col min="4612" max="4613" width="13.375" style="2"/>
    <col min="4614" max="4615" width="12.125" style="2" customWidth="1"/>
    <col min="4616" max="4864" width="13.375" style="2"/>
    <col min="4865" max="4865" width="13.375" style="2" customWidth="1"/>
    <col min="4866" max="4866" width="13.375" style="2"/>
    <col min="4867" max="4867" width="14.625" style="2" customWidth="1"/>
    <col min="4868" max="4869" width="13.375" style="2"/>
    <col min="4870" max="4871" width="12.125" style="2" customWidth="1"/>
    <col min="4872" max="5120" width="13.375" style="2"/>
    <col min="5121" max="5121" width="13.375" style="2" customWidth="1"/>
    <col min="5122" max="5122" width="13.375" style="2"/>
    <col min="5123" max="5123" width="14.625" style="2" customWidth="1"/>
    <col min="5124" max="5125" width="13.375" style="2"/>
    <col min="5126" max="5127" width="12.125" style="2" customWidth="1"/>
    <col min="5128" max="5376" width="13.375" style="2"/>
    <col min="5377" max="5377" width="13.375" style="2" customWidth="1"/>
    <col min="5378" max="5378" width="13.375" style="2"/>
    <col min="5379" max="5379" width="14.625" style="2" customWidth="1"/>
    <col min="5380" max="5381" width="13.375" style="2"/>
    <col min="5382" max="5383" width="12.125" style="2" customWidth="1"/>
    <col min="5384" max="5632" width="13.375" style="2"/>
    <col min="5633" max="5633" width="13.375" style="2" customWidth="1"/>
    <col min="5634" max="5634" width="13.375" style="2"/>
    <col min="5635" max="5635" width="14.625" style="2" customWidth="1"/>
    <col min="5636" max="5637" width="13.375" style="2"/>
    <col min="5638" max="5639" width="12.125" style="2" customWidth="1"/>
    <col min="5640" max="5888" width="13.375" style="2"/>
    <col min="5889" max="5889" width="13.375" style="2" customWidth="1"/>
    <col min="5890" max="5890" width="13.375" style="2"/>
    <col min="5891" max="5891" width="14.625" style="2" customWidth="1"/>
    <col min="5892" max="5893" width="13.375" style="2"/>
    <col min="5894" max="5895" width="12.125" style="2" customWidth="1"/>
    <col min="5896" max="6144" width="13.375" style="2"/>
    <col min="6145" max="6145" width="13.375" style="2" customWidth="1"/>
    <col min="6146" max="6146" width="13.375" style="2"/>
    <col min="6147" max="6147" width="14.625" style="2" customWidth="1"/>
    <col min="6148" max="6149" width="13.375" style="2"/>
    <col min="6150" max="6151" width="12.125" style="2" customWidth="1"/>
    <col min="6152" max="6400" width="13.375" style="2"/>
    <col min="6401" max="6401" width="13.375" style="2" customWidth="1"/>
    <col min="6402" max="6402" width="13.375" style="2"/>
    <col min="6403" max="6403" width="14.625" style="2" customWidth="1"/>
    <col min="6404" max="6405" width="13.375" style="2"/>
    <col min="6406" max="6407" width="12.125" style="2" customWidth="1"/>
    <col min="6408" max="6656" width="13.375" style="2"/>
    <col min="6657" max="6657" width="13.375" style="2" customWidth="1"/>
    <col min="6658" max="6658" width="13.375" style="2"/>
    <col min="6659" max="6659" width="14.625" style="2" customWidth="1"/>
    <col min="6660" max="6661" width="13.375" style="2"/>
    <col min="6662" max="6663" width="12.125" style="2" customWidth="1"/>
    <col min="6664" max="6912" width="13.375" style="2"/>
    <col min="6913" max="6913" width="13.375" style="2" customWidth="1"/>
    <col min="6914" max="6914" width="13.375" style="2"/>
    <col min="6915" max="6915" width="14.625" style="2" customWidth="1"/>
    <col min="6916" max="6917" width="13.375" style="2"/>
    <col min="6918" max="6919" width="12.125" style="2" customWidth="1"/>
    <col min="6920" max="7168" width="13.375" style="2"/>
    <col min="7169" max="7169" width="13.375" style="2" customWidth="1"/>
    <col min="7170" max="7170" width="13.375" style="2"/>
    <col min="7171" max="7171" width="14.625" style="2" customWidth="1"/>
    <col min="7172" max="7173" width="13.375" style="2"/>
    <col min="7174" max="7175" width="12.125" style="2" customWidth="1"/>
    <col min="7176" max="7424" width="13.375" style="2"/>
    <col min="7425" max="7425" width="13.375" style="2" customWidth="1"/>
    <col min="7426" max="7426" width="13.375" style="2"/>
    <col min="7427" max="7427" width="14.625" style="2" customWidth="1"/>
    <col min="7428" max="7429" width="13.375" style="2"/>
    <col min="7430" max="7431" width="12.125" style="2" customWidth="1"/>
    <col min="7432" max="7680" width="13.375" style="2"/>
    <col min="7681" max="7681" width="13.375" style="2" customWidth="1"/>
    <col min="7682" max="7682" width="13.375" style="2"/>
    <col min="7683" max="7683" width="14.625" style="2" customWidth="1"/>
    <col min="7684" max="7685" width="13.375" style="2"/>
    <col min="7686" max="7687" width="12.125" style="2" customWidth="1"/>
    <col min="7688" max="7936" width="13.375" style="2"/>
    <col min="7937" max="7937" width="13.375" style="2" customWidth="1"/>
    <col min="7938" max="7938" width="13.375" style="2"/>
    <col min="7939" max="7939" width="14.625" style="2" customWidth="1"/>
    <col min="7940" max="7941" width="13.375" style="2"/>
    <col min="7942" max="7943" width="12.125" style="2" customWidth="1"/>
    <col min="7944" max="8192" width="13.375" style="2"/>
    <col min="8193" max="8193" width="13.375" style="2" customWidth="1"/>
    <col min="8194" max="8194" width="13.375" style="2"/>
    <col min="8195" max="8195" width="14.625" style="2" customWidth="1"/>
    <col min="8196" max="8197" width="13.375" style="2"/>
    <col min="8198" max="8199" width="12.125" style="2" customWidth="1"/>
    <col min="8200" max="8448" width="13.375" style="2"/>
    <col min="8449" max="8449" width="13.375" style="2" customWidth="1"/>
    <col min="8450" max="8450" width="13.375" style="2"/>
    <col min="8451" max="8451" width="14.625" style="2" customWidth="1"/>
    <col min="8452" max="8453" width="13.375" style="2"/>
    <col min="8454" max="8455" width="12.125" style="2" customWidth="1"/>
    <col min="8456" max="8704" width="13.375" style="2"/>
    <col min="8705" max="8705" width="13.375" style="2" customWidth="1"/>
    <col min="8706" max="8706" width="13.375" style="2"/>
    <col min="8707" max="8707" width="14.625" style="2" customWidth="1"/>
    <col min="8708" max="8709" width="13.375" style="2"/>
    <col min="8710" max="8711" width="12.125" style="2" customWidth="1"/>
    <col min="8712" max="8960" width="13.375" style="2"/>
    <col min="8961" max="8961" width="13.375" style="2" customWidth="1"/>
    <col min="8962" max="8962" width="13.375" style="2"/>
    <col min="8963" max="8963" width="14.625" style="2" customWidth="1"/>
    <col min="8964" max="8965" width="13.375" style="2"/>
    <col min="8966" max="8967" width="12.125" style="2" customWidth="1"/>
    <col min="8968" max="9216" width="13.375" style="2"/>
    <col min="9217" max="9217" width="13.375" style="2" customWidth="1"/>
    <col min="9218" max="9218" width="13.375" style="2"/>
    <col min="9219" max="9219" width="14.625" style="2" customWidth="1"/>
    <col min="9220" max="9221" width="13.375" style="2"/>
    <col min="9222" max="9223" width="12.125" style="2" customWidth="1"/>
    <col min="9224" max="9472" width="13.375" style="2"/>
    <col min="9473" max="9473" width="13.375" style="2" customWidth="1"/>
    <col min="9474" max="9474" width="13.375" style="2"/>
    <col min="9475" max="9475" width="14.625" style="2" customWidth="1"/>
    <col min="9476" max="9477" width="13.375" style="2"/>
    <col min="9478" max="9479" width="12.125" style="2" customWidth="1"/>
    <col min="9480" max="9728" width="13.375" style="2"/>
    <col min="9729" max="9729" width="13.375" style="2" customWidth="1"/>
    <col min="9730" max="9730" width="13.375" style="2"/>
    <col min="9731" max="9731" width="14.625" style="2" customWidth="1"/>
    <col min="9732" max="9733" width="13.375" style="2"/>
    <col min="9734" max="9735" width="12.125" style="2" customWidth="1"/>
    <col min="9736" max="9984" width="13.375" style="2"/>
    <col min="9985" max="9985" width="13.375" style="2" customWidth="1"/>
    <col min="9986" max="9986" width="13.375" style="2"/>
    <col min="9987" max="9987" width="14.625" style="2" customWidth="1"/>
    <col min="9988" max="9989" width="13.375" style="2"/>
    <col min="9990" max="9991" width="12.125" style="2" customWidth="1"/>
    <col min="9992" max="10240" width="13.375" style="2"/>
    <col min="10241" max="10241" width="13.375" style="2" customWidth="1"/>
    <col min="10242" max="10242" width="13.375" style="2"/>
    <col min="10243" max="10243" width="14.625" style="2" customWidth="1"/>
    <col min="10244" max="10245" width="13.375" style="2"/>
    <col min="10246" max="10247" width="12.125" style="2" customWidth="1"/>
    <col min="10248" max="10496" width="13.375" style="2"/>
    <col min="10497" max="10497" width="13.375" style="2" customWidth="1"/>
    <col min="10498" max="10498" width="13.375" style="2"/>
    <col min="10499" max="10499" width="14.625" style="2" customWidth="1"/>
    <col min="10500" max="10501" width="13.375" style="2"/>
    <col min="10502" max="10503" width="12.125" style="2" customWidth="1"/>
    <col min="10504" max="10752" width="13.375" style="2"/>
    <col min="10753" max="10753" width="13.375" style="2" customWidth="1"/>
    <col min="10754" max="10754" width="13.375" style="2"/>
    <col min="10755" max="10755" width="14.625" style="2" customWidth="1"/>
    <col min="10756" max="10757" width="13.375" style="2"/>
    <col min="10758" max="10759" width="12.125" style="2" customWidth="1"/>
    <col min="10760" max="11008" width="13.375" style="2"/>
    <col min="11009" max="11009" width="13.375" style="2" customWidth="1"/>
    <col min="11010" max="11010" width="13.375" style="2"/>
    <col min="11011" max="11011" width="14.625" style="2" customWidth="1"/>
    <col min="11012" max="11013" width="13.375" style="2"/>
    <col min="11014" max="11015" width="12.125" style="2" customWidth="1"/>
    <col min="11016" max="11264" width="13.375" style="2"/>
    <col min="11265" max="11265" width="13.375" style="2" customWidth="1"/>
    <col min="11266" max="11266" width="13.375" style="2"/>
    <col min="11267" max="11267" width="14.625" style="2" customWidth="1"/>
    <col min="11268" max="11269" width="13.375" style="2"/>
    <col min="11270" max="11271" width="12.125" style="2" customWidth="1"/>
    <col min="11272" max="11520" width="13.375" style="2"/>
    <col min="11521" max="11521" width="13.375" style="2" customWidth="1"/>
    <col min="11522" max="11522" width="13.375" style="2"/>
    <col min="11523" max="11523" width="14.625" style="2" customWidth="1"/>
    <col min="11524" max="11525" width="13.375" style="2"/>
    <col min="11526" max="11527" width="12.125" style="2" customWidth="1"/>
    <col min="11528" max="11776" width="13.375" style="2"/>
    <col min="11777" max="11777" width="13.375" style="2" customWidth="1"/>
    <col min="11778" max="11778" width="13.375" style="2"/>
    <col min="11779" max="11779" width="14.625" style="2" customWidth="1"/>
    <col min="11780" max="11781" width="13.375" style="2"/>
    <col min="11782" max="11783" width="12.125" style="2" customWidth="1"/>
    <col min="11784" max="12032" width="13.375" style="2"/>
    <col min="12033" max="12033" width="13.375" style="2" customWidth="1"/>
    <col min="12034" max="12034" width="13.375" style="2"/>
    <col min="12035" max="12035" width="14.625" style="2" customWidth="1"/>
    <col min="12036" max="12037" width="13.375" style="2"/>
    <col min="12038" max="12039" width="12.125" style="2" customWidth="1"/>
    <col min="12040" max="12288" width="13.375" style="2"/>
    <col min="12289" max="12289" width="13.375" style="2" customWidth="1"/>
    <col min="12290" max="12290" width="13.375" style="2"/>
    <col min="12291" max="12291" width="14.625" style="2" customWidth="1"/>
    <col min="12292" max="12293" width="13.375" style="2"/>
    <col min="12294" max="12295" width="12.125" style="2" customWidth="1"/>
    <col min="12296" max="12544" width="13.375" style="2"/>
    <col min="12545" max="12545" width="13.375" style="2" customWidth="1"/>
    <col min="12546" max="12546" width="13.375" style="2"/>
    <col min="12547" max="12547" width="14.625" style="2" customWidth="1"/>
    <col min="12548" max="12549" width="13.375" style="2"/>
    <col min="12550" max="12551" width="12.125" style="2" customWidth="1"/>
    <col min="12552" max="12800" width="13.375" style="2"/>
    <col min="12801" max="12801" width="13.375" style="2" customWidth="1"/>
    <col min="12802" max="12802" width="13.375" style="2"/>
    <col min="12803" max="12803" width="14.625" style="2" customWidth="1"/>
    <col min="12804" max="12805" width="13.375" style="2"/>
    <col min="12806" max="12807" width="12.125" style="2" customWidth="1"/>
    <col min="12808" max="13056" width="13.375" style="2"/>
    <col min="13057" max="13057" width="13.375" style="2" customWidth="1"/>
    <col min="13058" max="13058" width="13.375" style="2"/>
    <col min="13059" max="13059" width="14.625" style="2" customWidth="1"/>
    <col min="13060" max="13061" width="13.375" style="2"/>
    <col min="13062" max="13063" width="12.125" style="2" customWidth="1"/>
    <col min="13064" max="13312" width="13.375" style="2"/>
    <col min="13313" max="13313" width="13.375" style="2" customWidth="1"/>
    <col min="13314" max="13314" width="13.375" style="2"/>
    <col min="13315" max="13315" width="14.625" style="2" customWidth="1"/>
    <col min="13316" max="13317" width="13.375" style="2"/>
    <col min="13318" max="13319" width="12.125" style="2" customWidth="1"/>
    <col min="13320" max="13568" width="13.375" style="2"/>
    <col min="13569" max="13569" width="13.375" style="2" customWidth="1"/>
    <col min="13570" max="13570" width="13.375" style="2"/>
    <col min="13571" max="13571" width="14.625" style="2" customWidth="1"/>
    <col min="13572" max="13573" width="13.375" style="2"/>
    <col min="13574" max="13575" width="12.125" style="2" customWidth="1"/>
    <col min="13576" max="13824" width="13.375" style="2"/>
    <col min="13825" max="13825" width="13.375" style="2" customWidth="1"/>
    <col min="13826" max="13826" width="13.375" style="2"/>
    <col min="13827" max="13827" width="14.625" style="2" customWidth="1"/>
    <col min="13828" max="13829" width="13.375" style="2"/>
    <col min="13830" max="13831" width="12.125" style="2" customWidth="1"/>
    <col min="13832" max="14080" width="13.375" style="2"/>
    <col min="14081" max="14081" width="13.375" style="2" customWidth="1"/>
    <col min="14082" max="14082" width="13.375" style="2"/>
    <col min="14083" max="14083" width="14.625" style="2" customWidth="1"/>
    <col min="14084" max="14085" width="13.375" style="2"/>
    <col min="14086" max="14087" width="12.125" style="2" customWidth="1"/>
    <col min="14088" max="14336" width="13.375" style="2"/>
    <col min="14337" max="14337" width="13.375" style="2" customWidth="1"/>
    <col min="14338" max="14338" width="13.375" style="2"/>
    <col min="14339" max="14339" width="14.625" style="2" customWidth="1"/>
    <col min="14340" max="14341" width="13.375" style="2"/>
    <col min="14342" max="14343" width="12.125" style="2" customWidth="1"/>
    <col min="14344" max="14592" width="13.375" style="2"/>
    <col min="14593" max="14593" width="13.375" style="2" customWidth="1"/>
    <col min="14594" max="14594" width="13.375" style="2"/>
    <col min="14595" max="14595" width="14.625" style="2" customWidth="1"/>
    <col min="14596" max="14597" width="13.375" style="2"/>
    <col min="14598" max="14599" width="12.125" style="2" customWidth="1"/>
    <col min="14600" max="14848" width="13.375" style="2"/>
    <col min="14849" max="14849" width="13.375" style="2" customWidth="1"/>
    <col min="14850" max="14850" width="13.375" style="2"/>
    <col min="14851" max="14851" width="14.625" style="2" customWidth="1"/>
    <col min="14852" max="14853" width="13.375" style="2"/>
    <col min="14854" max="14855" width="12.125" style="2" customWidth="1"/>
    <col min="14856" max="15104" width="13.375" style="2"/>
    <col min="15105" max="15105" width="13.375" style="2" customWidth="1"/>
    <col min="15106" max="15106" width="13.375" style="2"/>
    <col min="15107" max="15107" width="14.625" style="2" customWidth="1"/>
    <col min="15108" max="15109" width="13.375" style="2"/>
    <col min="15110" max="15111" width="12.125" style="2" customWidth="1"/>
    <col min="15112" max="15360" width="13.375" style="2"/>
    <col min="15361" max="15361" width="13.375" style="2" customWidth="1"/>
    <col min="15362" max="15362" width="13.375" style="2"/>
    <col min="15363" max="15363" width="14.625" style="2" customWidth="1"/>
    <col min="15364" max="15365" width="13.375" style="2"/>
    <col min="15366" max="15367" width="12.125" style="2" customWidth="1"/>
    <col min="15368" max="15616" width="13.375" style="2"/>
    <col min="15617" max="15617" width="13.375" style="2" customWidth="1"/>
    <col min="15618" max="15618" width="13.375" style="2"/>
    <col min="15619" max="15619" width="14.625" style="2" customWidth="1"/>
    <col min="15620" max="15621" width="13.375" style="2"/>
    <col min="15622" max="15623" width="12.125" style="2" customWidth="1"/>
    <col min="15624" max="15872" width="13.375" style="2"/>
    <col min="15873" max="15873" width="13.375" style="2" customWidth="1"/>
    <col min="15874" max="15874" width="13.375" style="2"/>
    <col min="15875" max="15875" width="14.625" style="2" customWidth="1"/>
    <col min="15876" max="15877" width="13.375" style="2"/>
    <col min="15878" max="15879" width="12.125" style="2" customWidth="1"/>
    <col min="15880" max="16128" width="13.375" style="2"/>
    <col min="16129" max="16129" width="13.375" style="2" customWidth="1"/>
    <col min="16130" max="16130" width="13.375" style="2"/>
    <col min="16131" max="16131" width="14.625" style="2" customWidth="1"/>
    <col min="16132" max="16133" width="13.375" style="2"/>
    <col min="16134" max="16135" width="12.125" style="2" customWidth="1"/>
    <col min="16136" max="16384" width="13.375" style="2"/>
  </cols>
  <sheetData>
    <row r="1" spans="1:11" x14ac:dyDescent="0.2">
      <c r="A1" s="1"/>
      <c r="G1" s="1" t="s">
        <v>458</v>
      </c>
    </row>
    <row r="6" spans="1:11" x14ac:dyDescent="0.2">
      <c r="E6" s="3" t="s">
        <v>597</v>
      </c>
    </row>
    <row r="7" spans="1:11" ht="18" thickBot="1" x14ac:dyDescent="0.25">
      <c r="B7" s="4"/>
      <c r="C7" s="4"/>
      <c r="D7" s="4"/>
      <c r="E7" s="4"/>
      <c r="F7" s="21" t="s">
        <v>531</v>
      </c>
      <c r="G7" s="4"/>
      <c r="H7" s="4"/>
      <c r="I7" s="4"/>
      <c r="J7" s="4"/>
      <c r="K7" s="63" t="s">
        <v>74</v>
      </c>
    </row>
    <row r="8" spans="1:11" x14ac:dyDescent="0.2">
      <c r="C8" s="7"/>
      <c r="D8" s="8"/>
      <c r="E8" s="8"/>
      <c r="F8" s="8"/>
      <c r="G8" s="8"/>
      <c r="H8" s="8"/>
      <c r="I8" s="8"/>
      <c r="J8" s="8"/>
      <c r="K8" s="8"/>
    </row>
    <row r="9" spans="1:11" x14ac:dyDescent="0.2">
      <c r="C9" s="7"/>
      <c r="D9" s="7"/>
      <c r="E9" s="7"/>
      <c r="F9" s="7"/>
      <c r="G9" s="7"/>
      <c r="H9" s="7"/>
      <c r="I9" s="7"/>
      <c r="J9" s="5" t="s">
        <v>598</v>
      </c>
      <c r="K9" s="7"/>
    </row>
    <row r="10" spans="1:11" x14ac:dyDescent="0.2">
      <c r="C10" s="6" t="s">
        <v>599</v>
      </c>
      <c r="D10" s="6" t="s">
        <v>600</v>
      </c>
      <c r="E10" s="6" t="s">
        <v>601</v>
      </c>
      <c r="F10" s="6" t="s">
        <v>602</v>
      </c>
      <c r="G10" s="6" t="s">
        <v>603</v>
      </c>
      <c r="H10" s="6" t="s">
        <v>261</v>
      </c>
      <c r="I10" s="6" t="s">
        <v>262</v>
      </c>
      <c r="J10" s="136" t="s">
        <v>604</v>
      </c>
      <c r="K10" s="136" t="s">
        <v>605</v>
      </c>
    </row>
    <row r="11" spans="1:11" x14ac:dyDescent="0.2">
      <c r="B11" s="8"/>
      <c r="C11" s="61"/>
      <c r="D11" s="61"/>
      <c r="E11" s="61"/>
      <c r="F11" s="61"/>
      <c r="G11" s="61"/>
      <c r="H11" s="61"/>
      <c r="I11" s="61"/>
      <c r="J11" s="137" t="s">
        <v>606</v>
      </c>
      <c r="K11" s="10" t="s">
        <v>607</v>
      </c>
    </row>
    <row r="12" spans="1:11" x14ac:dyDescent="0.2">
      <c r="C12" s="7"/>
    </row>
    <row r="13" spans="1:11" x14ac:dyDescent="0.2">
      <c r="B13" s="135" t="s">
        <v>599</v>
      </c>
      <c r="C13" s="29">
        <f t="shared" ref="C13:K13" si="0">SUM(C15:C70)</f>
        <v>521584</v>
      </c>
      <c r="D13" s="30">
        <f t="shared" si="0"/>
        <v>53426</v>
      </c>
      <c r="E13" s="30">
        <f t="shared" si="0"/>
        <v>2078</v>
      </c>
      <c r="F13" s="30">
        <f t="shared" si="0"/>
        <v>5319</v>
      </c>
      <c r="G13" s="30">
        <f t="shared" si="0"/>
        <v>137</v>
      </c>
      <c r="H13" s="30">
        <f t="shared" si="0"/>
        <v>50642</v>
      </c>
      <c r="I13" s="30">
        <f t="shared" si="0"/>
        <v>96141</v>
      </c>
      <c r="J13" s="30">
        <f t="shared" si="0"/>
        <v>3982</v>
      </c>
      <c r="K13" s="30">
        <f t="shared" si="0"/>
        <v>30000</v>
      </c>
    </row>
    <row r="14" spans="1:11" x14ac:dyDescent="0.2">
      <c r="C14" s="7"/>
    </row>
    <row r="15" spans="1:11" x14ac:dyDescent="0.2">
      <c r="B15" s="1" t="s">
        <v>148</v>
      </c>
      <c r="C15" s="62">
        <f t="shared" ref="C15:C21" si="1">SUM(D15:K15,C88:H88)</f>
        <v>188322</v>
      </c>
      <c r="D15" s="14">
        <v>4810</v>
      </c>
      <c r="E15" s="14">
        <v>42</v>
      </c>
      <c r="F15" s="14">
        <v>687</v>
      </c>
      <c r="G15" s="14">
        <v>18</v>
      </c>
      <c r="H15" s="14">
        <v>17902</v>
      </c>
      <c r="I15" s="14">
        <v>39284</v>
      </c>
      <c r="J15" s="14">
        <v>1792</v>
      </c>
      <c r="K15" s="14">
        <v>12624</v>
      </c>
    </row>
    <row r="16" spans="1:11" x14ac:dyDescent="0.2">
      <c r="B16" s="1" t="s">
        <v>141</v>
      </c>
      <c r="C16" s="62">
        <f t="shared" si="1"/>
        <v>22523</v>
      </c>
      <c r="D16" s="14">
        <v>1042</v>
      </c>
      <c r="E16" s="14">
        <v>5</v>
      </c>
      <c r="F16" s="14">
        <v>31</v>
      </c>
      <c r="G16" s="15" t="s">
        <v>608</v>
      </c>
      <c r="H16" s="14">
        <v>2091</v>
      </c>
      <c r="I16" s="14">
        <v>6512</v>
      </c>
      <c r="J16" s="14">
        <v>137</v>
      </c>
      <c r="K16" s="14">
        <v>1082</v>
      </c>
    </row>
    <row r="17" spans="2:11" x14ac:dyDescent="0.2">
      <c r="B17" s="1" t="s">
        <v>142</v>
      </c>
      <c r="C17" s="62">
        <f t="shared" si="1"/>
        <v>24375</v>
      </c>
      <c r="D17" s="14">
        <v>1941</v>
      </c>
      <c r="E17" s="14">
        <v>43</v>
      </c>
      <c r="F17" s="14">
        <v>4</v>
      </c>
      <c r="G17" s="14">
        <v>12</v>
      </c>
      <c r="H17" s="14">
        <v>1537</v>
      </c>
      <c r="I17" s="14">
        <v>4851</v>
      </c>
      <c r="J17" s="14">
        <v>349</v>
      </c>
      <c r="K17" s="14">
        <v>1603</v>
      </c>
    </row>
    <row r="18" spans="2:11" x14ac:dyDescent="0.2">
      <c r="B18" s="1" t="s">
        <v>143</v>
      </c>
      <c r="C18" s="62">
        <f t="shared" si="1"/>
        <v>16852</v>
      </c>
      <c r="D18" s="14">
        <v>2296</v>
      </c>
      <c r="E18" s="14">
        <v>5</v>
      </c>
      <c r="F18" s="14">
        <v>587</v>
      </c>
      <c r="G18" s="15" t="s">
        <v>608</v>
      </c>
      <c r="H18" s="14">
        <v>2124</v>
      </c>
      <c r="I18" s="14">
        <v>3906</v>
      </c>
      <c r="J18" s="14">
        <v>66</v>
      </c>
      <c r="K18" s="14">
        <v>740</v>
      </c>
    </row>
    <row r="19" spans="2:11" x14ac:dyDescent="0.2">
      <c r="B19" s="1" t="s">
        <v>144</v>
      </c>
      <c r="C19" s="62">
        <f t="shared" si="1"/>
        <v>13102</v>
      </c>
      <c r="D19" s="14">
        <v>1844</v>
      </c>
      <c r="E19" s="14">
        <v>12</v>
      </c>
      <c r="F19" s="14">
        <v>161</v>
      </c>
      <c r="G19" s="14">
        <v>3</v>
      </c>
      <c r="H19" s="14">
        <v>1489</v>
      </c>
      <c r="I19" s="14">
        <v>1840</v>
      </c>
      <c r="J19" s="14">
        <v>169</v>
      </c>
      <c r="K19" s="14">
        <v>526</v>
      </c>
    </row>
    <row r="20" spans="2:11" x14ac:dyDescent="0.2">
      <c r="B20" s="1" t="s">
        <v>536</v>
      </c>
      <c r="C20" s="62">
        <f t="shared" si="1"/>
        <v>35172</v>
      </c>
      <c r="D20" s="14">
        <v>4541</v>
      </c>
      <c r="E20" s="14">
        <v>113</v>
      </c>
      <c r="F20" s="14">
        <v>404</v>
      </c>
      <c r="G20" s="14">
        <v>1</v>
      </c>
      <c r="H20" s="14">
        <v>3687</v>
      </c>
      <c r="I20" s="14">
        <v>4264</v>
      </c>
      <c r="J20" s="14">
        <v>236</v>
      </c>
      <c r="K20" s="14">
        <v>1824</v>
      </c>
    </row>
    <row r="21" spans="2:11" x14ac:dyDescent="0.2">
      <c r="B21" s="1" t="s">
        <v>537</v>
      </c>
      <c r="C21" s="62">
        <f t="shared" si="1"/>
        <v>15344</v>
      </c>
      <c r="D21" s="14">
        <v>275</v>
      </c>
      <c r="E21" s="14">
        <v>130</v>
      </c>
      <c r="F21" s="14">
        <v>111</v>
      </c>
      <c r="G21" s="14">
        <v>12</v>
      </c>
      <c r="H21" s="14">
        <v>1831</v>
      </c>
      <c r="I21" s="14">
        <v>1562</v>
      </c>
      <c r="J21" s="14">
        <v>187</v>
      </c>
      <c r="K21" s="14">
        <v>865</v>
      </c>
    </row>
    <row r="22" spans="2:11" x14ac:dyDescent="0.2">
      <c r="C22" s="7"/>
    </row>
    <row r="23" spans="2:11" x14ac:dyDescent="0.2">
      <c r="B23" s="1" t="s">
        <v>538</v>
      </c>
      <c r="C23" s="62">
        <f t="shared" ref="C23:C31" si="2">SUM(D23:K23,C96:H96)</f>
        <v>8095</v>
      </c>
      <c r="D23" s="14">
        <v>2252</v>
      </c>
      <c r="E23" s="15" t="s">
        <v>609</v>
      </c>
      <c r="F23" s="14">
        <v>116</v>
      </c>
      <c r="G23" s="14">
        <v>4</v>
      </c>
      <c r="H23" s="14">
        <v>816</v>
      </c>
      <c r="I23" s="14">
        <v>1282</v>
      </c>
      <c r="J23" s="14">
        <v>46</v>
      </c>
      <c r="K23" s="14">
        <v>526</v>
      </c>
    </row>
    <row r="24" spans="2:11" x14ac:dyDescent="0.2">
      <c r="B24" s="1" t="s">
        <v>539</v>
      </c>
      <c r="C24" s="62">
        <f t="shared" si="2"/>
        <v>4518</v>
      </c>
      <c r="D24" s="14">
        <v>537</v>
      </c>
      <c r="E24" s="14">
        <v>2</v>
      </c>
      <c r="F24" s="14">
        <v>3</v>
      </c>
      <c r="G24" s="15" t="s">
        <v>609</v>
      </c>
      <c r="H24" s="14">
        <v>296</v>
      </c>
      <c r="I24" s="14">
        <v>1466</v>
      </c>
      <c r="J24" s="14">
        <v>34</v>
      </c>
      <c r="K24" s="14">
        <v>246</v>
      </c>
    </row>
    <row r="25" spans="2:11" x14ac:dyDescent="0.2">
      <c r="B25" s="1" t="s">
        <v>540</v>
      </c>
      <c r="C25" s="62">
        <f t="shared" si="2"/>
        <v>2346</v>
      </c>
      <c r="D25" s="14">
        <v>656</v>
      </c>
      <c r="E25" s="14">
        <v>20</v>
      </c>
      <c r="F25" s="15" t="s">
        <v>609</v>
      </c>
      <c r="G25" s="15" t="s">
        <v>609</v>
      </c>
      <c r="H25" s="14">
        <v>247</v>
      </c>
      <c r="I25" s="14">
        <v>459</v>
      </c>
      <c r="J25" s="14">
        <v>10</v>
      </c>
      <c r="K25" s="14">
        <v>113</v>
      </c>
    </row>
    <row r="26" spans="2:11" x14ac:dyDescent="0.2">
      <c r="B26" s="1" t="s">
        <v>541</v>
      </c>
      <c r="C26" s="62">
        <f t="shared" si="2"/>
        <v>7622</v>
      </c>
      <c r="D26" s="14">
        <v>1800</v>
      </c>
      <c r="E26" s="14">
        <v>6</v>
      </c>
      <c r="F26" s="14">
        <v>5</v>
      </c>
      <c r="G26" s="14">
        <v>4</v>
      </c>
      <c r="H26" s="14">
        <v>513</v>
      </c>
      <c r="I26" s="14">
        <v>1252</v>
      </c>
      <c r="J26" s="14">
        <v>51</v>
      </c>
      <c r="K26" s="14">
        <v>511</v>
      </c>
    </row>
    <row r="27" spans="2:11" x14ac:dyDescent="0.2">
      <c r="B27" s="1" t="s">
        <v>542</v>
      </c>
      <c r="C27" s="62">
        <f t="shared" si="2"/>
        <v>8845</v>
      </c>
      <c r="D27" s="14">
        <v>2799</v>
      </c>
      <c r="E27" s="14">
        <v>11</v>
      </c>
      <c r="F27" s="14">
        <v>1</v>
      </c>
      <c r="G27" s="14">
        <v>7</v>
      </c>
      <c r="H27" s="14">
        <v>553</v>
      </c>
      <c r="I27" s="14">
        <v>1330</v>
      </c>
      <c r="J27" s="14">
        <v>55</v>
      </c>
      <c r="K27" s="14">
        <v>437</v>
      </c>
    </row>
    <row r="28" spans="2:11" x14ac:dyDescent="0.2">
      <c r="B28" s="1" t="s">
        <v>543</v>
      </c>
      <c r="C28" s="62">
        <f t="shared" si="2"/>
        <v>4626</v>
      </c>
      <c r="D28" s="14">
        <v>1172</v>
      </c>
      <c r="E28" s="15" t="s">
        <v>609</v>
      </c>
      <c r="F28" s="15" t="s">
        <v>609</v>
      </c>
      <c r="G28" s="14">
        <v>2</v>
      </c>
      <c r="H28" s="14">
        <v>344</v>
      </c>
      <c r="I28" s="14">
        <v>687</v>
      </c>
      <c r="J28" s="14">
        <v>23</v>
      </c>
      <c r="K28" s="14">
        <v>311</v>
      </c>
    </row>
    <row r="29" spans="2:11" x14ac:dyDescent="0.2">
      <c r="B29" s="1" t="s">
        <v>544</v>
      </c>
      <c r="C29" s="62">
        <f t="shared" si="2"/>
        <v>4124</v>
      </c>
      <c r="D29" s="14">
        <v>1305</v>
      </c>
      <c r="E29" s="14">
        <v>9</v>
      </c>
      <c r="F29" s="14">
        <v>2</v>
      </c>
      <c r="G29" s="14">
        <v>2</v>
      </c>
      <c r="H29" s="14">
        <v>311</v>
      </c>
      <c r="I29" s="14">
        <v>672</v>
      </c>
      <c r="J29" s="14">
        <v>19</v>
      </c>
      <c r="K29" s="14">
        <v>246</v>
      </c>
    </row>
    <row r="30" spans="2:11" x14ac:dyDescent="0.2">
      <c r="B30" s="1" t="s">
        <v>545</v>
      </c>
      <c r="C30" s="62">
        <f t="shared" si="2"/>
        <v>9639</v>
      </c>
      <c r="D30" s="14">
        <v>870</v>
      </c>
      <c r="E30" s="14">
        <v>2</v>
      </c>
      <c r="F30" s="14">
        <v>5</v>
      </c>
      <c r="G30" s="14">
        <v>4</v>
      </c>
      <c r="H30" s="14">
        <v>945</v>
      </c>
      <c r="I30" s="14">
        <v>2320</v>
      </c>
      <c r="J30" s="14">
        <v>100</v>
      </c>
      <c r="K30" s="14">
        <v>716</v>
      </c>
    </row>
    <row r="31" spans="2:11" x14ac:dyDescent="0.2">
      <c r="B31" s="1" t="s">
        <v>546</v>
      </c>
      <c r="C31" s="62">
        <f t="shared" si="2"/>
        <v>19467</v>
      </c>
      <c r="D31" s="14">
        <v>1101</v>
      </c>
      <c r="E31" s="14">
        <v>4</v>
      </c>
      <c r="F31" s="14">
        <v>11</v>
      </c>
      <c r="G31" s="14">
        <v>6</v>
      </c>
      <c r="H31" s="14">
        <v>1808</v>
      </c>
      <c r="I31" s="14">
        <v>4318</v>
      </c>
      <c r="J31" s="14">
        <v>112</v>
      </c>
      <c r="K31" s="14">
        <v>1525</v>
      </c>
    </row>
    <row r="32" spans="2:11" x14ac:dyDescent="0.2">
      <c r="C32" s="7"/>
    </row>
    <row r="33" spans="2:11" x14ac:dyDescent="0.2">
      <c r="B33" s="1" t="s">
        <v>547</v>
      </c>
      <c r="C33" s="62">
        <f>SUM(D33:K33,C106:H106)</f>
        <v>11298</v>
      </c>
      <c r="D33" s="14">
        <v>2830</v>
      </c>
      <c r="E33" s="14">
        <v>13</v>
      </c>
      <c r="F33" s="14">
        <v>8</v>
      </c>
      <c r="G33" s="15" t="s">
        <v>609</v>
      </c>
      <c r="H33" s="14">
        <v>813</v>
      </c>
      <c r="I33" s="14">
        <v>2271</v>
      </c>
      <c r="J33" s="14">
        <v>51</v>
      </c>
      <c r="K33" s="14">
        <v>571</v>
      </c>
    </row>
    <row r="34" spans="2:11" x14ac:dyDescent="0.2">
      <c r="B34" s="1" t="s">
        <v>548</v>
      </c>
      <c r="C34" s="62">
        <f>SUM(D34:K34,C107:H107)</f>
        <v>7752</v>
      </c>
      <c r="D34" s="14">
        <v>402</v>
      </c>
      <c r="E34" s="14">
        <v>12</v>
      </c>
      <c r="F34" s="14">
        <v>1</v>
      </c>
      <c r="G34" s="14">
        <v>3</v>
      </c>
      <c r="H34" s="14">
        <v>589</v>
      </c>
      <c r="I34" s="14">
        <v>2588</v>
      </c>
      <c r="J34" s="14">
        <v>51</v>
      </c>
      <c r="K34" s="14">
        <v>445</v>
      </c>
    </row>
    <row r="35" spans="2:11" x14ac:dyDescent="0.2">
      <c r="B35" s="1" t="s">
        <v>549</v>
      </c>
      <c r="C35" s="62">
        <f>SUM(D35:K35,C108:H108)</f>
        <v>3163</v>
      </c>
      <c r="D35" s="14">
        <v>661</v>
      </c>
      <c r="E35" s="14">
        <v>29</v>
      </c>
      <c r="F35" s="15" t="s">
        <v>609</v>
      </c>
      <c r="G35" s="15" t="s">
        <v>609</v>
      </c>
      <c r="H35" s="14">
        <v>250</v>
      </c>
      <c r="I35" s="14">
        <v>616</v>
      </c>
      <c r="J35" s="14">
        <v>16</v>
      </c>
      <c r="K35" s="14">
        <v>290</v>
      </c>
    </row>
    <row r="36" spans="2:11" x14ac:dyDescent="0.2">
      <c r="B36" s="1" t="s">
        <v>550</v>
      </c>
      <c r="C36" s="62">
        <f>SUM(D36:K36,C109:H109)</f>
        <v>2897</v>
      </c>
      <c r="D36" s="14">
        <v>167</v>
      </c>
      <c r="E36" s="14">
        <v>69</v>
      </c>
      <c r="F36" s="15" t="s">
        <v>609</v>
      </c>
      <c r="G36" s="15" t="s">
        <v>609</v>
      </c>
      <c r="H36" s="14">
        <v>244</v>
      </c>
      <c r="I36" s="14">
        <v>233</v>
      </c>
      <c r="J36" s="14">
        <v>12</v>
      </c>
      <c r="K36" s="14">
        <v>126</v>
      </c>
    </row>
    <row r="37" spans="2:11" x14ac:dyDescent="0.2">
      <c r="B37" s="1" t="s">
        <v>551</v>
      </c>
      <c r="C37" s="62">
        <f>SUM(D37:K37,C110:H110)</f>
        <v>304</v>
      </c>
      <c r="D37" s="14">
        <v>27</v>
      </c>
      <c r="E37" s="14">
        <v>18</v>
      </c>
      <c r="F37" s="15" t="s">
        <v>609</v>
      </c>
      <c r="G37" s="14">
        <v>1</v>
      </c>
      <c r="H37" s="14">
        <v>43</v>
      </c>
      <c r="I37" s="14">
        <v>46</v>
      </c>
      <c r="J37" s="15" t="s">
        <v>609</v>
      </c>
      <c r="K37" s="14">
        <v>8</v>
      </c>
    </row>
    <row r="38" spans="2:11" x14ac:dyDescent="0.2">
      <c r="C38" s="7"/>
    </row>
    <row r="39" spans="2:11" x14ac:dyDescent="0.2">
      <c r="B39" s="1" t="s">
        <v>552</v>
      </c>
      <c r="C39" s="62">
        <f>SUM(D39:K39,C112:H112)</f>
        <v>7450</v>
      </c>
      <c r="D39" s="14">
        <v>992</v>
      </c>
      <c r="E39" s="14">
        <v>1</v>
      </c>
      <c r="F39" s="14">
        <v>162</v>
      </c>
      <c r="G39" s="14">
        <v>3</v>
      </c>
      <c r="H39" s="14">
        <v>907</v>
      </c>
      <c r="I39" s="14">
        <v>1147</v>
      </c>
      <c r="J39" s="14">
        <v>28</v>
      </c>
      <c r="K39" s="14">
        <v>361</v>
      </c>
    </row>
    <row r="40" spans="2:11" x14ac:dyDescent="0.2">
      <c r="B40" s="1" t="s">
        <v>553</v>
      </c>
      <c r="C40" s="62">
        <f>SUM(D40:K40,C113:H113)</f>
        <v>4383</v>
      </c>
      <c r="D40" s="14">
        <v>1169</v>
      </c>
      <c r="E40" s="14">
        <v>46</v>
      </c>
      <c r="F40" s="14">
        <v>75</v>
      </c>
      <c r="G40" s="15" t="s">
        <v>609</v>
      </c>
      <c r="H40" s="14">
        <v>638</v>
      </c>
      <c r="I40" s="14">
        <v>730</v>
      </c>
      <c r="J40" s="14">
        <v>13</v>
      </c>
      <c r="K40" s="14">
        <v>172</v>
      </c>
    </row>
    <row r="41" spans="2:11" x14ac:dyDescent="0.2">
      <c r="B41" s="1" t="s">
        <v>554</v>
      </c>
      <c r="C41" s="62">
        <f>SUM(D41:K41,C114:H114)</f>
        <v>7125</v>
      </c>
      <c r="D41" s="14">
        <v>2224</v>
      </c>
      <c r="E41" s="14">
        <v>1</v>
      </c>
      <c r="F41" s="14">
        <v>1</v>
      </c>
      <c r="G41" s="15" t="s">
        <v>609</v>
      </c>
      <c r="H41" s="14">
        <v>701</v>
      </c>
      <c r="I41" s="14">
        <v>959</v>
      </c>
      <c r="J41" s="14">
        <v>42</v>
      </c>
      <c r="K41" s="14">
        <v>281</v>
      </c>
    </row>
    <row r="42" spans="2:11" x14ac:dyDescent="0.2">
      <c r="B42" s="1" t="s">
        <v>555</v>
      </c>
      <c r="C42" s="62">
        <f>SUM(D42:K42,C115:H115)</f>
        <v>5570</v>
      </c>
      <c r="D42" s="14">
        <v>2517</v>
      </c>
      <c r="E42" s="14">
        <v>8</v>
      </c>
      <c r="F42" s="15" t="s">
        <v>609</v>
      </c>
      <c r="G42" s="15" t="s">
        <v>609</v>
      </c>
      <c r="H42" s="14">
        <v>420</v>
      </c>
      <c r="I42" s="14">
        <v>549</v>
      </c>
      <c r="J42" s="14">
        <v>25</v>
      </c>
      <c r="K42" s="14">
        <v>212</v>
      </c>
    </row>
    <row r="43" spans="2:11" x14ac:dyDescent="0.2">
      <c r="B43" s="1" t="s">
        <v>556</v>
      </c>
      <c r="C43" s="62">
        <f>SUM(D43:K43,C116:H116)</f>
        <v>2719</v>
      </c>
      <c r="D43" s="14">
        <v>571</v>
      </c>
      <c r="E43" s="14">
        <v>130</v>
      </c>
      <c r="F43" s="14">
        <v>2</v>
      </c>
      <c r="G43" s="15" t="s">
        <v>609</v>
      </c>
      <c r="H43" s="14">
        <v>371</v>
      </c>
      <c r="I43" s="14">
        <v>505</v>
      </c>
      <c r="J43" s="14">
        <v>10</v>
      </c>
      <c r="K43" s="14">
        <v>84</v>
      </c>
    </row>
    <row r="44" spans="2:11" x14ac:dyDescent="0.2">
      <c r="C44" s="7"/>
    </row>
    <row r="45" spans="2:11" x14ac:dyDescent="0.2">
      <c r="B45" s="1" t="s">
        <v>557</v>
      </c>
      <c r="C45" s="62">
        <f t="shared" ref="C45:C54" si="3">SUM(D45:K45,C118:H118)</f>
        <v>3995</v>
      </c>
      <c r="D45" s="14">
        <v>296</v>
      </c>
      <c r="E45" s="14">
        <v>3</v>
      </c>
      <c r="F45" s="14">
        <v>90</v>
      </c>
      <c r="G45" s="14">
        <v>2</v>
      </c>
      <c r="H45" s="14">
        <v>408</v>
      </c>
      <c r="I45" s="14">
        <v>550</v>
      </c>
      <c r="J45" s="14">
        <v>28</v>
      </c>
      <c r="K45" s="14">
        <v>197</v>
      </c>
    </row>
    <row r="46" spans="2:11" x14ac:dyDescent="0.2">
      <c r="B46" s="1" t="s">
        <v>558</v>
      </c>
      <c r="C46" s="62">
        <f t="shared" si="3"/>
        <v>3478</v>
      </c>
      <c r="D46" s="14">
        <v>878</v>
      </c>
      <c r="E46" s="14">
        <v>10</v>
      </c>
      <c r="F46" s="14">
        <v>222</v>
      </c>
      <c r="G46" s="14">
        <v>1</v>
      </c>
      <c r="H46" s="14">
        <v>272</v>
      </c>
      <c r="I46" s="14">
        <v>396</v>
      </c>
      <c r="J46" s="14">
        <v>27</v>
      </c>
      <c r="K46" s="14">
        <v>156</v>
      </c>
    </row>
    <row r="47" spans="2:11" x14ac:dyDescent="0.2">
      <c r="B47" s="1" t="s">
        <v>559</v>
      </c>
      <c r="C47" s="62">
        <f t="shared" si="3"/>
        <v>3762</v>
      </c>
      <c r="D47" s="14">
        <v>494</v>
      </c>
      <c r="E47" s="14">
        <v>2</v>
      </c>
      <c r="F47" s="14">
        <v>260</v>
      </c>
      <c r="G47" s="14">
        <v>8</v>
      </c>
      <c r="H47" s="14">
        <v>403</v>
      </c>
      <c r="I47" s="14">
        <v>734</v>
      </c>
      <c r="J47" s="14">
        <v>16</v>
      </c>
      <c r="K47" s="14">
        <v>177</v>
      </c>
    </row>
    <row r="48" spans="2:11" x14ac:dyDescent="0.2">
      <c r="B48" s="1" t="s">
        <v>560</v>
      </c>
      <c r="C48" s="62">
        <f t="shared" si="3"/>
        <v>3561</v>
      </c>
      <c r="D48" s="14">
        <v>1237</v>
      </c>
      <c r="E48" s="14">
        <v>30</v>
      </c>
      <c r="F48" s="14">
        <v>3</v>
      </c>
      <c r="G48" s="14">
        <v>1</v>
      </c>
      <c r="H48" s="14">
        <v>349</v>
      </c>
      <c r="I48" s="14">
        <v>470</v>
      </c>
      <c r="J48" s="14">
        <v>29</v>
      </c>
      <c r="K48" s="14">
        <v>117</v>
      </c>
    </row>
    <row r="49" spans="2:11" x14ac:dyDescent="0.2">
      <c r="B49" s="1" t="s">
        <v>561</v>
      </c>
      <c r="C49" s="62">
        <f t="shared" si="3"/>
        <v>1243</v>
      </c>
      <c r="D49" s="14">
        <v>308</v>
      </c>
      <c r="E49" s="14">
        <v>63</v>
      </c>
      <c r="F49" s="14">
        <v>1</v>
      </c>
      <c r="G49" s="15" t="s">
        <v>609</v>
      </c>
      <c r="H49" s="14">
        <v>137</v>
      </c>
      <c r="I49" s="14">
        <v>133</v>
      </c>
      <c r="J49" s="14">
        <v>22</v>
      </c>
      <c r="K49" s="14">
        <v>40</v>
      </c>
    </row>
    <row r="50" spans="2:11" x14ac:dyDescent="0.2">
      <c r="B50" s="1" t="s">
        <v>562</v>
      </c>
      <c r="C50" s="62">
        <f t="shared" si="3"/>
        <v>1154</v>
      </c>
      <c r="D50" s="14">
        <v>254</v>
      </c>
      <c r="E50" s="14">
        <v>75</v>
      </c>
      <c r="F50" s="14">
        <v>1</v>
      </c>
      <c r="G50" s="15" t="s">
        <v>609</v>
      </c>
      <c r="H50" s="14">
        <v>126</v>
      </c>
      <c r="I50" s="14">
        <v>189</v>
      </c>
      <c r="J50" s="14">
        <v>1</v>
      </c>
      <c r="K50" s="14">
        <v>58</v>
      </c>
    </row>
    <row r="51" spans="2:11" x14ac:dyDescent="0.2">
      <c r="B51" s="1" t="s">
        <v>563</v>
      </c>
      <c r="C51" s="62">
        <f t="shared" si="3"/>
        <v>2354</v>
      </c>
      <c r="D51" s="14">
        <v>362</v>
      </c>
      <c r="E51" s="14">
        <v>212</v>
      </c>
      <c r="F51" s="14">
        <v>2</v>
      </c>
      <c r="G51" s="14">
        <v>4</v>
      </c>
      <c r="H51" s="14">
        <v>398</v>
      </c>
      <c r="I51" s="14">
        <v>346</v>
      </c>
      <c r="J51" s="14">
        <v>5</v>
      </c>
      <c r="K51" s="14">
        <v>72</v>
      </c>
    </row>
    <row r="52" spans="2:11" x14ac:dyDescent="0.2">
      <c r="B52" s="1" t="s">
        <v>564</v>
      </c>
      <c r="C52" s="62">
        <f t="shared" si="3"/>
        <v>3801</v>
      </c>
      <c r="D52" s="14">
        <v>2103</v>
      </c>
      <c r="E52" s="14">
        <v>42</v>
      </c>
      <c r="F52" s="14">
        <v>1</v>
      </c>
      <c r="G52" s="15" t="s">
        <v>609</v>
      </c>
      <c r="H52" s="14">
        <v>272</v>
      </c>
      <c r="I52" s="14">
        <v>508</v>
      </c>
      <c r="J52" s="14">
        <v>5</v>
      </c>
      <c r="K52" s="14">
        <v>93</v>
      </c>
    </row>
    <row r="53" spans="2:11" x14ac:dyDescent="0.2">
      <c r="B53" s="1" t="s">
        <v>565</v>
      </c>
      <c r="C53" s="62">
        <f t="shared" si="3"/>
        <v>4321</v>
      </c>
      <c r="D53" s="14">
        <v>993</v>
      </c>
      <c r="E53" s="14">
        <v>5</v>
      </c>
      <c r="F53" s="14">
        <v>222</v>
      </c>
      <c r="G53" s="15" t="s">
        <v>609</v>
      </c>
      <c r="H53" s="14">
        <v>363</v>
      </c>
      <c r="I53" s="14">
        <v>865</v>
      </c>
      <c r="J53" s="14">
        <v>8</v>
      </c>
      <c r="K53" s="14">
        <v>152</v>
      </c>
    </row>
    <row r="54" spans="2:11" x14ac:dyDescent="0.2">
      <c r="B54" s="1" t="s">
        <v>566</v>
      </c>
      <c r="C54" s="62">
        <f t="shared" si="3"/>
        <v>5298</v>
      </c>
      <c r="D54" s="14">
        <v>1910</v>
      </c>
      <c r="E54" s="14">
        <v>9</v>
      </c>
      <c r="F54" s="14">
        <v>80</v>
      </c>
      <c r="G54" s="14">
        <v>1</v>
      </c>
      <c r="H54" s="14">
        <v>555</v>
      </c>
      <c r="I54" s="14">
        <v>778</v>
      </c>
      <c r="J54" s="14">
        <v>14</v>
      </c>
      <c r="K54" s="14">
        <v>193</v>
      </c>
    </row>
    <row r="55" spans="2:11" x14ac:dyDescent="0.2">
      <c r="C55" s="7"/>
    </row>
    <row r="56" spans="2:11" x14ac:dyDescent="0.2">
      <c r="B56" s="1" t="s">
        <v>567</v>
      </c>
      <c r="C56" s="62">
        <f t="shared" ref="C56:C62" si="4">SUM(D56:K56,C129:H129)</f>
        <v>10371</v>
      </c>
      <c r="D56" s="14">
        <v>530</v>
      </c>
      <c r="E56" s="14">
        <v>8</v>
      </c>
      <c r="F56" s="14">
        <v>213</v>
      </c>
      <c r="G56" s="15" t="s">
        <v>609</v>
      </c>
      <c r="H56" s="14">
        <v>993</v>
      </c>
      <c r="I56" s="14">
        <v>882</v>
      </c>
      <c r="J56" s="14">
        <v>43</v>
      </c>
      <c r="K56" s="14">
        <v>391</v>
      </c>
    </row>
    <row r="57" spans="2:11" x14ac:dyDescent="0.2">
      <c r="B57" s="1" t="s">
        <v>568</v>
      </c>
      <c r="C57" s="62">
        <f t="shared" si="4"/>
        <v>1921</v>
      </c>
      <c r="D57" s="14">
        <v>409</v>
      </c>
      <c r="E57" s="14">
        <v>69</v>
      </c>
      <c r="F57" s="14">
        <v>4</v>
      </c>
      <c r="G57" s="14">
        <v>6</v>
      </c>
      <c r="H57" s="14">
        <v>236</v>
      </c>
      <c r="I57" s="14">
        <v>349</v>
      </c>
      <c r="J57" s="14">
        <v>2</v>
      </c>
      <c r="K57" s="14">
        <v>81</v>
      </c>
    </row>
    <row r="58" spans="2:11" x14ac:dyDescent="0.2">
      <c r="B58" s="1" t="s">
        <v>569</v>
      </c>
      <c r="C58" s="62">
        <f t="shared" si="4"/>
        <v>1517</v>
      </c>
      <c r="D58" s="14">
        <v>227</v>
      </c>
      <c r="E58" s="14">
        <v>163</v>
      </c>
      <c r="F58" s="15" t="s">
        <v>609</v>
      </c>
      <c r="G58" s="14">
        <v>1</v>
      </c>
      <c r="H58" s="14">
        <v>175</v>
      </c>
      <c r="I58" s="14">
        <v>243</v>
      </c>
      <c r="J58" s="14">
        <v>3</v>
      </c>
      <c r="K58" s="14">
        <v>60</v>
      </c>
    </row>
    <row r="59" spans="2:11" x14ac:dyDescent="0.2">
      <c r="B59" s="1" t="s">
        <v>570</v>
      </c>
      <c r="C59" s="62">
        <f t="shared" si="4"/>
        <v>6703</v>
      </c>
      <c r="D59" s="14">
        <v>733</v>
      </c>
      <c r="E59" s="14">
        <v>32</v>
      </c>
      <c r="F59" s="14">
        <v>29</v>
      </c>
      <c r="G59" s="14">
        <v>10</v>
      </c>
      <c r="H59" s="14">
        <v>1034</v>
      </c>
      <c r="I59" s="14">
        <v>1017</v>
      </c>
      <c r="J59" s="14">
        <v>17</v>
      </c>
      <c r="K59" s="14">
        <v>288</v>
      </c>
    </row>
    <row r="60" spans="2:11" x14ac:dyDescent="0.2">
      <c r="B60" s="1" t="s">
        <v>571</v>
      </c>
      <c r="C60" s="62">
        <f t="shared" si="4"/>
        <v>2350</v>
      </c>
      <c r="D60" s="14">
        <v>350</v>
      </c>
      <c r="E60" s="14">
        <v>46</v>
      </c>
      <c r="F60" s="14">
        <v>91</v>
      </c>
      <c r="G60" s="14">
        <v>7</v>
      </c>
      <c r="H60" s="14">
        <v>291</v>
      </c>
      <c r="I60" s="14">
        <v>390</v>
      </c>
      <c r="J60" s="14">
        <v>5</v>
      </c>
      <c r="K60" s="14">
        <v>82</v>
      </c>
    </row>
    <row r="61" spans="2:11" x14ac:dyDescent="0.2">
      <c r="B61" s="1" t="s">
        <v>572</v>
      </c>
      <c r="C61" s="62">
        <f t="shared" si="4"/>
        <v>2847</v>
      </c>
      <c r="D61" s="14">
        <v>294</v>
      </c>
      <c r="E61" s="14">
        <v>97</v>
      </c>
      <c r="F61" s="14">
        <v>213</v>
      </c>
      <c r="G61" s="14">
        <v>6</v>
      </c>
      <c r="H61" s="14">
        <v>405</v>
      </c>
      <c r="I61" s="14">
        <v>454</v>
      </c>
      <c r="J61" s="14">
        <v>7</v>
      </c>
      <c r="K61" s="14">
        <v>111</v>
      </c>
    </row>
    <row r="62" spans="2:11" x14ac:dyDescent="0.2">
      <c r="B62" s="1" t="s">
        <v>573</v>
      </c>
      <c r="C62" s="62">
        <f t="shared" si="4"/>
        <v>6976</v>
      </c>
      <c r="D62" s="14">
        <v>369</v>
      </c>
      <c r="E62" s="14">
        <v>40</v>
      </c>
      <c r="F62" s="14">
        <v>626</v>
      </c>
      <c r="G62" s="14">
        <v>1</v>
      </c>
      <c r="H62" s="14">
        <v>703</v>
      </c>
      <c r="I62" s="14">
        <v>497</v>
      </c>
      <c r="J62" s="14">
        <v>37</v>
      </c>
      <c r="K62" s="14">
        <v>379</v>
      </c>
    </row>
    <row r="63" spans="2:11" x14ac:dyDescent="0.2">
      <c r="C63" s="7"/>
    </row>
    <row r="64" spans="2:11" x14ac:dyDescent="0.2">
      <c r="B64" s="1" t="s">
        <v>574</v>
      </c>
      <c r="C64" s="62">
        <f t="shared" ref="C64:C70" si="5">SUM(D64:K64,C137:H137)</f>
        <v>9546</v>
      </c>
      <c r="D64" s="14">
        <v>494</v>
      </c>
      <c r="E64" s="14">
        <v>98</v>
      </c>
      <c r="F64" s="14">
        <v>460</v>
      </c>
      <c r="G64" s="15" t="s">
        <v>609</v>
      </c>
      <c r="H64" s="14">
        <v>833</v>
      </c>
      <c r="I64" s="14">
        <v>856</v>
      </c>
      <c r="J64" s="14">
        <v>33</v>
      </c>
      <c r="K64" s="14">
        <v>461</v>
      </c>
    </row>
    <row r="65" spans="1:11" x14ac:dyDescent="0.2">
      <c r="B65" s="1" t="s">
        <v>575</v>
      </c>
      <c r="C65" s="62">
        <f t="shared" si="5"/>
        <v>1725</v>
      </c>
      <c r="D65" s="14">
        <v>10</v>
      </c>
      <c r="E65" s="14">
        <v>3</v>
      </c>
      <c r="F65" s="14">
        <v>230</v>
      </c>
      <c r="G65" s="14">
        <v>1</v>
      </c>
      <c r="H65" s="14">
        <v>159</v>
      </c>
      <c r="I65" s="14">
        <v>167</v>
      </c>
      <c r="J65" s="14">
        <v>9</v>
      </c>
      <c r="K65" s="14">
        <v>80</v>
      </c>
    </row>
    <row r="66" spans="1:11" x14ac:dyDescent="0.2">
      <c r="B66" s="1" t="s">
        <v>576</v>
      </c>
      <c r="C66" s="62">
        <f t="shared" si="5"/>
        <v>2692</v>
      </c>
      <c r="D66" s="14">
        <v>119</v>
      </c>
      <c r="E66" s="14">
        <v>36</v>
      </c>
      <c r="F66" s="14">
        <v>186</v>
      </c>
      <c r="G66" s="15" t="s">
        <v>609</v>
      </c>
      <c r="H66" s="14">
        <v>327</v>
      </c>
      <c r="I66" s="14">
        <v>300</v>
      </c>
      <c r="J66" s="14">
        <v>19</v>
      </c>
      <c r="K66" s="14">
        <v>151</v>
      </c>
    </row>
    <row r="67" spans="1:11" x14ac:dyDescent="0.2">
      <c r="B67" s="1" t="s">
        <v>577</v>
      </c>
      <c r="C67" s="62">
        <f t="shared" si="5"/>
        <v>1583</v>
      </c>
      <c r="D67" s="14">
        <v>108</v>
      </c>
      <c r="E67" s="14">
        <v>93</v>
      </c>
      <c r="F67" s="14">
        <v>7</v>
      </c>
      <c r="G67" s="15" t="s">
        <v>609</v>
      </c>
      <c r="H67" s="14">
        <v>281</v>
      </c>
      <c r="I67" s="14">
        <v>163</v>
      </c>
      <c r="J67" s="14">
        <v>8</v>
      </c>
      <c r="K67" s="14">
        <v>89</v>
      </c>
    </row>
    <row r="68" spans="1:11" x14ac:dyDescent="0.2">
      <c r="B68" s="1" t="s">
        <v>578</v>
      </c>
      <c r="C68" s="62">
        <f t="shared" si="5"/>
        <v>793</v>
      </c>
      <c r="D68" s="14">
        <v>44</v>
      </c>
      <c r="E68" s="14">
        <v>65</v>
      </c>
      <c r="F68" s="14">
        <v>1</v>
      </c>
      <c r="G68" s="14">
        <v>5</v>
      </c>
      <c r="H68" s="14">
        <v>111</v>
      </c>
      <c r="I68" s="14">
        <v>61</v>
      </c>
      <c r="J68" s="14">
        <v>9</v>
      </c>
      <c r="K68" s="14">
        <v>57</v>
      </c>
    </row>
    <row r="69" spans="1:11" x14ac:dyDescent="0.2">
      <c r="B69" s="1" t="s">
        <v>579</v>
      </c>
      <c r="C69" s="62">
        <f t="shared" si="5"/>
        <v>1738</v>
      </c>
      <c r="D69" s="14">
        <v>98</v>
      </c>
      <c r="E69" s="14">
        <v>133</v>
      </c>
      <c r="F69" s="15" t="s">
        <v>609</v>
      </c>
      <c r="G69" s="14">
        <v>1</v>
      </c>
      <c r="H69" s="14">
        <v>280</v>
      </c>
      <c r="I69" s="14">
        <v>136</v>
      </c>
      <c r="J69" s="14">
        <v>1</v>
      </c>
      <c r="K69" s="14">
        <v>59</v>
      </c>
    </row>
    <row r="70" spans="1:11" x14ac:dyDescent="0.2">
      <c r="B70" s="1" t="s">
        <v>580</v>
      </c>
      <c r="C70" s="62">
        <f t="shared" si="5"/>
        <v>222</v>
      </c>
      <c r="D70" s="14">
        <v>5</v>
      </c>
      <c r="E70" s="14">
        <v>13</v>
      </c>
      <c r="F70" s="15" t="s">
        <v>609</v>
      </c>
      <c r="G70" s="15" t="s">
        <v>609</v>
      </c>
      <c r="H70" s="14">
        <v>61</v>
      </c>
      <c r="I70" s="14">
        <v>8</v>
      </c>
      <c r="J70" s="15" t="s">
        <v>609</v>
      </c>
      <c r="K70" s="14">
        <v>11</v>
      </c>
    </row>
    <row r="71" spans="1:11" ht="18" thickBot="1" x14ac:dyDescent="0.25">
      <c r="B71" s="4"/>
      <c r="C71" s="69"/>
      <c r="D71" s="67"/>
      <c r="E71" s="67"/>
      <c r="F71" s="67"/>
      <c r="G71" s="67"/>
      <c r="H71" s="67"/>
      <c r="I71" s="67"/>
      <c r="J71" s="67"/>
      <c r="K71" s="67"/>
    </row>
    <row r="72" spans="1:11" x14ac:dyDescent="0.2">
      <c r="C72" s="1" t="s">
        <v>427</v>
      </c>
    </row>
    <row r="73" spans="1:11" x14ac:dyDescent="0.2">
      <c r="A73" s="1"/>
    </row>
    <row r="74" spans="1:11" x14ac:dyDescent="0.2">
      <c r="A74" s="1"/>
    </row>
    <row r="79" spans="1:11" x14ac:dyDescent="0.2">
      <c r="E79" s="3" t="s">
        <v>610</v>
      </c>
    </row>
    <row r="80" spans="1:11" ht="18" thickBot="1" x14ac:dyDescent="0.25">
      <c r="B80" s="4"/>
      <c r="C80" s="4"/>
      <c r="D80" s="4"/>
      <c r="E80" s="4"/>
      <c r="F80" s="21" t="s">
        <v>531</v>
      </c>
      <c r="G80" s="4"/>
      <c r="H80" s="4"/>
      <c r="I80" s="4"/>
      <c r="J80" s="4"/>
      <c r="K80" s="63" t="s">
        <v>74</v>
      </c>
    </row>
    <row r="81" spans="2:11" x14ac:dyDescent="0.2">
      <c r="C81" s="61"/>
      <c r="D81" s="8"/>
      <c r="E81" s="8"/>
      <c r="F81" s="8"/>
      <c r="G81" s="8"/>
      <c r="H81" s="8"/>
      <c r="I81" s="7"/>
      <c r="J81" s="7"/>
      <c r="K81" s="7"/>
    </row>
    <row r="82" spans="2:11" x14ac:dyDescent="0.2">
      <c r="C82" s="6" t="s">
        <v>611</v>
      </c>
      <c r="D82" s="7"/>
      <c r="E82" s="7"/>
      <c r="F82" s="7"/>
      <c r="G82" s="7"/>
      <c r="H82" s="7"/>
      <c r="I82" s="5" t="s">
        <v>612</v>
      </c>
      <c r="J82" s="5" t="s">
        <v>612</v>
      </c>
      <c r="K82" s="5" t="s">
        <v>612</v>
      </c>
    </row>
    <row r="83" spans="2:11" x14ac:dyDescent="0.2">
      <c r="C83" s="6" t="s">
        <v>613</v>
      </c>
      <c r="D83" s="6" t="s">
        <v>614</v>
      </c>
      <c r="E83" s="6" t="s">
        <v>267</v>
      </c>
      <c r="F83" s="6" t="s">
        <v>615</v>
      </c>
      <c r="G83" s="6" t="s">
        <v>616</v>
      </c>
      <c r="H83" s="6" t="s">
        <v>617</v>
      </c>
      <c r="I83" s="5" t="s">
        <v>618</v>
      </c>
      <c r="J83" s="5" t="s">
        <v>619</v>
      </c>
      <c r="K83" s="5" t="s">
        <v>620</v>
      </c>
    </row>
    <row r="84" spans="2:11" x14ac:dyDescent="0.2">
      <c r="B84" s="8"/>
      <c r="C84" s="10" t="s">
        <v>621</v>
      </c>
      <c r="D84" s="10" t="s">
        <v>622</v>
      </c>
      <c r="E84" s="61"/>
      <c r="F84" s="61"/>
      <c r="G84" s="61"/>
      <c r="H84" s="61"/>
      <c r="I84" s="61"/>
      <c r="J84" s="61"/>
      <c r="K84" s="61"/>
    </row>
    <row r="85" spans="2:11" x14ac:dyDescent="0.2">
      <c r="C85" s="7"/>
    </row>
    <row r="86" spans="2:11" x14ac:dyDescent="0.2">
      <c r="B86" s="135" t="s">
        <v>599</v>
      </c>
      <c r="C86" s="29">
        <f t="shared" ref="C86:K86" si="6">SUM(C88:C143)</f>
        <v>111016</v>
      </c>
      <c r="D86" s="30">
        <f t="shared" si="6"/>
        <v>15324</v>
      </c>
      <c r="E86" s="30">
        <f t="shared" si="6"/>
        <v>3753</v>
      </c>
      <c r="F86" s="30">
        <f t="shared" si="6"/>
        <v>125910</v>
      </c>
      <c r="G86" s="30">
        <f t="shared" si="6"/>
        <v>20484</v>
      </c>
      <c r="H86" s="30">
        <f t="shared" si="6"/>
        <v>3372</v>
      </c>
      <c r="I86" s="30">
        <f t="shared" si="6"/>
        <v>60823</v>
      </c>
      <c r="J86" s="30">
        <f t="shared" si="6"/>
        <v>146920</v>
      </c>
      <c r="K86" s="30">
        <f t="shared" si="6"/>
        <v>310469</v>
      </c>
    </row>
    <row r="87" spans="2:11" x14ac:dyDescent="0.2">
      <c r="C87" s="13"/>
      <c r="D87" s="14"/>
      <c r="E87" s="14"/>
      <c r="F87" s="14"/>
      <c r="G87" s="14"/>
      <c r="H87" s="14"/>
      <c r="I87" s="138"/>
      <c r="J87" s="138"/>
      <c r="K87" s="138"/>
    </row>
    <row r="88" spans="2:11" x14ac:dyDescent="0.2">
      <c r="B88" s="1" t="s">
        <v>148</v>
      </c>
      <c r="C88" s="13">
        <v>46010</v>
      </c>
      <c r="D88" s="14">
        <v>7331</v>
      </c>
      <c r="E88" s="14">
        <v>2115</v>
      </c>
      <c r="F88" s="14">
        <v>45603</v>
      </c>
      <c r="G88" s="14">
        <v>7177</v>
      </c>
      <c r="H88" s="14">
        <v>2927</v>
      </c>
      <c r="I88" s="64">
        <f t="shared" ref="I88:I94" si="7">SUM(D15:F15)</f>
        <v>5539</v>
      </c>
      <c r="J88" s="64">
        <f t="shared" ref="J88:J94" si="8">SUM(G15:I15)</f>
        <v>57204</v>
      </c>
      <c r="K88" s="64">
        <f t="shared" ref="K88:K94" si="9">SUM(J15:K15,C88:G88)</f>
        <v>122652</v>
      </c>
    </row>
    <row r="89" spans="2:11" x14ac:dyDescent="0.2">
      <c r="B89" s="1" t="s">
        <v>141</v>
      </c>
      <c r="C89" s="13">
        <v>4627</v>
      </c>
      <c r="D89" s="14">
        <v>692</v>
      </c>
      <c r="E89" s="14">
        <v>108</v>
      </c>
      <c r="F89" s="14">
        <v>5332</v>
      </c>
      <c r="G89" s="14">
        <v>830</v>
      </c>
      <c r="H89" s="14">
        <v>34</v>
      </c>
      <c r="I89" s="64">
        <f t="shared" si="7"/>
        <v>1078</v>
      </c>
      <c r="J89" s="64">
        <f t="shared" si="8"/>
        <v>8603</v>
      </c>
      <c r="K89" s="64">
        <f t="shared" si="9"/>
        <v>12808</v>
      </c>
    </row>
    <row r="90" spans="2:11" x14ac:dyDescent="0.2">
      <c r="B90" s="1" t="s">
        <v>142</v>
      </c>
      <c r="C90" s="13">
        <v>5368</v>
      </c>
      <c r="D90" s="14">
        <v>985</v>
      </c>
      <c r="E90" s="14">
        <v>236</v>
      </c>
      <c r="F90" s="14">
        <v>6285</v>
      </c>
      <c r="G90" s="14">
        <v>1075</v>
      </c>
      <c r="H90" s="14">
        <v>86</v>
      </c>
      <c r="I90" s="64">
        <f t="shared" si="7"/>
        <v>1988</v>
      </c>
      <c r="J90" s="64">
        <f t="shared" si="8"/>
        <v>6400</v>
      </c>
      <c r="K90" s="64">
        <f t="shared" si="9"/>
        <v>15901</v>
      </c>
    </row>
    <row r="91" spans="2:11" x14ac:dyDescent="0.2">
      <c r="B91" s="1" t="s">
        <v>143</v>
      </c>
      <c r="C91" s="13">
        <v>2995</v>
      </c>
      <c r="D91" s="14">
        <v>382</v>
      </c>
      <c r="E91" s="14">
        <v>51</v>
      </c>
      <c r="F91" s="14">
        <v>3115</v>
      </c>
      <c r="G91" s="14">
        <v>570</v>
      </c>
      <c r="H91" s="14">
        <v>15</v>
      </c>
      <c r="I91" s="64">
        <f t="shared" si="7"/>
        <v>2888</v>
      </c>
      <c r="J91" s="64">
        <f t="shared" si="8"/>
        <v>6030</v>
      </c>
      <c r="K91" s="64">
        <f t="shared" si="9"/>
        <v>7919</v>
      </c>
    </row>
    <row r="92" spans="2:11" x14ac:dyDescent="0.2">
      <c r="B92" s="1" t="s">
        <v>144</v>
      </c>
      <c r="C92" s="13">
        <v>3185</v>
      </c>
      <c r="D92" s="14">
        <v>334</v>
      </c>
      <c r="E92" s="14">
        <v>49</v>
      </c>
      <c r="F92" s="14">
        <v>2917</v>
      </c>
      <c r="G92" s="14">
        <v>565</v>
      </c>
      <c r="H92" s="14">
        <v>8</v>
      </c>
      <c r="I92" s="64">
        <f t="shared" si="7"/>
        <v>2017</v>
      </c>
      <c r="J92" s="64">
        <f t="shared" si="8"/>
        <v>3332</v>
      </c>
      <c r="K92" s="64">
        <f t="shared" si="9"/>
        <v>7745</v>
      </c>
    </row>
    <row r="93" spans="2:11" x14ac:dyDescent="0.2">
      <c r="B93" s="1" t="s">
        <v>536</v>
      </c>
      <c r="C93" s="13">
        <v>8863</v>
      </c>
      <c r="D93" s="14">
        <v>997</v>
      </c>
      <c r="E93" s="14">
        <v>223</v>
      </c>
      <c r="F93" s="14">
        <v>8978</v>
      </c>
      <c r="G93" s="14">
        <v>1011</v>
      </c>
      <c r="H93" s="14">
        <v>30</v>
      </c>
      <c r="I93" s="64">
        <f t="shared" si="7"/>
        <v>5058</v>
      </c>
      <c r="J93" s="64">
        <f t="shared" si="8"/>
        <v>7952</v>
      </c>
      <c r="K93" s="64">
        <f t="shared" si="9"/>
        <v>22132</v>
      </c>
    </row>
    <row r="94" spans="2:11" x14ac:dyDescent="0.2">
      <c r="B94" s="1" t="s">
        <v>537</v>
      </c>
      <c r="C94" s="13">
        <v>4818</v>
      </c>
      <c r="D94" s="14">
        <v>408</v>
      </c>
      <c r="E94" s="14">
        <v>63</v>
      </c>
      <c r="F94" s="14">
        <v>4337</v>
      </c>
      <c r="G94" s="14">
        <v>698</v>
      </c>
      <c r="H94" s="14">
        <v>47</v>
      </c>
      <c r="I94" s="64">
        <f t="shared" si="7"/>
        <v>516</v>
      </c>
      <c r="J94" s="64">
        <f t="shared" si="8"/>
        <v>3405</v>
      </c>
      <c r="K94" s="64">
        <f t="shared" si="9"/>
        <v>11376</v>
      </c>
    </row>
    <row r="95" spans="2:11" x14ac:dyDescent="0.2">
      <c r="C95" s="7"/>
    </row>
    <row r="96" spans="2:11" x14ac:dyDescent="0.2">
      <c r="B96" s="1" t="s">
        <v>538</v>
      </c>
      <c r="C96" s="13">
        <v>1225</v>
      </c>
      <c r="D96" s="14">
        <v>177</v>
      </c>
      <c r="E96" s="14">
        <v>41</v>
      </c>
      <c r="F96" s="14">
        <v>1337</v>
      </c>
      <c r="G96" s="14">
        <v>264</v>
      </c>
      <c r="H96" s="14">
        <v>9</v>
      </c>
      <c r="I96" s="64">
        <f t="shared" ref="I96:I104" si="10">SUM(D23:F23)</f>
        <v>2368</v>
      </c>
      <c r="J96" s="64">
        <f t="shared" ref="J96:J104" si="11">SUM(G23:I23)</f>
        <v>2102</v>
      </c>
      <c r="K96" s="64">
        <f t="shared" ref="K96:K104" si="12">SUM(J23:K23,C96:G96)</f>
        <v>3616</v>
      </c>
    </row>
    <row r="97" spans="2:11" x14ac:dyDescent="0.2">
      <c r="B97" s="1" t="s">
        <v>539</v>
      </c>
      <c r="C97" s="13">
        <v>725</v>
      </c>
      <c r="D97" s="14">
        <v>78</v>
      </c>
      <c r="E97" s="14">
        <v>15</v>
      </c>
      <c r="F97" s="14">
        <v>931</v>
      </c>
      <c r="G97" s="14">
        <v>179</v>
      </c>
      <c r="H97" s="14">
        <v>6</v>
      </c>
      <c r="I97" s="64">
        <f t="shared" si="10"/>
        <v>542</v>
      </c>
      <c r="J97" s="64">
        <f t="shared" si="11"/>
        <v>1762</v>
      </c>
      <c r="K97" s="64">
        <f t="shared" si="12"/>
        <v>2208</v>
      </c>
    </row>
    <row r="98" spans="2:11" x14ac:dyDescent="0.2">
      <c r="B98" s="1" t="s">
        <v>540</v>
      </c>
      <c r="C98" s="13">
        <v>245</v>
      </c>
      <c r="D98" s="14">
        <v>23</v>
      </c>
      <c r="E98" s="14">
        <v>3</v>
      </c>
      <c r="F98" s="14">
        <v>476</v>
      </c>
      <c r="G98" s="14">
        <v>92</v>
      </c>
      <c r="H98" s="14">
        <v>2</v>
      </c>
      <c r="I98" s="64">
        <f t="shared" si="10"/>
        <v>676</v>
      </c>
      <c r="J98" s="64">
        <f t="shared" si="11"/>
        <v>706</v>
      </c>
      <c r="K98" s="64">
        <f t="shared" si="12"/>
        <v>962</v>
      </c>
    </row>
    <row r="99" spans="2:11" x14ac:dyDescent="0.2">
      <c r="B99" s="1" t="s">
        <v>541</v>
      </c>
      <c r="C99" s="13">
        <v>1265</v>
      </c>
      <c r="D99" s="14">
        <v>201</v>
      </c>
      <c r="E99" s="14">
        <v>48</v>
      </c>
      <c r="F99" s="14">
        <v>1671</v>
      </c>
      <c r="G99" s="14">
        <v>284</v>
      </c>
      <c r="H99" s="14">
        <v>11</v>
      </c>
      <c r="I99" s="64">
        <f t="shared" si="10"/>
        <v>1811</v>
      </c>
      <c r="J99" s="64">
        <f t="shared" si="11"/>
        <v>1769</v>
      </c>
      <c r="K99" s="64">
        <f t="shared" si="12"/>
        <v>4031</v>
      </c>
    </row>
    <row r="100" spans="2:11" x14ac:dyDescent="0.2">
      <c r="B100" s="1" t="s">
        <v>542</v>
      </c>
      <c r="C100" s="13">
        <v>1315</v>
      </c>
      <c r="D100" s="14">
        <v>213</v>
      </c>
      <c r="E100" s="14">
        <v>35</v>
      </c>
      <c r="F100" s="14">
        <v>1736</v>
      </c>
      <c r="G100" s="14">
        <v>340</v>
      </c>
      <c r="H100" s="14">
        <v>13</v>
      </c>
      <c r="I100" s="64">
        <f t="shared" si="10"/>
        <v>2811</v>
      </c>
      <c r="J100" s="64">
        <f t="shared" si="11"/>
        <v>1890</v>
      </c>
      <c r="K100" s="64">
        <f t="shared" si="12"/>
        <v>4131</v>
      </c>
    </row>
    <row r="101" spans="2:11" x14ac:dyDescent="0.2">
      <c r="B101" s="1" t="s">
        <v>543</v>
      </c>
      <c r="C101" s="13">
        <v>771</v>
      </c>
      <c r="D101" s="14">
        <v>119</v>
      </c>
      <c r="E101" s="14">
        <v>24</v>
      </c>
      <c r="F101" s="14">
        <v>967</v>
      </c>
      <c r="G101" s="14">
        <v>195</v>
      </c>
      <c r="H101" s="14">
        <v>11</v>
      </c>
      <c r="I101" s="64">
        <f t="shared" si="10"/>
        <v>1172</v>
      </c>
      <c r="J101" s="64">
        <f t="shared" si="11"/>
        <v>1033</v>
      </c>
      <c r="K101" s="64">
        <f t="shared" si="12"/>
        <v>2410</v>
      </c>
    </row>
    <row r="102" spans="2:11" x14ac:dyDescent="0.2">
      <c r="B102" s="1" t="s">
        <v>544</v>
      </c>
      <c r="C102" s="13">
        <v>510</v>
      </c>
      <c r="D102" s="14">
        <v>93</v>
      </c>
      <c r="E102" s="14">
        <v>5</v>
      </c>
      <c r="F102" s="14">
        <v>732</v>
      </c>
      <c r="G102" s="14">
        <v>214</v>
      </c>
      <c r="H102" s="14">
        <v>4</v>
      </c>
      <c r="I102" s="64">
        <f t="shared" si="10"/>
        <v>1316</v>
      </c>
      <c r="J102" s="64">
        <f t="shared" si="11"/>
        <v>985</v>
      </c>
      <c r="K102" s="64">
        <f t="shared" si="12"/>
        <v>1819</v>
      </c>
    </row>
    <row r="103" spans="2:11" x14ac:dyDescent="0.2">
      <c r="B103" s="1" t="s">
        <v>545</v>
      </c>
      <c r="C103" s="13">
        <v>1659</v>
      </c>
      <c r="D103" s="14">
        <v>258</v>
      </c>
      <c r="E103" s="14">
        <v>47</v>
      </c>
      <c r="F103" s="14">
        <v>2300</v>
      </c>
      <c r="G103" s="14">
        <v>406</v>
      </c>
      <c r="H103" s="14">
        <v>7</v>
      </c>
      <c r="I103" s="64">
        <f t="shared" si="10"/>
        <v>877</v>
      </c>
      <c r="J103" s="64">
        <f t="shared" si="11"/>
        <v>3269</v>
      </c>
      <c r="K103" s="64">
        <f t="shared" si="12"/>
        <v>5486</v>
      </c>
    </row>
    <row r="104" spans="2:11" x14ac:dyDescent="0.2">
      <c r="B104" s="1" t="s">
        <v>546</v>
      </c>
      <c r="C104" s="13">
        <v>4046</v>
      </c>
      <c r="D104" s="14">
        <v>636</v>
      </c>
      <c r="E104" s="14">
        <v>227</v>
      </c>
      <c r="F104" s="14">
        <v>4755</v>
      </c>
      <c r="G104" s="14">
        <v>875</v>
      </c>
      <c r="H104" s="14">
        <v>43</v>
      </c>
      <c r="I104" s="64">
        <f t="shared" si="10"/>
        <v>1116</v>
      </c>
      <c r="J104" s="64">
        <f t="shared" si="11"/>
        <v>6132</v>
      </c>
      <c r="K104" s="64">
        <f t="shared" si="12"/>
        <v>12176</v>
      </c>
    </row>
    <row r="105" spans="2:11" x14ac:dyDescent="0.2">
      <c r="C105" s="7"/>
    </row>
    <row r="106" spans="2:11" x14ac:dyDescent="0.2">
      <c r="B106" s="1" t="s">
        <v>547</v>
      </c>
      <c r="C106" s="13">
        <v>1748</v>
      </c>
      <c r="D106" s="14">
        <v>235</v>
      </c>
      <c r="E106" s="14">
        <v>40</v>
      </c>
      <c r="F106" s="14">
        <v>2244</v>
      </c>
      <c r="G106" s="14">
        <v>445</v>
      </c>
      <c r="H106" s="14">
        <v>29</v>
      </c>
      <c r="I106" s="64">
        <f>SUM(D33:F33)</f>
        <v>2851</v>
      </c>
      <c r="J106" s="64">
        <f>SUM(G33:I33)</f>
        <v>3084</v>
      </c>
      <c r="K106" s="64">
        <f>SUM(J33:K33,C106:G106)</f>
        <v>5334</v>
      </c>
    </row>
    <row r="107" spans="2:11" x14ac:dyDescent="0.2">
      <c r="B107" s="1" t="s">
        <v>548</v>
      </c>
      <c r="C107" s="13">
        <v>1534</v>
      </c>
      <c r="D107" s="14">
        <v>203</v>
      </c>
      <c r="E107" s="14">
        <v>41</v>
      </c>
      <c r="F107" s="14">
        <v>1593</v>
      </c>
      <c r="G107" s="14">
        <v>284</v>
      </c>
      <c r="H107" s="14">
        <v>6</v>
      </c>
      <c r="I107" s="64">
        <f>SUM(D34:F34)</f>
        <v>415</v>
      </c>
      <c r="J107" s="64">
        <f>SUM(G34:I34)</f>
        <v>3180</v>
      </c>
      <c r="K107" s="64">
        <f>SUM(J34:K34,C107:G107)</f>
        <v>4151</v>
      </c>
    </row>
    <row r="108" spans="2:11" x14ac:dyDescent="0.2">
      <c r="B108" s="1" t="s">
        <v>549</v>
      </c>
      <c r="C108" s="13">
        <v>524</v>
      </c>
      <c r="D108" s="14">
        <v>59</v>
      </c>
      <c r="E108" s="14">
        <v>16</v>
      </c>
      <c r="F108" s="14">
        <v>568</v>
      </c>
      <c r="G108" s="14">
        <v>132</v>
      </c>
      <c r="H108" s="14">
        <v>2</v>
      </c>
      <c r="I108" s="64">
        <f>SUM(D35:F35)</f>
        <v>690</v>
      </c>
      <c r="J108" s="64">
        <f>SUM(G35:I35)</f>
        <v>866</v>
      </c>
      <c r="K108" s="64">
        <f>SUM(J35:K35,C108:G108)</f>
        <v>1605</v>
      </c>
    </row>
    <row r="109" spans="2:11" x14ac:dyDescent="0.2">
      <c r="B109" s="1" t="s">
        <v>550</v>
      </c>
      <c r="C109" s="13">
        <v>710</v>
      </c>
      <c r="D109" s="14">
        <v>33</v>
      </c>
      <c r="E109" s="14">
        <v>5</v>
      </c>
      <c r="F109" s="14">
        <v>1167</v>
      </c>
      <c r="G109" s="14">
        <v>123</v>
      </c>
      <c r="H109" s="14">
        <v>8</v>
      </c>
      <c r="I109" s="64">
        <f>SUM(D36:F36)</f>
        <v>236</v>
      </c>
      <c r="J109" s="64">
        <f>SUM(G36:I36)</f>
        <v>477</v>
      </c>
      <c r="K109" s="64">
        <f>SUM(J36:K36,C109:G109)</f>
        <v>2176</v>
      </c>
    </row>
    <row r="110" spans="2:11" x14ac:dyDescent="0.2">
      <c r="B110" s="1" t="s">
        <v>551</v>
      </c>
      <c r="C110" s="13">
        <v>39</v>
      </c>
      <c r="D110" s="14">
        <v>2</v>
      </c>
      <c r="E110" s="15" t="s">
        <v>609</v>
      </c>
      <c r="F110" s="14">
        <v>85</v>
      </c>
      <c r="G110" s="14">
        <v>34</v>
      </c>
      <c r="H110" s="14">
        <v>1</v>
      </c>
      <c r="I110" s="64">
        <f>SUM(D37:F37)</f>
        <v>45</v>
      </c>
      <c r="J110" s="64">
        <f>SUM(G37:I37)</f>
        <v>90</v>
      </c>
      <c r="K110" s="64">
        <f>SUM(J37:K37,C110:G110)</f>
        <v>168</v>
      </c>
    </row>
    <row r="111" spans="2:11" x14ac:dyDescent="0.2">
      <c r="C111" s="7"/>
    </row>
    <row r="112" spans="2:11" x14ac:dyDescent="0.2">
      <c r="B112" s="1" t="s">
        <v>552</v>
      </c>
      <c r="C112" s="13">
        <v>1824</v>
      </c>
      <c r="D112" s="14">
        <v>190</v>
      </c>
      <c r="E112" s="14">
        <v>21</v>
      </c>
      <c r="F112" s="14">
        <v>1556</v>
      </c>
      <c r="G112" s="14">
        <v>253</v>
      </c>
      <c r="H112" s="14">
        <v>5</v>
      </c>
      <c r="I112" s="64">
        <f>SUM(D39:F39)</f>
        <v>1155</v>
      </c>
      <c r="J112" s="64">
        <f>SUM(G39:I39)</f>
        <v>2057</v>
      </c>
      <c r="K112" s="64">
        <f>SUM(J39:K39,C112:G112)</f>
        <v>4233</v>
      </c>
    </row>
    <row r="113" spans="2:11" x14ac:dyDescent="0.2">
      <c r="B113" s="1" t="s">
        <v>553</v>
      </c>
      <c r="C113" s="13">
        <v>620</v>
      </c>
      <c r="D113" s="14">
        <v>55</v>
      </c>
      <c r="E113" s="14">
        <v>9</v>
      </c>
      <c r="F113" s="14">
        <v>707</v>
      </c>
      <c r="G113" s="14">
        <v>148</v>
      </c>
      <c r="H113" s="14">
        <v>1</v>
      </c>
      <c r="I113" s="64">
        <f>SUM(D40:F40)</f>
        <v>1290</v>
      </c>
      <c r="J113" s="64">
        <f>SUM(G40:I40)</f>
        <v>1368</v>
      </c>
      <c r="K113" s="64">
        <f>SUM(J40:K40,C113:G113)</f>
        <v>1724</v>
      </c>
    </row>
    <row r="114" spans="2:11" x14ac:dyDescent="0.2">
      <c r="B114" s="1" t="s">
        <v>554</v>
      </c>
      <c r="C114" s="13">
        <v>1114</v>
      </c>
      <c r="D114" s="14">
        <v>129</v>
      </c>
      <c r="E114" s="14">
        <v>25</v>
      </c>
      <c r="F114" s="14">
        <v>1407</v>
      </c>
      <c r="G114" s="14">
        <v>237</v>
      </c>
      <c r="H114" s="14">
        <v>4</v>
      </c>
      <c r="I114" s="64">
        <f>SUM(D41:F41)</f>
        <v>2226</v>
      </c>
      <c r="J114" s="64">
        <f>SUM(G41:I41)</f>
        <v>1660</v>
      </c>
      <c r="K114" s="64">
        <f>SUM(J41:K41,C114:G114)</f>
        <v>3235</v>
      </c>
    </row>
    <row r="115" spans="2:11" x14ac:dyDescent="0.2">
      <c r="B115" s="1" t="s">
        <v>555</v>
      </c>
      <c r="C115" s="13">
        <v>628</v>
      </c>
      <c r="D115" s="14">
        <v>65</v>
      </c>
      <c r="E115" s="14">
        <v>18</v>
      </c>
      <c r="F115" s="14">
        <v>949</v>
      </c>
      <c r="G115" s="14">
        <v>172</v>
      </c>
      <c r="H115" s="14">
        <v>7</v>
      </c>
      <c r="I115" s="64">
        <f>SUM(D42:F42)</f>
        <v>2525</v>
      </c>
      <c r="J115" s="64">
        <f>SUM(G42:I42)</f>
        <v>969</v>
      </c>
      <c r="K115" s="64">
        <f>SUM(J42:K42,C115:G115)</f>
        <v>2069</v>
      </c>
    </row>
    <row r="116" spans="2:11" x14ac:dyDescent="0.2">
      <c r="B116" s="1" t="s">
        <v>556</v>
      </c>
      <c r="C116" s="13">
        <v>349</v>
      </c>
      <c r="D116" s="14">
        <v>31</v>
      </c>
      <c r="E116" s="14">
        <v>4</v>
      </c>
      <c r="F116" s="14">
        <v>500</v>
      </c>
      <c r="G116" s="14">
        <v>161</v>
      </c>
      <c r="H116" s="14">
        <v>1</v>
      </c>
      <c r="I116" s="64">
        <f>SUM(D43:F43)</f>
        <v>703</v>
      </c>
      <c r="J116" s="64">
        <f>SUM(G43:I43)</f>
        <v>876</v>
      </c>
      <c r="K116" s="64">
        <f>SUM(J43:K43,C116:G116)</f>
        <v>1139</v>
      </c>
    </row>
    <row r="117" spans="2:11" x14ac:dyDescent="0.2">
      <c r="C117" s="7"/>
    </row>
    <row r="118" spans="2:11" x14ac:dyDescent="0.2">
      <c r="B118" s="1" t="s">
        <v>557</v>
      </c>
      <c r="C118" s="13">
        <v>759</v>
      </c>
      <c r="D118" s="14">
        <v>143</v>
      </c>
      <c r="E118" s="14">
        <v>16</v>
      </c>
      <c r="F118" s="14">
        <v>1252</v>
      </c>
      <c r="G118" s="14">
        <v>249</v>
      </c>
      <c r="H118" s="14">
        <v>2</v>
      </c>
      <c r="I118" s="64">
        <f t="shared" ref="I118:I127" si="13">SUM(D45:F45)</f>
        <v>389</v>
      </c>
      <c r="J118" s="64">
        <f t="shared" ref="J118:J127" si="14">SUM(G45:I45)</f>
        <v>960</v>
      </c>
      <c r="K118" s="64">
        <f t="shared" ref="K118:K127" si="15">SUM(J45:K45,C118:G118)</f>
        <v>2644</v>
      </c>
    </row>
    <row r="119" spans="2:11" x14ac:dyDescent="0.2">
      <c r="B119" s="1" t="s">
        <v>558</v>
      </c>
      <c r="C119" s="13">
        <v>430</v>
      </c>
      <c r="D119" s="14">
        <v>99</v>
      </c>
      <c r="E119" s="14">
        <v>7</v>
      </c>
      <c r="F119" s="14">
        <v>804</v>
      </c>
      <c r="G119" s="14">
        <v>171</v>
      </c>
      <c r="H119" s="14">
        <v>5</v>
      </c>
      <c r="I119" s="64">
        <f t="shared" si="13"/>
        <v>1110</v>
      </c>
      <c r="J119" s="64">
        <f t="shared" si="14"/>
        <v>669</v>
      </c>
      <c r="K119" s="64">
        <f t="shared" si="15"/>
        <v>1694</v>
      </c>
    </row>
    <row r="120" spans="2:11" x14ac:dyDescent="0.2">
      <c r="B120" s="1" t="s">
        <v>559</v>
      </c>
      <c r="C120" s="13">
        <v>625</v>
      </c>
      <c r="D120" s="14">
        <v>57</v>
      </c>
      <c r="E120" s="14">
        <v>9</v>
      </c>
      <c r="F120" s="14">
        <v>836</v>
      </c>
      <c r="G120" s="14">
        <v>139</v>
      </c>
      <c r="H120" s="14">
        <v>2</v>
      </c>
      <c r="I120" s="64">
        <f t="shared" si="13"/>
        <v>756</v>
      </c>
      <c r="J120" s="64">
        <f t="shared" si="14"/>
        <v>1145</v>
      </c>
      <c r="K120" s="64">
        <f t="shared" si="15"/>
        <v>1859</v>
      </c>
    </row>
    <row r="121" spans="2:11" x14ac:dyDescent="0.2">
      <c r="B121" s="1" t="s">
        <v>560</v>
      </c>
      <c r="C121" s="13">
        <v>357</v>
      </c>
      <c r="D121" s="14">
        <v>76</v>
      </c>
      <c r="E121" s="14">
        <v>3</v>
      </c>
      <c r="F121" s="14">
        <v>739</v>
      </c>
      <c r="G121" s="14">
        <v>150</v>
      </c>
      <c r="H121" s="15" t="s">
        <v>609</v>
      </c>
      <c r="I121" s="64">
        <f t="shared" si="13"/>
        <v>1270</v>
      </c>
      <c r="J121" s="64">
        <f t="shared" si="14"/>
        <v>820</v>
      </c>
      <c r="K121" s="64">
        <f t="shared" si="15"/>
        <v>1471</v>
      </c>
    </row>
    <row r="122" spans="2:11" x14ac:dyDescent="0.2">
      <c r="B122" s="1" t="s">
        <v>561</v>
      </c>
      <c r="C122" s="13">
        <v>104</v>
      </c>
      <c r="D122" s="14">
        <v>13</v>
      </c>
      <c r="E122" s="15" t="s">
        <v>609</v>
      </c>
      <c r="F122" s="14">
        <v>336</v>
      </c>
      <c r="G122" s="14">
        <v>82</v>
      </c>
      <c r="H122" s="14">
        <v>4</v>
      </c>
      <c r="I122" s="64">
        <f t="shared" si="13"/>
        <v>372</v>
      </c>
      <c r="J122" s="64">
        <f t="shared" si="14"/>
        <v>270</v>
      </c>
      <c r="K122" s="64">
        <f t="shared" si="15"/>
        <v>597</v>
      </c>
    </row>
    <row r="123" spans="2:11" x14ac:dyDescent="0.2">
      <c r="B123" s="1" t="s">
        <v>562</v>
      </c>
      <c r="C123" s="13">
        <v>110</v>
      </c>
      <c r="D123" s="14">
        <v>3</v>
      </c>
      <c r="E123" s="15" t="s">
        <v>609</v>
      </c>
      <c r="F123" s="14">
        <v>250</v>
      </c>
      <c r="G123" s="14">
        <v>87</v>
      </c>
      <c r="H123" s="15" t="s">
        <v>609</v>
      </c>
      <c r="I123" s="64">
        <f t="shared" si="13"/>
        <v>330</v>
      </c>
      <c r="J123" s="64">
        <f t="shared" si="14"/>
        <v>315</v>
      </c>
      <c r="K123" s="64">
        <f t="shared" si="15"/>
        <v>509</v>
      </c>
    </row>
    <row r="124" spans="2:11" x14ac:dyDescent="0.2">
      <c r="B124" s="1" t="s">
        <v>563</v>
      </c>
      <c r="C124" s="13">
        <v>274</v>
      </c>
      <c r="D124" s="14">
        <v>26</v>
      </c>
      <c r="E124" s="14">
        <v>3</v>
      </c>
      <c r="F124" s="14">
        <v>536</v>
      </c>
      <c r="G124" s="14">
        <v>114</v>
      </c>
      <c r="H124" s="15" t="s">
        <v>609</v>
      </c>
      <c r="I124" s="64">
        <f t="shared" si="13"/>
        <v>576</v>
      </c>
      <c r="J124" s="64">
        <f t="shared" si="14"/>
        <v>748</v>
      </c>
      <c r="K124" s="64">
        <f t="shared" si="15"/>
        <v>1030</v>
      </c>
    </row>
    <row r="125" spans="2:11" x14ac:dyDescent="0.2">
      <c r="B125" s="1" t="s">
        <v>564</v>
      </c>
      <c r="C125" s="13">
        <v>265</v>
      </c>
      <c r="D125" s="14">
        <v>20</v>
      </c>
      <c r="E125" s="15" t="s">
        <v>609</v>
      </c>
      <c r="F125" s="14">
        <v>400</v>
      </c>
      <c r="G125" s="14">
        <v>90</v>
      </c>
      <c r="H125" s="14">
        <v>2</v>
      </c>
      <c r="I125" s="64">
        <f t="shared" si="13"/>
        <v>2146</v>
      </c>
      <c r="J125" s="64">
        <f t="shared" si="14"/>
        <v>780</v>
      </c>
      <c r="K125" s="64">
        <f t="shared" si="15"/>
        <v>873</v>
      </c>
    </row>
    <row r="126" spans="2:11" x14ac:dyDescent="0.2">
      <c r="B126" s="1" t="s">
        <v>565</v>
      </c>
      <c r="C126" s="13">
        <v>748</v>
      </c>
      <c r="D126" s="14">
        <v>57</v>
      </c>
      <c r="E126" s="14">
        <v>17</v>
      </c>
      <c r="F126" s="14">
        <v>753</v>
      </c>
      <c r="G126" s="14">
        <v>137</v>
      </c>
      <c r="H126" s="14">
        <v>1</v>
      </c>
      <c r="I126" s="64">
        <f t="shared" si="13"/>
        <v>1220</v>
      </c>
      <c r="J126" s="64">
        <f t="shared" si="14"/>
        <v>1228</v>
      </c>
      <c r="K126" s="64">
        <f t="shared" si="15"/>
        <v>1872</v>
      </c>
    </row>
    <row r="127" spans="2:11" x14ac:dyDescent="0.2">
      <c r="B127" s="1" t="s">
        <v>566</v>
      </c>
      <c r="C127" s="13">
        <v>659</v>
      </c>
      <c r="D127" s="14">
        <v>62</v>
      </c>
      <c r="E127" s="14">
        <v>5</v>
      </c>
      <c r="F127" s="14">
        <v>873</v>
      </c>
      <c r="G127" s="14">
        <v>153</v>
      </c>
      <c r="H127" s="14">
        <v>6</v>
      </c>
      <c r="I127" s="64">
        <f t="shared" si="13"/>
        <v>1999</v>
      </c>
      <c r="J127" s="64">
        <f t="shared" si="14"/>
        <v>1334</v>
      </c>
      <c r="K127" s="64">
        <f t="shared" si="15"/>
        <v>1959</v>
      </c>
    </row>
    <row r="128" spans="2:11" x14ac:dyDescent="0.2">
      <c r="C128" s="7"/>
    </row>
    <row r="129" spans="2:11" x14ac:dyDescent="0.2">
      <c r="B129" s="1" t="s">
        <v>567</v>
      </c>
      <c r="C129" s="13">
        <v>2160</v>
      </c>
      <c r="D129" s="14">
        <v>144</v>
      </c>
      <c r="E129" s="14">
        <v>92</v>
      </c>
      <c r="F129" s="14">
        <v>4646</v>
      </c>
      <c r="G129" s="14">
        <v>268</v>
      </c>
      <c r="H129" s="14">
        <v>1</v>
      </c>
      <c r="I129" s="64">
        <f t="shared" ref="I129:I135" si="16">SUM(D56:F56)</f>
        <v>751</v>
      </c>
      <c r="J129" s="64">
        <f t="shared" ref="J129:J135" si="17">SUM(G56:I56)</f>
        <v>1875</v>
      </c>
      <c r="K129" s="64">
        <f t="shared" ref="K129:K135" si="18">SUM(J56:K56,C129:G129)</f>
        <v>7744</v>
      </c>
    </row>
    <row r="130" spans="2:11" x14ac:dyDescent="0.2">
      <c r="B130" s="1" t="s">
        <v>568</v>
      </c>
      <c r="C130" s="13">
        <v>201</v>
      </c>
      <c r="D130" s="14">
        <v>9</v>
      </c>
      <c r="E130" s="14">
        <v>5</v>
      </c>
      <c r="F130" s="14">
        <v>472</v>
      </c>
      <c r="G130" s="14">
        <v>76</v>
      </c>
      <c r="H130" s="14">
        <v>2</v>
      </c>
      <c r="I130" s="64">
        <f t="shared" si="16"/>
        <v>482</v>
      </c>
      <c r="J130" s="64">
        <f t="shared" si="17"/>
        <v>591</v>
      </c>
      <c r="K130" s="64">
        <f t="shared" si="18"/>
        <v>846</v>
      </c>
    </row>
    <row r="131" spans="2:11" x14ac:dyDescent="0.2">
      <c r="B131" s="1" t="s">
        <v>569</v>
      </c>
      <c r="C131" s="13">
        <v>181</v>
      </c>
      <c r="D131" s="14">
        <v>23</v>
      </c>
      <c r="E131" s="14">
        <v>1</v>
      </c>
      <c r="F131" s="14">
        <v>359</v>
      </c>
      <c r="G131" s="14">
        <v>81</v>
      </c>
      <c r="H131" s="15" t="s">
        <v>609</v>
      </c>
      <c r="I131" s="64">
        <f t="shared" si="16"/>
        <v>390</v>
      </c>
      <c r="J131" s="64">
        <f t="shared" si="17"/>
        <v>419</v>
      </c>
      <c r="K131" s="64">
        <f t="shared" si="18"/>
        <v>708</v>
      </c>
    </row>
    <row r="132" spans="2:11" x14ac:dyDescent="0.2">
      <c r="B132" s="1" t="s">
        <v>570</v>
      </c>
      <c r="C132" s="13">
        <v>1148</v>
      </c>
      <c r="D132" s="14">
        <v>129</v>
      </c>
      <c r="E132" s="14">
        <v>40</v>
      </c>
      <c r="F132" s="14">
        <v>1951</v>
      </c>
      <c r="G132" s="14">
        <v>268</v>
      </c>
      <c r="H132" s="14">
        <v>7</v>
      </c>
      <c r="I132" s="64">
        <f t="shared" si="16"/>
        <v>794</v>
      </c>
      <c r="J132" s="64">
        <f t="shared" si="17"/>
        <v>2061</v>
      </c>
      <c r="K132" s="64">
        <f t="shared" si="18"/>
        <v>3841</v>
      </c>
    </row>
    <row r="133" spans="2:11" x14ac:dyDescent="0.2">
      <c r="B133" s="1" t="s">
        <v>571</v>
      </c>
      <c r="C133" s="13">
        <v>344</v>
      </c>
      <c r="D133" s="14">
        <v>29</v>
      </c>
      <c r="E133" s="14">
        <v>6</v>
      </c>
      <c r="F133" s="14">
        <v>590</v>
      </c>
      <c r="G133" s="14">
        <v>119</v>
      </c>
      <c r="H133" s="15" t="s">
        <v>609</v>
      </c>
      <c r="I133" s="64">
        <f t="shared" si="16"/>
        <v>487</v>
      </c>
      <c r="J133" s="64">
        <f t="shared" si="17"/>
        <v>688</v>
      </c>
      <c r="K133" s="64">
        <f t="shared" si="18"/>
        <v>1175</v>
      </c>
    </row>
    <row r="134" spans="2:11" x14ac:dyDescent="0.2">
      <c r="B134" s="1" t="s">
        <v>572</v>
      </c>
      <c r="C134" s="13">
        <v>379</v>
      </c>
      <c r="D134" s="14">
        <v>32</v>
      </c>
      <c r="E134" s="14">
        <v>15</v>
      </c>
      <c r="F134" s="14">
        <v>719</v>
      </c>
      <c r="G134" s="14">
        <v>115</v>
      </c>
      <c r="H134" s="15" t="s">
        <v>609</v>
      </c>
      <c r="I134" s="64">
        <f t="shared" si="16"/>
        <v>604</v>
      </c>
      <c r="J134" s="64">
        <f t="shared" si="17"/>
        <v>865</v>
      </c>
      <c r="K134" s="64">
        <f t="shared" si="18"/>
        <v>1378</v>
      </c>
    </row>
    <row r="135" spans="2:11" x14ac:dyDescent="0.2">
      <c r="B135" s="1" t="s">
        <v>573</v>
      </c>
      <c r="C135" s="13">
        <v>1667</v>
      </c>
      <c r="D135" s="14">
        <v>157</v>
      </c>
      <c r="E135" s="14">
        <v>18</v>
      </c>
      <c r="F135" s="14">
        <v>1991</v>
      </c>
      <c r="G135" s="14">
        <v>485</v>
      </c>
      <c r="H135" s="14">
        <v>6</v>
      </c>
      <c r="I135" s="64">
        <f t="shared" si="16"/>
        <v>1035</v>
      </c>
      <c r="J135" s="64">
        <f t="shared" si="17"/>
        <v>1201</v>
      </c>
      <c r="K135" s="64">
        <f t="shared" si="18"/>
        <v>4734</v>
      </c>
    </row>
    <row r="136" spans="2:11" x14ac:dyDescent="0.2">
      <c r="C136" s="7"/>
    </row>
    <row r="137" spans="2:11" x14ac:dyDescent="0.2">
      <c r="B137" s="1" t="s">
        <v>574</v>
      </c>
      <c r="C137" s="13">
        <v>2358</v>
      </c>
      <c r="D137" s="14">
        <v>184</v>
      </c>
      <c r="E137" s="14">
        <v>34</v>
      </c>
      <c r="F137" s="14">
        <v>3382</v>
      </c>
      <c r="G137" s="14">
        <v>341</v>
      </c>
      <c r="H137" s="14">
        <v>12</v>
      </c>
      <c r="I137" s="64">
        <f t="shared" ref="I137:I143" si="19">SUM(D64:F64)</f>
        <v>1052</v>
      </c>
      <c r="J137" s="64">
        <f t="shared" ref="J137:J143" si="20">SUM(G64:I64)</f>
        <v>1689</v>
      </c>
      <c r="K137" s="64">
        <f t="shared" ref="K137:K143" si="21">SUM(J64:K64,C137:G137)</f>
        <v>6793</v>
      </c>
    </row>
    <row r="138" spans="2:11" x14ac:dyDescent="0.2">
      <c r="B138" s="1" t="s">
        <v>575</v>
      </c>
      <c r="C138" s="13">
        <v>371</v>
      </c>
      <c r="D138" s="14">
        <v>24</v>
      </c>
      <c r="E138" s="14">
        <v>10</v>
      </c>
      <c r="F138" s="14">
        <v>563</v>
      </c>
      <c r="G138" s="14">
        <v>95</v>
      </c>
      <c r="H138" s="14">
        <v>3</v>
      </c>
      <c r="I138" s="64">
        <f t="shared" si="19"/>
        <v>243</v>
      </c>
      <c r="J138" s="64">
        <f t="shared" si="20"/>
        <v>327</v>
      </c>
      <c r="K138" s="64">
        <f t="shared" si="21"/>
        <v>1152</v>
      </c>
    </row>
    <row r="139" spans="2:11" x14ac:dyDescent="0.2">
      <c r="B139" s="1" t="s">
        <v>576</v>
      </c>
      <c r="C139" s="13">
        <v>570</v>
      </c>
      <c r="D139" s="14">
        <v>56</v>
      </c>
      <c r="E139" s="14">
        <v>2</v>
      </c>
      <c r="F139" s="14">
        <v>787</v>
      </c>
      <c r="G139" s="14">
        <v>138</v>
      </c>
      <c r="H139" s="14">
        <v>1</v>
      </c>
      <c r="I139" s="64">
        <f t="shared" si="19"/>
        <v>341</v>
      </c>
      <c r="J139" s="64">
        <f t="shared" si="20"/>
        <v>627</v>
      </c>
      <c r="K139" s="64">
        <f t="shared" si="21"/>
        <v>1723</v>
      </c>
    </row>
    <row r="140" spans="2:11" x14ac:dyDescent="0.2">
      <c r="B140" s="1" t="s">
        <v>577</v>
      </c>
      <c r="C140" s="13">
        <v>239</v>
      </c>
      <c r="D140" s="14">
        <v>28</v>
      </c>
      <c r="E140" s="15" t="s">
        <v>609</v>
      </c>
      <c r="F140" s="14">
        <v>438</v>
      </c>
      <c r="G140" s="14">
        <v>129</v>
      </c>
      <c r="H140" s="15" t="s">
        <v>609</v>
      </c>
      <c r="I140" s="64">
        <f t="shared" si="19"/>
        <v>208</v>
      </c>
      <c r="J140" s="64">
        <f t="shared" si="20"/>
        <v>444</v>
      </c>
      <c r="K140" s="64">
        <f t="shared" si="21"/>
        <v>931</v>
      </c>
    </row>
    <row r="141" spans="2:11" x14ac:dyDescent="0.2">
      <c r="B141" s="1" t="s">
        <v>578</v>
      </c>
      <c r="C141" s="13">
        <v>121</v>
      </c>
      <c r="D141" s="14">
        <v>6</v>
      </c>
      <c r="E141" s="14">
        <v>1</v>
      </c>
      <c r="F141" s="14">
        <v>243</v>
      </c>
      <c r="G141" s="14">
        <v>69</v>
      </c>
      <c r="H141" s="15" t="s">
        <v>609</v>
      </c>
      <c r="I141" s="64">
        <f t="shared" si="19"/>
        <v>110</v>
      </c>
      <c r="J141" s="64">
        <f t="shared" si="20"/>
        <v>177</v>
      </c>
      <c r="K141" s="64">
        <f t="shared" si="21"/>
        <v>506</v>
      </c>
    </row>
    <row r="142" spans="2:11" x14ac:dyDescent="0.2">
      <c r="B142" s="1" t="s">
        <v>579</v>
      </c>
      <c r="C142" s="13">
        <v>206</v>
      </c>
      <c r="D142" s="14">
        <v>17</v>
      </c>
      <c r="E142" s="15" t="s">
        <v>609</v>
      </c>
      <c r="F142" s="14">
        <v>678</v>
      </c>
      <c r="G142" s="14">
        <v>128</v>
      </c>
      <c r="H142" s="14">
        <v>1</v>
      </c>
      <c r="I142" s="64">
        <f t="shared" si="19"/>
        <v>231</v>
      </c>
      <c r="J142" s="64">
        <f t="shared" si="20"/>
        <v>417</v>
      </c>
      <c r="K142" s="64">
        <f t="shared" si="21"/>
        <v>1089</v>
      </c>
    </row>
    <row r="143" spans="2:11" x14ac:dyDescent="0.2">
      <c r="B143" s="1" t="s">
        <v>580</v>
      </c>
      <c r="C143" s="13">
        <v>23</v>
      </c>
      <c r="D143" s="14">
        <v>1</v>
      </c>
      <c r="E143" s="15" t="s">
        <v>609</v>
      </c>
      <c r="F143" s="14">
        <v>64</v>
      </c>
      <c r="G143" s="14">
        <v>36</v>
      </c>
      <c r="H143" s="15" t="s">
        <v>609</v>
      </c>
      <c r="I143" s="64">
        <f t="shared" si="19"/>
        <v>18</v>
      </c>
      <c r="J143" s="64">
        <f t="shared" si="20"/>
        <v>69</v>
      </c>
      <c r="K143" s="64">
        <f t="shared" si="21"/>
        <v>135</v>
      </c>
    </row>
    <row r="144" spans="2:11" ht="18" thickBot="1" x14ac:dyDescent="0.25">
      <c r="B144" s="4"/>
      <c r="C144" s="19"/>
      <c r="D144" s="4"/>
      <c r="E144" s="139"/>
      <c r="F144" s="139"/>
      <c r="G144" s="139"/>
      <c r="H144" s="139"/>
      <c r="I144" s="4"/>
      <c r="J144" s="139"/>
      <c r="K144" s="139"/>
    </row>
    <row r="145" spans="1:3" x14ac:dyDescent="0.2">
      <c r="C145" s="1" t="s">
        <v>427</v>
      </c>
    </row>
    <row r="146" spans="1:3" x14ac:dyDescent="0.2">
      <c r="A146" s="1"/>
    </row>
  </sheetData>
  <phoneticPr fontId="2"/>
  <pageMargins left="0.34" right="0.63" top="0.56999999999999995" bottom="0.53" header="0.51200000000000001" footer="0.51200000000000001"/>
  <pageSetup paperSize="12" scale="75" orientation="portrait" verticalDpi="0" r:id="rId1"/>
  <headerFooter alignWithMargins="0"/>
  <rowBreaks count="1" manualBreakCount="1">
    <brk id="73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/>
  </sheetViews>
  <sheetFormatPr defaultColWidth="10.875" defaultRowHeight="17.25" x14ac:dyDescent="0.2"/>
  <cols>
    <col min="1" max="1" width="13.375" style="2" customWidth="1"/>
    <col min="2" max="2" width="20.875" style="2" customWidth="1"/>
    <col min="3" max="4" width="13.375" style="2" customWidth="1"/>
    <col min="5" max="11" width="12.125" style="2" customWidth="1"/>
    <col min="12" max="256" width="10.875" style="2"/>
    <col min="257" max="257" width="13.375" style="2" customWidth="1"/>
    <col min="258" max="258" width="20.875" style="2" customWidth="1"/>
    <col min="259" max="260" width="13.375" style="2" customWidth="1"/>
    <col min="261" max="267" width="12.125" style="2" customWidth="1"/>
    <col min="268" max="512" width="10.875" style="2"/>
    <col min="513" max="513" width="13.375" style="2" customWidth="1"/>
    <col min="514" max="514" width="20.875" style="2" customWidth="1"/>
    <col min="515" max="516" width="13.375" style="2" customWidth="1"/>
    <col min="517" max="523" width="12.125" style="2" customWidth="1"/>
    <col min="524" max="768" width="10.875" style="2"/>
    <col min="769" max="769" width="13.375" style="2" customWidth="1"/>
    <col min="770" max="770" width="20.875" style="2" customWidth="1"/>
    <col min="771" max="772" width="13.375" style="2" customWidth="1"/>
    <col min="773" max="779" width="12.125" style="2" customWidth="1"/>
    <col min="780" max="1024" width="10.875" style="2"/>
    <col min="1025" max="1025" width="13.375" style="2" customWidth="1"/>
    <col min="1026" max="1026" width="20.875" style="2" customWidth="1"/>
    <col min="1027" max="1028" width="13.375" style="2" customWidth="1"/>
    <col min="1029" max="1035" width="12.125" style="2" customWidth="1"/>
    <col min="1036" max="1280" width="10.875" style="2"/>
    <col min="1281" max="1281" width="13.375" style="2" customWidth="1"/>
    <col min="1282" max="1282" width="20.875" style="2" customWidth="1"/>
    <col min="1283" max="1284" width="13.375" style="2" customWidth="1"/>
    <col min="1285" max="1291" width="12.125" style="2" customWidth="1"/>
    <col min="1292" max="1536" width="10.875" style="2"/>
    <col min="1537" max="1537" width="13.375" style="2" customWidth="1"/>
    <col min="1538" max="1538" width="20.875" style="2" customWidth="1"/>
    <col min="1539" max="1540" width="13.375" style="2" customWidth="1"/>
    <col min="1541" max="1547" width="12.125" style="2" customWidth="1"/>
    <col min="1548" max="1792" width="10.875" style="2"/>
    <col min="1793" max="1793" width="13.375" style="2" customWidth="1"/>
    <col min="1794" max="1794" width="20.875" style="2" customWidth="1"/>
    <col min="1795" max="1796" width="13.375" style="2" customWidth="1"/>
    <col min="1797" max="1803" width="12.125" style="2" customWidth="1"/>
    <col min="1804" max="2048" width="10.875" style="2"/>
    <col min="2049" max="2049" width="13.375" style="2" customWidth="1"/>
    <col min="2050" max="2050" width="20.875" style="2" customWidth="1"/>
    <col min="2051" max="2052" width="13.375" style="2" customWidth="1"/>
    <col min="2053" max="2059" width="12.125" style="2" customWidth="1"/>
    <col min="2060" max="2304" width="10.875" style="2"/>
    <col min="2305" max="2305" width="13.375" style="2" customWidth="1"/>
    <col min="2306" max="2306" width="20.875" style="2" customWidth="1"/>
    <col min="2307" max="2308" width="13.375" style="2" customWidth="1"/>
    <col min="2309" max="2315" width="12.125" style="2" customWidth="1"/>
    <col min="2316" max="2560" width="10.875" style="2"/>
    <col min="2561" max="2561" width="13.375" style="2" customWidth="1"/>
    <col min="2562" max="2562" width="20.875" style="2" customWidth="1"/>
    <col min="2563" max="2564" width="13.375" style="2" customWidth="1"/>
    <col min="2565" max="2571" width="12.125" style="2" customWidth="1"/>
    <col min="2572" max="2816" width="10.875" style="2"/>
    <col min="2817" max="2817" width="13.375" style="2" customWidth="1"/>
    <col min="2818" max="2818" width="20.875" style="2" customWidth="1"/>
    <col min="2819" max="2820" width="13.375" style="2" customWidth="1"/>
    <col min="2821" max="2827" width="12.125" style="2" customWidth="1"/>
    <col min="2828" max="3072" width="10.875" style="2"/>
    <col min="3073" max="3073" width="13.375" style="2" customWidth="1"/>
    <col min="3074" max="3074" width="20.875" style="2" customWidth="1"/>
    <col min="3075" max="3076" width="13.375" style="2" customWidth="1"/>
    <col min="3077" max="3083" width="12.125" style="2" customWidth="1"/>
    <col min="3084" max="3328" width="10.875" style="2"/>
    <col min="3329" max="3329" width="13.375" style="2" customWidth="1"/>
    <col min="3330" max="3330" width="20.875" style="2" customWidth="1"/>
    <col min="3331" max="3332" width="13.375" style="2" customWidth="1"/>
    <col min="3333" max="3339" width="12.125" style="2" customWidth="1"/>
    <col min="3340" max="3584" width="10.875" style="2"/>
    <col min="3585" max="3585" width="13.375" style="2" customWidth="1"/>
    <col min="3586" max="3586" width="20.875" style="2" customWidth="1"/>
    <col min="3587" max="3588" width="13.375" style="2" customWidth="1"/>
    <col min="3589" max="3595" width="12.125" style="2" customWidth="1"/>
    <col min="3596" max="3840" width="10.875" style="2"/>
    <col min="3841" max="3841" width="13.375" style="2" customWidth="1"/>
    <col min="3842" max="3842" width="20.875" style="2" customWidth="1"/>
    <col min="3843" max="3844" width="13.375" style="2" customWidth="1"/>
    <col min="3845" max="3851" width="12.125" style="2" customWidth="1"/>
    <col min="3852" max="4096" width="10.875" style="2"/>
    <col min="4097" max="4097" width="13.375" style="2" customWidth="1"/>
    <col min="4098" max="4098" width="20.875" style="2" customWidth="1"/>
    <col min="4099" max="4100" width="13.375" style="2" customWidth="1"/>
    <col min="4101" max="4107" width="12.125" style="2" customWidth="1"/>
    <col min="4108" max="4352" width="10.875" style="2"/>
    <col min="4353" max="4353" width="13.375" style="2" customWidth="1"/>
    <col min="4354" max="4354" width="20.875" style="2" customWidth="1"/>
    <col min="4355" max="4356" width="13.375" style="2" customWidth="1"/>
    <col min="4357" max="4363" width="12.125" style="2" customWidth="1"/>
    <col min="4364" max="4608" width="10.875" style="2"/>
    <col min="4609" max="4609" width="13.375" style="2" customWidth="1"/>
    <col min="4610" max="4610" width="20.875" style="2" customWidth="1"/>
    <col min="4611" max="4612" width="13.375" style="2" customWidth="1"/>
    <col min="4613" max="4619" width="12.125" style="2" customWidth="1"/>
    <col min="4620" max="4864" width="10.875" style="2"/>
    <col min="4865" max="4865" width="13.375" style="2" customWidth="1"/>
    <col min="4866" max="4866" width="20.875" style="2" customWidth="1"/>
    <col min="4867" max="4868" width="13.375" style="2" customWidth="1"/>
    <col min="4869" max="4875" width="12.125" style="2" customWidth="1"/>
    <col min="4876" max="5120" width="10.875" style="2"/>
    <col min="5121" max="5121" width="13.375" style="2" customWidth="1"/>
    <col min="5122" max="5122" width="20.875" style="2" customWidth="1"/>
    <col min="5123" max="5124" width="13.375" style="2" customWidth="1"/>
    <col min="5125" max="5131" width="12.125" style="2" customWidth="1"/>
    <col min="5132" max="5376" width="10.875" style="2"/>
    <col min="5377" max="5377" width="13.375" style="2" customWidth="1"/>
    <col min="5378" max="5378" width="20.875" style="2" customWidth="1"/>
    <col min="5379" max="5380" width="13.375" style="2" customWidth="1"/>
    <col min="5381" max="5387" width="12.125" style="2" customWidth="1"/>
    <col min="5388" max="5632" width="10.875" style="2"/>
    <col min="5633" max="5633" width="13.375" style="2" customWidth="1"/>
    <col min="5634" max="5634" width="20.875" style="2" customWidth="1"/>
    <col min="5635" max="5636" width="13.375" style="2" customWidth="1"/>
    <col min="5637" max="5643" width="12.125" style="2" customWidth="1"/>
    <col min="5644" max="5888" width="10.875" style="2"/>
    <col min="5889" max="5889" width="13.375" style="2" customWidth="1"/>
    <col min="5890" max="5890" width="20.875" style="2" customWidth="1"/>
    <col min="5891" max="5892" width="13.375" style="2" customWidth="1"/>
    <col min="5893" max="5899" width="12.125" style="2" customWidth="1"/>
    <col min="5900" max="6144" width="10.875" style="2"/>
    <col min="6145" max="6145" width="13.375" style="2" customWidth="1"/>
    <col min="6146" max="6146" width="20.875" style="2" customWidth="1"/>
    <col min="6147" max="6148" width="13.375" style="2" customWidth="1"/>
    <col min="6149" max="6155" width="12.125" style="2" customWidth="1"/>
    <col min="6156" max="6400" width="10.875" style="2"/>
    <col min="6401" max="6401" width="13.375" style="2" customWidth="1"/>
    <col min="6402" max="6402" width="20.875" style="2" customWidth="1"/>
    <col min="6403" max="6404" width="13.375" style="2" customWidth="1"/>
    <col min="6405" max="6411" width="12.125" style="2" customWidth="1"/>
    <col min="6412" max="6656" width="10.875" style="2"/>
    <col min="6657" max="6657" width="13.375" style="2" customWidth="1"/>
    <col min="6658" max="6658" width="20.875" style="2" customWidth="1"/>
    <col min="6659" max="6660" width="13.375" style="2" customWidth="1"/>
    <col min="6661" max="6667" width="12.125" style="2" customWidth="1"/>
    <col min="6668" max="6912" width="10.875" style="2"/>
    <col min="6913" max="6913" width="13.375" style="2" customWidth="1"/>
    <col min="6914" max="6914" width="20.875" style="2" customWidth="1"/>
    <col min="6915" max="6916" width="13.375" style="2" customWidth="1"/>
    <col min="6917" max="6923" width="12.125" style="2" customWidth="1"/>
    <col min="6924" max="7168" width="10.875" style="2"/>
    <col min="7169" max="7169" width="13.375" style="2" customWidth="1"/>
    <col min="7170" max="7170" width="20.875" style="2" customWidth="1"/>
    <col min="7171" max="7172" width="13.375" style="2" customWidth="1"/>
    <col min="7173" max="7179" width="12.125" style="2" customWidth="1"/>
    <col min="7180" max="7424" width="10.875" style="2"/>
    <col min="7425" max="7425" width="13.375" style="2" customWidth="1"/>
    <col min="7426" max="7426" width="20.875" style="2" customWidth="1"/>
    <col min="7427" max="7428" width="13.375" style="2" customWidth="1"/>
    <col min="7429" max="7435" width="12.125" style="2" customWidth="1"/>
    <col min="7436" max="7680" width="10.875" style="2"/>
    <col min="7681" max="7681" width="13.375" style="2" customWidth="1"/>
    <col min="7682" max="7682" width="20.875" style="2" customWidth="1"/>
    <col min="7683" max="7684" width="13.375" style="2" customWidth="1"/>
    <col min="7685" max="7691" width="12.125" style="2" customWidth="1"/>
    <col min="7692" max="7936" width="10.875" style="2"/>
    <col min="7937" max="7937" width="13.375" style="2" customWidth="1"/>
    <col min="7938" max="7938" width="20.875" style="2" customWidth="1"/>
    <col min="7939" max="7940" width="13.375" style="2" customWidth="1"/>
    <col min="7941" max="7947" width="12.125" style="2" customWidth="1"/>
    <col min="7948" max="8192" width="10.875" style="2"/>
    <col min="8193" max="8193" width="13.375" style="2" customWidth="1"/>
    <col min="8194" max="8194" width="20.875" style="2" customWidth="1"/>
    <col min="8195" max="8196" width="13.375" style="2" customWidth="1"/>
    <col min="8197" max="8203" width="12.125" style="2" customWidth="1"/>
    <col min="8204" max="8448" width="10.875" style="2"/>
    <col min="8449" max="8449" width="13.375" style="2" customWidth="1"/>
    <col min="8450" max="8450" width="20.875" style="2" customWidth="1"/>
    <col min="8451" max="8452" width="13.375" style="2" customWidth="1"/>
    <col min="8453" max="8459" width="12.125" style="2" customWidth="1"/>
    <col min="8460" max="8704" width="10.875" style="2"/>
    <col min="8705" max="8705" width="13.375" style="2" customWidth="1"/>
    <col min="8706" max="8706" width="20.875" style="2" customWidth="1"/>
    <col min="8707" max="8708" width="13.375" style="2" customWidth="1"/>
    <col min="8709" max="8715" width="12.125" style="2" customWidth="1"/>
    <col min="8716" max="8960" width="10.875" style="2"/>
    <col min="8961" max="8961" width="13.375" style="2" customWidth="1"/>
    <col min="8962" max="8962" width="20.875" style="2" customWidth="1"/>
    <col min="8963" max="8964" width="13.375" style="2" customWidth="1"/>
    <col min="8965" max="8971" width="12.125" style="2" customWidth="1"/>
    <col min="8972" max="9216" width="10.875" style="2"/>
    <col min="9217" max="9217" width="13.375" style="2" customWidth="1"/>
    <col min="9218" max="9218" width="20.875" style="2" customWidth="1"/>
    <col min="9219" max="9220" width="13.375" style="2" customWidth="1"/>
    <col min="9221" max="9227" width="12.125" style="2" customWidth="1"/>
    <col min="9228" max="9472" width="10.875" style="2"/>
    <col min="9473" max="9473" width="13.375" style="2" customWidth="1"/>
    <col min="9474" max="9474" width="20.875" style="2" customWidth="1"/>
    <col min="9475" max="9476" width="13.375" style="2" customWidth="1"/>
    <col min="9477" max="9483" width="12.125" style="2" customWidth="1"/>
    <col min="9484" max="9728" width="10.875" style="2"/>
    <col min="9729" max="9729" width="13.375" style="2" customWidth="1"/>
    <col min="9730" max="9730" width="20.875" style="2" customWidth="1"/>
    <col min="9731" max="9732" width="13.375" style="2" customWidth="1"/>
    <col min="9733" max="9739" width="12.125" style="2" customWidth="1"/>
    <col min="9740" max="9984" width="10.875" style="2"/>
    <col min="9985" max="9985" width="13.375" style="2" customWidth="1"/>
    <col min="9986" max="9986" width="20.875" style="2" customWidth="1"/>
    <col min="9987" max="9988" width="13.375" style="2" customWidth="1"/>
    <col min="9989" max="9995" width="12.125" style="2" customWidth="1"/>
    <col min="9996" max="10240" width="10.875" style="2"/>
    <col min="10241" max="10241" width="13.375" style="2" customWidth="1"/>
    <col min="10242" max="10242" width="20.875" style="2" customWidth="1"/>
    <col min="10243" max="10244" width="13.375" style="2" customWidth="1"/>
    <col min="10245" max="10251" width="12.125" style="2" customWidth="1"/>
    <col min="10252" max="10496" width="10.875" style="2"/>
    <col min="10497" max="10497" width="13.375" style="2" customWidth="1"/>
    <col min="10498" max="10498" width="20.875" style="2" customWidth="1"/>
    <col min="10499" max="10500" width="13.375" style="2" customWidth="1"/>
    <col min="10501" max="10507" width="12.125" style="2" customWidth="1"/>
    <col min="10508" max="10752" width="10.875" style="2"/>
    <col min="10753" max="10753" width="13.375" style="2" customWidth="1"/>
    <col min="10754" max="10754" width="20.875" style="2" customWidth="1"/>
    <col min="10755" max="10756" width="13.375" style="2" customWidth="1"/>
    <col min="10757" max="10763" width="12.125" style="2" customWidth="1"/>
    <col min="10764" max="11008" width="10.875" style="2"/>
    <col min="11009" max="11009" width="13.375" style="2" customWidth="1"/>
    <col min="11010" max="11010" width="20.875" style="2" customWidth="1"/>
    <col min="11011" max="11012" width="13.375" style="2" customWidth="1"/>
    <col min="11013" max="11019" width="12.125" style="2" customWidth="1"/>
    <col min="11020" max="11264" width="10.875" style="2"/>
    <col min="11265" max="11265" width="13.375" style="2" customWidth="1"/>
    <col min="11266" max="11266" width="20.875" style="2" customWidth="1"/>
    <col min="11267" max="11268" width="13.375" style="2" customWidth="1"/>
    <col min="11269" max="11275" width="12.125" style="2" customWidth="1"/>
    <col min="11276" max="11520" width="10.875" style="2"/>
    <col min="11521" max="11521" width="13.375" style="2" customWidth="1"/>
    <col min="11522" max="11522" width="20.875" style="2" customWidth="1"/>
    <col min="11523" max="11524" width="13.375" style="2" customWidth="1"/>
    <col min="11525" max="11531" width="12.125" style="2" customWidth="1"/>
    <col min="11532" max="11776" width="10.875" style="2"/>
    <col min="11777" max="11777" width="13.375" style="2" customWidth="1"/>
    <col min="11778" max="11778" width="20.875" style="2" customWidth="1"/>
    <col min="11779" max="11780" width="13.375" style="2" customWidth="1"/>
    <col min="11781" max="11787" width="12.125" style="2" customWidth="1"/>
    <col min="11788" max="12032" width="10.875" style="2"/>
    <col min="12033" max="12033" width="13.375" style="2" customWidth="1"/>
    <col min="12034" max="12034" width="20.875" style="2" customWidth="1"/>
    <col min="12035" max="12036" width="13.375" style="2" customWidth="1"/>
    <col min="12037" max="12043" width="12.125" style="2" customWidth="1"/>
    <col min="12044" max="12288" width="10.875" style="2"/>
    <col min="12289" max="12289" width="13.375" style="2" customWidth="1"/>
    <col min="12290" max="12290" width="20.875" style="2" customWidth="1"/>
    <col min="12291" max="12292" width="13.375" style="2" customWidth="1"/>
    <col min="12293" max="12299" width="12.125" style="2" customWidth="1"/>
    <col min="12300" max="12544" width="10.875" style="2"/>
    <col min="12545" max="12545" width="13.375" style="2" customWidth="1"/>
    <col min="12546" max="12546" width="20.875" style="2" customWidth="1"/>
    <col min="12547" max="12548" width="13.375" style="2" customWidth="1"/>
    <col min="12549" max="12555" width="12.125" style="2" customWidth="1"/>
    <col min="12556" max="12800" width="10.875" style="2"/>
    <col min="12801" max="12801" width="13.375" style="2" customWidth="1"/>
    <col min="12802" max="12802" width="20.875" style="2" customWidth="1"/>
    <col min="12803" max="12804" width="13.375" style="2" customWidth="1"/>
    <col min="12805" max="12811" width="12.125" style="2" customWidth="1"/>
    <col min="12812" max="13056" width="10.875" style="2"/>
    <col min="13057" max="13057" width="13.375" style="2" customWidth="1"/>
    <col min="13058" max="13058" width="20.875" style="2" customWidth="1"/>
    <col min="13059" max="13060" width="13.375" style="2" customWidth="1"/>
    <col min="13061" max="13067" width="12.125" style="2" customWidth="1"/>
    <col min="13068" max="13312" width="10.875" style="2"/>
    <col min="13313" max="13313" width="13.375" style="2" customWidth="1"/>
    <col min="13314" max="13314" width="20.875" style="2" customWidth="1"/>
    <col min="13315" max="13316" width="13.375" style="2" customWidth="1"/>
    <col min="13317" max="13323" width="12.125" style="2" customWidth="1"/>
    <col min="13324" max="13568" width="10.875" style="2"/>
    <col min="13569" max="13569" width="13.375" style="2" customWidth="1"/>
    <col min="13570" max="13570" width="20.875" style="2" customWidth="1"/>
    <col min="13571" max="13572" width="13.375" style="2" customWidth="1"/>
    <col min="13573" max="13579" width="12.125" style="2" customWidth="1"/>
    <col min="13580" max="13824" width="10.875" style="2"/>
    <col min="13825" max="13825" width="13.375" style="2" customWidth="1"/>
    <col min="13826" max="13826" width="20.875" style="2" customWidth="1"/>
    <col min="13827" max="13828" width="13.375" style="2" customWidth="1"/>
    <col min="13829" max="13835" width="12.125" style="2" customWidth="1"/>
    <col min="13836" max="14080" width="10.875" style="2"/>
    <col min="14081" max="14081" width="13.375" style="2" customWidth="1"/>
    <col min="14082" max="14082" width="20.875" style="2" customWidth="1"/>
    <col min="14083" max="14084" width="13.375" style="2" customWidth="1"/>
    <col min="14085" max="14091" width="12.125" style="2" customWidth="1"/>
    <col min="14092" max="14336" width="10.875" style="2"/>
    <col min="14337" max="14337" width="13.375" style="2" customWidth="1"/>
    <col min="14338" max="14338" width="20.875" style="2" customWidth="1"/>
    <col min="14339" max="14340" width="13.375" style="2" customWidth="1"/>
    <col min="14341" max="14347" width="12.125" style="2" customWidth="1"/>
    <col min="14348" max="14592" width="10.875" style="2"/>
    <col min="14593" max="14593" width="13.375" style="2" customWidth="1"/>
    <col min="14594" max="14594" width="20.875" style="2" customWidth="1"/>
    <col min="14595" max="14596" width="13.375" style="2" customWidth="1"/>
    <col min="14597" max="14603" width="12.125" style="2" customWidth="1"/>
    <col min="14604" max="14848" width="10.875" style="2"/>
    <col min="14849" max="14849" width="13.375" style="2" customWidth="1"/>
    <col min="14850" max="14850" width="20.875" style="2" customWidth="1"/>
    <col min="14851" max="14852" width="13.375" style="2" customWidth="1"/>
    <col min="14853" max="14859" width="12.125" style="2" customWidth="1"/>
    <col min="14860" max="15104" width="10.875" style="2"/>
    <col min="15105" max="15105" width="13.375" style="2" customWidth="1"/>
    <col min="15106" max="15106" width="20.875" style="2" customWidth="1"/>
    <col min="15107" max="15108" width="13.375" style="2" customWidth="1"/>
    <col min="15109" max="15115" width="12.125" style="2" customWidth="1"/>
    <col min="15116" max="15360" width="10.875" style="2"/>
    <col min="15361" max="15361" width="13.375" style="2" customWidth="1"/>
    <col min="15362" max="15362" width="20.875" style="2" customWidth="1"/>
    <col min="15363" max="15364" width="13.375" style="2" customWidth="1"/>
    <col min="15365" max="15371" width="12.125" style="2" customWidth="1"/>
    <col min="15372" max="15616" width="10.875" style="2"/>
    <col min="15617" max="15617" width="13.375" style="2" customWidth="1"/>
    <col min="15618" max="15618" width="20.875" style="2" customWidth="1"/>
    <col min="15619" max="15620" width="13.375" style="2" customWidth="1"/>
    <col min="15621" max="15627" width="12.125" style="2" customWidth="1"/>
    <col min="15628" max="15872" width="10.875" style="2"/>
    <col min="15873" max="15873" width="13.375" style="2" customWidth="1"/>
    <col min="15874" max="15874" width="20.875" style="2" customWidth="1"/>
    <col min="15875" max="15876" width="13.375" style="2" customWidth="1"/>
    <col min="15877" max="15883" width="12.125" style="2" customWidth="1"/>
    <col min="15884" max="16128" width="10.875" style="2"/>
    <col min="16129" max="16129" width="13.375" style="2" customWidth="1"/>
    <col min="16130" max="16130" width="20.875" style="2" customWidth="1"/>
    <col min="16131" max="16132" width="13.375" style="2" customWidth="1"/>
    <col min="16133" max="16139" width="12.125" style="2" customWidth="1"/>
    <col min="16140" max="16384" width="10.875" style="2"/>
  </cols>
  <sheetData>
    <row r="1" spans="1:11" x14ac:dyDescent="0.2">
      <c r="A1" s="1"/>
    </row>
    <row r="6" spans="1:11" x14ac:dyDescent="0.2">
      <c r="D6" s="3" t="s">
        <v>623</v>
      </c>
    </row>
    <row r="7" spans="1:11" x14ac:dyDescent="0.2">
      <c r="C7" s="1" t="s">
        <v>624</v>
      </c>
    </row>
    <row r="8" spans="1:11" x14ac:dyDescent="0.2">
      <c r="C8" s="1" t="s">
        <v>625</v>
      </c>
    </row>
    <row r="9" spans="1:11" ht="18" thickBot="1" x14ac:dyDescent="0.25">
      <c r="B9" s="4"/>
      <c r="C9" s="4"/>
      <c r="D9" s="4"/>
      <c r="E9" s="34"/>
      <c r="F9" s="34"/>
      <c r="G9" s="34"/>
      <c r="H9" s="34"/>
      <c r="I9" s="34"/>
      <c r="J9" s="34"/>
      <c r="K9" s="34"/>
    </row>
    <row r="10" spans="1:11" x14ac:dyDescent="0.2">
      <c r="C10" s="9" t="s">
        <v>626</v>
      </c>
      <c r="D10" s="8"/>
      <c r="E10" s="140"/>
      <c r="F10" s="9" t="s">
        <v>627</v>
      </c>
      <c r="G10" s="140"/>
      <c r="H10" s="140"/>
      <c r="I10" s="9" t="s">
        <v>628</v>
      </c>
      <c r="J10" s="140"/>
      <c r="K10" s="140"/>
    </row>
    <row r="11" spans="1:11" x14ac:dyDescent="0.2">
      <c r="B11" s="8"/>
      <c r="C11" s="10" t="s">
        <v>140</v>
      </c>
      <c r="D11" s="10" t="s">
        <v>419</v>
      </c>
      <c r="E11" s="10" t="s">
        <v>533</v>
      </c>
      <c r="F11" s="9" t="s">
        <v>629</v>
      </c>
      <c r="G11" s="10" t="s">
        <v>419</v>
      </c>
      <c r="H11" s="10" t="s">
        <v>533</v>
      </c>
      <c r="I11" s="10" t="s">
        <v>140</v>
      </c>
      <c r="J11" s="10" t="s">
        <v>419</v>
      </c>
      <c r="K11" s="10" t="s">
        <v>533</v>
      </c>
    </row>
    <row r="12" spans="1:11" x14ac:dyDescent="0.2">
      <c r="B12" s="30"/>
      <c r="C12" s="11" t="s">
        <v>11</v>
      </c>
      <c r="D12" s="12" t="s">
        <v>11</v>
      </c>
      <c r="E12" s="12" t="s">
        <v>11</v>
      </c>
      <c r="F12" s="12" t="s">
        <v>11</v>
      </c>
      <c r="G12" s="12" t="s">
        <v>11</v>
      </c>
      <c r="H12" s="12" t="s">
        <v>11</v>
      </c>
      <c r="I12" s="12" t="s">
        <v>10</v>
      </c>
      <c r="J12" s="12" t="s">
        <v>10</v>
      </c>
      <c r="K12" s="12" t="s">
        <v>10</v>
      </c>
    </row>
    <row r="13" spans="1:11" x14ac:dyDescent="0.2">
      <c r="B13" s="1" t="s">
        <v>630</v>
      </c>
      <c r="C13" s="13">
        <v>145491</v>
      </c>
      <c r="D13" s="14">
        <v>70788</v>
      </c>
      <c r="E13" s="64">
        <f>C13-D13</f>
        <v>74703</v>
      </c>
      <c r="F13" s="14">
        <v>146650</v>
      </c>
      <c r="G13" s="14">
        <v>69921</v>
      </c>
      <c r="H13" s="15" t="s">
        <v>84</v>
      </c>
      <c r="I13" s="14">
        <v>30190</v>
      </c>
      <c r="J13" s="14">
        <v>14612</v>
      </c>
      <c r="K13" s="64">
        <f>I13-J13</f>
        <v>15578</v>
      </c>
    </row>
    <row r="14" spans="1:11" x14ac:dyDescent="0.2">
      <c r="B14" s="1" t="s">
        <v>92</v>
      </c>
      <c r="C14" s="13">
        <v>133755</v>
      </c>
      <c r="D14" s="14">
        <v>63419</v>
      </c>
      <c r="E14" s="64">
        <f>C14-D14</f>
        <v>70336</v>
      </c>
      <c r="F14" s="14">
        <v>161086</v>
      </c>
      <c r="G14" s="14">
        <v>76083</v>
      </c>
      <c r="H14" s="15" t="s">
        <v>84</v>
      </c>
      <c r="I14" s="14">
        <v>27763</v>
      </c>
      <c r="J14" s="14">
        <v>13069</v>
      </c>
      <c r="K14" s="64">
        <f>I14-J14</f>
        <v>14694</v>
      </c>
    </row>
    <row r="15" spans="1:11" x14ac:dyDescent="0.2">
      <c r="B15" s="1" t="s">
        <v>93</v>
      </c>
      <c r="C15" s="13">
        <v>132489</v>
      </c>
      <c r="D15" s="14">
        <v>60465</v>
      </c>
      <c r="E15" s="64">
        <f>C15-D15</f>
        <v>72024</v>
      </c>
      <c r="F15" s="14">
        <v>162269</v>
      </c>
      <c r="G15" s="14">
        <v>76602</v>
      </c>
      <c r="H15" s="15" t="s">
        <v>84</v>
      </c>
      <c r="I15" s="14">
        <v>27715</v>
      </c>
      <c r="J15" s="14">
        <v>12535</v>
      </c>
      <c r="K15" s="64">
        <f>I15-J15</f>
        <v>15180</v>
      </c>
    </row>
    <row r="16" spans="1:11" x14ac:dyDescent="0.2">
      <c r="B16" s="1" t="s">
        <v>13</v>
      </c>
      <c r="C16" s="13">
        <v>146280</v>
      </c>
      <c r="D16" s="14">
        <v>67256</v>
      </c>
      <c r="E16" s="64">
        <f>C16-D16</f>
        <v>79024</v>
      </c>
      <c r="F16" s="14">
        <v>148347</v>
      </c>
      <c r="G16" s="14">
        <v>68811</v>
      </c>
      <c r="H16" s="15" t="s">
        <v>84</v>
      </c>
      <c r="I16" s="14">
        <v>31093</v>
      </c>
      <c r="J16" s="14">
        <v>14080</v>
      </c>
      <c r="K16" s="64">
        <f>I16-J16</f>
        <v>17013</v>
      </c>
    </row>
    <row r="17" spans="2:11" x14ac:dyDescent="0.2">
      <c r="C17" s="7"/>
    </row>
    <row r="18" spans="2:11" x14ac:dyDescent="0.2">
      <c r="B18" s="1" t="s">
        <v>14</v>
      </c>
      <c r="C18" s="13">
        <v>162662</v>
      </c>
      <c r="D18" s="14">
        <v>76398</v>
      </c>
      <c r="E18" s="64">
        <f>C18-D18</f>
        <v>86264</v>
      </c>
      <c r="F18" s="14">
        <v>122462</v>
      </c>
      <c r="G18" s="14">
        <v>55217</v>
      </c>
      <c r="H18" s="15" t="s">
        <v>84</v>
      </c>
      <c r="I18" s="14">
        <v>34166</v>
      </c>
      <c r="J18" s="14">
        <v>15597</v>
      </c>
      <c r="K18" s="64">
        <f>I18-J18</f>
        <v>18569</v>
      </c>
    </row>
    <row r="19" spans="2:11" x14ac:dyDescent="0.2">
      <c r="B19" s="1" t="s">
        <v>15</v>
      </c>
      <c r="C19" s="13">
        <v>170357</v>
      </c>
      <c r="D19" s="14">
        <v>82961</v>
      </c>
      <c r="E19" s="64">
        <f>C19-D19</f>
        <v>87396</v>
      </c>
      <c r="F19" s="14">
        <v>116497</v>
      </c>
      <c r="G19" s="14">
        <v>49041</v>
      </c>
      <c r="H19" s="15" t="s">
        <v>84</v>
      </c>
      <c r="I19" s="14">
        <v>36226</v>
      </c>
      <c r="J19" s="14">
        <v>16963</v>
      </c>
      <c r="K19" s="64">
        <f>I19-J19</f>
        <v>19263</v>
      </c>
    </row>
    <row r="20" spans="2:11" x14ac:dyDescent="0.2">
      <c r="B20" s="1" t="s">
        <v>16</v>
      </c>
      <c r="C20" s="13">
        <v>188677</v>
      </c>
      <c r="D20" s="14">
        <v>94139</v>
      </c>
      <c r="E20" s="64">
        <f>C20-D20</f>
        <v>94538</v>
      </c>
      <c r="F20" s="14">
        <v>118362</v>
      </c>
      <c r="G20" s="14">
        <v>48399</v>
      </c>
      <c r="H20" s="15" t="s">
        <v>84</v>
      </c>
      <c r="I20" s="14">
        <v>38540</v>
      </c>
      <c r="J20" s="14">
        <v>18390</v>
      </c>
      <c r="K20" s="64">
        <f>I20-J20</f>
        <v>20150</v>
      </c>
    </row>
    <row r="21" spans="2:11" x14ac:dyDescent="0.2">
      <c r="B21" s="1" t="s">
        <v>17</v>
      </c>
      <c r="C21" s="13">
        <v>193307</v>
      </c>
      <c r="D21" s="14">
        <v>97306</v>
      </c>
      <c r="E21" s="64">
        <f>C21-D21</f>
        <v>96001</v>
      </c>
      <c r="F21" s="14">
        <v>132423</v>
      </c>
      <c r="G21" s="14">
        <v>52498</v>
      </c>
      <c r="H21" s="14">
        <v>47571</v>
      </c>
      <c r="I21" s="14">
        <v>39926</v>
      </c>
      <c r="J21" s="14">
        <v>18776</v>
      </c>
      <c r="K21" s="64">
        <f>I21-J21</f>
        <v>21150</v>
      </c>
    </row>
    <row r="22" spans="2:11" x14ac:dyDescent="0.2">
      <c r="C22" s="7"/>
    </row>
    <row r="23" spans="2:11" x14ac:dyDescent="0.2">
      <c r="B23" s="1" t="s">
        <v>19</v>
      </c>
      <c r="C23" s="13">
        <v>199834</v>
      </c>
      <c r="D23" s="14">
        <v>100592</v>
      </c>
      <c r="E23" s="64">
        <f>C23-D23</f>
        <v>99242</v>
      </c>
      <c r="F23" s="14">
        <v>131889</v>
      </c>
      <c r="G23" s="14">
        <v>49797</v>
      </c>
      <c r="H23" s="14">
        <v>48728</v>
      </c>
      <c r="I23" s="14">
        <v>41874</v>
      </c>
      <c r="J23" s="14">
        <v>19981</v>
      </c>
      <c r="K23" s="64">
        <f>I23-J23</f>
        <v>21893</v>
      </c>
    </row>
    <row r="24" spans="2:11" x14ac:dyDescent="0.2">
      <c r="B24" s="1" t="s">
        <v>20</v>
      </c>
      <c r="C24" s="13">
        <v>218298</v>
      </c>
      <c r="D24" s="14">
        <v>113844</v>
      </c>
      <c r="E24" s="64">
        <f>C24-D24</f>
        <v>104454</v>
      </c>
      <c r="F24" s="14">
        <v>109912</v>
      </c>
      <c r="G24" s="14">
        <v>33508</v>
      </c>
      <c r="H24" s="14">
        <v>41660</v>
      </c>
      <c r="I24" s="14">
        <v>46142</v>
      </c>
      <c r="J24" s="14">
        <v>22873</v>
      </c>
      <c r="K24" s="64">
        <f>I24-J24</f>
        <v>23269</v>
      </c>
    </row>
    <row r="25" spans="2:11" x14ac:dyDescent="0.2">
      <c r="B25" s="3" t="s">
        <v>94</v>
      </c>
      <c r="C25" s="29">
        <f>SUM(C27:C39)</f>
        <v>226049</v>
      </c>
      <c r="D25" s="30">
        <f>SUM(D27:D39)</f>
        <v>119144</v>
      </c>
      <c r="E25" s="30">
        <f>C25-D25</f>
        <v>106905</v>
      </c>
      <c r="F25" s="30">
        <f>SUM(F27:F39)</f>
        <v>109291</v>
      </c>
      <c r="G25" s="15" t="s">
        <v>84</v>
      </c>
      <c r="H25" s="15" t="s">
        <v>84</v>
      </c>
      <c r="I25" s="30">
        <f>SUM(I27:I39)</f>
        <v>50449</v>
      </c>
      <c r="J25" s="30">
        <f>SUM(J27:J39)</f>
        <v>25660</v>
      </c>
      <c r="K25" s="30">
        <f>I25-J25</f>
        <v>24789</v>
      </c>
    </row>
    <row r="26" spans="2:11" x14ac:dyDescent="0.2">
      <c r="C26" s="7"/>
    </row>
    <row r="27" spans="2:11" x14ac:dyDescent="0.2">
      <c r="B27" s="1" t="s">
        <v>631</v>
      </c>
      <c r="C27" s="13">
        <v>19482</v>
      </c>
      <c r="D27" s="14">
        <v>9985</v>
      </c>
      <c r="E27" s="64">
        <f t="shared" ref="E27:E32" si="0">C27-D27</f>
        <v>9497</v>
      </c>
      <c r="F27" s="14">
        <v>8756</v>
      </c>
      <c r="G27" s="15" t="s">
        <v>84</v>
      </c>
      <c r="H27" s="15" t="s">
        <v>84</v>
      </c>
      <c r="I27" s="14">
        <v>5589</v>
      </c>
      <c r="J27" s="14">
        <v>2785</v>
      </c>
      <c r="K27" s="64">
        <f t="shared" ref="K27:K32" si="1">I27-J27</f>
        <v>2804</v>
      </c>
    </row>
    <row r="28" spans="2:11" x14ac:dyDescent="0.2">
      <c r="B28" s="1" t="s">
        <v>632</v>
      </c>
      <c r="C28" s="13">
        <v>19085</v>
      </c>
      <c r="D28" s="14">
        <v>9795</v>
      </c>
      <c r="E28" s="64">
        <f t="shared" si="0"/>
        <v>9290</v>
      </c>
      <c r="F28" s="14">
        <v>8047</v>
      </c>
      <c r="G28" s="15" t="s">
        <v>84</v>
      </c>
      <c r="H28" s="15" t="s">
        <v>84</v>
      </c>
      <c r="I28" s="14">
        <v>4136</v>
      </c>
      <c r="J28" s="14">
        <v>2098</v>
      </c>
      <c r="K28" s="64">
        <f t="shared" si="1"/>
        <v>2038</v>
      </c>
    </row>
    <row r="29" spans="2:11" x14ac:dyDescent="0.2">
      <c r="B29" s="1" t="s">
        <v>633</v>
      </c>
      <c r="C29" s="13">
        <v>19107</v>
      </c>
      <c r="D29" s="14">
        <v>9904</v>
      </c>
      <c r="E29" s="64">
        <f t="shared" si="0"/>
        <v>9203</v>
      </c>
      <c r="F29" s="14">
        <v>8258</v>
      </c>
      <c r="G29" s="15" t="s">
        <v>84</v>
      </c>
      <c r="H29" s="15" t="s">
        <v>84</v>
      </c>
      <c r="I29" s="14">
        <v>4043</v>
      </c>
      <c r="J29" s="14">
        <v>2051</v>
      </c>
      <c r="K29" s="64">
        <f t="shared" si="1"/>
        <v>1992</v>
      </c>
    </row>
    <row r="30" spans="2:11" x14ac:dyDescent="0.2">
      <c r="B30" s="1" t="s">
        <v>634</v>
      </c>
      <c r="C30" s="13">
        <v>19154</v>
      </c>
      <c r="D30" s="14">
        <v>10060</v>
      </c>
      <c r="E30" s="64">
        <f t="shared" si="0"/>
        <v>9094</v>
      </c>
      <c r="F30" s="14">
        <v>8398</v>
      </c>
      <c r="G30" s="15" t="s">
        <v>84</v>
      </c>
      <c r="H30" s="15" t="s">
        <v>84</v>
      </c>
      <c r="I30" s="14">
        <v>4301</v>
      </c>
      <c r="J30" s="14">
        <v>2279</v>
      </c>
      <c r="K30" s="64">
        <f t="shared" si="1"/>
        <v>2022</v>
      </c>
    </row>
    <row r="31" spans="2:11" x14ac:dyDescent="0.2">
      <c r="B31" s="1" t="s">
        <v>635</v>
      </c>
      <c r="C31" s="13">
        <v>18956</v>
      </c>
      <c r="D31" s="14">
        <v>10068</v>
      </c>
      <c r="E31" s="64">
        <f t="shared" si="0"/>
        <v>8888</v>
      </c>
      <c r="F31" s="14">
        <v>8925</v>
      </c>
      <c r="G31" s="15" t="s">
        <v>84</v>
      </c>
      <c r="H31" s="15" t="s">
        <v>84</v>
      </c>
      <c r="I31" s="14">
        <v>3841</v>
      </c>
      <c r="J31" s="14">
        <v>2010</v>
      </c>
      <c r="K31" s="64">
        <f t="shared" si="1"/>
        <v>1831</v>
      </c>
    </row>
    <row r="32" spans="2:11" x14ac:dyDescent="0.2">
      <c r="B32" s="1" t="s">
        <v>636</v>
      </c>
      <c r="C32" s="13">
        <v>19089</v>
      </c>
      <c r="D32" s="14">
        <v>10129</v>
      </c>
      <c r="E32" s="64">
        <f t="shared" si="0"/>
        <v>8960</v>
      </c>
      <c r="F32" s="14">
        <v>9685</v>
      </c>
      <c r="G32" s="15" t="s">
        <v>84</v>
      </c>
      <c r="H32" s="15" t="s">
        <v>84</v>
      </c>
      <c r="I32" s="14">
        <v>4224</v>
      </c>
      <c r="J32" s="14">
        <v>2065</v>
      </c>
      <c r="K32" s="64">
        <f t="shared" si="1"/>
        <v>2159</v>
      </c>
    </row>
    <row r="33" spans="2:11" x14ac:dyDescent="0.2">
      <c r="C33" s="7"/>
      <c r="G33" s="15"/>
      <c r="H33" s="15"/>
    </row>
    <row r="34" spans="2:11" x14ac:dyDescent="0.2">
      <c r="B34" s="1" t="s">
        <v>637</v>
      </c>
      <c r="C34" s="13">
        <v>19350</v>
      </c>
      <c r="D34" s="14">
        <v>10261</v>
      </c>
      <c r="E34" s="64">
        <f t="shared" ref="E34:E39" si="2">C34-D34</f>
        <v>9089</v>
      </c>
      <c r="F34" s="14">
        <v>9755</v>
      </c>
      <c r="G34" s="15" t="s">
        <v>84</v>
      </c>
      <c r="H34" s="15" t="s">
        <v>84</v>
      </c>
      <c r="I34" s="14">
        <v>4362</v>
      </c>
      <c r="J34" s="14">
        <v>2233</v>
      </c>
      <c r="K34" s="64">
        <f t="shared" ref="K34:K39" si="3">I34-J34</f>
        <v>2129</v>
      </c>
    </row>
    <row r="35" spans="2:11" x14ac:dyDescent="0.2">
      <c r="B35" s="1" t="s">
        <v>638</v>
      </c>
      <c r="C35" s="13">
        <v>18656</v>
      </c>
      <c r="D35" s="14">
        <v>9927</v>
      </c>
      <c r="E35" s="64">
        <f t="shared" si="2"/>
        <v>8729</v>
      </c>
      <c r="F35" s="14">
        <v>9439</v>
      </c>
      <c r="G35" s="15" t="s">
        <v>84</v>
      </c>
      <c r="H35" s="15" t="s">
        <v>84</v>
      </c>
      <c r="I35" s="14">
        <v>3532</v>
      </c>
      <c r="J35" s="14">
        <v>1844</v>
      </c>
      <c r="K35" s="64">
        <f t="shared" si="3"/>
        <v>1688</v>
      </c>
    </row>
    <row r="36" spans="2:11" x14ac:dyDescent="0.2">
      <c r="B36" s="1" t="s">
        <v>639</v>
      </c>
      <c r="C36" s="13">
        <v>17061</v>
      </c>
      <c r="D36" s="14">
        <v>9205</v>
      </c>
      <c r="E36" s="64">
        <f t="shared" si="2"/>
        <v>7856</v>
      </c>
      <c r="F36" s="14">
        <v>8247</v>
      </c>
      <c r="G36" s="15" t="s">
        <v>84</v>
      </c>
      <c r="H36" s="15" t="s">
        <v>84</v>
      </c>
      <c r="I36" s="14">
        <v>2650</v>
      </c>
      <c r="J36" s="14">
        <v>1394</v>
      </c>
      <c r="K36" s="64">
        <f t="shared" si="3"/>
        <v>1256</v>
      </c>
    </row>
    <row r="37" spans="2:11" x14ac:dyDescent="0.2">
      <c r="B37" s="1" t="s">
        <v>640</v>
      </c>
      <c r="C37" s="13">
        <v>17758</v>
      </c>
      <c r="D37" s="14">
        <v>9534</v>
      </c>
      <c r="E37" s="64">
        <f t="shared" si="2"/>
        <v>8224</v>
      </c>
      <c r="F37" s="14">
        <v>9504</v>
      </c>
      <c r="G37" s="15" t="s">
        <v>84</v>
      </c>
      <c r="H37" s="15" t="s">
        <v>84</v>
      </c>
      <c r="I37" s="14">
        <v>4451</v>
      </c>
      <c r="J37" s="14">
        <v>2257</v>
      </c>
      <c r="K37" s="64">
        <f t="shared" si="3"/>
        <v>2194</v>
      </c>
    </row>
    <row r="38" spans="2:11" x14ac:dyDescent="0.2">
      <c r="B38" s="1" t="s">
        <v>641</v>
      </c>
      <c r="C38" s="13">
        <v>18673</v>
      </c>
      <c r="D38" s="14">
        <v>9925</v>
      </c>
      <c r="E38" s="64">
        <f t="shared" si="2"/>
        <v>8748</v>
      </c>
      <c r="F38" s="14">
        <v>9743</v>
      </c>
      <c r="G38" s="15" t="s">
        <v>84</v>
      </c>
      <c r="H38" s="15" t="s">
        <v>84</v>
      </c>
      <c r="I38" s="14">
        <v>4476</v>
      </c>
      <c r="J38" s="14">
        <v>2179</v>
      </c>
      <c r="K38" s="64">
        <f t="shared" si="3"/>
        <v>2297</v>
      </c>
    </row>
    <row r="39" spans="2:11" x14ac:dyDescent="0.2">
      <c r="B39" s="1" t="s">
        <v>642</v>
      </c>
      <c r="C39" s="13">
        <v>19678</v>
      </c>
      <c r="D39" s="14">
        <v>10351</v>
      </c>
      <c r="E39" s="64">
        <f t="shared" si="2"/>
        <v>9327</v>
      </c>
      <c r="F39" s="14">
        <v>10534</v>
      </c>
      <c r="G39" s="15" t="s">
        <v>84</v>
      </c>
      <c r="H39" s="15" t="s">
        <v>84</v>
      </c>
      <c r="I39" s="14">
        <v>4844</v>
      </c>
      <c r="J39" s="14">
        <v>2465</v>
      </c>
      <c r="K39" s="64">
        <f t="shared" si="3"/>
        <v>2379</v>
      </c>
    </row>
    <row r="40" spans="2:11" ht="18" thickBot="1" x14ac:dyDescent="0.25">
      <c r="B40" s="4"/>
      <c r="C40" s="19"/>
      <c r="D40" s="67"/>
      <c r="E40" s="67"/>
      <c r="F40" s="67"/>
      <c r="G40" s="67"/>
      <c r="H40" s="67"/>
      <c r="I40" s="67"/>
      <c r="J40" s="67"/>
      <c r="K40" s="67"/>
    </row>
    <row r="41" spans="2:11" x14ac:dyDescent="0.2">
      <c r="C41" s="9" t="s">
        <v>643</v>
      </c>
      <c r="D41" s="8"/>
      <c r="E41" s="8"/>
      <c r="F41" s="61"/>
      <c r="G41" s="60" t="s">
        <v>644</v>
      </c>
      <c r="H41" s="8"/>
      <c r="I41" s="9" t="s">
        <v>645</v>
      </c>
      <c r="J41" s="8"/>
      <c r="K41" s="8"/>
    </row>
    <row r="42" spans="2:11" x14ac:dyDescent="0.2">
      <c r="B42" s="8"/>
      <c r="C42" s="10" t="s">
        <v>646</v>
      </c>
      <c r="D42" s="10" t="s">
        <v>419</v>
      </c>
      <c r="E42" s="10" t="s">
        <v>533</v>
      </c>
      <c r="F42" s="10" t="s">
        <v>140</v>
      </c>
      <c r="G42" s="10" t="s">
        <v>419</v>
      </c>
      <c r="H42" s="10" t="s">
        <v>533</v>
      </c>
      <c r="I42" s="10" t="s">
        <v>140</v>
      </c>
      <c r="J42" s="10" t="s">
        <v>419</v>
      </c>
      <c r="K42" s="10" t="s">
        <v>533</v>
      </c>
    </row>
    <row r="43" spans="2:11" x14ac:dyDescent="0.2">
      <c r="C43" s="11" t="s">
        <v>11</v>
      </c>
      <c r="D43" s="12" t="s">
        <v>11</v>
      </c>
      <c r="E43" s="12" t="s">
        <v>11</v>
      </c>
      <c r="F43" s="12" t="s">
        <v>10</v>
      </c>
      <c r="G43" s="12" t="s">
        <v>10</v>
      </c>
      <c r="H43" s="12" t="s">
        <v>10</v>
      </c>
    </row>
    <row r="44" spans="2:11" x14ac:dyDescent="0.2">
      <c r="B44" s="1" t="s">
        <v>630</v>
      </c>
      <c r="C44" s="13">
        <v>54065</v>
      </c>
      <c r="D44" s="14">
        <v>25228</v>
      </c>
      <c r="E44" s="15" t="s">
        <v>84</v>
      </c>
      <c r="F44" s="14">
        <v>9456</v>
      </c>
      <c r="G44" s="14">
        <v>4920</v>
      </c>
      <c r="H44" s="64">
        <f>F44-G44</f>
        <v>4536</v>
      </c>
      <c r="I44" s="22">
        <f t="shared" ref="I44:J47" si="4">F13/C13</f>
        <v>1.0079661284890475</v>
      </c>
      <c r="J44" s="22">
        <f t="shared" si="4"/>
        <v>0.98775216138328525</v>
      </c>
      <c r="K44" s="15" t="s">
        <v>84</v>
      </c>
    </row>
    <row r="45" spans="2:11" x14ac:dyDescent="0.2">
      <c r="B45" s="1" t="s">
        <v>92</v>
      </c>
      <c r="C45" s="13">
        <v>57899</v>
      </c>
      <c r="D45" s="14">
        <v>26985</v>
      </c>
      <c r="E45" s="15" t="s">
        <v>84</v>
      </c>
      <c r="F45" s="14">
        <v>7890</v>
      </c>
      <c r="G45" s="14">
        <v>4113</v>
      </c>
      <c r="H45" s="64">
        <f>F45-G45</f>
        <v>3777</v>
      </c>
      <c r="I45" s="22">
        <f t="shared" si="4"/>
        <v>1.2043362864939628</v>
      </c>
      <c r="J45" s="22">
        <f t="shared" si="4"/>
        <v>1.1996877907251771</v>
      </c>
      <c r="K45" s="15" t="s">
        <v>84</v>
      </c>
    </row>
    <row r="46" spans="2:11" x14ac:dyDescent="0.2">
      <c r="B46" s="1" t="s">
        <v>93</v>
      </c>
      <c r="C46" s="13">
        <v>57358</v>
      </c>
      <c r="D46" s="14">
        <v>26497</v>
      </c>
      <c r="E46" s="15" t="s">
        <v>84</v>
      </c>
      <c r="F46" s="14">
        <v>7177</v>
      </c>
      <c r="G46" s="14">
        <v>3605</v>
      </c>
      <c r="H46" s="64">
        <f>F46-G46</f>
        <v>3572</v>
      </c>
      <c r="I46" s="22">
        <f t="shared" si="4"/>
        <v>1.2247733774124645</v>
      </c>
      <c r="J46" s="22">
        <f t="shared" si="4"/>
        <v>1.2668816670801291</v>
      </c>
      <c r="K46" s="15" t="s">
        <v>84</v>
      </c>
    </row>
    <row r="47" spans="2:11" x14ac:dyDescent="0.2">
      <c r="B47" s="1" t="s">
        <v>13</v>
      </c>
      <c r="C47" s="13">
        <v>53402</v>
      </c>
      <c r="D47" s="14">
        <v>24346</v>
      </c>
      <c r="E47" s="15" t="s">
        <v>84</v>
      </c>
      <c r="F47" s="14">
        <v>8062</v>
      </c>
      <c r="G47" s="14">
        <v>3971</v>
      </c>
      <c r="H47" s="64">
        <f>F47-G47</f>
        <v>4091</v>
      </c>
      <c r="I47" s="22">
        <f t="shared" si="4"/>
        <v>1.0141304347826088</v>
      </c>
      <c r="J47" s="22">
        <f t="shared" si="4"/>
        <v>1.0231206137742357</v>
      </c>
      <c r="K47" s="15" t="s">
        <v>84</v>
      </c>
    </row>
    <row r="48" spans="2:11" x14ac:dyDescent="0.2">
      <c r="C48" s="7"/>
      <c r="E48" s="15"/>
      <c r="K48" s="15"/>
    </row>
    <row r="49" spans="2:11" x14ac:dyDescent="0.2">
      <c r="B49" s="1" t="s">
        <v>14</v>
      </c>
      <c r="C49" s="13">
        <v>44925</v>
      </c>
      <c r="D49" s="14">
        <v>19772</v>
      </c>
      <c r="E49" s="15" t="s">
        <v>84</v>
      </c>
      <c r="F49" s="14">
        <v>8800</v>
      </c>
      <c r="G49" s="14">
        <v>4355</v>
      </c>
      <c r="H49" s="64">
        <f>F49-G49</f>
        <v>4445</v>
      </c>
      <c r="I49" s="22">
        <f t="shared" ref="I49:J52" si="5">F18/C18</f>
        <v>0.7528617624276106</v>
      </c>
      <c r="J49" s="22">
        <f t="shared" si="5"/>
        <v>0.72275452236969551</v>
      </c>
      <c r="K49" s="15" t="s">
        <v>84</v>
      </c>
    </row>
    <row r="50" spans="2:11" x14ac:dyDescent="0.2">
      <c r="B50" s="1" t="s">
        <v>15</v>
      </c>
      <c r="C50" s="13">
        <v>44169</v>
      </c>
      <c r="D50" s="14">
        <v>18231</v>
      </c>
      <c r="E50" s="15" t="s">
        <v>84</v>
      </c>
      <c r="F50" s="14">
        <v>9993</v>
      </c>
      <c r="G50" s="14">
        <v>5183</v>
      </c>
      <c r="H50" s="64">
        <f>F50-G50</f>
        <v>4810</v>
      </c>
      <c r="I50" s="22">
        <f t="shared" si="5"/>
        <v>0.68384040573618932</v>
      </c>
      <c r="J50" s="22">
        <f t="shared" si="5"/>
        <v>0.59113318306192064</v>
      </c>
      <c r="K50" s="15" t="s">
        <v>84</v>
      </c>
    </row>
    <row r="51" spans="2:11" x14ac:dyDescent="0.2">
      <c r="B51" s="1" t="s">
        <v>16</v>
      </c>
      <c r="C51" s="13">
        <v>44935</v>
      </c>
      <c r="D51" s="14">
        <v>18148</v>
      </c>
      <c r="E51" s="15" t="s">
        <v>84</v>
      </c>
      <c r="F51" s="14">
        <v>10761</v>
      </c>
      <c r="G51" s="14">
        <v>5597</v>
      </c>
      <c r="H51" s="64">
        <f>F51-G51</f>
        <v>5164</v>
      </c>
      <c r="I51" s="22">
        <f t="shared" si="5"/>
        <v>0.62732606518017564</v>
      </c>
      <c r="J51" s="22">
        <f t="shared" si="5"/>
        <v>0.51412273340485881</v>
      </c>
      <c r="K51" s="15" t="s">
        <v>84</v>
      </c>
    </row>
    <row r="52" spans="2:11" x14ac:dyDescent="0.2">
      <c r="B52" s="1" t="s">
        <v>17</v>
      </c>
      <c r="C52" s="13">
        <v>51055</v>
      </c>
      <c r="D52" s="14">
        <v>19957</v>
      </c>
      <c r="E52" s="14">
        <v>18973</v>
      </c>
      <c r="F52" s="14">
        <v>11759</v>
      </c>
      <c r="G52" s="14">
        <v>5926</v>
      </c>
      <c r="H52" s="64">
        <f>F52-G52</f>
        <v>5833</v>
      </c>
      <c r="I52" s="22">
        <f t="shared" si="5"/>
        <v>0.68503985887732988</v>
      </c>
      <c r="J52" s="22">
        <f t="shared" si="5"/>
        <v>0.53951452120115928</v>
      </c>
      <c r="K52" s="22">
        <f>H21/E21</f>
        <v>0.49552608826991384</v>
      </c>
    </row>
    <row r="53" spans="2:11" x14ac:dyDescent="0.2">
      <c r="C53" s="7"/>
    </row>
    <row r="54" spans="2:11" x14ac:dyDescent="0.2">
      <c r="B54" s="1" t="s">
        <v>19</v>
      </c>
      <c r="C54" s="13">
        <v>49153</v>
      </c>
      <c r="D54" s="14">
        <v>18423</v>
      </c>
      <c r="E54" s="14">
        <v>18853</v>
      </c>
      <c r="F54" s="14">
        <v>11776</v>
      </c>
      <c r="G54" s="14">
        <v>5880</v>
      </c>
      <c r="H54" s="64">
        <f>F54-G54</f>
        <v>5896</v>
      </c>
      <c r="I54" s="22">
        <f t="shared" ref="I54:K56" si="6">F23/C23</f>
        <v>0.65999279401903577</v>
      </c>
      <c r="J54" s="22">
        <f t="shared" si="6"/>
        <v>0.49503936694766981</v>
      </c>
      <c r="K54" s="22">
        <f t="shared" si="6"/>
        <v>0.49100179359545354</v>
      </c>
    </row>
    <row r="55" spans="2:11" x14ac:dyDescent="0.2">
      <c r="B55" s="1" t="s">
        <v>20</v>
      </c>
      <c r="C55" s="13">
        <v>44654</v>
      </c>
      <c r="D55" s="14">
        <v>13551</v>
      </c>
      <c r="E55" s="14">
        <v>16504</v>
      </c>
      <c r="F55" s="14">
        <v>12878</v>
      </c>
      <c r="G55" s="14">
        <v>6631</v>
      </c>
      <c r="H55" s="64">
        <f>F55-G55</f>
        <v>6247</v>
      </c>
      <c r="I55" s="22">
        <f t="shared" si="6"/>
        <v>0.50349522212755038</v>
      </c>
      <c r="J55" s="22">
        <f t="shared" si="6"/>
        <v>0.29433259548153612</v>
      </c>
      <c r="K55" s="22">
        <f t="shared" si="6"/>
        <v>0.39883585118808279</v>
      </c>
    </row>
    <row r="56" spans="2:11" x14ac:dyDescent="0.2">
      <c r="B56" s="3" t="s">
        <v>94</v>
      </c>
      <c r="C56" s="29">
        <f>SUM(C58:C70)</f>
        <v>45698</v>
      </c>
      <c r="D56" s="15" t="s">
        <v>647</v>
      </c>
      <c r="E56" s="15" t="s">
        <v>647</v>
      </c>
      <c r="F56" s="30">
        <f>SUM(F58:F70)</f>
        <v>15092</v>
      </c>
      <c r="G56" s="30">
        <f>SUM(G58:G70)</f>
        <v>7681</v>
      </c>
      <c r="H56" s="30">
        <f>F56-G56</f>
        <v>7411</v>
      </c>
      <c r="I56" s="24">
        <f t="shared" si="6"/>
        <v>0.48348366946989368</v>
      </c>
      <c r="J56" s="15" t="s">
        <v>647</v>
      </c>
      <c r="K56" s="15" t="s">
        <v>647</v>
      </c>
    </row>
    <row r="57" spans="2:11" x14ac:dyDescent="0.2">
      <c r="C57" s="7"/>
    </row>
    <row r="58" spans="2:11" x14ac:dyDescent="0.2">
      <c r="B58" s="1" t="s">
        <v>631</v>
      </c>
      <c r="C58" s="13">
        <v>4262</v>
      </c>
      <c r="D58" s="15" t="s">
        <v>647</v>
      </c>
      <c r="E58" s="15" t="s">
        <v>84</v>
      </c>
      <c r="F58" s="14">
        <v>1349</v>
      </c>
      <c r="G58" s="14">
        <v>672</v>
      </c>
      <c r="H58" s="64">
        <f t="shared" ref="H58:H63" si="7">F58-G58</f>
        <v>677</v>
      </c>
      <c r="I58" s="22">
        <f t="shared" ref="I58:I63" si="8">F27/C27</f>
        <v>0.44944050918796841</v>
      </c>
      <c r="J58" s="15" t="s">
        <v>647</v>
      </c>
      <c r="K58" s="15" t="s">
        <v>647</v>
      </c>
    </row>
    <row r="59" spans="2:11" x14ac:dyDescent="0.2">
      <c r="B59" s="1" t="s">
        <v>632</v>
      </c>
      <c r="C59" s="13">
        <v>2937</v>
      </c>
      <c r="D59" s="15" t="s">
        <v>647</v>
      </c>
      <c r="E59" s="15" t="s">
        <v>84</v>
      </c>
      <c r="F59" s="14">
        <v>1182</v>
      </c>
      <c r="G59" s="14">
        <v>564</v>
      </c>
      <c r="H59" s="64">
        <f t="shared" si="7"/>
        <v>618</v>
      </c>
      <c r="I59" s="22">
        <f t="shared" si="8"/>
        <v>0.42164003143830231</v>
      </c>
      <c r="J59" s="15" t="s">
        <v>647</v>
      </c>
      <c r="K59" s="15" t="s">
        <v>647</v>
      </c>
    </row>
    <row r="60" spans="2:11" x14ac:dyDescent="0.2">
      <c r="B60" s="1" t="s">
        <v>633</v>
      </c>
      <c r="C60" s="13">
        <v>3432</v>
      </c>
      <c r="D60" s="15" t="s">
        <v>647</v>
      </c>
      <c r="E60" s="15" t="s">
        <v>84</v>
      </c>
      <c r="F60" s="14">
        <v>1192</v>
      </c>
      <c r="G60" s="14">
        <v>609</v>
      </c>
      <c r="H60" s="64">
        <f t="shared" si="7"/>
        <v>583</v>
      </c>
      <c r="I60" s="22">
        <f t="shared" si="8"/>
        <v>0.43219762390746846</v>
      </c>
      <c r="J60" s="15" t="s">
        <v>647</v>
      </c>
      <c r="K60" s="15" t="s">
        <v>647</v>
      </c>
    </row>
    <row r="61" spans="2:11" x14ac:dyDescent="0.2">
      <c r="B61" s="1" t="s">
        <v>634</v>
      </c>
      <c r="C61" s="13">
        <v>3966</v>
      </c>
      <c r="D61" s="15" t="s">
        <v>647</v>
      </c>
      <c r="E61" s="15" t="s">
        <v>84</v>
      </c>
      <c r="F61" s="14">
        <v>1257</v>
      </c>
      <c r="G61" s="14">
        <v>658</v>
      </c>
      <c r="H61" s="64">
        <f t="shared" si="7"/>
        <v>599</v>
      </c>
      <c r="I61" s="22">
        <f t="shared" si="8"/>
        <v>0.43844627753993942</v>
      </c>
      <c r="J61" s="15" t="s">
        <v>647</v>
      </c>
      <c r="K61" s="15" t="s">
        <v>647</v>
      </c>
    </row>
    <row r="62" spans="2:11" x14ac:dyDescent="0.2">
      <c r="B62" s="1" t="s">
        <v>635</v>
      </c>
      <c r="C62" s="13">
        <v>3775</v>
      </c>
      <c r="D62" s="15" t="s">
        <v>647</v>
      </c>
      <c r="E62" s="15" t="s">
        <v>84</v>
      </c>
      <c r="F62" s="14">
        <v>1137</v>
      </c>
      <c r="G62" s="14">
        <v>603</v>
      </c>
      <c r="H62" s="64">
        <f t="shared" si="7"/>
        <v>534</v>
      </c>
      <c r="I62" s="22">
        <f t="shared" si="8"/>
        <v>0.47082717872968982</v>
      </c>
      <c r="J62" s="15" t="s">
        <v>647</v>
      </c>
      <c r="K62" s="15" t="s">
        <v>647</v>
      </c>
    </row>
    <row r="63" spans="2:11" x14ac:dyDescent="0.2">
      <c r="B63" s="1" t="s">
        <v>636</v>
      </c>
      <c r="C63" s="13">
        <v>3927</v>
      </c>
      <c r="D63" s="15" t="s">
        <v>647</v>
      </c>
      <c r="E63" s="15" t="s">
        <v>84</v>
      </c>
      <c r="F63" s="14">
        <v>1435</v>
      </c>
      <c r="G63" s="14">
        <v>700</v>
      </c>
      <c r="H63" s="64">
        <f t="shared" si="7"/>
        <v>735</v>
      </c>
      <c r="I63" s="22">
        <f t="shared" si="8"/>
        <v>0.50736025983550737</v>
      </c>
      <c r="J63" s="15" t="s">
        <v>647</v>
      </c>
      <c r="K63" s="15" t="s">
        <v>647</v>
      </c>
    </row>
    <row r="64" spans="2:11" x14ac:dyDescent="0.2">
      <c r="C64" s="7"/>
      <c r="D64" s="15"/>
      <c r="E64" s="15"/>
      <c r="I64" s="22"/>
      <c r="J64" s="22"/>
      <c r="K64" s="22"/>
    </row>
    <row r="65" spans="1:11" x14ac:dyDescent="0.2">
      <c r="B65" s="1" t="s">
        <v>637</v>
      </c>
      <c r="C65" s="13">
        <v>4183</v>
      </c>
      <c r="D65" s="15" t="s">
        <v>647</v>
      </c>
      <c r="E65" s="15" t="s">
        <v>84</v>
      </c>
      <c r="F65" s="14">
        <v>1371</v>
      </c>
      <c r="G65" s="14">
        <v>712</v>
      </c>
      <c r="H65" s="64">
        <f t="shared" ref="H65:H70" si="9">F65-G65</f>
        <v>659</v>
      </c>
      <c r="I65" s="22">
        <f t="shared" ref="I65:I70" si="10">F34/C34</f>
        <v>0.50413436692506464</v>
      </c>
      <c r="J65" s="15" t="s">
        <v>647</v>
      </c>
      <c r="K65" s="15" t="s">
        <v>647</v>
      </c>
    </row>
    <row r="66" spans="1:11" x14ac:dyDescent="0.2">
      <c r="B66" s="1" t="s">
        <v>638</v>
      </c>
      <c r="C66" s="13">
        <v>3705</v>
      </c>
      <c r="D66" s="15" t="s">
        <v>647</v>
      </c>
      <c r="E66" s="15" t="s">
        <v>84</v>
      </c>
      <c r="F66" s="14">
        <v>1255</v>
      </c>
      <c r="G66" s="14">
        <v>654</v>
      </c>
      <c r="H66" s="64">
        <f t="shared" si="9"/>
        <v>601</v>
      </c>
      <c r="I66" s="22">
        <f t="shared" si="10"/>
        <v>0.50594982847341341</v>
      </c>
      <c r="J66" s="15" t="s">
        <v>647</v>
      </c>
      <c r="K66" s="15" t="s">
        <v>647</v>
      </c>
    </row>
    <row r="67" spans="1:11" x14ac:dyDescent="0.2">
      <c r="B67" s="1" t="s">
        <v>639</v>
      </c>
      <c r="C67" s="13">
        <v>2809</v>
      </c>
      <c r="D67" s="15" t="s">
        <v>647</v>
      </c>
      <c r="E67" s="15" t="s">
        <v>84</v>
      </c>
      <c r="F67" s="14">
        <v>968</v>
      </c>
      <c r="G67" s="14">
        <v>500</v>
      </c>
      <c r="H67" s="64">
        <f t="shared" si="9"/>
        <v>468</v>
      </c>
      <c r="I67" s="22">
        <f t="shared" si="10"/>
        <v>0.48338315456303849</v>
      </c>
      <c r="J67" s="15" t="s">
        <v>647</v>
      </c>
      <c r="K67" s="15" t="s">
        <v>647</v>
      </c>
    </row>
    <row r="68" spans="1:11" x14ac:dyDescent="0.2">
      <c r="B68" s="1" t="s">
        <v>640</v>
      </c>
      <c r="C68" s="13">
        <v>4898</v>
      </c>
      <c r="D68" s="15" t="s">
        <v>647</v>
      </c>
      <c r="E68" s="15" t="s">
        <v>84</v>
      </c>
      <c r="F68" s="14">
        <v>1025</v>
      </c>
      <c r="G68" s="14">
        <v>537</v>
      </c>
      <c r="H68" s="64">
        <f t="shared" si="9"/>
        <v>488</v>
      </c>
      <c r="I68" s="22">
        <f t="shared" si="10"/>
        <v>0.53519540488793782</v>
      </c>
      <c r="J68" s="15" t="s">
        <v>647</v>
      </c>
      <c r="K68" s="15" t="s">
        <v>647</v>
      </c>
    </row>
    <row r="69" spans="1:11" x14ac:dyDescent="0.2">
      <c r="B69" s="1" t="s">
        <v>641</v>
      </c>
      <c r="C69" s="13">
        <v>3623</v>
      </c>
      <c r="D69" s="15" t="s">
        <v>647</v>
      </c>
      <c r="E69" s="15" t="s">
        <v>84</v>
      </c>
      <c r="F69" s="14">
        <v>1318</v>
      </c>
      <c r="G69" s="14">
        <v>692</v>
      </c>
      <c r="H69" s="64">
        <f t="shared" si="9"/>
        <v>626</v>
      </c>
      <c r="I69" s="22">
        <f t="shared" si="10"/>
        <v>0.52176939966796976</v>
      </c>
      <c r="J69" s="15" t="s">
        <v>647</v>
      </c>
      <c r="K69" s="15" t="s">
        <v>647</v>
      </c>
    </row>
    <row r="70" spans="1:11" x14ac:dyDescent="0.2">
      <c r="B70" s="1" t="s">
        <v>642</v>
      </c>
      <c r="C70" s="13">
        <v>4181</v>
      </c>
      <c r="D70" s="15" t="s">
        <v>647</v>
      </c>
      <c r="E70" s="15" t="s">
        <v>84</v>
      </c>
      <c r="F70" s="14">
        <v>1603</v>
      </c>
      <c r="G70" s="14">
        <v>780</v>
      </c>
      <c r="H70" s="64">
        <f t="shared" si="9"/>
        <v>823</v>
      </c>
      <c r="I70" s="22">
        <f t="shared" si="10"/>
        <v>0.53531862994206725</v>
      </c>
      <c r="J70" s="15" t="s">
        <v>647</v>
      </c>
      <c r="K70" s="15" t="s">
        <v>647</v>
      </c>
    </row>
    <row r="71" spans="1:11" ht="18" thickBot="1" x14ac:dyDescent="0.25">
      <c r="B71" s="34"/>
      <c r="C71" s="19"/>
      <c r="D71" s="67"/>
      <c r="E71" s="67"/>
      <c r="F71" s="67"/>
      <c r="G71" s="67"/>
      <c r="H71" s="67"/>
      <c r="I71" s="4"/>
      <c r="J71" s="4"/>
      <c r="K71" s="4"/>
    </row>
    <row r="72" spans="1:11" x14ac:dyDescent="0.2">
      <c r="B72" s="30"/>
      <c r="C72" s="1" t="s">
        <v>648</v>
      </c>
      <c r="F72" s="1" t="s">
        <v>649</v>
      </c>
    </row>
    <row r="73" spans="1:11" x14ac:dyDescent="0.2">
      <c r="A73" s="1"/>
    </row>
  </sheetData>
  <phoneticPr fontId="2"/>
  <pageMargins left="0.43" right="0.43" top="0.52" bottom="0.53" header="0.51200000000000001" footer="0.51200000000000001"/>
  <pageSetup paperSize="12" scale="75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0"/>
  <sheetViews>
    <sheetView showGridLines="0" zoomScale="75" workbookViewId="0"/>
  </sheetViews>
  <sheetFormatPr defaultColWidth="15.875" defaultRowHeight="17.25" x14ac:dyDescent="0.2"/>
  <cols>
    <col min="1" max="1" width="13.375" style="2" customWidth="1"/>
    <col min="2" max="2" width="3.375" style="2" customWidth="1"/>
    <col min="3" max="3" width="5.875" style="2" customWidth="1"/>
    <col min="4" max="4" width="20.875" style="2" customWidth="1"/>
    <col min="5" max="11" width="14.625" style="2" customWidth="1"/>
    <col min="12" max="256" width="15.875" style="2"/>
    <col min="257" max="257" width="13.375" style="2" customWidth="1"/>
    <col min="258" max="258" width="3.375" style="2" customWidth="1"/>
    <col min="259" max="259" width="5.875" style="2" customWidth="1"/>
    <col min="260" max="260" width="20.875" style="2" customWidth="1"/>
    <col min="261" max="267" width="14.625" style="2" customWidth="1"/>
    <col min="268" max="512" width="15.875" style="2"/>
    <col min="513" max="513" width="13.375" style="2" customWidth="1"/>
    <col min="514" max="514" width="3.375" style="2" customWidth="1"/>
    <col min="515" max="515" width="5.875" style="2" customWidth="1"/>
    <col min="516" max="516" width="20.875" style="2" customWidth="1"/>
    <col min="517" max="523" width="14.625" style="2" customWidth="1"/>
    <col min="524" max="768" width="15.875" style="2"/>
    <col min="769" max="769" width="13.375" style="2" customWidth="1"/>
    <col min="770" max="770" width="3.375" style="2" customWidth="1"/>
    <col min="771" max="771" width="5.875" style="2" customWidth="1"/>
    <col min="772" max="772" width="20.875" style="2" customWidth="1"/>
    <col min="773" max="779" width="14.625" style="2" customWidth="1"/>
    <col min="780" max="1024" width="15.875" style="2"/>
    <col min="1025" max="1025" width="13.375" style="2" customWidth="1"/>
    <col min="1026" max="1026" width="3.375" style="2" customWidth="1"/>
    <col min="1027" max="1027" width="5.875" style="2" customWidth="1"/>
    <col min="1028" max="1028" width="20.875" style="2" customWidth="1"/>
    <col min="1029" max="1035" width="14.625" style="2" customWidth="1"/>
    <col min="1036" max="1280" width="15.875" style="2"/>
    <col min="1281" max="1281" width="13.375" style="2" customWidth="1"/>
    <col min="1282" max="1282" width="3.375" style="2" customWidth="1"/>
    <col min="1283" max="1283" width="5.875" style="2" customWidth="1"/>
    <col min="1284" max="1284" width="20.875" style="2" customWidth="1"/>
    <col min="1285" max="1291" width="14.625" style="2" customWidth="1"/>
    <col min="1292" max="1536" width="15.875" style="2"/>
    <col min="1537" max="1537" width="13.375" style="2" customWidth="1"/>
    <col min="1538" max="1538" width="3.375" style="2" customWidth="1"/>
    <col min="1539" max="1539" width="5.875" style="2" customWidth="1"/>
    <col min="1540" max="1540" width="20.875" style="2" customWidth="1"/>
    <col min="1541" max="1547" width="14.625" style="2" customWidth="1"/>
    <col min="1548" max="1792" width="15.875" style="2"/>
    <col min="1793" max="1793" width="13.375" style="2" customWidth="1"/>
    <col min="1794" max="1794" width="3.375" style="2" customWidth="1"/>
    <col min="1795" max="1795" width="5.875" style="2" customWidth="1"/>
    <col min="1796" max="1796" width="20.875" style="2" customWidth="1"/>
    <col min="1797" max="1803" width="14.625" style="2" customWidth="1"/>
    <col min="1804" max="2048" width="15.875" style="2"/>
    <col min="2049" max="2049" width="13.375" style="2" customWidth="1"/>
    <col min="2050" max="2050" width="3.375" style="2" customWidth="1"/>
    <col min="2051" max="2051" width="5.875" style="2" customWidth="1"/>
    <col min="2052" max="2052" width="20.875" style="2" customWidth="1"/>
    <col min="2053" max="2059" width="14.625" style="2" customWidth="1"/>
    <col min="2060" max="2304" width="15.875" style="2"/>
    <col min="2305" max="2305" width="13.375" style="2" customWidth="1"/>
    <col min="2306" max="2306" width="3.375" style="2" customWidth="1"/>
    <col min="2307" max="2307" width="5.875" style="2" customWidth="1"/>
    <col min="2308" max="2308" width="20.875" style="2" customWidth="1"/>
    <col min="2309" max="2315" width="14.625" style="2" customWidth="1"/>
    <col min="2316" max="2560" width="15.875" style="2"/>
    <col min="2561" max="2561" width="13.375" style="2" customWidth="1"/>
    <col min="2562" max="2562" width="3.375" style="2" customWidth="1"/>
    <col min="2563" max="2563" width="5.875" style="2" customWidth="1"/>
    <col min="2564" max="2564" width="20.875" style="2" customWidth="1"/>
    <col min="2565" max="2571" width="14.625" style="2" customWidth="1"/>
    <col min="2572" max="2816" width="15.875" style="2"/>
    <col min="2817" max="2817" width="13.375" style="2" customWidth="1"/>
    <col min="2818" max="2818" width="3.375" style="2" customWidth="1"/>
    <col min="2819" max="2819" width="5.875" style="2" customWidth="1"/>
    <col min="2820" max="2820" width="20.875" style="2" customWidth="1"/>
    <col min="2821" max="2827" width="14.625" style="2" customWidth="1"/>
    <col min="2828" max="3072" width="15.875" style="2"/>
    <col min="3073" max="3073" width="13.375" style="2" customWidth="1"/>
    <col min="3074" max="3074" width="3.375" style="2" customWidth="1"/>
    <col min="3075" max="3075" width="5.875" style="2" customWidth="1"/>
    <col min="3076" max="3076" width="20.875" style="2" customWidth="1"/>
    <col min="3077" max="3083" width="14.625" style="2" customWidth="1"/>
    <col min="3084" max="3328" width="15.875" style="2"/>
    <col min="3329" max="3329" width="13.375" style="2" customWidth="1"/>
    <col min="3330" max="3330" width="3.375" style="2" customWidth="1"/>
    <col min="3331" max="3331" width="5.875" style="2" customWidth="1"/>
    <col min="3332" max="3332" width="20.875" style="2" customWidth="1"/>
    <col min="3333" max="3339" width="14.625" style="2" customWidth="1"/>
    <col min="3340" max="3584" width="15.875" style="2"/>
    <col min="3585" max="3585" width="13.375" style="2" customWidth="1"/>
    <col min="3586" max="3586" width="3.375" style="2" customWidth="1"/>
    <col min="3587" max="3587" width="5.875" style="2" customWidth="1"/>
    <col min="3588" max="3588" width="20.875" style="2" customWidth="1"/>
    <col min="3589" max="3595" width="14.625" style="2" customWidth="1"/>
    <col min="3596" max="3840" width="15.875" style="2"/>
    <col min="3841" max="3841" width="13.375" style="2" customWidth="1"/>
    <col min="3842" max="3842" width="3.375" style="2" customWidth="1"/>
    <col min="3843" max="3843" width="5.875" style="2" customWidth="1"/>
    <col min="3844" max="3844" width="20.875" style="2" customWidth="1"/>
    <col min="3845" max="3851" width="14.625" style="2" customWidth="1"/>
    <col min="3852" max="4096" width="15.875" style="2"/>
    <col min="4097" max="4097" width="13.375" style="2" customWidth="1"/>
    <col min="4098" max="4098" width="3.375" style="2" customWidth="1"/>
    <col min="4099" max="4099" width="5.875" style="2" customWidth="1"/>
    <col min="4100" max="4100" width="20.875" style="2" customWidth="1"/>
    <col min="4101" max="4107" width="14.625" style="2" customWidth="1"/>
    <col min="4108" max="4352" width="15.875" style="2"/>
    <col min="4353" max="4353" width="13.375" style="2" customWidth="1"/>
    <col min="4354" max="4354" width="3.375" style="2" customWidth="1"/>
    <col min="4355" max="4355" width="5.875" style="2" customWidth="1"/>
    <col min="4356" max="4356" width="20.875" style="2" customWidth="1"/>
    <col min="4357" max="4363" width="14.625" style="2" customWidth="1"/>
    <col min="4364" max="4608" width="15.875" style="2"/>
    <col min="4609" max="4609" width="13.375" style="2" customWidth="1"/>
    <col min="4610" max="4610" width="3.375" style="2" customWidth="1"/>
    <col min="4611" max="4611" width="5.875" style="2" customWidth="1"/>
    <col min="4612" max="4612" width="20.875" style="2" customWidth="1"/>
    <col min="4613" max="4619" width="14.625" style="2" customWidth="1"/>
    <col min="4620" max="4864" width="15.875" style="2"/>
    <col min="4865" max="4865" width="13.375" style="2" customWidth="1"/>
    <col min="4866" max="4866" width="3.375" style="2" customWidth="1"/>
    <col min="4867" max="4867" width="5.875" style="2" customWidth="1"/>
    <col min="4868" max="4868" width="20.875" style="2" customWidth="1"/>
    <col min="4869" max="4875" width="14.625" style="2" customWidth="1"/>
    <col min="4876" max="5120" width="15.875" style="2"/>
    <col min="5121" max="5121" width="13.375" style="2" customWidth="1"/>
    <col min="5122" max="5122" width="3.375" style="2" customWidth="1"/>
    <col min="5123" max="5123" width="5.875" style="2" customWidth="1"/>
    <col min="5124" max="5124" width="20.875" style="2" customWidth="1"/>
    <col min="5125" max="5131" width="14.625" style="2" customWidth="1"/>
    <col min="5132" max="5376" width="15.875" style="2"/>
    <col min="5377" max="5377" width="13.375" style="2" customWidth="1"/>
    <col min="5378" max="5378" width="3.375" style="2" customWidth="1"/>
    <col min="5379" max="5379" width="5.875" style="2" customWidth="1"/>
    <col min="5380" max="5380" width="20.875" style="2" customWidth="1"/>
    <col min="5381" max="5387" width="14.625" style="2" customWidth="1"/>
    <col min="5388" max="5632" width="15.875" style="2"/>
    <col min="5633" max="5633" width="13.375" style="2" customWidth="1"/>
    <col min="5634" max="5634" width="3.375" style="2" customWidth="1"/>
    <col min="5635" max="5635" width="5.875" style="2" customWidth="1"/>
    <col min="5636" max="5636" width="20.875" style="2" customWidth="1"/>
    <col min="5637" max="5643" width="14.625" style="2" customWidth="1"/>
    <col min="5644" max="5888" width="15.875" style="2"/>
    <col min="5889" max="5889" width="13.375" style="2" customWidth="1"/>
    <col min="5890" max="5890" width="3.375" style="2" customWidth="1"/>
    <col min="5891" max="5891" width="5.875" style="2" customWidth="1"/>
    <col min="5892" max="5892" width="20.875" style="2" customWidth="1"/>
    <col min="5893" max="5899" width="14.625" style="2" customWidth="1"/>
    <col min="5900" max="6144" width="15.875" style="2"/>
    <col min="6145" max="6145" width="13.375" style="2" customWidth="1"/>
    <col min="6146" max="6146" width="3.375" style="2" customWidth="1"/>
    <col min="6147" max="6147" width="5.875" style="2" customWidth="1"/>
    <col min="6148" max="6148" width="20.875" style="2" customWidth="1"/>
    <col min="6149" max="6155" width="14.625" style="2" customWidth="1"/>
    <col min="6156" max="6400" width="15.875" style="2"/>
    <col min="6401" max="6401" width="13.375" style="2" customWidth="1"/>
    <col min="6402" max="6402" width="3.375" style="2" customWidth="1"/>
    <col min="6403" max="6403" width="5.875" style="2" customWidth="1"/>
    <col min="6404" max="6404" width="20.875" style="2" customWidth="1"/>
    <col min="6405" max="6411" width="14.625" style="2" customWidth="1"/>
    <col min="6412" max="6656" width="15.875" style="2"/>
    <col min="6657" max="6657" width="13.375" style="2" customWidth="1"/>
    <col min="6658" max="6658" width="3.375" style="2" customWidth="1"/>
    <col min="6659" max="6659" width="5.875" style="2" customWidth="1"/>
    <col min="6660" max="6660" width="20.875" style="2" customWidth="1"/>
    <col min="6661" max="6667" width="14.625" style="2" customWidth="1"/>
    <col min="6668" max="6912" width="15.875" style="2"/>
    <col min="6913" max="6913" width="13.375" style="2" customWidth="1"/>
    <col min="6914" max="6914" width="3.375" style="2" customWidth="1"/>
    <col min="6915" max="6915" width="5.875" style="2" customWidth="1"/>
    <col min="6916" max="6916" width="20.875" style="2" customWidth="1"/>
    <col min="6917" max="6923" width="14.625" style="2" customWidth="1"/>
    <col min="6924" max="7168" width="15.875" style="2"/>
    <col min="7169" max="7169" width="13.375" style="2" customWidth="1"/>
    <col min="7170" max="7170" width="3.375" style="2" customWidth="1"/>
    <col min="7171" max="7171" width="5.875" style="2" customWidth="1"/>
    <col min="7172" max="7172" width="20.875" style="2" customWidth="1"/>
    <col min="7173" max="7179" width="14.625" style="2" customWidth="1"/>
    <col min="7180" max="7424" width="15.875" style="2"/>
    <col min="7425" max="7425" width="13.375" style="2" customWidth="1"/>
    <col min="7426" max="7426" width="3.375" style="2" customWidth="1"/>
    <col min="7427" max="7427" width="5.875" style="2" customWidth="1"/>
    <col min="7428" max="7428" width="20.875" style="2" customWidth="1"/>
    <col min="7429" max="7435" width="14.625" style="2" customWidth="1"/>
    <col min="7436" max="7680" width="15.875" style="2"/>
    <col min="7681" max="7681" width="13.375" style="2" customWidth="1"/>
    <col min="7682" max="7682" width="3.375" style="2" customWidth="1"/>
    <col min="7683" max="7683" width="5.875" style="2" customWidth="1"/>
    <col min="7684" max="7684" width="20.875" style="2" customWidth="1"/>
    <col min="7685" max="7691" width="14.625" style="2" customWidth="1"/>
    <col min="7692" max="7936" width="15.875" style="2"/>
    <col min="7937" max="7937" width="13.375" style="2" customWidth="1"/>
    <col min="7938" max="7938" width="3.375" style="2" customWidth="1"/>
    <col min="7939" max="7939" width="5.875" style="2" customWidth="1"/>
    <col min="7940" max="7940" width="20.875" style="2" customWidth="1"/>
    <col min="7941" max="7947" width="14.625" style="2" customWidth="1"/>
    <col min="7948" max="8192" width="15.875" style="2"/>
    <col min="8193" max="8193" width="13.375" style="2" customWidth="1"/>
    <col min="8194" max="8194" width="3.375" style="2" customWidth="1"/>
    <col min="8195" max="8195" width="5.875" style="2" customWidth="1"/>
    <col min="8196" max="8196" width="20.875" style="2" customWidth="1"/>
    <col min="8197" max="8203" width="14.625" style="2" customWidth="1"/>
    <col min="8204" max="8448" width="15.875" style="2"/>
    <col min="8449" max="8449" width="13.375" style="2" customWidth="1"/>
    <col min="8450" max="8450" width="3.375" style="2" customWidth="1"/>
    <col min="8451" max="8451" width="5.875" style="2" customWidth="1"/>
    <col min="8452" max="8452" width="20.875" style="2" customWidth="1"/>
    <col min="8453" max="8459" width="14.625" style="2" customWidth="1"/>
    <col min="8460" max="8704" width="15.875" style="2"/>
    <col min="8705" max="8705" width="13.375" style="2" customWidth="1"/>
    <col min="8706" max="8706" width="3.375" style="2" customWidth="1"/>
    <col min="8707" max="8707" width="5.875" style="2" customWidth="1"/>
    <col min="8708" max="8708" width="20.875" style="2" customWidth="1"/>
    <col min="8709" max="8715" width="14.625" style="2" customWidth="1"/>
    <col min="8716" max="8960" width="15.875" style="2"/>
    <col min="8961" max="8961" width="13.375" style="2" customWidth="1"/>
    <col min="8962" max="8962" width="3.375" style="2" customWidth="1"/>
    <col min="8963" max="8963" width="5.875" style="2" customWidth="1"/>
    <col min="8964" max="8964" width="20.875" style="2" customWidth="1"/>
    <col min="8965" max="8971" width="14.625" style="2" customWidth="1"/>
    <col min="8972" max="9216" width="15.875" style="2"/>
    <col min="9217" max="9217" width="13.375" style="2" customWidth="1"/>
    <col min="9218" max="9218" width="3.375" style="2" customWidth="1"/>
    <col min="9219" max="9219" width="5.875" style="2" customWidth="1"/>
    <col min="9220" max="9220" width="20.875" style="2" customWidth="1"/>
    <col min="9221" max="9227" width="14.625" style="2" customWidth="1"/>
    <col min="9228" max="9472" width="15.875" style="2"/>
    <col min="9473" max="9473" width="13.375" style="2" customWidth="1"/>
    <col min="9474" max="9474" width="3.375" style="2" customWidth="1"/>
    <col min="9475" max="9475" width="5.875" style="2" customWidth="1"/>
    <col min="9476" max="9476" width="20.875" style="2" customWidth="1"/>
    <col min="9477" max="9483" width="14.625" style="2" customWidth="1"/>
    <col min="9484" max="9728" width="15.875" style="2"/>
    <col min="9729" max="9729" width="13.375" style="2" customWidth="1"/>
    <col min="9730" max="9730" width="3.375" style="2" customWidth="1"/>
    <col min="9731" max="9731" width="5.875" style="2" customWidth="1"/>
    <col min="9732" max="9732" width="20.875" style="2" customWidth="1"/>
    <col min="9733" max="9739" width="14.625" style="2" customWidth="1"/>
    <col min="9740" max="9984" width="15.875" style="2"/>
    <col min="9985" max="9985" width="13.375" style="2" customWidth="1"/>
    <col min="9986" max="9986" width="3.375" style="2" customWidth="1"/>
    <col min="9987" max="9987" width="5.875" style="2" customWidth="1"/>
    <col min="9988" max="9988" width="20.875" style="2" customWidth="1"/>
    <col min="9989" max="9995" width="14.625" style="2" customWidth="1"/>
    <col min="9996" max="10240" width="15.875" style="2"/>
    <col min="10241" max="10241" width="13.375" style="2" customWidth="1"/>
    <col min="10242" max="10242" width="3.375" style="2" customWidth="1"/>
    <col min="10243" max="10243" width="5.875" style="2" customWidth="1"/>
    <col min="10244" max="10244" width="20.875" style="2" customWidth="1"/>
    <col min="10245" max="10251" width="14.625" style="2" customWidth="1"/>
    <col min="10252" max="10496" width="15.875" style="2"/>
    <col min="10497" max="10497" width="13.375" style="2" customWidth="1"/>
    <col min="10498" max="10498" width="3.375" style="2" customWidth="1"/>
    <col min="10499" max="10499" width="5.875" style="2" customWidth="1"/>
    <col min="10500" max="10500" width="20.875" style="2" customWidth="1"/>
    <col min="10501" max="10507" width="14.625" style="2" customWidth="1"/>
    <col min="10508" max="10752" width="15.875" style="2"/>
    <col min="10753" max="10753" width="13.375" style="2" customWidth="1"/>
    <col min="10754" max="10754" width="3.375" style="2" customWidth="1"/>
    <col min="10755" max="10755" width="5.875" style="2" customWidth="1"/>
    <col min="10756" max="10756" width="20.875" style="2" customWidth="1"/>
    <col min="10757" max="10763" width="14.625" style="2" customWidth="1"/>
    <col min="10764" max="11008" width="15.875" style="2"/>
    <col min="11009" max="11009" width="13.375" style="2" customWidth="1"/>
    <col min="11010" max="11010" width="3.375" style="2" customWidth="1"/>
    <col min="11011" max="11011" width="5.875" style="2" customWidth="1"/>
    <col min="11012" max="11012" width="20.875" style="2" customWidth="1"/>
    <col min="11013" max="11019" width="14.625" style="2" customWidth="1"/>
    <col min="11020" max="11264" width="15.875" style="2"/>
    <col min="11265" max="11265" width="13.375" style="2" customWidth="1"/>
    <col min="11266" max="11266" width="3.375" style="2" customWidth="1"/>
    <col min="11267" max="11267" width="5.875" style="2" customWidth="1"/>
    <col min="11268" max="11268" width="20.875" style="2" customWidth="1"/>
    <col min="11269" max="11275" width="14.625" style="2" customWidth="1"/>
    <col min="11276" max="11520" width="15.875" style="2"/>
    <col min="11521" max="11521" width="13.375" style="2" customWidth="1"/>
    <col min="11522" max="11522" width="3.375" style="2" customWidth="1"/>
    <col min="11523" max="11523" width="5.875" style="2" customWidth="1"/>
    <col min="11524" max="11524" width="20.875" style="2" customWidth="1"/>
    <col min="11525" max="11531" width="14.625" style="2" customWidth="1"/>
    <col min="11532" max="11776" width="15.875" style="2"/>
    <col min="11777" max="11777" width="13.375" style="2" customWidth="1"/>
    <col min="11778" max="11778" width="3.375" style="2" customWidth="1"/>
    <col min="11779" max="11779" width="5.875" style="2" customWidth="1"/>
    <col min="11780" max="11780" width="20.875" style="2" customWidth="1"/>
    <col min="11781" max="11787" width="14.625" style="2" customWidth="1"/>
    <col min="11788" max="12032" width="15.875" style="2"/>
    <col min="12033" max="12033" width="13.375" style="2" customWidth="1"/>
    <col min="12034" max="12034" width="3.375" style="2" customWidth="1"/>
    <col min="12035" max="12035" width="5.875" style="2" customWidth="1"/>
    <col min="12036" max="12036" width="20.875" style="2" customWidth="1"/>
    <col min="12037" max="12043" width="14.625" style="2" customWidth="1"/>
    <col min="12044" max="12288" width="15.875" style="2"/>
    <col min="12289" max="12289" width="13.375" style="2" customWidth="1"/>
    <col min="12290" max="12290" width="3.375" style="2" customWidth="1"/>
    <col min="12291" max="12291" width="5.875" style="2" customWidth="1"/>
    <col min="12292" max="12292" width="20.875" style="2" customWidth="1"/>
    <col min="12293" max="12299" width="14.625" style="2" customWidth="1"/>
    <col min="12300" max="12544" width="15.875" style="2"/>
    <col min="12545" max="12545" width="13.375" style="2" customWidth="1"/>
    <col min="12546" max="12546" width="3.375" style="2" customWidth="1"/>
    <col min="12547" max="12547" width="5.875" style="2" customWidth="1"/>
    <col min="12548" max="12548" width="20.875" style="2" customWidth="1"/>
    <col min="12549" max="12555" width="14.625" style="2" customWidth="1"/>
    <col min="12556" max="12800" width="15.875" style="2"/>
    <col min="12801" max="12801" width="13.375" style="2" customWidth="1"/>
    <col min="12802" max="12802" width="3.375" style="2" customWidth="1"/>
    <col min="12803" max="12803" width="5.875" style="2" customWidth="1"/>
    <col min="12804" max="12804" width="20.875" style="2" customWidth="1"/>
    <col min="12805" max="12811" width="14.625" style="2" customWidth="1"/>
    <col min="12812" max="13056" width="15.875" style="2"/>
    <col min="13057" max="13057" width="13.375" style="2" customWidth="1"/>
    <col min="13058" max="13058" width="3.375" style="2" customWidth="1"/>
    <col min="13059" max="13059" width="5.875" style="2" customWidth="1"/>
    <col min="13060" max="13060" width="20.875" style="2" customWidth="1"/>
    <col min="13061" max="13067" width="14.625" style="2" customWidth="1"/>
    <col min="13068" max="13312" width="15.875" style="2"/>
    <col min="13313" max="13313" width="13.375" style="2" customWidth="1"/>
    <col min="13314" max="13314" width="3.375" style="2" customWidth="1"/>
    <col min="13315" max="13315" width="5.875" style="2" customWidth="1"/>
    <col min="13316" max="13316" width="20.875" style="2" customWidth="1"/>
    <col min="13317" max="13323" width="14.625" style="2" customWidth="1"/>
    <col min="13324" max="13568" width="15.875" style="2"/>
    <col min="13569" max="13569" width="13.375" style="2" customWidth="1"/>
    <col min="13570" max="13570" width="3.375" style="2" customWidth="1"/>
    <col min="13571" max="13571" width="5.875" style="2" customWidth="1"/>
    <col min="13572" max="13572" width="20.875" style="2" customWidth="1"/>
    <col min="13573" max="13579" width="14.625" style="2" customWidth="1"/>
    <col min="13580" max="13824" width="15.875" style="2"/>
    <col min="13825" max="13825" width="13.375" style="2" customWidth="1"/>
    <col min="13826" max="13826" width="3.375" style="2" customWidth="1"/>
    <col min="13827" max="13827" width="5.875" style="2" customWidth="1"/>
    <col min="13828" max="13828" width="20.875" style="2" customWidth="1"/>
    <col min="13829" max="13835" width="14.625" style="2" customWidth="1"/>
    <col min="13836" max="14080" width="15.875" style="2"/>
    <col min="14081" max="14081" width="13.375" style="2" customWidth="1"/>
    <col min="14082" max="14082" width="3.375" style="2" customWidth="1"/>
    <col min="14083" max="14083" width="5.875" style="2" customWidth="1"/>
    <col min="14084" max="14084" width="20.875" style="2" customWidth="1"/>
    <col min="14085" max="14091" width="14.625" style="2" customWidth="1"/>
    <col min="14092" max="14336" width="15.875" style="2"/>
    <col min="14337" max="14337" width="13.375" style="2" customWidth="1"/>
    <col min="14338" max="14338" width="3.375" style="2" customWidth="1"/>
    <col min="14339" max="14339" width="5.875" style="2" customWidth="1"/>
    <col min="14340" max="14340" width="20.875" style="2" customWidth="1"/>
    <col min="14341" max="14347" width="14.625" style="2" customWidth="1"/>
    <col min="14348" max="14592" width="15.875" style="2"/>
    <col min="14593" max="14593" width="13.375" style="2" customWidth="1"/>
    <col min="14594" max="14594" width="3.375" style="2" customWidth="1"/>
    <col min="14595" max="14595" width="5.875" style="2" customWidth="1"/>
    <col min="14596" max="14596" width="20.875" style="2" customWidth="1"/>
    <col min="14597" max="14603" width="14.625" style="2" customWidth="1"/>
    <col min="14604" max="14848" width="15.875" style="2"/>
    <col min="14849" max="14849" width="13.375" style="2" customWidth="1"/>
    <col min="14850" max="14850" width="3.375" style="2" customWidth="1"/>
    <col min="14851" max="14851" width="5.875" style="2" customWidth="1"/>
    <col min="14852" max="14852" width="20.875" style="2" customWidth="1"/>
    <col min="14853" max="14859" width="14.625" style="2" customWidth="1"/>
    <col min="14860" max="15104" width="15.875" style="2"/>
    <col min="15105" max="15105" width="13.375" style="2" customWidth="1"/>
    <col min="15106" max="15106" width="3.375" style="2" customWidth="1"/>
    <col min="15107" max="15107" width="5.875" style="2" customWidth="1"/>
    <col min="15108" max="15108" width="20.875" style="2" customWidth="1"/>
    <col min="15109" max="15115" width="14.625" style="2" customWidth="1"/>
    <col min="15116" max="15360" width="15.875" style="2"/>
    <col min="15361" max="15361" width="13.375" style="2" customWidth="1"/>
    <col min="15362" max="15362" width="3.375" style="2" customWidth="1"/>
    <col min="15363" max="15363" width="5.875" style="2" customWidth="1"/>
    <col min="15364" max="15364" width="20.875" style="2" customWidth="1"/>
    <col min="15365" max="15371" width="14.625" style="2" customWidth="1"/>
    <col min="15372" max="15616" width="15.875" style="2"/>
    <col min="15617" max="15617" width="13.375" style="2" customWidth="1"/>
    <col min="15618" max="15618" width="3.375" style="2" customWidth="1"/>
    <col min="15619" max="15619" width="5.875" style="2" customWidth="1"/>
    <col min="15620" max="15620" width="20.875" style="2" customWidth="1"/>
    <col min="15621" max="15627" width="14.625" style="2" customWidth="1"/>
    <col min="15628" max="15872" width="15.875" style="2"/>
    <col min="15873" max="15873" width="13.375" style="2" customWidth="1"/>
    <col min="15874" max="15874" width="3.375" style="2" customWidth="1"/>
    <col min="15875" max="15875" width="5.875" style="2" customWidth="1"/>
    <col min="15876" max="15876" width="20.875" style="2" customWidth="1"/>
    <col min="15877" max="15883" width="14.625" style="2" customWidth="1"/>
    <col min="15884" max="16128" width="15.875" style="2"/>
    <col min="16129" max="16129" width="13.375" style="2" customWidth="1"/>
    <col min="16130" max="16130" width="3.375" style="2" customWidth="1"/>
    <col min="16131" max="16131" width="5.875" style="2" customWidth="1"/>
    <col min="16132" max="16132" width="20.875" style="2" customWidth="1"/>
    <col min="16133" max="16139" width="14.625" style="2" customWidth="1"/>
    <col min="16140" max="16384" width="15.875" style="2"/>
  </cols>
  <sheetData>
    <row r="1" spans="1:12" x14ac:dyDescent="0.2">
      <c r="A1" s="1"/>
    </row>
    <row r="6" spans="1:12" x14ac:dyDescent="0.2">
      <c r="F6" s="3" t="s">
        <v>650</v>
      </c>
    </row>
    <row r="7" spans="1:12" x14ac:dyDescent="0.2">
      <c r="G7" s="1" t="s">
        <v>651</v>
      </c>
    </row>
    <row r="8" spans="1:12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21" t="s">
        <v>652</v>
      </c>
    </row>
    <row r="9" spans="1:12" x14ac:dyDescent="0.2">
      <c r="E9" s="6" t="s">
        <v>653</v>
      </c>
      <c r="F9" s="6" t="s">
        <v>654</v>
      </c>
      <c r="G9" s="6" t="s">
        <v>655</v>
      </c>
      <c r="H9" s="6" t="s">
        <v>656</v>
      </c>
      <c r="I9" s="6" t="s">
        <v>657</v>
      </c>
      <c r="J9" s="6" t="s">
        <v>658</v>
      </c>
      <c r="K9" s="6" t="s">
        <v>659</v>
      </c>
    </row>
    <row r="10" spans="1:12" x14ac:dyDescent="0.2">
      <c r="B10" s="8"/>
      <c r="C10" s="8"/>
      <c r="D10" s="8"/>
      <c r="E10" s="9" t="s">
        <v>660</v>
      </c>
      <c r="F10" s="9" t="s">
        <v>661</v>
      </c>
      <c r="G10" s="9" t="s">
        <v>662</v>
      </c>
      <c r="H10" s="9" t="s">
        <v>663</v>
      </c>
      <c r="I10" s="9" t="s">
        <v>664</v>
      </c>
      <c r="J10" s="9" t="s">
        <v>665</v>
      </c>
      <c r="K10" s="9" t="s">
        <v>666</v>
      </c>
    </row>
    <row r="11" spans="1:12" x14ac:dyDescent="0.2">
      <c r="E11" s="7"/>
      <c r="K11" s="28"/>
    </row>
    <row r="12" spans="1:12" x14ac:dyDescent="0.2">
      <c r="C12" s="30"/>
      <c r="D12" s="3" t="s">
        <v>535</v>
      </c>
      <c r="E12" s="29">
        <f t="shared" ref="E12:K12" si="0">SUM(E14:E57)-E18-E41</f>
        <v>44925</v>
      </c>
      <c r="F12" s="30">
        <f t="shared" si="0"/>
        <v>44169</v>
      </c>
      <c r="G12" s="30">
        <f t="shared" si="0"/>
        <v>44935</v>
      </c>
      <c r="H12" s="30">
        <f t="shared" si="0"/>
        <v>51055</v>
      </c>
      <c r="I12" s="30">
        <f t="shared" si="0"/>
        <v>49153</v>
      </c>
      <c r="J12" s="30">
        <f t="shared" si="0"/>
        <v>44654</v>
      </c>
      <c r="K12" s="141">
        <f t="shared" si="0"/>
        <v>45698</v>
      </c>
      <c r="L12" s="28"/>
    </row>
    <row r="13" spans="1:12" x14ac:dyDescent="0.2">
      <c r="E13" s="7"/>
      <c r="K13" s="28"/>
      <c r="L13" s="28"/>
    </row>
    <row r="14" spans="1:12" x14ac:dyDescent="0.2">
      <c r="C14" s="1" t="s">
        <v>167</v>
      </c>
      <c r="E14" s="13">
        <v>369</v>
      </c>
      <c r="F14" s="14">
        <v>245</v>
      </c>
      <c r="G14" s="14">
        <v>347</v>
      </c>
      <c r="H14" s="14">
        <v>270</v>
      </c>
      <c r="I14" s="14">
        <v>364</v>
      </c>
      <c r="J14" s="14">
        <v>387</v>
      </c>
      <c r="K14" s="26">
        <v>542</v>
      </c>
      <c r="L14" s="28"/>
    </row>
    <row r="15" spans="1:12" x14ac:dyDescent="0.2">
      <c r="C15" s="1" t="s">
        <v>667</v>
      </c>
      <c r="E15" s="13">
        <v>31</v>
      </c>
      <c r="F15" s="14">
        <v>19</v>
      </c>
      <c r="G15" s="14">
        <v>31</v>
      </c>
      <c r="H15" s="14">
        <v>21</v>
      </c>
      <c r="I15" s="14">
        <v>18</v>
      </c>
      <c r="J15" s="14">
        <v>4</v>
      </c>
      <c r="K15" s="26">
        <v>9</v>
      </c>
      <c r="L15" s="28"/>
    </row>
    <row r="16" spans="1:12" x14ac:dyDescent="0.2">
      <c r="C16" s="1" t="s">
        <v>169</v>
      </c>
      <c r="E16" s="13">
        <v>6402</v>
      </c>
      <c r="F16" s="14">
        <v>5868</v>
      </c>
      <c r="G16" s="14">
        <v>6481</v>
      </c>
      <c r="H16" s="14">
        <v>7171</v>
      </c>
      <c r="I16" s="14">
        <v>5932</v>
      </c>
      <c r="J16" s="14">
        <v>4669</v>
      </c>
      <c r="K16" s="26">
        <v>4267</v>
      </c>
      <c r="L16" s="28"/>
    </row>
    <row r="17" spans="3:12" x14ac:dyDescent="0.2">
      <c r="E17" s="13"/>
      <c r="K17" s="28"/>
      <c r="L17" s="28"/>
    </row>
    <row r="18" spans="3:12" x14ac:dyDescent="0.2">
      <c r="C18" s="1" t="s">
        <v>170</v>
      </c>
      <c r="E18" s="62">
        <f t="shared" ref="E18:K18" si="1">SUM(E20:E48)-E41</f>
        <v>11043</v>
      </c>
      <c r="F18" s="64">
        <f t="shared" si="1"/>
        <v>10307</v>
      </c>
      <c r="G18" s="64">
        <f t="shared" si="1"/>
        <v>9850</v>
      </c>
      <c r="H18" s="64">
        <f t="shared" si="1"/>
        <v>11530</v>
      </c>
      <c r="I18" s="64">
        <f t="shared" si="1"/>
        <v>10679</v>
      </c>
      <c r="J18" s="64">
        <f t="shared" si="1"/>
        <v>7888</v>
      </c>
      <c r="K18" s="142">
        <f t="shared" si="1"/>
        <v>8393</v>
      </c>
      <c r="L18" s="28"/>
    </row>
    <row r="19" spans="3:12" x14ac:dyDescent="0.2">
      <c r="E19" s="13"/>
      <c r="K19" s="28"/>
      <c r="L19" s="28"/>
    </row>
    <row r="20" spans="3:12" x14ac:dyDescent="0.2">
      <c r="C20" s="1" t="s">
        <v>668</v>
      </c>
      <c r="E20" s="13">
        <v>1878</v>
      </c>
      <c r="F20" s="14">
        <v>1741</v>
      </c>
      <c r="G20" s="14">
        <v>1867</v>
      </c>
      <c r="H20" s="14">
        <v>2248</v>
      </c>
      <c r="I20" s="14">
        <v>1977</v>
      </c>
      <c r="J20" s="14">
        <v>1733</v>
      </c>
      <c r="K20" s="26">
        <v>1807</v>
      </c>
      <c r="L20" s="28"/>
    </row>
    <row r="21" spans="3:12" x14ac:dyDescent="0.2">
      <c r="C21" s="1" t="s">
        <v>669</v>
      </c>
      <c r="E21" s="13">
        <v>258</v>
      </c>
      <c r="F21" s="14">
        <v>280</v>
      </c>
      <c r="G21" s="14">
        <v>221</v>
      </c>
      <c r="H21" s="14">
        <v>267</v>
      </c>
      <c r="I21" s="14">
        <v>226</v>
      </c>
      <c r="J21" s="14">
        <v>276</v>
      </c>
      <c r="K21" s="26">
        <v>324</v>
      </c>
      <c r="L21" s="28"/>
    </row>
    <row r="22" spans="3:12" x14ac:dyDescent="0.2">
      <c r="C22" s="1" t="s">
        <v>670</v>
      </c>
      <c r="E22" s="13">
        <v>1238</v>
      </c>
      <c r="F22" s="14">
        <v>922</v>
      </c>
      <c r="G22" s="14">
        <v>986</v>
      </c>
      <c r="H22" s="14">
        <v>1268</v>
      </c>
      <c r="I22" s="14">
        <v>1073</v>
      </c>
      <c r="J22" s="14">
        <v>723</v>
      </c>
      <c r="K22" s="26">
        <v>687</v>
      </c>
      <c r="L22" s="28"/>
    </row>
    <row r="23" spans="3:12" x14ac:dyDescent="0.2">
      <c r="E23" s="7"/>
      <c r="F23" s="14"/>
      <c r="G23" s="14"/>
      <c r="H23" s="14"/>
      <c r="I23" s="14"/>
      <c r="J23" s="14"/>
      <c r="K23" s="26"/>
      <c r="L23" s="28"/>
    </row>
    <row r="24" spans="3:12" x14ac:dyDescent="0.2">
      <c r="C24" s="1" t="s">
        <v>671</v>
      </c>
      <c r="E24" s="13">
        <v>1572</v>
      </c>
      <c r="F24" s="14">
        <v>1513</v>
      </c>
      <c r="G24" s="14">
        <v>1423</v>
      </c>
      <c r="H24" s="14">
        <v>1438</v>
      </c>
      <c r="I24" s="14">
        <v>1381</v>
      </c>
      <c r="J24" s="14">
        <v>1089</v>
      </c>
      <c r="K24" s="26">
        <v>1114</v>
      </c>
      <c r="L24" s="28"/>
    </row>
    <row r="25" spans="3:12" x14ac:dyDescent="0.2">
      <c r="C25" s="1" t="s">
        <v>672</v>
      </c>
      <c r="E25" s="13">
        <v>790</v>
      </c>
      <c r="F25" s="14">
        <v>767</v>
      </c>
      <c r="G25" s="14">
        <v>629</v>
      </c>
      <c r="H25" s="14">
        <v>722</v>
      </c>
      <c r="I25" s="14">
        <v>472</v>
      </c>
      <c r="J25" s="14">
        <v>352</v>
      </c>
      <c r="K25" s="26">
        <v>342</v>
      </c>
      <c r="L25" s="28"/>
    </row>
    <row r="26" spans="3:12" x14ac:dyDescent="0.2">
      <c r="C26" s="1" t="s">
        <v>673</v>
      </c>
      <c r="E26" s="13">
        <v>494</v>
      </c>
      <c r="F26" s="14">
        <v>492</v>
      </c>
      <c r="G26" s="14">
        <v>494</v>
      </c>
      <c r="H26" s="14">
        <v>434</v>
      </c>
      <c r="I26" s="14">
        <v>378</v>
      </c>
      <c r="J26" s="14">
        <v>341</v>
      </c>
      <c r="K26" s="26">
        <v>300</v>
      </c>
      <c r="L26" s="28"/>
    </row>
    <row r="27" spans="3:12" x14ac:dyDescent="0.2">
      <c r="E27" s="7"/>
      <c r="F27" s="14"/>
      <c r="G27" s="14"/>
      <c r="H27" s="14"/>
      <c r="I27" s="14"/>
      <c r="J27" s="14"/>
      <c r="K27" s="26"/>
      <c r="L27" s="28"/>
    </row>
    <row r="28" spans="3:12" x14ac:dyDescent="0.2">
      <c r="C28" s="1" t="s">
        <v>674</v>
      </c>
      <c r="E28" s="13">
        <v>125</v>
      </c>
      <c r="F28" s="14">
        <v>95</v>
      </c>
      <c r="G28" s="14">
        <v>74</v>
      </c>
      <c r="H28" s="14">
        <v>86</v>
      </c>
      <c r="I28" s="14">
        <v>93</v>
      </c>
      <c r="J28" s="14">
        <v>124</v>
      </c>
      <c r="K28" s="26">
        <v>111</v>
      </c>
      <c r="L28" s="28"/>
    </row>
    <row r="29" spans="3:12" x14ac:dyDescent="0.2">
      <c r="C29" s="1" t="s">
        <v>675</v>
      </c>
      <c r="E29" s="13">
        <v>229</v>
      </c>
      <c r="F29" s="14">
        <v>232</v>
      </c>
      <c r="G29" s="14">
        <v>221</v>
      </c>
      <c r="H29" s="14">
        <v>266</v>
      </c>
      <c r="I29" s="14">
        <v>236</v>
      </c>
      <c r="J29" s="14">
        <v>183</v>
      </c>
      <c r="K29" s="26">
        <v>265</v>
      </c>
      <c r="L29" s="28"/>
    </row>
    <row r="30" spans="3:12" x14ac:dyDescent="0.2">
      <c r="C30" s="1" t="s">
        <v>676</v>
      </c>
      <c r="E30" s="13">
        <v>260</v>
      </c>
      <c r="F30" s="14">
        <v>344</v>
      </c>
      <c r="G30" s="14">
        <v>308</v>
      </c>
      <c r="H30" s="14">
        <v>454</v>
      </c>
      <c r="I30" s="14">
        <v>603</v>
      </c>
      <c r="J30" s="14">
        <v>372</v>
      </c>
      <c r="K30" s="26">
        <v>461</v>
      </c>
      <c r="L30" s="28"/>
    </row>
    <row r="31" spans="3:12" x14ac:dyDescent="0.2">
      <c r="E31" s="7"/>
      <c r="F31" s="14"/>
      <c r="G31" s="14"/>
      <c r="H31" s="14"/>
      <c r="I31" s="14"/>
      <c r="J31" s="14"/>
      <c r="K31" s="26"/>
      <c r="L31" s="28"/>
    </row>
    <row r="32" spans="3:12" x14ac:dyDescent="0.2">
      <c r="C32" s="1" t="s">
        <v>677</v>
      </c>
      <c r="E32" s="13">
        <v>15</v>
      </c>
      <c r="F32" s="14">
        <v>37</v>
      </c>
      <c r="G32" s="14">
        <v>42</v>
      </c>
      <c r="H32" s="14">
        <v>27</v>
      </c>
      <c r="I32" s="14">
        <v>27</v>
      </c>
      <c r="J32" s="14">
        <v>7</v>
      </c>
      <c r="K32" s="26">
        <v>14</v>
      </c>
      <c r="L32" s="28"/>
    </row>
    <row r="33" spans="3:12" x14ac:dyDescent="0.2">
      <c r="C33" s="1" t="s">
        <v>678</v>
      </c>
      <c r="E33" s="13">
        <v>547</v>
      </c>
      <c r="F33" s="14">
        <v>345</v>
      </c>
      <c r="G33" s="14">
        <v>305</v>
      </c>
      <c r="H33" s="14">
        <v>361</v>
      </c>
      <c r="I33" s="14">
        <v>347</v>
      </c>
      <c r="J33" s="14">
        <v>311</v>
      </c>
      <c r="K33" s="26">
        <v>267</v>
      </c>
      <c r="L33" s="28"/>
    </row>
    <row r="34" spans="3:12" x14ac:dyDescent="0.2">
      <c r="C34" s="1" t="s">
        <v>679</v>
      </c>
      <c r="E34" s="13">
        <v>124</v>
      </c>
      <c r="F34" s="14">
        <v>118</v>
      </c>
      <c r="G34" s="14">
        <v>122</v>
      </c>
      <c r="H34" s="14">
        <v>113</v>
      </c>
      <c r="I34" s="14">
        <v>163</v>
      </c>
      <c r="J34" s="14">
        <v>86</v>
      </c>
      <c r="K34" s="26">
        <v>150</v>
      </c>
      <c r="L34" s="28"/>
    </row>
    <row r="35" spans="3:12" x14ac:dyDescent="0.2">
      <c r="E35" s="13"/>
      <c r="F35" s="14"/>
      <c r="G35" s="14"/>
      <c r="H35" s="14"/>
      <c r="I35" s="14"/>
      <c r="J35" s="14"/>
      <c r="K35" s="26"/>
      <c r="L35" s="28"/>
    </row>
    <row r="36" spans="3:12" x14ac:dyDescent="0.2">
      <c r="C36" s="1" t="s">
        <v>680</v>
      </c>
      <c r="E36" s="13">
        <v>317</v>
      </c>
      <c r="F36" s="14">
        <v>310</v>
      </c>
      <c r="G36" s="14">
        <v>223</v>
      </c>
      <c r="H36" s="14">
        <v>185</v>
      </c>
      <c r="I36" s="14">
        <v>188</v>
      </c>
      <c r="J36" s="14">
        <v>108</v>
      </c>
      <c r="K36" s="26">
        <v>133</v>
      </c>
      <c r="L36" s="28"/>
    </row>
    <row r="37" spans="3:12" x14ac:dyDescent="0.2">
      <c r="C37" s="1" t="s">
        <v>681</v>
      </c>
      <c r="E37" s="13">
        <v>186</v>
      </c>
      <c r="F37" s="14">
        <v>174</v>
      </c>
      <c r="G37" s="14">
        <v>247</v>
      </c>
      <c r="H37" s="14">
        <v>218</v>
      </c>
      <c r="I37" s="14">
        <v>281</v>
      </c>
      <c r="J37" s="14">
        <v>117</v>
      </c>
      <c r="K37" s="26">
        <v>94</v>
      </c>
      <c r="L37" s="28"/>
    </row>
    <row r="38" spans="3:12" x14ac:dyDescent="0.2">
      <c r="C38" s="1" t="s">
        <v>682</v>
      </c>
      <c r="E38" s="13">
        <v>51</v>
      </c>
      <c r="F38" s="14">
        <v>85</v>
      </c>
      <c r="G38" s="14">
        <v>67</v>
      </c>
      <c r="H38" s="14">
        <v>14</v>
      </c>
      <c r="I38" s="14">
        <v>36</v>
      </c>
      <c r="J38" s="14">
        <v>21</v>
      </c>
      <c r="K38" s="26">
        <v>14</v>
      </c>
      <c r="L38" s="28"/>
    </row>
    <row r="39" spans="3:12" x14ac:dyDescent="0.2">
      <c r="C39" s="1" t="s">
        <v>683</v>
      </c>
      <c r="E39" s="13">
        <v>986</v>
      </c>
      <c r="F39" s="14">
        <v>829</v>
      </c>
      <c r="G39" s="14">
        <v>732</v>
      </c>
      <c r="H39" s="14">
        <v>1103</v>
      </c>
      <c r="I39" s="14">
        <v>965</v>
      </c>
      <c r="J39" s="14">
        <v>639</v>
      </c>
      <c r="K39" s="26">
        <v>495</v>
      </c>
      <c r="L39" s="28"/>
    </row>
    <row r="40" spans="3:12" x14ac:dyDescent="0.2">
      <c r="E40" s="7"/>
      <c r="J40" s="14"/>
      <c r="K40" s="26"/>
      <c r="L40" s="28"/>
    </row>
    <row r="41" spans="3:12" x14ac:dyDescent="0.2">
      <c r="C41" s="1" t="s">
        <v>684</v>
      </c>
      <c r="E41" s="62">
        <f t="shared" ref="E41:K41" si="2">SUM(E43:E46)</f>
        <v>1374</v>
      </c>
      <c r="F41" s="64">
        <f t="shared" si="2"/>
        <v>1470</v>
      </c>
      <c r="G41" s="64">
        <f t="shared" si="2"/>
        <v>1286</v>
      </c>
      <c r="H41" s="64">
        <f t="shared" si="2"/>
        <v>1765</v>
      </c>
      <c r="I41" s="64">
        <f t="shared" si="2"/>
        <v>1656</v>
      </c>
      <c r="J41" s="64">
        <f t="shared" si="2"/>
        <v>1071</v>
      </c>
      <c r="K41" s="142">
        <f t="shared" si="2"/>
        <v>1261</v>
      </c>
      <c r="L41" s="28"/>
    </row>
    <row r="42" spans="3:12" x14ac:dyDescent="0.2">
      <c r="E42" s="7"/>
      <c r="K42" s="28"/>
      <c r="L42" s="28"/>
    </row>
    <row r="43" spans="3:12" x14ac:dyDescent="0.2">
      <c r="D43" s="1" t="s">
        <v>685</v>
      </c>
      <c r="E43" s="13">
        <v>774</v>
      </c>
      <c r="F43" s="14">
        <v>734</v>
      </c>
      <c r="G43" s="14">
        <v>630</v>
      </c>
      <c r="H43" s="14">
        <v>823</v>
      </c>
      <c r="I43" s="14">
        <v>727</v>
      </c>
      <c r="J43" s="14">
        <v>475</v>
      </c>
      <c r="K43" s="26">
        <v>426</v>
      </c>
      <c r="L43" s="28"/>
    </row>
    <row r="44" spans="3:12" x14ac:dyDescent="0.2">
      <c r="D44" s="1" t="s">
        <v>686</v>
      </c>
      <c r="E44" s="13">
        <v>316</v>
      </c>
      <c r="F44" s="14">
        <v>419</v>
      </c>
      <c r="G44" s="14">
        <v>374</v>
      </c>
      <c r="H44" s="14">
        <v>559</v>
      </c>
      <c r="I44" s="14">
        <v>621</v>
      </c>
      <c r="J44" s="14">
        <v>409</v>
      </c>
      <c r="K44" s="26">
        <v>606</v>
      </c>
      <c r="L44" s="28"/>
    </row>
    <row r="45" spans="3:12" x14ac:dyDescent="0.2">
      <c r="D45" s="1" t="s">
        <v>687</v>
      </c>
      <c r="E45" s="13">
        <v>209</v>
      </c>
      <c r="F45" s="14">
        <v>232</v>
      </c>
      <c r="G45" s="14">
        <v>224</v>
      </c>
      <c r="H45" s="14">
        <v>250</v>
      </c>
      <c r="I45" s="14">
        <v>237</v>
      </c>
      <c r="J45" s="14">
        <v>108</v>
      </c>
      <c r="K45" s="26">
        <v>128</v>
      </c>
      <c r="L45" s="28"/>
    </row>
    <row r="46" spans="3:12" x14ac:dyDescent="0.2">
      <c r="D46" s="1" t="s">
        <v>688</v>
      </c>
      <c r="E46" s="13">
        <v>75</v>
      </c>
      <c r="F46" s="14">
        <v>85</v>
      </c>
      <c r="G46" s="14">
        <v>58</v>
      </c>
      <c r="H46" s="14">
        <v>133</v>
      </c>
      <c r="I46" s="14">
        <v>71</v>
      </c>
      <c r="J46" s="14">
        <v>79</v>
      </c>
      <c r="K46" s="26">
        <v>101</v>
      </c>
      <c r="L46" s="28"/>
    </row>
    <row r="47" spans="3:12" x14ac:dyDescent="0.2">
      <c r="E47" s="7"/>
      <c r="F47" s="14"/>
      <c r="G47" s="14"/>
      <c r="H47" s="14"/>
      <c r="I47" s="14"/>
      <c r="J47" s="14"/>
      <c r="K47" s="26"/>
      <c r="L47" s="28"/>
    </row>
    <row r="48" spans="3:12" x14ac:dyDescent="0.2">
      <c r="C48" s="1" t="s">
        <v>689</v>
      </c>
      <c r="E48" s="13">
        <v>599</v>
      </c>
      <c r="F48" s="14">
        <v>553</v>
      </c>
      <c r="G48" s="14">
        <v>603</v>
      </c>
      <c r="H48" s="14">
        <v>561</v>
      </c>
      <c r="I48" s="14">
        <v>577</v>
      </c>
      <c r="J48" s="14">
        <v>335</v>
      </c>
      <c r="K48" s="26">
        <v>554</v>
      </c>
      <c r="L48" s="28"/>
    </row>
    <row r="49" spans="2:12" x14ac:dyDescent="0.2">
      <c r="E49" s="13"/>
      <c r="F49" s="14"/>
      <c r="G49" s="14"/>
      <c r="H49" s="14"/>
      <c r="I49" s="14"/>
      <c r="J49" s="14"/>
      <c r="K49" s="26"/>
      <c r="L49" s="28"/>
    </row>
    <row r="50" spans="2:12" x14ac:dyDescent="0.2">
      <c r="C50" s="1" t="s">
        <v>690</v>
      </c>
      <c r="E50" s="13">
        <v>25</v>
      </c>
      <c r="F50" s="14">
        <v>19</v>
      </c>
      <c r="G50" s="14">
        <v>38</v>
      </c>
      <c r="H50" s="14">
        <v>61</v>
      </c>
      <c r="I50" s="14">
        <v>54</v>
      </c>
      <c r="J50" s="14">
        <v>53</v>
      </c>
      <c r="K50" s="26">
        <v>29</v>
      </c>
      <c r="L50" s="28"/>
    </row>
    <row r="51" spans="2:12" x14ac:dyDescent="0.2">
      <c r="C51" s="1" t="s">
        <v>691</v>
      </c>
      <c r="E51" s="13">
        <v>2717</v>
      </c>
      <c r="F51" s="14">
        <v>3259</v>
      </c>
      <c r="G51" s="14">
        <v>3124</v>
      </c>
      <c r="H51" s="14">
        <v>3318</v>
      </c>
      <c r="I51" s="14">
        <v>3235</v>
      </c>
      <c r="J51" s="14">
        <v>2957</v>
      </c>
      <c r="K51" s="26">
        <v>3071</v>
      </c>
      <c r="L51" s="28"/>
    </row>
    <row r="52" spans="2:12" x14ac:dyDescent="0.2">
      <c r="C52" s="1" t="s">
        <v>173</v>
      </c>
      <c r="E52" s="13">
        <v>10111</v>
      </c>
      <c r="F52" s="14">
        <v>10635</v>
      </c>
      <c r="G52" s="14">
        <v>10850</v>
      </c>
      <c r="H52" s="14">
        <v>12388</v>
      </c>
      <c r="I52" s="14">
        <v>12485</v>
      </c>
      <c r="J52" s="14">
        <v>12775</v>
      </c>
      <c r="K52" s="26">
        <v>12138</v>
      </c>
      <c r="L52" s="28"/>
    </row>
    <row r="53" spans="2:12" x14ac:dyDescent="0.2">
      <c r="E53" s="13"/>
      <c r="F53" s="14"/>
      <c r="G53" s="14"/>
      <c r="H53" s="14"/>
      <c r="I53" s="14"/>
      <c r="J53" s="14"/>
      <c r="K53" s="26"/>
      <c r="L53" s="28"/>
    </row>
    <row r="54" spans="2:12" x14ac:dyDescent="0.2">
      <c r="C54" s="1" t="s">
        <v>692</v>
      </c>
      <c r="E54" s="13">
        <v>1190</v>
      </c>
      <c r="F54" s="14">
        <v>1558</v>
      </c>
      <c r="G54" s="14">
        <v>1391</v>
      </c>
      <c r="H54" s="14">
        <v>1734</v>
      </c>
      <c r="I54" s="14">
        <v>1955</v>
      </c>
      <c r="J54" s="14">
        <v>1894</v>
      </c>
      <c r="K54" s="26">
        <v>1377</v>
      </c>
      <c r="L54" s="28"/>
    </row>
    <row r="55" spans="2:12" x14ac:dyDescent="0.2">
      <c r="C55" s="1" t="s">
        <v>175</v>
      </c>
      <c r="E55" s="13">
        <v>319</v>
      </c>
      <c r="F55" s="14">
        <v>321</v>
      </c>
      <c r="G55" s="14">
        <v>272</v>
      </c>
      <c r="H55" s="14">
        <v>356</v>
      </c>
      <c r="I55" s="14">
        <v>387</v>
      </c>
      <c r="J55" s="14">
        <v>382</v>
      </c>
      <c r="K55" s="26">
        <v>439</v>
      </c>
      <c r="L55" s="28"/>
    </row>
    <row r="56" spans="2:12" x14ac:dyDescent="0.2">
      <c r="C56" s="1" t="s">
        <v>176</v>
      </c>
      <c r="E56" s="13">
        <v>12557</v>
      </c>
      <c r="F56" s="14">
        <v>11793</v>
      </c>
      <c r="G56" s="14">
        <v>12319</v>
      </c>
      <c r="H56" s="14">
        <v>13960</v>
      </c>
      <c r="I56" s="14">
        <v>13759</v>
      </c>
      <c r="J56" s="14">
        <v>13113</v>
      </c>
      <c r="K56" s="26">
        <v>15174</v>
      </c>
      <c r="L56" s="28"/>
    </row>
    <row r="57" spans="2:12" x14ac:dyDescent="0.2">
      <c r="C57" s="1" t="s">
        <v>693</v>
      </c>
      <c r="E57" s="13">
        <v>161</v>
      </c>
      <c r="F57" s="14">
        <v>145</v>
      </c>
      <c r="G57" s="14">
        <v>232</v>
      </c>
      <c r="H57" s="14">
        <v>246</v>
      </c>
      <c r="I57" s="14">
        <v>285</v>
      </c>
      <c r="J57" s="14">
        <v>532</v>
      </c>
      <c r="K57" s="26">
        <v>259</v>
      </c>
      <c r="L57" s="28"/>
    </row>
    <row r="58" spans="2:12" x14ac:dyDescent="0.2">
      <c r="B58" s="8"/>
      <c r="C58" s="8"/>
      <c r="D58" s="8"/>
      <c r="E58" s="61"/>
      <c r="F58" s="133"/>
      <c r="G58" s="133"/>
      <c r="H58" s="133"/>
      <c r="I58" s="133"/>
      <c r="J58" s="133"/>
      <c r="K58" s="133"/>
    </row>
    <row r="59" spans="2:12" x14ac:dyDescent="0.2">
      <c r="E59" s="7"/>
      <c r="H59" s="14"/>
      <c r="I59" s="14"/>
      <c r="J59" s="14"/>
      <c r="K59" s="14"/>
    </row>
    <row r="60" spans="2:12" x14ac:dyDescent="0.2">
      <c r="C60" s="1" t="s">
        <v>694</v>
      </c>
      <c r="E60" s="7"/>
      <c r="H60" s="14"/>
      <c r="I60" s="14"/>
      <c r="J60" s="14"/>
      <c r="K60" s="26"/>
    </row>
    <row r="61" spans="2:12" x14ac:dyDescent="0.2">
      <c r="D61" s="1" t="s">
        <v>695</v>
      </c>
      <c r="E61" s="13">
        <v>29765</v>
      </c>
      <c r="F61" s="14">
        <v>29057</v>
      </c>
      <c r="G61" s="14">
        <v>29277</v>
      </c>
      <c r="H61" s="14">
        <v>32802</v>
      </c>
      <c r="I61" s="14">
        <v>30835</v>
      </c>
      <c r="J61" s="14">
        <v>29025</v>
      </c>
      <c r="K61" s="26">
        <v>29746</v>
      </c>
      <c r="L61" s="28"/>
    </row>
    <row r="62" spans="2:12" x14ac:dyDescent="0.2">
      <c r="D62" s="1" t="s">
        <v>696</v>
      </c>
      <c r="E62" s="13">
        <v>10501</v>
      </c>
      <c r="F62" s="14">
        <v>10155</v>
      </c>
      <c r="G62" s="14">
        <v>10292</v>
      </c>
      <c r="H62" s="14">
        <v>12316</v>
      </c>
      <c r="I62" s="14">
        <v>11982</v>
      </c>
      <c r="J62" s="14">
        <v>10419</v>
      </c>
      <c r="K62" s="26">
        <v>10663</v>
      </c>
      <c r="L62" s="28"/>
    </row>
    <row r="63" spans="2:12" x14ac:dyDescent="0.2">
      <c r="D63" s="1" t="s">
        <v>697</v>
      </c>
      <c r="E63" s="13">
        <v>3548</v>
      </c>
      <c r="F63" s="14">
        <v>4164</v>
      </c>
      <c r="G63" s="14">
        <v>4185</v>
      </c>
      <c r="H63" s="14">
        <v>4614</v>
      </c>
      <c r="I63" s="14">
        <v>4956</v>
      </c>
      <c r="J63" s="14">
        <v>4081</v>
      </c>
      <c r="K63" s="26">
        <v>3853</v>
      </c>
      <c r="L63" s="28"/>
    </row>
    <row r="64" spans="2:12" x14ac:dyDescent="0.2">
      <c r="E64" s="13"/>
      <c r="F64" s="14"/>
      <c r="G64" s="14"/>
      <c r="H64" s="14"/>
      <c r="I64" s="14"/>
      <c r="J64" s="14"/>
      <c r="K64" s="26"/>
      <c r="L64" s="28"/>
    </row>
    <row r="65" spans="1:12" x14ac:dyDescent="0.2">
      <c r="D65" s="1" t="s">
        <v>698</v>
      </c>
      <c r="E65" s="13">
        <v>368</v>
      </c>
      <c r="F65" s="14">
        <v>156</v>
      </c>
      <c r="G65" s="14">
        <v>471</v>
      </c>
      <c r="H65" s="14">
        <v>387</v>
      </c>
      <c r="I65" s="14">
        <v>531</v>
      </c>
      <c r="J65" s="14">
        <v>571</v>
      </c>
      <c r="K65" s="26">
        <v>785</v>
      </c>
      <c r="L65" s="28"/>
    </row>
    <row r="66" spans="1:12" x14ac:dyDescent="0.2">
      <c r="D66" s="1" t="s">
        <v>699</v>
      </c>
      <c r="E66" s="13">
        <v>651</v>
      </c>
      <c r="F66" s="14">
        <v>572</v>
      </c>
      <c r="G66" s="14">
        <v>672</v>
      </c>
      <c r="H66" s="14">
        <v>816</v>
      </c>
      <c r="I66" s="14">
        <v>758</v>
      </c>
      <c r="J66" s="14">
        <v>408</v>
      </c>
      <c r="K66" s="26">
        <v>497</v>
      </c>
      <c r="L66" s="28"/>
    </row>
    <row r="67" spans="1:12" x14ac:dyDescent="0.2">
      <c r="D67" s="1" t="s">
        <v>366</v>
      </c>
      <c r="E67" s="13">
        <v>92</v>
      </c>
      <c r="F67" s="14">
        <v>65</v>
      </c>
      <c r="G67" s="14">
        <v>38</v>
      </c>
      <c r="H67" s="14">
        <v>120</v>
      </c>
      <c r="I67" s="14">
        <v>91</v>
      </c>
      <c r="J67" s="14">
        <v>150</v>
      </c>
      <c r="K67" s="26">
        <v>154</v>
      </c>
      <c r="L67" s="28"/>
    </row>
    <row r="68" spans="1:12" ht="18" thickBot="1" x14ac:dyDescent="0.25">
      <c r="B68" s="4"/>
      <c r="C68" s="4"/>
      <c r="D68" s="4"/>
      <c r="E68" s="19"/>
      <c r="F68" s="4"/>
      <c r="G68" s="4"/>
      <c r="H68" s="4"/>
      <c r="I68" s="4"/>
      <c r="J68" s="4"/>
      <c r="K68" s="4"/>
    </row>
    <row r="69" spans="1:12" x14ac:dyDescent="0.2">
      <c r="E69" s="1" t="s">
        <v>700</v>
      </c>
    </row>
    <row r="70" spans="1:12" x14ac:dyDescent="0.2">
      <c r="A70" s="1"/>
    </row>
  </sheetData>
  <phoneticPr fontId="2"/>
  <pageMargins left="0.37" right="0.46" top="0.6" bottom="0.59" header="0.51200000000000001" footer="0.51200000000000001"/>
  <pageSetup paperSize="12" scale="7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57</vt:i4>
      </vt:variant>
    </vt:vector>
  </HeadingPairs>
  <TitlesOfParts>
    <vt:vector size="84" baseType="lpstr">
      <vt:lpstr>C01A推移</vt:lpstr>
      <vt:lpstr>C01B推移</vt:lpstr>
      <vt:lpstr>C02年齢</vt:lpstr>
      <vt:lpstr>C03地位</vt:lpstr>
      <vt:lpstr>C04町村</vt:lpstr>
      <vt:lpstr>C05地位</vt:lpstr>
      <vt:lpstr>C06産業</vt:lpstr>
      <vt:lpstr>C07職安</vt:lpstr>
      <vt:lpstr>C08職安</vt:lpstr>
      <vt:lpstr>C09高齢</vt:lpstr>
      <vt:lpstr>C10心身</vt:lpstr>
      <vt:lpstr>C11日雇</vt:lpstr>
      <vt:lpstr>C12新規</vt:lpstr>
      <vt:lpstr>C13A養成</vt:lpstr>
      <vt:lpstr>C13B短期</vt:lpstr>
      <vt:lpstr>C14A労組</vt:lpstr>
      <vt:lpstr>C14B労組</vt:lpstr>
      <vt:lpstr>C15争議</vt:lpstr>
      <vt:lpstr>C16賃金</vt:lpstr>
      <vt:lpstr>C17賃金</vt:lpstr>
      <vt:lpstr>C18賃金</vt:lpstr>
      <vt:lpstr>C19日数</vt:lpstr>
      <vt:lpstr>C20時間</vt:lpstr>
      <vt:lpstr>C21雇用</vt:lpstr>
      <vt:lpstr>C22賃金</vt:lpstr>
      <vt:lpstr>C23初給</vt:lpstr>
      <vt:lpstr>C24ﾊﾟｰﾄ</vt:lpstr>
      <vt:lpstr>'C01B推移'!\e</vt:lpstr>
      <vt:lpstr>'C06産業'!\e</vt:lpstr>
      <vt:lpstr>\e</vt:lpstr>
      <vt:lpstr>'C01A推移'!Print_Area</vt:lpstr>
      <vt:lpstr>'C01B推移'!Print_Area</vt:lpstr>
      <vt:lpstr>'C02年齢'!Print_Area</vt:lpstr>
      <vt:lpstr>'C03地位'!Print_Area</vt:lpstr>
      <vt:lpstr>'C04町村'!Print_Area</vt:lpstr>
      <vt:lpstr>'C05地位'!Print_Area</vt:lpstr>
      <vt:lpstr>'C06産業'!Print_Area</vt:lpstr>
      <vt:lpstr>'C07職安'!Print_Area</vt:lpstr>
      <vt:lpstr>'C08職安'!Print_Area</vt:lpstr>
      <vt:lpstr>'C09高齢'!Print_Area</vt:lpstr>
      <vt:lpstr>'C10心身'!Print_Area</vt:lpstr>
      <vt:lpstr>'C11日雇'!Print_Area</vt:lpstr>
      <vt:lpstr>'C12新規'!Print_Area</vt:lpstr>
      <vt:lpstr>'C13A養成'!Print_Area</vt:lpstr>
      <vt:lpstr>'C13B短期'!Print_Area</vt:lpstr>
      <vt:lpstr>'C14A労組'!Print_Area</vt:lpstr>
      <vt:lpstr>'C14B労組'!Print_Area</vt:lpstr>
      <vt:lpstr>'C15争議'!Print_Area</vt:lpstr>
      <vt:lpstr>'C16賃金'!Print_Area</vt:lpstr>
      <vt:lpstr>'C17賃金'!Print_Area</vt:lpstr>
      <vt:lpstr>'C18賃金'!Print_Area</vt:lpstr>
      <vt:lpstr>'C19日数'!Print_Area</vt:lpstr>
      <vt:lpstr>'C20時間'!Print_Area</vt:lpstr>
      <vt:lpstr>'C21雇用'!Print_Area</vt:lpstr>
      <vt:lpstr>'C22賃金'!Print_Area</vt:lpstr>
      <vt:lpstr>'C23初給'!Print_Area</vt:lpstr>
      <vt:lpstr>'C24ﾊﾟｰﾄ'!Print_Area</vt:lpstr>
      <vt:lpstr>'C01A推移'!Print_Area_MI</vt:lpstr>
      <vt:lpstr>'C01B推移'!Print_Area_MI</vt:lpstr>
      <vt:lpstr>'C02年齢'!Print_Area_MI</vt:lpstr>
      <vt:lpstr>'C03地位'!Print_Area_MI</vt:lpstr>
      <vt:lpstr>'C04町村'!Print_Area_MI</vt:lpstr>
      <vt:lpstr>'C05地位'!Print_Area_MI</vt:lpstr>
      <vt:lpstr>'C06産業'!Print_Area_MI</vt:lpstr>
      <vt:lpstr>'C07職安'!Print_Area_MI</vt:lpstr>
      <vt:lpstr>'C08職安'!Print_Area_MI</vt:lpstr>
      <vt:lpstr>'C09高齢'!Print_Area_MI</vt:lpstr>
      <vt:lpstr>'C10心身'!Print_Area_MI</vt:lpstr>
      <vt:lpstr>'C11日雇'!Print_Area_MI</vt:lpstr>
      <vt:lpstr>'C12新規'!Print_Area_MI</vt:lpstr>
      <vt:lpstr>'C13A養成'!Print_Area_MI</vt:lpstr>
      <vt:lpstr>'C13B短期'!Print_Area_MI</vt:lpstr>
      <vt:lpstr>'C14A労組'!Print_Area_MI</vt:lpstr>
      <vt:lpstr>'C14B労組'!Print_Area_MI</vt:lpstr>
      <vt:lpstr>'C15争議'!Print_Area_MI</vt:lpstr>
      <vt:lpstr>'C16賃金'!Print_Area_MI</vt:lpstr>
      <vt:lpstr>'C17賃金'!Print_Area_MI</vt:lpstr>
      <vt:lpstr>'C18賃金'!Print_Area_MI</vt:lpstr>
      <vt:lpstr>'C19日数'!Print_Area_MI</vt:lpstr>
      <vt:lpstr>'C20時間'!Print_Area_MI</vt:lpstr>
      <vt:lpstr>'C21雇用'!Print_Area_MI</vt:lpstr>
      <vt:lpstr>'C22賃金'!Print_Area_MI</vt:lpstr>
      <vt:lpstr>'C23初給'!Print_Area_MI</vt:lpstr>
      <vt:lpstr>'C24ﾊﾟｰﾄ'!Print_Area_MI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2018-06-25T07:55:18Z</dcterms:created>
  <dcterms:modified xsi:type="dcterms:W3CDTF">2018-06-25T08:06:32Z</dcterms:modified>
</cp:coreProperties>
</file>