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020" windowHeight="8325" activeTab="0"/>
  </bookViews>
  <sheets>
    <sheet name="H27業種別 " sheetId="1" r:id="rId1"/>
  </sheets>
  <externalReferences>
    <externalReference r:id="rId4"/>
  </externalReferences>
  <definedNames>
    <definedName name="_1旧新_細分類">#REF!</definedName>
    <definedName name="_xlnm.Print_Area" localSheetId="0">'H27業種別 '!$A$1:$G$194</definedName>
    <definedName name="_xlnm.Print_Titles" localSheetId="0">'H27業種別 '!$1:$3</definedName>
    <definedName name="新産業分類_品目格付け" localSheetId="0">#REF!</definedName>
    <definedName name="新産業分類_品目格付け">#REF!</definedName>
    <definedName name="生出在_在庫率採用状況" localSheetId="0">#REF!</definedName>
    <definedName name="生出在_在庫率採用状況">#REF!</definedName>
  </definedNames>
  <calcPr fullCalcOnLoad="1"/>
</workbook>
</file>

<file path=xl/sharedStrings.xml><?xml version="1.0" encoding="utf-8"?>
<sst xmlns="http://schemas.openxmlformats.org/spreadsheetml/2006/main" count="381" uniqueCount="243">
  <si>
    <t>千kcal</t>
  </si>
  <si>
    <t>千kwh</t>
  </si>
  <si>
    <t>業種・品目名</t>
  </si>
  <si>
    <t>単位</t>
  </si>
  <si>
    <t>ウエイト</t>
  </si>
  <si>
    <t>業種100分比</t>
  </si>
  <si>
    <t xml:space="preserve"> 製 造 工 業</t>
  </si>
  <si>
    <t>鉄鋼業</t>
  </si>
  <si>
    <t>t</t>
  </si>
  <si>
    <t>ｔ</t>
  </si>
  <si>
    <t>非鉄金属工業</t>
  </si>
  <si>
    <t>［3品目］</t>
  </si>
  <si>
    <t>金属製品工業</t>
  </si>
  <si>
    <t>［6品目］</t>
  </si>
  <si>
    <t>個</t>
  </si>
  <si>
    <t>［7品目］</t>
  </si>
  <si>
    <t>　冷凍機 コンデンシングユニット(7.5KW未満)</t>
  </si>
  <si>
    <t>台</t>
  </si>
  <si>
    <t>　冷凍機 コンデンシングユニット(7.5KW以上)</t>
  </si>
  <si>
    <t>　業務用機械工業</t>
  </si>
  <si>
    <t>［2品目］</t>
  </si>
  <si>
    <t>　積算体積計(ガスメータ)</t>
  </si>
  <si>
    <t>　輪転印刷機</t>
  </si>
  <si>
    <t>［5品目］</t>
  </si>
  <si>
    <t>トランス インダクタ</t>
  </si>
  <si>
    <t>㎡</t>
  </si>
  <si>
    <t>電送計器 その他の電気測定器</t>
  </si>
  <si>
    <t>産業用捺印機</t>
  </si>
  <si>
    <t>窯業・土石製品工業</t>
  </si>
  <si>
    <t>m3</t>
  </si>
  <si>
    <t>化学工業</t>
  </si>
  <si>
    <t>［40品目］</t>
  </si>
  <si>
    <t>千m3</t>
  </si>
  <si>
    <t>石油・石炭製品工業</t>
  </si>
  <si>
    <t>［15品目］</t>
  </si>
  <si>
    <t>プラスチック製品工業</t>
  </si>
  <si>
    <t>パルプ・紙・紙加工品工業</t>
  </si>
  <si>
    <t>段ボール</t>
  </si>
  <si>
    <t>千㎡</t>
  </si>
  <si>
    <t>次工程投入段ボール</t>
  </si>
  <si>
    <t>食料品工業</t>
  </si>
  <si>
    <t>その他の工業</t>
  </si>
  <si>
    <t xml:space="preserve">  ゴム製品工業</t>
  </si>
  <si>
    <t xml:space="preserve">　ゴムベルト(歯付) </t>
  </si>
  <si>
    <t>　工業用ゴム製品 ゴムロール</t>
  </si>
  <si>
    <t>　工業用ゴム製品 パッキン類</t>
  </si>
  <si>
    <t xml:space="preserve">  皮革製品工業</t>
  </si>
  <si>
    <t>［2品目］</t>
  </si>
  <si>
    <t>枚</t>
  </si>
  <si>
    <t>　クロム甲革 馬･やぎ･めん羊(枚)</t>
  </si>
  <si>
    <t xml:space="preserve">  家具工業</t>
  </si>
  <si>
    <t xml:space="preserve">  金属製机 その他の机</t>
  </si>
  <si>
    <t xml:space="preserve">  金属製いす その他</t>
  </si>
  <si>
    <t xml:space="preserve">  金属製間仕切り</t>
  </si>
  <si>
    <t xml:space="preserve">  木材・木製品工業</t>
  </si>
  <si>
    <t>［1品目］</t>
  </si>
  <si>
    <t xml:space="preserve">  製材品</t>
  </si>
  <si>
    <t xml:space="preserve">  工業用ブラシ </t>
  </si>
  <si>
    <t>本</t>
  </si>
  <si>
    <t>(参考)公益事業</t>
  </si>
  <si>
    <t xml:space="preserve">  ガス</t>
  </si>
  <si>
    <t xml:space="preserve">  発電電力量</t>
  </si>
  <si>
    <t xml:space="preserve">  販売電力量</t>
  </si>
  <si>
    <t>(参考)産業総合</t>
  </si>
  <si>
    <t xml:space="preserve">  (参考)機械工業</t>
  </si>
  <si>
    <t>［154品目］</t>
  </si>
  <si>
    <t>［19品目］</t>
  </si>
  <si>
    <t>銑鉄</t>
  </si>
  <si>
    <t>粗鋼 鋼塊 普通鋼</t>
  </si>
  <si>
    <t>粗鋼 鋼塊 特殊鋼</t>
  </si>
  <si>
    <t>鋼半製品 普通鋼</t>
  </si>
  <si>
    <t>鋼半製品 特殊鋼</t>
  </si>
  <si>
    <t>普通鋼熱間圧延鋼材 Ｈ形鋼</t>
  </si>
  <si>
    <t>普通鋼熱間圧延鋼材 管材</t>
  </si>
  <si>
    <t>特殊鋼圧延鋼材 熱間圧延鋼材</t>
  </si>
  <si>
    <t>普通鋼冷間仕上鋼材 冷延広幅帯鋼</t>
  </si>
  <si>
    <t>普通鋼冷間仕上鋼材 冷延電気鋼帯</t>
  </si>
  <si>
    <t>特殊鋼圧延鋼材 冷間仕上鋼材</t>
  </si>
  <si>
    <t>普通鋼 冷間仕上鋼材 硬鋼線</t>
  </si>
  <si>
    <t>鋼管 普通鋼 熱間鋼管</t>
  </si>
  <si>
    <t>鋼管 普通鋼 冷けん鋼管</t>
  </si>
  <si>
    <t>鋼管 普通鋼 めっき鋼管</t>
  </si>
  <si>
    <t>鋼管 特殊鋼 熱間鋼管</t>
  </si>
  <si>
    <t>鋼管 特殊鋼 冷けん鋼管</t>
  </si>
  <si>
    <t>普通鋼 めっき鋼材 亜鉛めっき硬鋼線</t>
  </si>
  <si>
    <t>銅絶縁電線 巻線</t>
  </si>
  <si>
    <t>銅絶縁電線 機器用電線</t>
  </si>
  <si>
    <t>銅絶縁電線 輸送機器用電線</t>
  </si>
  <si>
    <t>銅絶縁電線 その他の絶縁電線</t>
  </si>
  <si>
    <t>ダイカスト アルミニウム</t>
  </si>
  <si>
    <t>鉄骨</t>
  </si>
  <si>
    <t>橋りょう</t>
  </si>
  <si>
    <t>ワイヤロープ（旧鋼索）</t>
  </si>
  <si>
    <t>ドラム缶</t>
  </si>
  <si>
    <t>18リットル缶</t>
  </si>
  <si>
    <t>作業工具レンチ・スパナ</t>
  </si>
  <si>
    <t>農業用動力噴霧器及び動力散粉器</t>
  </si>
  <si>
    <t>個装・内装機械</t>
  </si>
  <si>
    <t>編組機械</t>
  </si>
  <si>
    <t>染色仕上機械</t>
  </si>
  <si>
    <t>プレス用金型</t>
  </si>
  <si>
    <t>台</t>
  </si>
  <si>
    <t>組</t>
  </si>
  <si>
    <t>［13品目］</t>
  </si>
  <si>
    <t>鉄鋼・非鉄金属工業</t>
  </si>
  <si>
    <t>［24品目］</t>
  </si>
  <si>
    <t>［24品目］</t>
  </si>
  <si>
    <t>　エアコンセパレート形 室外ユニット（7.1KW以上）</t>
  </si>
  <si>
    <t>　エアコンセパレート形 室内ユニット（4.0KW未満）</t>
  </si>
  <si>
    <t>　エアコンセパレート形 室内ユニット（4.0KW以上7.1KW未満）</t>
  </si>
  <si>
    <t>　エアコンセパレート形 室内ユニット（7.1KW以上）</t>
  </si>
  <si>
    <t>　エアコンシングルパッケージ</t>
  </si>
  <si>
    <t>ショーケース冷凍機内蔵型</t>
  </si>
  <si>
    <t xml:space="preserve">　冷凍機応用製品除湿機 </t>
  </si>
  <si>
    <t>　冷凍機応用製品チリングユニット</t>
  </si>
  <si>
    <t>歯車 計</t>
  </si>
  <si>
    <t>個</t>
  </si>
  <si>
    <t>電子部品・デバイス工業</t>
  </si>
  <si>
    <t>［3品目］</t>
  </si>
  <si>
    <t>電子回路基板 片面フレキシブル配線板</t>
  </si>
  <si>
    <t>電子回路基板 両面・多層フレキシブル配線板</t>
  </si>
  <si>
    <t>千個</t>
  </si>
  <si>
    <t>㎡</t>
  </si>
  <si>
    <t>電気・情報通信機械工業</t>
  </si>
  <si>
    <t>百万円</t>
  </si>
  <si>
    <t>高炉セメント</t>
  </si>
  <si>
    <t>遠心力鉄筋コンクリート製品 管</t>
  </si>
  <si>
    <t>護岸用コンクリートブロック</t>
  </si>
  <si>
    <t>道路用コンクリート製品</t>
  </si>
  <si>
    <t>プレストレストコンクリート製品 その他</t>
  </si>
  <si>
    <t>生コンクリート</t>
  </si>
  <si>
    <t>［23品目］</t>
  </si>
  <si>
    <t>無機・有機化学工業</t>
  </si>
  <si>
    <t>ｔ</t>
  </si>
  <si>
    <t>kg</t>
  </si>
  <si>
    <t>t</t>
  </si>
  <si>
    <t>千m3</t>
  </si>
  <si>
    <t>［17品目］</t>
  </si>
  <si>
    <t>百万円</t>
  </si>
  <si>
    <t>化学工業（除．無機・有機化学工業）</t>
  </si>
  <si>
    <t>ガソリン計　</t>
  </si>
  <si>
    <t>Ｂ・Ｃ重油</t>
  </si>
  <si>
    <t xml:space="preserve">液化石油ガス計 </t>
  </si>
  <si>
    <t>回収いおう</t>
  </si>
  <si>
    <t>精製及び混合原料油</t>
  </si>
  <si>
    <t>ナフサ計</t>
  </si>
  <si>
    <t>ジェット燃料油</t>
  </si>
  <si>
    <t>灯油</t>
  </si>
  <si>
    <t xml:space="preserve">軽油 </t>
  </si>
  <si>
    <t xml:space="preserve">Ａ重油 </t>
  </si>
  <si>
    <t>潤滑油</t>
  </si>
  <si>
    <t>パラフィン</t>
  </si>
  <si>
    <t>その他の石油製品</t>
  </si>
  <si>
    <t xml:space="preserve">石油ガス </t>
  </si>
  <si>
    <t>コ－クス計</t>
  </si>
  <si>
    <t>ｋｌ</t>
  </si>
  <si>
    <t>kl</t>
  </si>
  <si>
    <t>フィルム計</t>
  </si>
  <si>
    <t>プラスチック製品 継手（パイプ含む）</t>
  </si>
  <si>
    <t>プラスチック製品 機械器具部品</t>
  </si>
  <si>
    <t>プラスチック製品 日用品･雑貨 ボタン</t>
  </si>
  <si>
    <t>プラスチック製品 容器 その他の容器</t>
  </si>
  <si>
    <t>家庭用品</t>
  </si>
  <si>
    <t>醤油</t>
  </si>
  <si>
    <t>植物油脂</t>
  </si>
  <si>
    <t>清酒</t>
  </si>
  <si>
    <t>冷凍調理食品</t>
  </si>
  <si>
    <t>清涼飲料</t>
  </si>
  <si>
    <t>その他の工業</t>
  </si>
  <si>
    <t>［25品目］</t>
  </si>
  <si>
    <t>［16品目］</t>
  </si>
  <si>
    <t>千㎡</t>
  </si>
  <si>
    <t>点</t>
  </si>
  <si>
    <t>［18品目］</t>
  </si>
  <si>
    <t>［6品目］</t>
  </si>
  <si>
    <t>［157品目］</t>
  </si>
  <si>
    <t>平成27年基準指数 採用品目一覧</t>
  </si>
  <si>
    <t>生産用機械工業</t>
  </si>
  <si>
    <t>　繊維工業</t>
  </si>
  <si>
    <t>　綿織物</t>
  </si>
  <si>
    <t>　毛織物 そ毛</t>
  </si>
  <si>
    <t>　人絹・アセテート織物</t>
  </si>
  <si>
    <t>　合成繊維織物 長繊維</t>
  </si>
  <si>
    <t>　合成繊維織物 短繊維</t>
  </si>
  <si>
    <t>　タオル</t>
  </si>
  <si>
    <t>　染色整理（織物）</t>
  </si>
  <si>
    <t>　染色整理（ニット生地）</t>
  </si>
  <si>
    <t>　ニット生地</t>
  </si>
  <si>
    <t>　織物製外衣</t>
  </si>
  <si>
    <t>　モケット</t>
  </si>
  <si>
    <t>　タフテッドカーペット</t>
  </si>
  <si>
    <t>　漁網・陸上網</t>
  </si>
  <si>
    <t>　合成繊維網 ポリオレフィン網</t>
  </si>
  <si>
    <t>　合成繊維網 その他の合成繊維網</t>
  </si>
  <si>
    <t>　細幅織物</t>
  </si>
  <si>
    <t>　苛性ソーダ</t>
  </si>
  <si>
    <t>　塩素ガス</t>
  </si>
  <si>
    <t>　液体窒素</t>
  </si>
  <si>
    <t>　塩酸 合成（35%換算）</t>
  </si>
  <si>
    <t>　次亜塩素酸ナトリウム溶液（12%換算）</t>
  </si>
  <si>
    <t>　酸素ガス</t>
  </si>
  <si>
    <t>　窒素ガス</t>
  </si>
  <si>
    <t>　アルゴン</t>
  </si>
  <si>
    <t>　水素</t>
  </si>
  <si>
    <t>　活性炭 粒状</t>
  </si>
  <si>
    <t>　活性炭 粉状</t>
  </si>
  <si>
    <t>　硫酸アルミニウム（14%固形換算値）</t>
  </si>
  <si>
    <t>　硫酸（100%換算値）</t>
  </si>
  <si>
    <t>　芳香族製品 純ベンゼン</t>
  </si>
  <si>
    <t>　芳香族製品 純トルエン</t>
  </si>
  <si>
    <t>　芳香族製品 キシレン</t>
  </si>
  <si>
    <t>　芳香族製品 オルソキシレン</t>
  </si>
  <si>
    <t>　芳香族製品 パラキシレン</t>
  </si>
  <si>
    <t>　メタクリル樹脂</t>
  </si>
  <si>
    <t>　コールタール製品</t>
  </si>
  <si>
    <t>　粗製ベンゼン</t>
  </si>
  <si>
    <t>　合成染料</t>
  </si>
  <si>
    <t>　アンモニア</t>
  </si>
  <si>
    <t>　複合肥料 高度・普通化成 計</t>
  </si>
  <si>
    <t>　脂肪酸 直分脂肪酸</t>
  </si>
  <si>
    <t>　脂肪酸 硬化脂肪酸</t>
  </si>
  <si>
    <t>　脂肪酸 分別・分留脂肪酸</t>
  </si>
  <si>
    <t>　精製グリセリン98.5%換算</t>
  </si>
  <si>
    <t>　石鹸 計</t>
  </si>
  <si>
    <t>　洗顔・ボディ用身体洗浄剤</t>
  </si>
  <si>
    <t>　合成洗剤 計</t>
  </si>
  <si>
    <t>　漂白剤酸素系</t>
  </si>
  <si>
    <t>　漂白剤塩素系</t>
  </si>
  <si>
    <t>　酸・アルカリ洗浄剤</t>
  </si>
  <si>
    <t>　界面活性剤 計</t>
  </si>
  <si>
    <t>　化粧品</t>
  </si>
  <si>
    <t>　医薬品</t>
  </si>
  <si>
    <t>　蚊取り線香</t>
  </si>
  <si>
    <t>［11品目］</t>
  </si>
  <si>
    <t xml:space="preserve">  (参考)汎用・生産用・業務用機械工業</t>
  </si>
  <si>
    <t xml:space="preserve">  (参考)電気機械工業</t>
  </si>
  <si>
    <t>汎用・業務用機械工業</t>
  </si>
  <si>
    <t>　汎用機械工業</t>
  </si>
  <si>
    <t>銑鉄鋳物（球状黒鉛鋳鉄含む）</t>
  </si>
  <si>
    <t>電子計算機本体　ミッドレンジコンピュータ</t>
  </si>
  <si>
    <t>石灰　生石灰</t>
  </si>
  <si>
    <t>　ポリ塩化アルミニウム（アルミナ10%換算値）</t>
  </si>
  <si>
    <t>　柔軟仕上げ剤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</si>
</sst>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&quot;▲ &quot;0.0"/>
    <numFmt numFmtId="178" formatCode="0;&quot;▲ &quot;0"/>
    <numFmt numFmtId="179" formatCode="#,##0.0;[Red]\-#,##0.0"/>
    <numFmt numFmtId="180" formatCode="#,##0.0;\-#,##0.0"/>
    <numFmt numFmtId="181" formatCode="0.0_ "/>
    <numFmt numFmtId="182" formatCode="#,##0.0_ ;[Red]\-#,##0.0\ "/>
    <numFmt numFmtId="183" formatCode="#,##0_ ;[Red]\-#,##0\ "/>
    <numFmt numFmtId="184" formatCode="#,##0.000;[Red]\-#,##0.000"/>
    <numFmt numFmtId="185" formatCode="000000"/>
    <numFmt numFmtId="186" formatCode="0_);[Red]\(0\)"/>
    <numFmt numFmtId="187" formatCode="#,##0.0_);[Red]\(#,##0.0\)"/>
    <numFmt numFmtId="188" formatCode="#,##0.000000;[Red]\-#,##0.00000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7"/>
      <name val="ＭＳ 明朝"/>
      <family val="1"/>
    </font>
    <font>
      <sz val="11"/>
      <color indexed="6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top"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79" fontId="22" fillId="0" borderId="0" xfId="5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9" fontId="22" fillId="0" borderId="11" xfId="5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9" fontId="22" fillId="0" borderId="11" xfId="5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79" fontId="22" fillId="0" borderId="16" xfId="50" applyNumberFormat="1" applyFont="1" applyFill="1" applyBorder="1" applyAlignment="1">
      <alignment vertical="center"/>
    </xf>
    <xf numFmtId="181" fontId="22" fillId="0" borderId="16" xfId="0" applyNumberFormat="1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horizontal="left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179" fontId="22" fillId="0" borderId="19" xfId="50" applyNumberFormat="1" applyFont="1" applyFill="1" applyBorder="1" applyAlignment="1">
      <alignment vertical="center"/>
    </xf>
    <xf numFmtId="181" fontId="22" fillId="0" borderId="19" xfId="0" applyNumberFormat="1" applyFont="1" applyFill="1" applyBorder="1" applyAlignment="1">
      <alignment vertical="center"/>
    </xf>
    <xf numFmtId="176" fontId="22" fillId="0" borderId="16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 applyProtection="1">
      <alignment horizontal="left" vertical="center"/>
      <protection/>
    </xf>
    <xf numFmtId="0" fontId="22" fillId="0" borderId="21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79" fontId="22" fillId="0" borderId="22" xfId="50" applyNumberFormat="1" applyFont="1" applyFill="1" applyBorder="1" applyAlignment="1">
      <alignment vertical="center"/>
    </xf>
    <xf numFmtId="181" fontId="22" fillId="0" borderId="22" xfId="0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left" vertical="center" indent="1"/>
      <protection/>
    </xf>
    <xf numFmtId="0" fontId="22" fillId="0" borderId="18" xfId="0" applyFont="1" applyFill="1" applyBorder="1" applyAlignment="1" applyProtection="1">
      <alignment horizontal="left" vertical="center" indent="1"/>
      <protection/>
    </xf>
    <xf numFmtId="0" fontId="22" fillId="0" borderId="21" xfId="0" applyFont="1" applyFill="1" applyBorder="1" applyAlignment="1" applyProtection="1">
      <alignment vertical="center"/>
      <protection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 applyProtection="1">
      <alignment horizontal="left" vertical="center"/>
      <protection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79" fontId="22" fillId="0" borderId="28" xfId="50" applyNumberFormat="1" applyFont="1" applyFill="1" applyBorder="1" applyAlignment="1">
      <alignment vertical="center"/>
    </xf>
    <xf numFmtId="181" fontId="22" fillId="0" borderId="28" xfId="0" applyNumberFormat="1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179" fontId="22" fillId="0" borderId="29" xfId="50" applyNumberFormat="1" applyFont="1" applyFill="1" applyBorder="1" applyAlignment="1">
      <alignment vertical="center"/>
    </xf>
    <xf numFmtId="181" fontId="22" fillId="0" borderId="29" xfId="0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179" fontId="22" fillId="0" borderId="0" xfId="50" applyNumberFormat="1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0" xfId="0" applyFont="1" applyFill="1" applyBorder="1" applyAlignment="1" applyProtection="1">
      <alignment horizontal="left" vertical="center" indent="1"/>
      <protection/>
    </xf>
    <xf numFmtId="0" fontId="22" fillId="0" borderId="30" xfId="0" applyFont="1" applyFill="1" applyBorder="1" applyAlignment="1">
      <alignment horizontal="center" vertical="center"/>
    </xf>
    <xf numFmtId="179" fontId="22" fillId="0" borderId="30" xfId="50" applyNumberFormat="1" applyFont="1" applyFill="1" applyBorder="1" applyAlignment="1">
      <alignment vertical="center"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left" vertical="center" indent="1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>
      <alignment vertical="center"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horizontal="left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horizontal="left" vertical="center"/>
      <protection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22" fillId="0" borderId="34" xfId="0" applyFont="1" applyFill="1" applyBorder="1" applyAlignment="1">
      <alignment horizontal="center" vertical="center"/>
    </xf>
    <xf numFmtId="179" fontId="22" fillId="0" borderId="34" xfId="50" applyNumberFormat="1" applyFont="1" applyFill="1" applyBorder="1" applyAlignment="1">
      <alignment vertical="center"/>
    </xf>
    <xf numFmtId="181" fontId="22" fillId="0" borderId="34" xfId="0" applyNumberFormat="1" applyFont="1" applyFill="1" applyBorder="1" applyAlignment="1">
      <alignment vertical="center"/>
    </xf>
    <xf numFmtId="176" fontId="22" fillId="0" borderId="28" xfId="50" applyNumberFormat="1" applyFont="1" applyFill="1" applyBorder="1" applyAlignment="1">
      <alignment vertical="center"/>
    </xf>
    <xf numFmtId="176" fontId="22" fillId="0" borderId="16" xfId="50" applyNumberFormat="1" applyFont="1" applyFill="1" applyBorder="1" applyAlignment="1">
      <alignment vertical="center"/>
    </xf>
    <xf numFmtId="176" fontId="22" fillId="0" borderId="29" xfId="5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ref.wakayama.lg.jp/&#20225;&#30011;&#20998;&#26512;&#29677;\&#37489;&#24037;&#26989;&#29983;&#29987;&#25351;&#25968;\&#9679;&#9679;H22&#22522;&#28310;&#25913;&#23450;\&#9733;&#9733;H25.3.19%20%20%20&#22522;&#28310;&#25913;&#23450;&#20316;&#26989;&#20013;&#12290;\&#12304;&#22522;&#28310;&#25913;&#23450;&#36215;&#26696;&#12305;\&#12304;&#25505;&#29992;&#21697;&#30446;&#26908;&#35342;&#20013;&#12305;\&#20491;&#21029;&#12454;&#12455;&#12452;&#12488;&#65288;&#20206;&#31639;&#209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付加価値額の算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875" style="1" customWidth="1"/>
    <col min="2" max="2" width="2.125" style="1" customWidth="1"/>
    <col min="3" max="3" width="38.00390625" style="1" customWidth="1"/>
    <col min="4" max="4" width="12.75390625" style="3" bestFit="1" customWidth="1"/>
    <col min="5" max="5" width="9.625" style="3" customWidth="1"/>
    <col min="6" max="6" width="15.25390625" style="4" customWidth="1"/>
    <col min="7" max="7" width="14.375" style="1" customWidth="1"/>
    <col min="8" max="16384" width="9.00390625" style="1" customWidth="1"/>
  </cols>
  <sheetData>
    <row r="1" ht="20.25" customHeight="1">
      <c r="B1" s="2" t="s">
        <v>176</v>
      </c>
    </row>
    <row r="2" ht="7.5" customHeight="1"/>
    <row r="3" spans="1:7" ht="18" customHeight="1">
      <c r="A3" s="84" t="s">
        <v>2</v>
      </c>
      <c r="B3" s="85"/>
      <c r="C3" s="85"/>
      <c r="D3" s="5"/>
      <c r="E3" s="6" t="s">
        <v>3</v>
      </c>
      <c r="F3" s="7" t="s">
        <v>4</v>
      </c>
      <c r="G3" s="6" t="s">
        <v>5</v>
      </c>
    </row>
    <row r="4" spans="1:7" ht="24.75" customHeight="1">
      <c r="A4" s="8" t="s">
        <v>6</v>
      </c>
      <c r="B4" s="9"/>
      <c r="C4" s="10"/>
      <c r="D4" s="11" t="s">
        <v>65</v>
      </c>
      <c r="E4" s="6"/>
      <c r="F4" s="12">
        <f>SUM(F5,F32,F39,F45,F61,F65,F69,F77,F120,F136,F143,F146,F152)</f>
        <v>9999.999999999998</v>
      </c>
      <c r="G4" s="13"/>
    </row>
    <row r="5" spans="1:7" ht="15" customHeight="1">
      <c r="A5" s="14"/>
      <c r="B5" s="48" t="s">
        <v>104</v>
      </c>
      <c r="C5" s="34"/>
      <c r="D5" s="17" t="s">
        <v>106</v>
      </c>
      <c r="E5" s="18"/>
      <c r="F5" s="19">
        <f>F6+F26</f>
        <v>1582</v>
      </c>
      <c r="G5" s="20"/>
    </row>
    <row r="6" spans="1:7" ht="15" customHeight="1">
      <c r="A6" s="49"/>
      <c r="B6" s="50" t="s">
        <v>7</v>
      </c>
      <c r="C6" s="51"/>
      <c r="D6" s="52" t="s">
        <v>66</v>
      </c>
      <c r="E6" s="53"/>
      <c r="F6" s="54">
        <f>SUM(F7:F25)</f>
        <v>1536.5</v>
      </c>
      <c r="G6" s="55">
        <f>F6/F$6*100</f>
        <v>100</v>
      </c>
    </row>
    <row r="7" spans="1:7" ht="15" customHeight="1">
      <c r="A7" s="14"/>
      <c r="B7" s="21"/>
      <c r="C7" s="15" t="s">
        <v>67</v>
      </c>
      <c r="D7" s="22"/>
      <c r="E7" s="18" t="s">
        <v>8</v>
      </c>
      <c r="F7" s="19">
        <v>168.5</v>
      </c>
      <c r="G7" s="20">
        <f>F7/F$6*100</f>
        <v>10.966482264887732</v>
      </c>
    </row>
    <row r="8" spans="1:7" ht="15" customHeight="1">
      <c r="A8" s="14"/>
      <c r="B8" s="21"/>
      <c r="C8" s="15" t="s">
        <v>68</v>
      </c>
      <c r="D8" s="22"/>
      <c r="E8" s="18" t="s">
        <v>9</v>
      </c>
      <c r="F8" s="19">
        <v>191.1</v>
      </c>
      <c r="G8" s="20">
        <f aca="true" t="shared" si="0" ref="G8:G25">F8/F$6*100</f>
        <v>12.437357630979498</v>
      </c>
    </row>
    <row r="9" spans="1:7" ht="15" customHeight="1">
      <c r="A9" s="14"/>
      <c r="B9" s="21"/>
      <c r="C9" s="15" t="s">
        <v>69</v>
      </c>
      <c r="D9" s="22"/>
      <c r="E9" s="18" t="s">
        <v>9</v>
      </c>
      <c r="F9" s="19">
        <v>193.4</v>
      </c>
      <c r="G9" s="20">
        <f t="shared" si="0"/>
        <v>12.587048486820695</v>
      </c>
    </row>
    <row r="10" spans="1:7" ht="15" customHeight="1">
      <c r="A10" s="14"/>
      <c r="B10" s="21"/>
      <c r="C10" s="15" t="s">
        <v>70</v>
      </c>
      <c r="D10" s="22"/>
      <c r="E10" s="18" t="s">
        <v>9</v>
      </c>
      <c r="F10" s="19">
        <v>269.7</v>
      </c>
      <c r="G10" s="20">
        <f t="shared" si="0"/>
        <v>17.55287992190042</v>
      </c>
    </row>
    <row r="11" spans="1:7" ht="15" customHeight="1">
      <c r="A11" s="14"/>
      <c r="B11" s="21"/>
      <c r="C11" s="15" t="s">
        <v>71</v>
      </c>
      <c r="D11" s="22"/>
      <c r="E11" s="18" t="s">
        <v>9</v>
      </c>
      <c r="F11" s="19">
        <v>61.5</v>
      </c>
      <c r="G11" s="20">
        <f t="shared" si="0"/>
        <v>4.002603319232021</v>
      </c>
    </row>
    <row r="12" spans="1:7" ht="15" customHeight="1">
      <c r="A12" s="14"/>
      <c r="B12" s="21"/>
      <c r="C12" s="15" t="s">
        <v>72</v>
      </c>
      <c r="D12" s="22"/>
      <c r="E12" s="18" t="s">
        <v>9</v>
      </c>
      <c r="F12" s="19">
        <v>26.5</v>
      </c>
      <c r="G12" s="20">
        <f t="shared" si="0"/>
        <v>1.7246989912137978</v>
      </c>
    </row>
    <row r="13" spans="1:7" ht="15" customHeight="1">
      <c r="A13" s="14"/>
      <c r="B13" s="21"/>
      <c r="C13" s="15" t="s">
        <v>73</v>
      </c>
      <c r="D13" s="22"/>
      <c r="E13" s="18" t="s">
        <v>9</v>
      </c>
      <c r="F13" s="19">
        <v>18.9</v>
      </c>
      <c r="G13" s="20">
        <f t="shared" si="0"/>
        <v>1.2300683371298404</v>
      </c>
    </row>
    <row r="14" spans="1:7" ht="15" customHeight="1">
      <c r="A14" s="14"/>
      <c r="B14" s="21"/>
      <c r="C14" s="15" t="s">
        <v>75</v>
      </c>
      <c r="D14" s="22"/>
      <c r="E14" s="18" t="s">
        <v>9</v>
      </c>
      <c r="F14" s="19">
        <v>6.5</v>
      </c>
      <c r="G14" s="20">
        <f t="shared" si="0"/>
        <v>0.4230393752033843</v>
      </c>
    </row>
    <row r="15" spans="1:7" ht="15" customHeight="1">
      <c r="A15" s="14"/>
      <c r="B15" s="21"/>
      <c r="C15" s="15" t="s">
        <v>76</v>
      </c>
      <c r="D15" s="22"/>
      <c r="E15" s="18" t="s">
        <v>9</v>
      </c>
      <c r="F15" s="19">
        <v>0.4</v>
      </c>
      <c r="G15" s="20">
        <f t="shared" si="0"/>
        <v>0.02603319232020827</v>
      </c>
    </row>
    <row r="16" spans="1:7" ht="15" customHeight="1">
      <c r="A16" s="14"/>
      <c r="B16" s="21"/>
      <c r="C16" s="15" t="s">
        <v>74</v>
      </c>
      <c r="D16" s="22"/>
      <c r="E16" s="18" t="s">
        <v>9</v>
      </c>
      <c r="F16" s="19">
        <v>143.1</v>
      </c>
      <c r="G16" s="20">
        <f>F16/F$6*100</f>
        <v>9.313374552554507</v>
      </c>
    </row>
    <row r="17" spans="1:7" ht="15" customHeight="1">
      <c r="A17" s="14"/>
      <c r="B17" s="21"/>
      <c r="C17" s="15" t="s">
        <v>77</v>
      </c>
      <c r="D17" s="22"/>
      <c r="E17" s="18" t="s">
        <v>9</v>
      </c>
      <c r="F17" s="19">
        <v>21</v>
      </c>
      <c r="G17" s="20">
        <f t="shared" si="0"/>
        <v>1.366742596810934</v>
      </c>
    </row>
    <row r="18" spans="1:7" ht="15" customHeight="1">
      <c r="A18" s="14"/>
      <c r="B18" s="21"/>
      <c r="C18" s="15" t="s">
        <v>79</v>
      </c>
      <c r="D18" s="22"/>
      <c r="E18" s="18" t="s">
        <v>9</v>
      </c>
      <c r="F18" s="19">
        <v>55.2</v>
      </c>
      <c r="G18" s="20">
        <f t="shared" si="0"/>
        <v>3.592580540188741</v>
      </c>
    </row>
    <row r="19" spans="1:7" ht="15" customHeight="1">
      <c r="A19" s="14"/>
      <c r="B19" s="21"/>
      <c r="C19" s="15" t="s">
        <v>80</v>
      </c>
      <c r="D19" s="22"/>
      <c r="E19" s="18" t="s">
        <v>9</v>
      </c>
      <c r="F19" s="19">
        <v>0.7</v>
      </c>
      <c r="G19" s="20">
        <f t="shared" si="0"/>
        <v>0.04555808656036446</v>
      </c>
    </row>
    <row r="20" spans="1:7" ht="15" customHeight="1">
      <c r="A20" s="14"/>
      <c r="B20" s="21"/>
      <c r="C20" s="15" t="s">
        <v>81</v>
      </c>
      <c r="D20" s="22"/>
      <c r="E20" s="18" t="s">
        <v>9</v>
      </c>
      <c r="F20" s="19">
        <v>0.8</v>
      </c>
      <c r="G20" s="20">
        <f t="shared" si="0"/>
        <v>0.05206638464041654</v>
      </c>
    </row>
    <row r="21" spans="1:7" ht="15" customHeight="1">
      <c r="A21" s="14"/>
      <c r="B21" s="21"/>
      <c r="C21" s="15" t="s">
        <v>82</v>
      </c>
      <c r="D21" s="22"/>
      <c r="E21" s="18" t="s">
        <v>9</v>
      </c>
      <c r="F21" s="19">
        <v>191.4</v>
      </c>
      <c r="G21" s="20">
        <f t="shared" si="0"/>
        <v>12.456882525219655</v>
      </c>
    </row>
    <row r="22" spans="1:7" ht="15" customHeight="1">
      <c r="A22" s="14"/>
      <c r="B22" s="21"/>
      <c r="C22" s="15" t="s">
        <v>83</v>
      </c>
      <c r="D22" s="22"/>
      <c r="E22" s="18" t="s">
        <v>9</v>
      </c>
      <c r="F22" s="19">
        <v>52.7</v>
      </c>
      <c r="G22" s="20">
        <f t="shared" si="0"/>
        <v>3.4298730881874393</v>
      </c>
    </row>
    <row r="23" spans="1:7" ht="15" customHeight="1">
      <c r="A23" s="14"/>
      <c r="B23" s="21"/>
      <c r="C23" s="15" t="s">
        <v>78</v>
      </c>
      <c r="D23" s="22"/>
      <c r="E23" s="18" t="s">
        <v>9</v>
      </c>
      <c r="F23" s="19">
        <v>0.1</v>
      </c>
      <c r="G23" s="20">
        <f>F23/F$6*100</f>
        <v>0.0065082980800520674</v>
      </c>
    </row>
    <row r="24" spans="1:7" ht="15" customHeight="1">
      <c r="A24" s="14"/>
      <c r="B24" s="21"/>
      <c r="C24" s="15" t="s">
        <v>84</v>
      </c>
      <c r="D24" s="22"/>
      <c r="E24" s="18" t="s">
        <v>9</v>
      </c>
      <c r="F24" s="19">
        <v>0.1</v>
      </c>
      <c r="G24" s="20">
        <f t="shared" si="0"/>
        <v>0.0065082980800520674</v>
      </c>
    </row>
    <row r="25" spans="1:7" ht="15" customHeight="1">
      <c r="A25" s="14"/>
      <c r="B25" s="21"/>
      <c r="C25" s="15" t="s">
        <v>238</v>
      </c>
      <c r="D25" s="22"/>
      <c r="E25" s="56" t="s">
        <v>9</v>
      </c>
      <c r="F25" s="57">
        <v>134.9</v>
      </c>
      <c r="G25" s="58">
        <f t="shared" si="0"/>
        <v>8.779694109990238</v>
      </c>
    </row>
    <row r="26" spans="1:7" ht="15" customHeight="1">
      <c r="A26" s="49"/>
      <c r="B26" s="50" t="s">
        <v>10</v>
      </c>
      <c r="C26" s="51"/>
      <c r="D26" s="52" t="s">
        <v>23</v>
      </c>
      <c r="E26" s="18"/>
      <c r="F26" s="19">
        <f>SUM(F27:F31)</f>
        <v>45.5</v>
      </c>
      <c r="G26" s="30">
        <f>SUM(G27:G31)</f>
        <v>100.00000000000001</v>
      </c>
    </row>
    <row r="27" spans="1:7" ht="15" customHeight="1">
      <c r="A27" s="14"/>
      <c r="B27" s="21"/>
      <c r="C27" s="15" t="s">
        <v>85</v>
      </c>
      <c r="D27" s="22"/>
      <c r="E27" s="18" t="s">
        <v>9</v>
      </c>
      <c r="F27" s="19">
        <v>1.3</v>
      </c>
      <c r="G27" s="30">
        <f>F27/F$26*100</f>
        <v>2.857142857142857</v>
      </c>
    </row>
    <row r="28" spans="1:7" ht="15" customHeight="1">
      <c r="A28" s="14"/>
      <c r="B28" s="21"/>
      <c r="C28" s="15" t="s">
        <v>86</v>
      </c>
      <c r="D28" s="22"/>
      <c r="E28" s="18" t="s">
        <v>9</v>
      </c>
      <c r="F28" s="19">
        <v>20.5</v>
      </c>
      <c r="G28" s="30">
        <f>F28/F$26*100</f>
        <v>45.05494505494506</v>
      </c>
    </row>
    <row r="29" spans="1:7" ht="15" customHeight="1">
      <c r="A29" s="14"/>
      <c r="B29" s="21"/>
      <c r="C29" s="15" t="s">
        <v>87</v>
      </c>
      <c r="D29" s="22"/>
      <c r="E29" s="18" t="s">
        <v>9</v>
      </c>
      <c r="F29" s="19">
        <v>18</v>
      </c>
      <c r="G29" s="30">
        <f>F29/F$26*100</f>
        <v>39.56043956043956</v>
      </c>
    </row>
    <row r="30" spans="1:7" ht="15" customHeight="1">
      <c r="A30" s="14"/>
      <c r="B30" s="21"/>
      <c r="C30" s="15" t="s">
        <v>88</v>
      </c>
      <c r="D30" s="22"/>
      <c r="E30" s="18" t="s">
        <v>9</v>
      </c>
      <c r="F30" s="19">
        <v>4.7</v>
      </c>
      <c r="G30" s="30">
        <f>F30/F$26*100</f>
        <v>10.32967032967033</v>
      </c>
    </row>
    <row r="31" spans="1:7" ht="15" customHeight="1">
      <c r="A31" s="23"/>
      <c r="B31" s="24"/>
      <c r="C31" s="25" t="s">
        <v>89</v>
      </c>
      <c r="D31" s="26"/>
      <c r="E31" s="27" t="s">
        <v>9</v>
      </c>
      <c r="F31" s="28">
        <v>1</v>
      </c>
      <c r="G31" s="31">
        <f>F31/F$26*100</f>
        <v>2.197802197802198</v>
      </c>
    </row>
    <row r="32" spans="1:7" ht="15" customHeight="1">
      <c r="A32" s="14"/>
      <c r="B32" s="15" t="s">
        <v>12</v>
      </c>
      <c r="C32" s="16"/>
      <c r="D32" s="11" t="s">
        <v>13</v>
      </c>
      <c r="E32" s="18"/>
      <c r="F32" s="19">
        <f>SUM(F33:F38)</f>
        <v>355.9</v>
      </c>
      <c r="G32" s="30">
        <f>SUM(G33:G38)</f>
        <v>100</v>
      </c>
    </row>
    <row r="33" spans="1:7" ht="15" customHeight="1">
      <c r="A33" s="14"/>
      <c r="B33" s="21"/>
      <c r="C33" s="15" t="s">
        <v>92</v>
      </c>
      <c r="D33" s="22"/>
      <c r="E33" s="18" t="s">
        <v>9</v>
      </c>
      <c r="F33" s="19">
        <v>3.4</v>
      </c>
      <c r="G33" s="30">
        <f aca="true" t="shared" si="1" ref="G33:G38">F33/F$32*100</f>
        <v>0.9553245293621804</v>
      </c>
    </row>
    <row r="34" spans="1:7" ht="15" customHeight="1">
      <c r="A34" s="14"/>
      <c r="B34" s="21"/>
      <c r="C34" s="15" t="s">
        <v>93</v>
      </c>
      <c r="D34" s="22"/>
      <c r="E34" s="18" t="s">
        <v>9</v>
      </c>
      <c r="F34" s="19">
        <v>17.9</v>
      </c>
      <c r="G34" s="30">
        <f t="shared" si="1"/>
        <v>5.029502669289125</v>
      </c>
    </row>
    <row r="35" spans="1:7" ht="15" customHeight="1">
      <c r="A35" s="14"/>
      <c r="B35" s="21"/>
      <c r="C35" s="15" t="s">
        <v>94</v>
      </c>
      <c r="D35" s="22"/>
      <c r="E35" s="18" t="s">
        <v>9</v>
      </c>
      <c r="F35" s="19">
        <v>1.5</v>
      </c>
      <c r="G35" s="30">
        <f t="shared" si="1"/>
        <v>0.42146670413037374</v>
      </c>
    </row>
    <row r="36" spans="1:7" ht="15" customHeight="1">
      <c r="A36" s="14"/>
      <c r="B36" s="16"/>
      <c r="C36" s="16" t="s">
        <v>90</v>
      </c>
      <c r="D36" s="11"/>
      <c r="E36" s="18" t="s">
        <v>9</v>
      </c>
      <c r="F36" s="19">
        <v>48.1</v>
      </c>
      <c r="G36" s="30">
        <f>F36/F$32*100</f>
        <v>13.515032312447318</v>
      </c>
    </row>
    <row r="37" spans="1:7" ht="15" customHeight="1">
      <c r="A37" s="14"/>
      <c r="B37" s="21"/>
      <c r="C37" s="15" t="s">
        <v>91</v>
      </c>
      <c r="D37" s="22"/>
      <c r="E37" s="18" t="s">
        <v>9</v>
      </c>
      <c r="F37" s="19">
        <v>284.5</v>
      </c>
      <c r="G37" s="30">
        <f>F37/F$32*100</f>
        <v>79.93818488339421</v>
      </c>
    </row>
    <row r="38" spans="1:7" ht="15" customHeight="1">
      <c r="A38" s="23"/>
      <c r="B38" s="24"/>
      <c r="C38" s="25" t="s">
        <v>95</v>
      </c>
      <c r="D38" s="26"/>
      <c r="E38" s="27" t="s">
        <v>14</v>
      </c>
      <c r="F38" s="28">
        <v>0.5</v>
      </c>
      <c r="G38" s="31">
        <f t="shared" si="1"/>
        <v>0.14048890137679124</v>
      </c>
    </row>
    <row r="39" spans="1:7" ht="15" customHeight="1">
      <c r="A39" s="14"/>
      <c r="B39" s="21" t="s">
        <v>177</v>
      </c>
      <c r="C39" s="15"/>
      <c r="D39" s="11" t="s">
        <v>23</v>
      </c>
      <c r="E39" s="18"/>
      <c r="F39" s="19">
        <f>SUM(F40:F44)</f>
        <v>756.2</v>
      </c>
      <c r="G39" s="30">
        <f>SUM(G40:G44)</f>
        <v>100.00000000000001</v>
      </c>
    </row>
    <row r="40" spans="1:7" ht="15" customHeight="1">
      <c r="A40" s="14"/>
      <c r="B40" s="46" t="s">
        <v>96</v>
      </c>
      <c r="C40" s="46"/>
      <c r="D40" s="22"/>
      <c r="E40" s="18" t="s">
        <v>101</v>
      </c>
      <c r="F40" s="19">
        <v>1.7</v>
      </c>
      <c r="G40" s="30">
        <f>F40/F$39*100</f>
        <v>0.224808251785242</v>
      </c>
    </row>
    <row r="41" spans="1:7" ht="15" customHeight="1">
      <c r="A41" s="14"/>
      <c r="B41" s="46" t="s">
        <v>97</v>
      </c>
      <c r="C41" s="46"/>
      <c r="D41" s="22"/>
      <c r="E41" s="18" t="s">
        <v>101</v>
      </c>
      <c r="F41" s="19">
        <v>4.5</v>
      </c>
      <c r="G41" s="30">
        <f>F41/F$39*100</f>
        <v>0.5950806664903464</v>
      </c>
    </row>
    <row r="42" spans="1:7" ht="15" customHeight="1">
      <c r="A42" s="14"/>
      <c r="B42" s="46" t="s">
        <v>98</v>
      </c>
      <c r="C42" s="46"/>
      <c r="D42" s="22"/>
      <c r="E42" s="18" t="s">
        <v>101</v>
      </c>
      <c r="F42" s="19">
        <v>721.6</v>
      </c>
      <c r="G42" s="30">
        <f>F42/F$39*100</f>
        <v>95.42449087542978</v>
      </c>
    </row>
    <row r="43" spans="1:7" ht="15" customHeight="1">
      <c r="A43" s="14"/>
      <c r="B43" s="46" t="s">
        <v>99</v>
      </c>
      <c r="C43" s="46"/>
      <c r="D43" s="22"/>
      <c r="E43" s="18" t="s">
        <v>101</v>
      </c>
      <c r="F43" s="19">
        <v>9.8</v>
      </c>
      <c r="G43" s="30">
        <f>F43/F$39*100</f>
        <v>1.2959534514678657</v>
      </c>
    </row>
    <row r="44" spans="1:7" ht="15" customHeight="1">
      <c r="A44" s="23"/>
      <c r="B44" s="47" t="s">
        <v>100</v>
      </c>
      <c r="C44" s="47"/>
      <c r="D44" s="26"/>
      <c r="E44" s="27" t="s">
        <v>102</v>
      </c>
      <c r="F44" s="28">
        <v>18.6</v>
      </c>
      <c r="G44" s="31">
        <f>F44/F$39*100</f>
        <v>2.4596667548267654</v>
      </c>
    </row>
    <row r="45" spans="1:7" ht="15" customHeight="1">
      <c r="A45" s="14"/>
      <c r="B45" s="21" t="s">
        <v>236</v>
      </c>
      <c r="C45" s="15"/>
      <c r="D45" s="22" t="s">
        <v>103</v>
      </c>
      <c r="E45" s="18"/>
      <c r="F45" s="19">
        <f>SUM(F46,F58)</f>
        <v>2197.7999999999993</v>
      </c>
      <c r="G45" s="30"/>
    </row>
    <row r="46" spans="1:7" ht="15" customHeight="1">
      <c r="A46" s="49"/>
      <c r="B46" s="50" t="s">
        <v>237</v>
      </c>
      <c r="C46" s="51"/>
      <c r="D46" s="59" t="s">
        <v>233</v>
      </c>
      <c r="E46" s="53"/>
      <c r="F46" s="54">
        <f>SUM(F47:F57)</f>
        <v>2107.1999999999994</v>
      </c>
      <c r="G46" s="81">
        <f>F46/$F$46*100</f>
        <v>100</v>
      </c>
    </row>
    <row r="47" spans="1:7" ht="15" customHeight="1">
      <c r="A47" s="14"/>
      <c r="B47" s="21"/>
      <c r="C47" s="15" t="s">
        <v>16</v>
      </c>
      <c r="D47" s="22"/>
      <c r="E47" s="18" t="s">
        <v>101</v>
      </c>
      <c r="F47" s="19">
        <v>148.3</v>
      </c>
      <c r="G47" s="82">
        <f>F47/$F$46*100</f>
        <v>7.037775246772972</v>
      </c>
    </row>
    <row r="48" spans="1:7" ht="15" customHeight="1">
      <c r="A48" s="14"/>
      <c r="B48" s="21"/>
      <c r="C48" s="15" t="s">
        <v>18</v>
      </c>
      <c r="D48" s="22"/>
      <c r="E48" s="18" t="s">
        <v>101</v>
      </c>
      <c r="F48" s="19">
        <v>301</v>
      </c>
      <c r="G48" s="82">
        <f aca="true" t="shared" si="2" ref="G48:G56">F48/$F$46*100</f>
        <v>14.284358390280946</v>
      </c>
    </row>
    <row r="49" spans="1:7" ht="15" customHeight="1">
      <c r="A49" s="14"/>
      <c r="B49" s="21"/>
      <c r="C49" s="15" t="s">
        <v>107</v>
      </c>
      <c r="D49" s="22"/>
      <c r="E49" s="18" t="s">
        <v>101</v>
      </c>
      <c r="F49" s="19">
        <v>961.5</v>
      </c>
      <c r="G49" s="82">
        <f t="shared" si="2"/>
        <v>45.62927107061505</v>
      </c>
    </row>
    <row r="50" spans="1:7" ht="15" customHeight="1">
      <c r="A50" s="14"/>
      <c r="B50" s="21"/>
      <c r="C50" s="15" t="s">
        <v>108</v>
      </c>
      <c r="D50" s="22"/>
      <c r="E50" s="18" t="s">
        <v>101</v>
      </c>
      <c r="F50" s="19">
        <v>64.6</v>
      </c>
      <c r="G50" s="82">
        <f t="shared" si="2"/>
        <v>3.0656795747911927</v>
      </c>
    </row>
    <row r="51" spans="1:7" ht="15" customHeight="1">
      <c r="A51" s="14"/>
      <c r="B51" s="21"/>
      <c r="C51" s="15" t="s">
        <v>109</v>
      </c>
      <c r="D51" s="22"/>
      <c r="E51" s="18" t="s">
        <v>101</v>
      </c>
      <c r="F51" s="19">
        <v>187.1</v>
      </c>
      <c r="G51" s="82">
        <f t="shared" si="2"/>
        <v>8.879081245254367</v>
      </c>
    </row>
    <row r="52" spans="1:7" ht="15" customHeight="1">
      <c r="A52" s="14"/>
      <c r="B52" s="21"/>
      <c r="C52" s="15" t="s">
        <v>110</v>
      </c>
      <c r="D52" s="22"/>
      <c r="E52" s="18" t="s">
        <v>101</v>
      </c>
      <c r="F52" s="19">
        <v>59.6</v>
      </c>
      <c r="G52" s="82">
        <f t="shared" si="2"/>
        <v>2.828397873955961</v>
      </c>
    </row>
    <row r="53" spans="1:7" ht="15" customHeight="1">
      <c r="A53" s="14"/>
      <c r="B53" s="21"/>
      <c r="C53" s="15" t="s">
        <v>111</v>
      </c>
      <c r="D53" s="22"/>
      <c r="E53" s="18" t="s">
        <v>101</v>
      </c>
      <c r="F53" s="19">
        <v>143</v>
      </c>
      <c r="G53" s="82">
        <f t="shared" si="2"/>
        <v>6.786256643887626</v>
      </c>
    </row>
    <row r="54" spans="1:7" ht="15" customHeight="1">
      <c r="A54" s="14"/>
      <c r="B54" s="21"/>
      <c r="C54" s="46" t="s">
        <v>112</v>
      </c>
      <c r="D54" s="22"/>
      <c r="E54" s="18" t="s">
        <v>101</v>
      </c>
      <c r="F54" s="19">
        <v>31.7</v>
      </c>
      <c r="G54" s="82">
        <f t="shared" si="2"/>
        <v>1.5043659832953686</v>
      </c>
    </row>
    <row r="55" spans="1:7" ht="15" customHeight="1">
      <c r="A55" s="14"/>
      <c r="B55" s="21"/>
      <c r="C55" s="15" t="s">
        <v>113</v>
      </c>
      <c r="D55" s="22"/>
      <c r="E55" s="18" t="s">
        <v>101</v>
      </c>
      <c r="F55" s="19">
        <v>38.6</v>
      </c>
      <c r="G55" s="82">
        <f t="shared" si="2"/>
        <v>1.8318147304479886</v>
      </c>
    </row>
    <row r="56" spans="1:7" ht="13.5">
      <c r="A56" s="14"/>
      <c r="B56" s="16"/>
      <c r="C56" s="15" t="s">
        <v>114</v>
      </c>
      <c r="D56" s="11"/>
      <c r="E56" s="18" t="s">
        <v>101</v>
      </c>
      <c r="F56" s="60">
        <v>163.2</v>
      </c>
      <c r="G56" s="82">
        <f t="shared" si="2"/>
        <v>7.744874715261961</v>
      </c>
    </row>
    <row r="57" spans="1:7" ht="13.5">
      <c r="A57" s="70"/>
      <c r="B57" s="61"/>
      <c r="C57" s="62" t="s">
        <v>115</v>
      </c>
      <c r="D57" s="63"/>
      <c r="E57" s="56" t="s">
        <v>116</v>
      </c>
      <c r="F57" s="64">
        <v>8.6</v>
      </c>
      <c r="G57" s="83">
        <f>F57/$F$46*100</f>
        <v>0.4081245254365985</v>
      </c>
    </row>
    <row r="58" spans="1:7" ht="15" customHeight="1">
      <c r="A58" s="14"/>
      <c r="B58" s="15" t="s">
        <v>19</v>
      </c>
      <c r="C58" s="16"/>
      <c r="D58" s="11" t="s">
        <v>20</v>
      </c>
      <c r="E58" s="18"/>
      <c r="F58" s="19">
        <f>SUM(F59:F60)</f>
        <v>90.6</v>
      </c>
      <c r="G58" s="20">
        <f>SUM(G59:G60)</f>
        <v>100</v>
      </c>
    </row>
    <row r="59" spans="1:7" ht="15" customHeight="1">
      <c r="A59" s="14"/>
      <c r="B59" s="21"/>
      <c r="C59" s="15" t="s">
        <v>21</v>
      </c>
      <c r="D59" s="22"/>
      <c r="E59" s="18" t="s">
        <v>14</v>
      </c>
      <c r="F59" s="19">
        <v>0.6</v>
      </c>
      <c r="G59" s="20">
        <f>F59/$F$58*100</f>
        <v>0.6622516556291391</v>
      </c>
    </row>
    <row r="60" spans="1:7" ht="15" customHeight="1">
      <c r="A60" s="14"/>
      <c r="B60" s="21"/>
      <c r="C60" s="25" t="s">
        <v>22</v>
      </c>
      <c r="D60" s="22"/>
      <c r="E60" s="18" t="s">
        <v>17</v>
      </c>
      <c r="F60" s="19">
        <v>90</v>
      </c>
      <c r="G60" s="30">
        <f>F60/$F$58*100</f>
        <v>99.33774834437087</v>
      </c>
    </row>
    <row r="61" spans="1:7" ht="15" customHeight="1">
      <c r="A61" s="32"/>
      <c r="B61" s="33" t="s">
        <v>117</v>
      </c>
      <c r="C61" s="34"/>
      <c r="D61" s="35" t="s">
        <v>118</v>
      </c>
      <c r="E61" s="36"/>
      <c r="F61" s="37">
        <v>138.20000000000002</v>
      </c>
      <c r="G61" s="45">
        <f>F61/$F$61*100</f>
        <v>100</v>
      </c>
    </row>
    <row r="62" spans="1:7" ht="15" customHeight="1">
      <c r="A62" s="14"/>
      <c r="B62" s="15"/>
      <c r="C62" s="16" t="s">
        <v>24</v>
      </c>
      <c r="D62" s="11"/>
      <c r="E62" s="18" t="s">
        <v>121</v>
      </c>
      <c r="F62" s="19">
        <v>102.7</v>
      </c>
      <c r="G62" s="30">
        <f>F62/$F$61*100</f>
        <v>74.31259044862517</v>
      </c>
    </row>
    <row r="63" spans="1:7" ht="15" customHeight="1">
      <c r="A63" s="14"/>
      <c r="B63" s="15"/>
      <c r="C63" s="16" t="s">
        <v>119</v>
      </c>
      <c r="D63" s="11"/>
      <c r="E63" s="18" t="s">
        <v>122</v>
      </c>
      <c r="F63" s="19">
        <v>14.9</v>
      </c>
      <c r="G63" s="30">
        <f>F63/$F$61*100</f>
        <v>10.781476121562951</v>
      </c>
    </row>
    <row r="64" spans="1:7" ht="15" customHeight="1">
      <c r="A64" s="14"/>
      <c r="B64" s="21"/>
      <c r="C64" s="21" t="s">
        <v>120</v>
      </c>
      <c r="D64" s="22"/>
      <c r="E64" s="18" t="s">
        <v>122</v>
      </c>
      <c r="F64" s="19">
        <v>20.6</v>
      </c>
      <c r="G64" s="30">
        <f>F64/$F$61*100</f>
        <v>14.905933429811865</v>
      </c>
    </row>
    <row r="65" spans="1:7" ht="15" customHeight="1">
      <c r="A65" s="32"/>
      <c r="B65" s="33" t="s">
        <v>123</v>
      </c>
      <c r="C65" s="34"/>
      <c r="D65" s="35" t="s">
        <v>11</v>
      </c>
      <c r="E65" s="36"/>
      <c r="F65" s="37">
        <f>SUM(F66:F68)</f>
        <v>118.39999999999999</v>
      </c>
      <c r="G65" s="38">
        <f>SUM(G66:G68)</f>
        <v>100</v>
      </c>
    </row>
    <row r="66" spans="1:7" ht="15" customHeight="1">
      <c r="A66" s="14"/>
      <c r="B66" s="21"/>
      <c r="C66" s="15" t="s">
        <v>26</v>
      </c>
      <c r="D66" s="65"/>
      <c r="E66" s="18" t="s">
        <v>124</v>
      </c>
      <c r="F66" s="19">
        <v>7.3</v>
      </c>
      <c r="G66" s="20">
        <f>F66/F$65*100</f>
        <v>6.16554054054054</v>
      </c>
    </row>
    <row r="67" spans="1:7" ht="15" customHeight="1">
      <c r="A67" s="14"/>
      <c r="B67" s="21"/>
      <c r="C67" s="15" t="s">
        <v>27</v>
      </c>
      <c r="D67" s="22"/>
      <c r="E67" s="18" t="s">
        <v>101</v>
      </c>
      <c r="F67" s="19">
        <v>65.1</v>
      </c>
      <c r="G67" s="30">
        <f>F67/F$65*100</f>
        <v>54.983108108108105</v>
      </c>
    </row>
    <row r="68" spans="1:7" ht="15" customHeight="1">
      <c r="A68" s="23"/>
      <c r="B68" s="24"/>
      <c r="C68" s="25" t="s">
        <v>239</v>
      </c>
      <c r="D68" s="26"/>
      <c r="E68" s="27" t="s">
        <v>101</v>
      </c>
      <c r="F68" s="28">
        <v>46</v>
      </c>
      <c r="G68" s="31">
        <f>F68/F$65*100</f>
        <v>38.851351351351354</v>
      </c>
    </row>
    <row r="69" spans="1:7" ht="15" customHeight="1">
      <c r="A69" s="32"/>
      <c r="B69" s="33" t="s">
        <v>28</v>
      </c>
      <c r="C69" s="34"/>
      <c r="D69" s="35" t="s">
        <v>15</v>
      </c>
      <c r="E69" s="36"/>
      <c r="F69" s="37">
        <f>SUM(F70:F76)</f>
        <v>274.7</v>
      </c>
      <c r="G69" s="38">
        <f>SUM(G70:G76)</f>
        <v>100</v>
      </c>
    </row>
    <row r="70" spans="1:7" ht="15" customHeight="1">
      <c r="A70" s="14"/>
      <c r="B70" s="21"/>
      <c r="C70" s="15" t="s">
        <v>240</v>
      </c>
      <c r="D70" s="22"/>
      <c r="E70" s="18" t="s">
        <v>29</v>
      </c>
      <c r="F70" s="19">
        <v>11.2</v>
      </c>
      <c r="G70" s="20">
        <f>F70/F$69*100</f>
        <v>4.07717510010921</v>
      </c>
    </row>
    <row r="71" spans="1:7" ht="15" customHeight="1">
      <c r="A71" s="14"/>
      <c r="B71" s="21"/>
      <c r="C71" s="15" t="s">
        <v>125</v>
      </c>
      <c r="D71" s="22"/>
      <c r="E71" s="18" t="s">
        <v>9</v>
      </c>
      <c r="F71" s="19">
        <v>56.8</v>
      </c>
      <c r="G71" s="20">
        <f aca="true" t="shared" si="3" ref="G71:G76">F71/F$69*100</f>
        <v>20.677102293410993</v>
      </c>
    </row>
    <row r="72" spans="1:7" ht="15" customHeight="1">
      <c r="A72" s="14"/>
      <c r="B72" s="21"/>
      <c r="C72" s="15" t="s">
        <v>126</v>
      </c>
      <c r="D72" s="22"/>
      <c r="E72" s="18" t="s">
        <v>9</v>
      </c>
      <c r="F72" s="19">
        <v>18</v>
      </c>
      <c r="G72" s="20">
        <f t="shared" si="3"/>
        <v>6.55260283946123</v>
      </c>
    </row>
    <row r="73" spans="1:7" ht="15" customHeight="1">
      <c r="A73" s="14"/>
      <c r="B73" s="21"/>
      <c r="C73" s="15" t="s">
        <v>127</v>
      </c>
      <c r="D73" s="22"/>
      <c r="E73" s="18" t="s">
        <v>9</v>
      </c>
      <c r="F73" s="19">
        <v>4.5</v>
      </c>
      <c r="G73" s="20">
        <f t="shared" si="3"/>
        <v>1.6381507098653074</v>
      </c>
    </row>
    <row r="74" spans="1:7" ht="15" customHeight="1">
      <c r="A74" s="14"/>
      <c r="B74" s="21"/>
      <c r="C74" s="15" t="s">
        <v>128</v>
      </c>
      <c r="D74" s="22"/>
      <c r="E74" s="18" t="s">
        <v>9</v>
      </c>
      <c r="F74" s="19">
        <v>0.7</v>
      </c>
      <c r="G74" s="20">
        <f t="shared" si="3"/>
        <v>0.25482344375682564</v>
      </c>
    </row>
    <row r="75" spans="1:7" ht="15" customHeight="1">
      <c r="A75" s="14"/>
      <c r="B75" s="21"/>
      <c r="C75" s="15" t="s">
        <v>129</v>
      </c>
      <c r="D75" s="22"/>
      <c r="E75" s="18" t="s">
        <v>8</v>
      </c>
      <c r="F75" s="19">
        <v>4.3</v>
      </c>
      <c r="G75" s="20">
        <f t="shared" si="3"/>
        <v>1.5653440116490718</v>
      </c>
    </row>
    <row r="76" spans="1:7" ht="15" customHeight="1">
      <c r="A76" s="23"/>
      <c r="B76" s="24"/>
      <c r="C76" s="25" t="s">
        <v>130</v>
      </c>
      <c r="D76" s="26"/>
      <c r="E76" s="27" t="s">
        <v>9</v>
      </c>
      <c r="F76" s="28">
        <v>179.2</v>
      </c>
      <c r="G76" s="29">
        <f t="shared" si="3"/>
        <v>65.23480160174736</v>
      </c>
    </row>
    <row r="77" spans="1:7" ht="15" customHeight="1">
      <c r="A77" s="14"/>
      <c r="B77" s="15" t="s">
        <v>30</v>
      </c>
      <c r="C77" s="16"/>
      <c r="D77" s="11" t="s">
        <v>31</v>
      </c>
      <c r="E77" s="18"/>
      <c r="F77" s="19">
        <f>SUM(F78,F102)</f>
        <v>2411.7</v>
      </c>
      <c r="G77" s="20"/>
    </row>
    <row r="78" spans="1:7" ht="15" customHeight="1">
      <c r="A78" s="49"/>
      <c r="B78" s="66" t="s">
        <v>132</v>
      </c>
      <c r="C78" s="51"/>
      <c r="D78" s="59" t="s">
        <v>131</v>
      </c>
      <c r="E78" s="53"/>
      <c r="F78" s="54">
        <f>SUM(F79:F101)</f>
        <v>753.4</v>
      </c>
      <c r="G78" s="55">
        <f>F78/F$78*100</f>
        <v>100</v>
      </c>
    </row>
    <row r="79" spans="1:7" ht="15" customHeight="1">
      <c r="A79" s="14"/>
      <c r="B79" s="21"/>
      <c r="C79" s="15" t="s">
        <v>195</v>
      </c>
      <c r="D79" s="22"/>
      <c r="E79" s="18" t="s">
        <v>133</v>
      </c>
      <c r="F79" s="19">
        <v>4.1</v>
      </c>
      <c r="G79" s="20">
        <f>F79/F$78*100</f>
        <v>0.5441996283514733</v>
      </c>
    </row>
    <row r="80" spans="1:7" ht="15" customHeight="1">
      <c r="A80" s="14"/>
      <c r="B80" s="21"/>
      <c r="C80" s="15" t="s">
        <v>196</v>
      </c>
      <c r="D80" s="22"/>
      <c r="E80" s="18" t="s">
        <v>133</v>
      </c>
      <c r="F80" s="19">
        <v>6.3</v>
      </c>
      <c r="G80" s="20">
        <f aca="true" t="shared" si="4" ref="G80:G101">F80/F$78*100</f>
        <v>0.8362091850278737</v>
      </c>
    </row>
    <row r="81" spans="1:7" ht="15" customHeight="1">
      <c r="A81" s="14"/>
      <c r="B81" s="21"/>
      <c r="C81" s="15" t="s">
        <v>197</v>
      </c>
      <c r="D81" s="22"/>
      <c r="E81" s="18" t="s">
        <v>133</v>
      </c>
      <c r="F81" s="19">
        <v>0.3</v>
      </c>
      <c r="G81" s="20">
        <f t="shared" si="4"/>
        <v>0.039819485001327315</v>
      </c>
    </row>
    <row r="82" spans="1:7" ht="15" customHeight="1">
      <c r="A82" s="14"/>
      <c r="B82" s="21"/>
      <c r="C82" s="15" t="s">
        <v>198</v>
      </c>
      <c r="D82" s="22"/>
      <c r="E82" s="18" t="s">
        <v>133</v>
      </c>
      <c r="F82" s="19">
        <v>3.2</v>
      </c>
      <c r="G82" s="20">
        <f t="shared" si="4"/>
        <v>0.4247411733474914</v>
      </c>
    </row>
    <row r="83" spans="1:7" ht="15" customHeight="1">
      <c r="A83" s="14"/>
      <c r="B83" s="21"/>
      <c r="C83" s="15" t="s">
        <v>199</v>
      </c>
      <c r="D83" s="22"/>
      <c r="E83" s="18" t="s">
        <v>133</v>
      </c>
      <c r="F83" s="19">
        <v>3.9</v>
      </c>
      <c r="G83" s="20">
        <f t="shared" si="4"/>
        <v>0.5176533050172551</v>
      </c>
    </row>
    <row r="84" spans="1:7" ht="15" customHeight="1">
      <c r="A84" s="14"/>
      <c r="B84" s="21"/>
      <c r="C84" s="15" t="s">
        <v>200</v>
      </c>
      <c r="D84" s="22"/>
      <c r="E84" s="18" t="s">
        <v>136</v>
      </c>
      <c r="F84" s="19">
        <v>26.5</v>
      </c>
      <c r="G84" s="20">
        <f t="shared" si="4"/>
        <v>3.517387841783913</v>
      </c>
    </row>
    <row r="85" spans="1:7" ht="15" customHeight="1">
      <c r="A85" s="14"/>
      <c r="B85" s="21"/>
      <c r="C85" s="15" t="s">
        <v>201</v>
      </c>
      <c r="D85" s="22"/>
      <c r="E85" s="18" t="s">
        <v>136</v>
      </c>
      <c r="F85" s="19">
        <v>11.1</v>
      </c>
      <c r="G85" s="20">
        <f t="shared" si="4"/>
        <v>1.4733209450491107</v>
      </c>
    </row>
    <row r="86" spans="1:7" ht="15" customHeight="1">
      <c r="A86" s="14"/>
      <c r="B86" s="21"/>
      <c r="C86" s="15" t="s">
        <v>202</v>
      </c>
      <c r="D86" s="22"/>
      <c r="E86" s="18" t="s">
        <v>136</v>
      </c>
      <c r="F86" s="19">
        <v>14.3</v>
      </c>
      <c r="G86" s="20">
        <f t="shared" si="4"/>
        <v>1.8980621183966022</v>
      </c>
    </row>
    <row r="87" spans="1:7" ht="15" customHeight="1">
      <c r="A87" s="14"/>
      <c r="B87" s="21"/>
      <c r="C87" s="15" t="s">
        <v>203</v>
      </c>
      <c r="D87" s="22"/>
      <c r="E87" s="18" t="s">
        <v>136</v>
      </c>
      <c r="F87" s="19">
        <v>3.5</v>
      </c>
      <c r="G87" s="20">
        <f t="shared" si="4"/>
        <v>0.46456065834881866</v>
      </c>
    </row>
    <row r="88" spans="1:7" ht="15" customHeight="1">
      <c r="A88" s="14"/>
      <c r="B88" s="21"/>
      <c r="C88" s="15" t="s">
        <v>204</v>
      </c>
      <c r="D88" s="22"/>
      <c r="E88" s="18" t="s">
        <v>133</v>
      </c>
      <c r="F88" s="19">
        <v>17.1</v>
      </c>
      <c r="G88" s="20">
        <f t="shared" si="4"/>
        <v>2.2697106450756572</v>
      </c>
    </row>
    <row r="89" spans="1:7" ht="15" customHeight="1">
      <c r="A89" s="14"/>
      <c r="B89" s="21"/>
      <c r="C89" s="15" t="s">
        <v>205</v>
      </c>
      <c r="D89" s="22"/>
      <c r="E89" s="18" t="s">
        <v>133</v>
      </c>
      <c r="F89" s="19">
        <v>8.9</v>
      </c>
      <c r="G89" s="20">
        <f t="shared" si="4"/>
        <v>1.1813113883727104</v>
      </c>
    </row>
    <row r="90" spans="1:7" ht="15" customHeight="1">
      <c r="A90" s="14"/>
      <c r="B90" s="21"/>
      <c r="C90" s="15" t="s">
        <v>206</v>
      </c>
      <c r="D90" s="22"/>
      <c r="E90" s="18" t="s">
        <v>133</v>
      </c>
      <c r="F90" s="19">
        <v>2.3</v>
      </c>
      <c r="G90" s="20">
        <f t="shared" si="4"/>
        <v>0.3052827183435094</v>
      </c>
    </row>
    <row r="91" spans="1:7" ht="15" customHeight="1">
      <c r="A91" s="14"/>
      <c r="B91" s="21"/>
      <c r="C91" s="15" t="s">
        <v>241</v>
      </c>
      <c r="D91" s="22"/>
      <c r="E91" s="18" t="s">
        <v>133</v>
      </c>
      <c r="F91" s="19">
        <v>3.9</v>
      </c>
      <c r="G91" s="20">
        <f t="shared" si="4"/>
        <v>0.5176533050172551</v>
      </c>
    </row>
    <row r="92" spans="1:7" ht="15" customHeight="1">
      <c r="A92" s="14"/>
      <c r="B92" s="21"/>
      <c r="C92" s="15" t="s">
        <v>207</v>
      </c>
      <c r="D92" s="22"/>
      <c r="E92" s="18" t="s">
        <v>133</v>
      </c>
      <c r="F92" s="19">
        <v>6.3</v>
      </c>
      <c r="G92" s="20">
        <f t="shared" si="4"/>
        <v>0.8362091850278737</v>
      </c>
    </row>
    <row r="93" spans="1:7" ht="15" customHeight="1">
      <c r="A93" s="14"/>
      <c r="B93" s="21"/>
      <c r="C93" s="15" t="s">
        <v>208</v>
      </c>
      <c r="D93" s="22"/>
      <c r="E93" s="18" t="s">
        <v>133</v>
      </c>
      <c r="F93" s="19">
        <v>34</v>
      </c>
      <c r="G93" s="20">
        <f t="shared" si="4"/>
        <v>4.512874966817096</v>
      </c>
    </row>
    <row r="94" spans="1:7" ht="15" customHeight="1">
      <c r="A94" s="14"/>
      <c r="B94" s="21"/>
      <c r="C94" s="15" t="s">
        <v>209</v>
      </c>
      <c r="D94" s="22"/>
      <c r="E94" s="18" t="s">
        <v>135</v>
      </c>
      <c r="F94" s="19">
        <v>88.4</v>
      </c>
      <c r="G94" s="20">
        <f t="shared" si="4"/>
        <v>11.73347491372445</v>
      </c>
    </row>
    <row r="95" spans="1:7" ht="15" customHeight="1">
      <c r="A95" s="14"/>
      <c r="B95" s="21"/>
      <c r="C95" s="15" t="s">
        <v>210</v>
      </c>
      <c r="D95" s="22"/>
      <c r="E95" s="18" t="s">
        <v>133</v>
      </c>
      <c r="F95" s="19">
        <v>290.9</v>
      </c>
      <c r="G95" s="20">
        <f t="shared" si="4"/>
        <v>38.61162728962039</v>
      </c>
    </row>
    <row r="96" spans="1:7" ht="15" customHeight="1">
      <c r="A96" s="14"/>
      <c r="B96" s="21"/>
      <c r="C96" s="15" t="s">
        <v>211</v>
      </c>
      <c r="D96" s="22"/>
      <c r="E96" s="18" t="s">
        <v>133</v>
      </c>
      <c r="F96" s="19">
        <v>28.4</v>
      </c>
      <c r="G96" s="20">
        <f t="shared" si="4"/>
        <v>3.7695779134589857</v>
      </c>
    </row>
    <row r="97" spans="1:7" ht="15" customHeight="1">
      <c r="A97" s="14"/>
      <c r="B97" s="21"/>
      <c r="C97" s="15" t="s">
        <v>212</v>
      </c>
      <c r="D97" s="22"/>
      <c r="E97" s="18" t="s">
        <v>133</v>
      </c>
      <c r="F97" s="19">
        <v>132.1</v>
      </c>
      <c r="G97" s="20">
        <f t="shared" si="4"/>
        <v>17.533846562251128</v>
      </c>
    </row>
    <row r="98" spans="1:7" ht="15" customHeight="1">
      <c r="A98" s="14"/>
      <c r="B98" s="21"/>
      <c r="C98" s="15" t="s">
        <v>213</v>
      </c>
      <c r="D98" s="22"/>
      <c r="E98" s="18" t="s">
        <v>133</v>
      </c>
      <c r="F98" s="19">
        <v>14.8</v>
      </c>
      <c r="G98" s="20">
        <f t="shared" si="4"/>
        <v>1.9644279267321478</v>
      </c>
    </row>
    <row r="99" spans="1:7" ht="15" customHeight="1">
      <c r="A99" s="14"/>
      <c r="B99" s="21"/>
      <c r="C99" s="15" t="s">
        <v>214</v>
      </c>
      <c r="D99" s="22"/>
      <c r="E99" s="18" t="s">
        <v>133</v>
      </c>
      <c r="F99" s="19">
        <v>14.7</v>
      </c>
      <c r="G99" s="20">
        <f t="shared" si="4"/>
        <v>1.9511547650650385</v>
      </c>
    </row>
    <row r="100" spans="1:7" ht="15" customHeight="1">
      <c r="A100" s="14"/>
      <c r="B100" s="21"/>
      <c r="C100" s="15" t="s">
        <v>215</v>
      </c>
      <c r="D100" s="22"/>
      <c r="E100" s="18" t="s">
        <v>133</v>
      </c>
      <c r="F100" s="19">
        <v>5.5</v>
      </c>
      <c r="G100" s="20">
        <f t="shared" si="4"/>
        <v>0.7300238916910009</v>
      </c>
    </row>
    <row r="101" spans="1:7" ht="15" customHeight="1">
      <c r="A101" s="14"/>
      <c r="B101" s="21"/>
      <c r="C101" s="15" t="s">
        <v>216</v>
      </c>
      <c r="D101" s="22"/>
      <c r="E101" s="18" t="s">
        <v>134</v>
      </c>
      <c r="F101" s="19">
        <v>32.9</v>
      </c>
      <c r="G101" s="20">
        <f t="shared" si="4"/>
        <v>4.366870188478895</v>
      </c>
    </row>
    <row r="102" spans="1:7" ht="15" customHeight="1">
      <c r="A102" s="49"/>
      <c r="B102" s="66" t="s">
        <v>139</v>
      </c>
      <c r="C102" s="50"/>
      <c r="D102" s="67" t="s">
        <v>137</v>
      </c>
      <c r="E102" s="53"/>
      <c r="F102" s="54">
        <f>SUM(F103:F119)</f>
        <v>1658.3</v>
      </c>
      <c r="G102" s="55">
        <f>F102/F$102*100</f>
        <v>100</v>
      </c>
    </row>
    <row r="103" spans="1:7" ht="15" customHeight="1">
      <c r="A103" s="14"/>
      <c r="B103" s="21"/>
      <c r="C103" s="15" t="s">
        <v>217</v>
      </c>
      <c r="D103" s="22"/>
      <c r="E103" s="18" t="s">
        <v>136</v>
      </c>
      <c r="F103" s="19">
        <v>1.7</v>
      </c>
      <c r="G103" s="20">
        <f aca="true" t="shared" si="5" ref="G103:G119">F103/F$102*100</f>
        <v>0.10251462340951578</v>
      </c>
    </row>
    <row r="104" spans="1:7" ht="15" customHeight="1">
      <c r="A104" s="14"/>
      <c r="B104" s="21"/>
      <c r="C104" s="15" t="s">
        <v>218</v>
      </c>
      <c r="D104" s="22"/>
      <c r="E104" s="18" t="s">
        <v>133</v>
      </c>
      <c r="F104" s="19">
        <v>1.6</v>
      </c>
      <c r="G104" s="20">
        <f t="shared" si="5"/>
        <v>0.09648435144425015</v>
      </c>
    </row>
    <row r="105" spans="1:7" ht="15" customHeight="1">
      <c r="A105" s="14"/>
      <c r="B105" s="21"/>
      <c r="C105" s="15" t="s">
        <v>219</v>
      </c>
      <c r="D105" s="22"/>
      <c r="E105" s="18" t="s">
        <v>133</v>
      </c>
      <c r="F105" s="19">
        <v>33</v>
      </c>
      <c r="G105" s="20">
        <f t="shared" si="5"/>
        <v>1.989989748537659</v>
      </c>
    </row>
    <row r="106" spans="1:7" ht="15" customHeight="1">
      <c r="A106" s="14"/>
      <c r="B106" s="21"/>
      <c r="C106" s="15" t="s">
        <v>220</v>
      </c>
      <c r="D106" s="22"/>
      <c r="E106" s="18" t="s">
        <v>133</v>
      </c>
      <c r="F106" s="19">
        <v>16.6</v>
      </c>
      <c r="G106" s="20">
        <f t="shared" si="5"/>
        <v>1.0010251462340953</v>
      </c>
    </row>
    <row r="107" spans="1:7" ht="15" customHeight="1">
      <c r="A107" s="14"/>
      <c r="B107" s="21"/>
      <c r="C107" s="15" t="s">
        <v>221</v>
      </c>
      <c r="D107" s="22"/>
      <c r="E107" s="18" t="s">
        <v>133</v>
      </c>
      <c r="F107" s="19">
        <v>84.5</v>
      </c>
      <c r="G107" s="20">
        <f t="shared" si="5"/>
        <v>5.09557981064946</v>
      </c>
    </row>
    <row r="108" spans="1:7" ht="15" customHeight="1">
      <c r="A108" s="14"/>
      <c r="B108" s="21"/>
      <c r="C108" s="15" t="s">
        <v>222</v>
      </c>
      <c r="D108" s="22"/>
      <c r="E108" s="18" t="s">
        <v>133</v>
      </c>
      <c r="F108" s="19">
        <v>3</v>
      </c>
      <c r="G108" s="20">
        <f t="shared" si="5"/>
        <v>0.18090815895796902</v>
      </c>
    </row>
    <row r="109" spans="1:7" ht="15" customHeight="1">
      <c r="A109" s="14"/>
      <c r="B109" s="21"/>
      <c r="C109" s="15" t="s">
        <v>223</v>
      </c>
      <c r="D109" s="22"/>
      <c r="E109" s="18" t="s">
        <v>133</v>
      </c>
      <c r="F109" s="19">
        <v>40.3</v>
      </c>
      <c r="G109" s="20">
        <f t="shared" si="5"/>
        <v>2.43019960200205</v>
      </c>
    </row>
    <row r="110" spans="1:7" ht="15" customHeight="1">
      <c r="A110" s="14"/>
      <c r="B110" s="21"/>
      <c r="C110" s="15" t="s">
        <v>224</v>
      </c>
      <c r="D110" s="22"/>
      <c r="E110" s="18" t="s">
        <v>133</v>
      </c>
      <c r="F110" s="19">
        <v>34.2</v>
      </c>
      <c r="G110" s="20">
        <f t="shared" si="5"/>
        <v>2.062353012120847</v>
      </c>
    </row>
    <row r="111" spans="1:7" ht="15" customHeight="1">
      <c r="A111" s="14"/>
      <c r="B111" s="21"/>
      <c r="C111" s="15" t="s">
        <v>225</v>
      </c>
      <c r="D111" s="22"/>
      <c r="E111" s="18" t="s">
        <v>133</v>
      </c>
      <c r="F111" s="19">
        <v>555.3</v>
      </c>
      <c r="G111" s="20">
        <f t="shared" si="5"/>
        <v>33.48610022312006</v>
      </c>
    </row>
    <row r="112" spans="1:7" ht="15" customHeight="1">
      <c r="A112" s="14"/>
      <c r="B112" s="21"/>
      <c r="C112" s="15" t="s">
        <v>226</v>
      </c>
      <c r="D112" s="22"/>
      <c r="E112" s="18" t="s">
        <v>133</v>
      </c>
      <c r="F112" s="19">
        <v>41.9</v>
      </c>
      <c r="G112" s="20">
        <f t="shared" si="5"/>
        <v>2.5266839534463004</v>
      </c>
    </row>
    <row r="113" spans="1:7" ht="15" customHeight="1">
      <c r="A113" s="14"/>
      <c r="B113" s="21"/>
      <c r="C113" s="15" t="s">
        <v>227</v>
      </c>
      <c r="D113" s="22"/>
      <c r="E113" s="18" t="s">
        <v>133</v>
      </c>
      <c r="F113" s="19">
        <v>61</v>
      </c>
      <c r="G113" s="20">
        <f t="shared" si="5"/>
        <v>3.678465898812037</v>
      </c>
    </row>
    <row r="114" spans="1:7" ht="15" customHeight="1">
      <c r="A114" s="14"/>
      <c r="B114" s="21"/>
      <c r="C114" s="15" t="s">
        <v>228</v>
      </c>
      <c r="D114" s="22"/>
      <c r="E114" s="18" t="s">
        <v>133</v>
      </c>
      <c r="F114" s="19">
        <v>19.4</v>
      </c>
      <c r="G114" s="20">
        <f t="shared" si="5"/>
        <v>1.169872761261533</v>
      </c>
    </row>
    <row r="115" spans="1:7" ht="15" customHeight="1">
      <c r="A115" s="14"/>
      <c r="B115" s="21"/>
      <c r="C115" s="15" t="s">
        <v>229</v>
      </c>
      <c r="D115" s="22"/>
      <c r="E115" s="18" t="s">
        <v>133</v>
      </c>
      <c r="F115" s="19">
        <v>229.7</v>
      </c>
      <c r="G115" s="20">
        <f t="shared" si="5"/>
        <v>13.85153470421516</v>
      </c>
    </row>
    <row r="116" spans="1:7" ht="15" customHeight="1">
      <c r="A116" s="14"/>
      <c r="B116" s="21"/>
      <c r="C116" s="15" t="s">
        <v>242</v>
      </c>
      <c r="D116" s="22"/>
      <c r="E116" s="18" t="s">
        <v>133</v>
      </c>
      <c r="F116" s="19">
        <v>211.7</v>
      </c>
      <c r="G116" s="20">
        <f t="shared" si="5"/>
        <v>12.766085750467346</v>
      </c>
    </row>
    <row r="117" spans="1:7" ht="15" customHeight="1">
      <c r="A117" s="14"/>
      <c r="B117" s="21"/>
      <c r="C117" s="15" t="s">
        <v>230</v>
      </c>
      <c r="D117" s="22"/>
      <c r="E117" s="18" t="s">
        <v>138</v>
      </c>
      <c r="F117" s="19">
        <v>277.3</v>
      </c>
      <c r="G117" s="20">
        <f t="shared" si="5"/>
        <v>16.721944159681605</v>
      </c>
    </row>
    <row r="118" spans="1:7" ht="15" customHeight="1">
      <c r="A118" s="14"/>
      <c r="B118" s="21"/>
      <c r="C118" s="15" t="s">
        <v>231</v>
      </c>
      <c r="D118" s="22"/>
      <c r="E118" s="18" t="s">
        <v>138</v>
      </c>
      <c r="F118" s="19">
        <v>28.4</v>
      </c>
      <c r="G118" s="20">
        <f t="shared" si="5"/>
        <v>1.71259723813544</v>
      </c>
    </row>
    <row r="119" spans="1:7" ht="15" customHeight="1">
      <c r="A119" s="23"/>
      <c r="B119" s="25"/>
      <c r="C119" s="40" t="s">
        <v>232</v>
      </c>
      <c r="D119" s="68"/>
      <c r="E119" s="27" t="s">
        <v>134</v>
      </c>
      <c r="F119" s="28">
        <v>18.7</v>
      </c>
      <c r="G119" s="29">
        <f t="shared" si="5"/>
        <v>1.1276608575046734</v>
      </c>
    </row>
    <row r="120" spans="1:7" ht="15" customHeight="1">
      <c r="A120" s="14"/>
      <c r="B120" s="15" t="s">
        <v>33</v>
      </c>
      <c r="C120" s="16"/>
      <c r="D120" s="11" t="s">
        <v>34</v>
      </c>
      <c r="E120" s="18"/>
      <c r="F120" s="19">
        <f>SUM(F121:F135)</f>
        <v>742.6</v>
      </c>
      <c r="G120" s="20">
        <f>F120/F$120*100</f>
        <v>100</v>
      </c>
    </row>
    <row r="121" spans="1:7" ht="15" customHeight="1">
      <c r="A121" s="14"/>
      <c r="B121" s="21"/>
      <c r="C121" s="15" t="s">
        <v>140</v>
      </c>
      <c r="D121" s="22"/>
      <c r="E121" s="18" t="s">
        <v>155</v>
      </c>
      <c r="F121" s="19">
        <v>201.2</v>
      </c>
      <c r="G121" s="20">
        <f>F121/F$120*100</f>
        <v>27.093994074872068</v>
      </c>
    </row>
    <row r="122" spans="1:7" ht="15" customHeight="1">
      <c r="A122" s="14"/>
      <c r="B122" s="21"/>
      <c r="C122" s="15" t="s">
        <v>145</v>
      </c>
      <c r="D122" s="22"/>
      <c r="E122" s="18" t="s">
        <v>155</v>
      </c>
      <c r="F122" s="19">
        <v>29.3</v>
      </c>
      <c r="G122" s="20">
        <f aca="true" t="shared" si="6" ref="G122:G135">F122/F$120*100</f>
        <v>3.9455965526528414</v>
      </c>
    </row>
    <row r="123" spans="1:7" ht="15" customHeight="1">
      <c r="A123" s="14"/>
      <c r="B123" s="21"/>
      <c r="C123" s="15" t="s">
        <v>146</v>
      </c>
      <c r="D123" s="22"/>
      <c r="E123" s="18" t="s">
        <v>155</v>
      </c>
      <c r="F123" s="19">
        <v>48.4</v>
      </c>
      <c r="G123" s="20">
        <f t="shared" si="6"/>
        <v>6.517640721788311</v>
      </c>
    </row>
    <row r="124" spans="1:7" ht="15" customHeight="1">
      <c r="A124" s="14"/>
      <c r="B124" s="21"/>
      <c r="C124" s="15" t="s">
        <v>147</v>
      </c>
      <c r="D124" s="22"/>
      <c r="E124" s="18" t="s">
        <v>155</v>
      </c>
      <c r="F124" s="19">
        <v>23.3</v>
      </c>
      <c r="G124" s="20">
        <f t="shared" si="6"/>
        <v>3.1376245623485053</v>
      </c>
    </row>
    <row r="125" spans="1:7" ht="15" customHeight="1">
      <c r="A125" s="14"/>
      <c r="B125" s="21"/>
      <c r="C125" s="15" t="s">
        <v>148</v>
      </c>
      <c r="D125" s="22"/>
      <c r="E125" s="18" t="s">
        <v>155</v>
      </c>
      <c r="F125" s="19">
        <v>115.8</v>
      </c>
      <c r="G125" s="20">
        <f t="shared" si="6"/>
        <v>15.593859412873687</v>
      </c>
    </row>
    <row r="126" spans="1:7" ht="15" customHeight="1">
      <c r="A126" s="14"/>
      <c r="B126" s="21"/>
      <c r="C126" s="15" t="s">
        <v>149</v>
      </c>
      <c r="D126" s="22"/>
      <c r="E126" s="18" t="s">
        <v>155</v>
      </c>
      <c r="F126" s="19">
        <v>6.6</v>
      </c>
      <c r="G126" s="20">
        <f t="shared" si="6"/>
        <v>0.8887691893347696</v>
      </c>
    </row>
    <row r="127" spans="1:7" ht="15" customHeight="1">
      <c r="A127" s="14"/>
      <c r="B127" s="21"/>
      <c r="C127" s="15" t="s">
        <v>141</v>
      </c>
      <c r="D127" s="22"/>
      <c r="E127" s="18" t="s">
        <v>155</v>
      </c>
      <c r="F127" s="19">
        <v>52.5</v>
      </c>
      <c r="G127" s="20">
        <f t="shared" si="6"/>
        <v>7.069754915162941</v>
      </c>
    </row>
    <row r="128" spans="1:7" ht="15" customHeight="1">
      <c r="A128" s="14"/>
      <c r="B128" s="21"/>
      <c r="C128" s="15" t="s">
        <v>150</v>
      </c>
      <c r="D128" s="22"/>
      <c r="E128" s="18" t="s">
        <v>155</v>
      </c>
      <c r="F128" s="19">
        <v>180.7</v>
      </c>
      <c r="G128" s="20">
        <f t="shared" si="6"/>
        <v>24.333423107998918</v>
      </c>
    </row>
    <row r="129" spans="1:7" ht="15" customHeight="1">
      <c r="A129" s="14"/>
      <c r="B129" s="21"/>
      <c r="C129" s="15" t="s">
        <v>151</v>
      </c>
      <c r="D129" s="22"/>
      <c r="E129" s="18" t="s">
        <v>133</v>
      </c>
      <c r="F129" s="19">
        <v>2</v>
      </c>
      <c r="G129" s="20">
        <f t="shared" si="6"/>
        <v>0.26932399676811203</v>
      </c>
    </row>
    <row r="130" spans="1:7" ht="15" customHeight="1">
      <c r="A130" s="14"/>
      <c r="B130" s="21"/>
      <c r="C130" s="15" t="s">
        <v>142</v>
      </c>
      <c r="D130" s="22"/>
      <c r="E130" s="18" t="s">
        <v>133</v>
      </c>
      <c r="F130" s="19">
        <v>7.7</v>
      </c>
      <c r="G130" s="20">
        <f t="shared" si="6"/>
        <v>1.0368973875572314</v>
      </c>
    </row>
    <row r="131" spans="1:7" ht="15" customHeight="1">
      <c r="A131" s="14"/>
      <c r="B131" s="21"/>
      <c r="C131" s="15" t="s">
        <v>143</v>
      </c>
      <c r="D131" s="22"/>
      <c r="E131" s="18" t="s">
        <v>135</v>
      </c>
      <c r="F131" s="19">
        <v>0.5</v>
      </c>
      <c r="G131" s="20">
        <f t="shared" si="6"/>
        <v>0.06733099919202801</v>
      </c>
    </row>
    <row r="132" spans="1:7" ht="15" customHeight="1">
      <c r="A132" s="14"/>
      <c r="B132" s="21"/>
      <c r="C132" s="15" t="s">
        <v>152</v>
      </c>
      <c r="D132" s="22"/>
      <c r="E132" s="18" t="s">
        <v>156</v>
      </c>
      <c r="F132" s="19">
        <v>1.6</v>
      </c>
      <c r="G132" s="20">
        <f t="shared" si="6"/>
        <v>0.21545919741448963</v>
      </c>
    </row>
    <row r="133" spans="1:7" ht="15" customHeight="1">
      <c r="A133" s="14"/>
      <c r="B133" s="21"/>
      <c r="C133" s="15" t="s">
        <v>144</v>
      </c>
      <c r="D133" s="22"/>
      <c r="E133" s="18" t="s">
        <v>155</v>
      </c>
      <c r="F133" s="19">
        <v>27.1</v>
      </c>
      <c r="G133" s="20">
        <f t="shared" si="6"/>
        <v>3.649340156207918</v>
      </c>
    </row>
    <row r="134" spans="1:7" ht="15" customHeight="1">
      <c r="A134" s="14"/>
      <c r="B134" s="21"/>
      <c r="C134" s="15" t="s">
        <v>153</v>
      </c>
      <c r="D134" s="22"/>
      <c r="E134" s="18" t="s">
        <v>155</v>
      </c>
      <c r="F134" s="19">
        <v>0.1</v>
      </c>
      <c r="G134" s="20">
        <f t="shared" si="6"/>
        <v>0.013466199838405602</v>
      </c>
    </row>
    <row r="135" spans="1:7" ht="15" customHeight="1">
      <c r="A135" s="23"/>
      <c r="B135" s="24"/>
      <c r="C135" s="25" t="s">
        <v>154</v>
      </c>
      <c r="D135" s="26"/>
      <c r="E135" s="27" t="s">
        <v>133</v>
      </c>
      <c r="F135" s="28">
        <v>45.8</v>
      </c>
      <c r="G135" s="29">
        <f t="shared" si="6"/>
        <v>6.167519525989765</v>
      </c>
    </row>
    <row r="136" spans="1:7" ht="15" customHeight="1">
      <c r="A136" s="32"/>
      <c r="B136" s="33" t="s">
        <v>35</v>
      </c>
      <c r="C136" s="34"/>
      <c r="D136" s="35" t="s">
        <v>13</v>
      </c>
      <c r="E136" s="36"/>
      <c r="F136" s="37">
        <f>SUM(F137:F142)</f>
        <v>336.9</v>
      </c>
      <c r="G136" s="38">
        <f>SUM(G137:G142)</f>
        <v>100</v>
      </c>
    </row>
    <row r="137" spans="1:7" ht="15" customHeight="1">
      <c r="A137" s="14"/>
      <c r="B137" s="15"/>
      <c r="C137" s="16" t="s">
        <v>157</v>
      </c>
      <c r="D137" s="11"/>
      <c r="E137" s="18" t="s">
        <v>135</v>
      </c>
      <c r="F137" s="19">
        <v>68.2</v>
      </c>
      <c r="G137" s="20">
        <f aca="true" t="shared" si="7" ref="G137:G142">F137/F$136*100</f>
        <v>20.243395666369846</v>
      </c>
    </row>
    <row r="138" spans="1:7" ht="15" customHeight="1">
      <c r="A138" s="14"/>
      <c r="B138" s="21"/>
      <c r="C138" s="15" t="s">
        <v>158</v>
      </c>
      <c r="D138" s="22"/>
      <c r="E138" s="18" t="s">
        <v>133</v>
      </c>
      <c r="F138" s="19">
        <v>6.1</v>
      </c>
      <c r="G138" s="20">
        <f t="shared" si="7"/>
        <v>1.810626298604927</v>
      </c>
    </row>
    <row r="139" spans="1:7" ht="15" customHeight="1">
      <c r="A139" s="14"/>
      <c r="B139" s="21"/>
      <c r="C139" s="15" t="s">
        <v>159</v>
      </c>
      <c r="D139" s="22"/>
      <c r="E139" s="18" t="s">
        <v>133</v>
      </c>
      <c r="F139" s="19">
        <v>5.4</v>
      </c>
      <c r="G139" s="20">
        <f t="shared" si="7"/>
        <v>1.6028495102404277</v>
      </c>
    </row>
    <row r="140" spans="1:7" ht="15" customHeight="1">
      <c r="A140" s="14"/>
      <c r="B140" s="21"/>
      <c r="C140" s="15" t="s">
        <v>160</v>
      </c>
      <c r="D140" s="22"/>
      <c r="E140" s="18" t="s">
        <v>133</v>
      </c>
      <c r="F140" s="19">
        <v>8.1</v>
      </c>
      <c r="G140" s="20">
        <f t="shared" si="7"/>
        <v>2.404274265360641</v>
      </c>
    </row>
    <row r="141" spans="1:7" ht="15" customHeight="1">
      <c r="A141" s="14"/>
      <c r="B141" s="21"/>
      <c r="C141" s="15" t="s">
        <v>161</v>
      </c>
      <c r="D141" s="22"/>
      <c r="E141" s="18" t="s">
        <v>133</v>
      </c>
      <c r="F141" s="19">
        <v>1.9</v>
      </c>
      <c r="G141" s="20">
        <f t="shared" si="7"/>
        <v>0.5639655684179282</v>
      </c>
    </row>
    <row r="142" spans="1:7" ht="15" customHeight="1">
      <c r="A142" s="23"/>
      <c r="B142" s="24"/>
      <c r="C142" s="25" t="s">
        <v>162</v>
      </c>
      <c r="D142" s="26"/>
      <c r="E142" s="27" t="s">
        <v>138</v>
      </c>
      <c r="F142" s="28">
        <v>247.2</v>
      </c>
      <c r="G142" s="29">
        <f t="shared" si="7"/>
        <v>73.37488869100623</v>
      </c>
    </row>
    <row r="143" spans="1:7" ht="15" customHeight="1">
      <c r="A143" s="14"/>
      <c r="B143" s="15" t="s">
        <v>36</v>
      </c>
      <c r="C143" s="16"/>
      <c r="D143" s="11" t="s">
        <v>47</v>
      </c>
      <c r="E143" s="18"/>
      <c r="F143" s="19">
        <f>SUM(F144:F145)</f>
        <v>64.4</v>
      </c>
      <c r="G143" s="20">
        <f>SUM(G144:G145)</f>
        <v>100</v>
      </c>
    </row>
    <row r="144" spans="1:7" ht="15" customHeight="1">
      <c r="A144" s="14"/>
      <c r="B144" s="21"/>
      <c r="C144" s="15" t="s">
        <v>37</v>
      </c>
      <c r="D144" s="22"/>
      <c r="E144" s="18" t="s">
        <v>38</v>
      </c>
      <c r="F144" s="19">
        <v>28.7</v>
      </c>
      <c r="G144" s="20">
        <f>F144/F$143*100</f>
        <v>44.56521739130434</v>
      </c>
    </row>
    <row r="145" spans="1:7" ht="15" customHeight="1">
      <c r="A145" s="23"/>
      <c r="B145" s="24"/>
      <c r="C145" s="25" t="s">
        <v>39</v>
      </c>
      <c r="D145" s="26"/>
      <c r="E145" s="27" t="s">
        <v>38</v>
      </c>
      <c r="F145" s="28">
        <v>35.7</v>
      </c>
      <c r="G145" s="29">
        <f>F145/F$143*100</f>
        <v>55.434782608695656</v>
      </c>
    </row>
    <row r="146" spans="1:7" ht="15" customHeight="1">
      <c r="A146" s="14"/>
      <c r="B146" s="15" t="s">
        <v>40</v>
      </c>
      <c r="C146" s="16"/>
      <c r="D146" s="11" t="s">
        <v>23</v>
      </c>
      <c r="E146" s="18"/>
      <c r="F146" s="19">
        <f>SUM(F147:F151)</f>
        <v>293.5</v>
      </c>
      <c r="G146" s="20">
        <f>SUM(G147:G152)</f>
        <v>100</v>
      </c>
    </row>
    <row r="147" spans="1:7" ht="15" customHeight="1">
      <c r="A147" s="14"/>
      <c r="B147" s="21"/>
      <c r="C147" s="15" t="s">
        <v>163</v>
      </c>
      <c r="D147" s="22"/>
      <c r="E147" s="18" t="s">
        <v>155</v>
      </c>
      <c r="F147" s="19">
        <v>2.5</v>
      </c>
      <c r="G147" s="20">
        <f>F147/F$146*100</f>
        <v>0.8517887563884157</v>
      </c>
    </row>
    <row r="148" spans="1:7" ht="15" customHeight="1">
      <c r="A148" s="14"/>
      <c r="B148" s="21"/>
      <c r="C148" s="15" t="s">
        <v>164</v>
      </c>
      <c r="D148" s="22"/>
      <c r="E148" s="18" t="s">
        <v>133</v>
      </c>
      <c r="F148" s="19">
        <v>37.2</v>
      </c>
      <c r="G148" s="20">
        <f>F148/F$146*100</f>
        <v>12.674616695059626</v>
      </c>
    </row>
    <row r="149" spans="1:7" ht="15" customHeight="1">
      <c r="A149" s="14"/>
      <c r="B149" s="21"/>
      <c r="C149" s="15" t="s">
        <v>165</v>
      </c>
      <c r="D149" s="22"/>
      <c r="E149" s="18" t="s">
        <v>155</v>
      </c>
      <c r="F149" s="19">
        <v>20.1</v>
      </c>
      <c r="G149" s="20">
        <f>F149/F$146*100</f>
        <v>6.848381601362863</v>
      </c>
    </row>
    <row r="150" spans="1:7" ht="15" customHeight="1">
      <c r="A150" s="14"/>
      <c r="B150" s="21"/>
      <c r="C150" s="15" t="s">
        <v>166</v>
      </c>
      <c r="D150" s="22"/>
      <c r="E150" s="18" t="s">
        <v>133</v>
      </c>
      <c r="F150" s="19">
        <v>28.6</v>
      </c>
      <c r="G150" s="20">
        <f>F150/F$146*100</f>
        <v>9.744463373083475</v>
      </c>
    </row>
    <row r="151" spans="1:7" ht="15" customHeight="1">
      <c r="A151" s="14"/>
      <c r="B151" s="21"/>
      <c r="C151" s="15" t="s">
        <v>167</v>
      </c>
      <c r="D151" s="22"/>
      <c r="E151" s="18" t="s">
        <v>155</v>
      </c>
      <c r="F151" s="19">
        <v>205.1</v>
      </c>
      <c r="G151" s="20">
        <f>F151/F$146*100</f>
        <v>69.88074957410562</v>
      </c>
    </row>
    <row r="152" spans="1:7" ht="15" customHeight="1">
      <c r="A152" s="74"/>
      <c r="B152" s="75" t="s">
        <v>168</v>
      </c>
      <c r="C152" s="76"/>
      <c r="D152" s="77" t="s">
        <v>169</v>
      </c>
      <c r="E152" s="78"/>
      <c r="F152" s="79">
        <f>SUM(F153,F170,F172,F176,F180,F182)</f>
        <v>727.6999999999999</v>
      </c>
      <c r="G152" s="80"/>
    </row>
    <row r="153" spans="1:7" ht="15" customHeight="1">
      <c r="A153" s="49"/>
      <c r="B153" s="50" t="s">
        <v>178</v>
      </c>
      <c r="C153" s="51"/>
      <c r="D153" s="59" t="s">
        <v>170</v>
      </c>
      <c r="E153" s="53"/>
      <c r="F153" s="54">
        <f>SUM(F154:F169)</f>
        <v>408.8999999999999</v>
      </c>
      <c r="G153" s="55">
        <f>SUM(G154:G169)</f>
        <v>100.00000000000004</v>
      </c>
    </row>
    <row r="154" spans="1:7" ht="15" customHeight="1">
      <c r="A154" s="14"/>
      <c r="B154" s="21"/>
      <c r="C154" s="15" t="s">
        <v>179</v>
      </c>
      <c r="D154" s="39"/>
      <c r="E154" s="18" t="s">
        <v>122</v>
      </c>
      <c r="F154" s="19">
        <v>1.3</v>
      </c>
      <c r="G154" s="20">
        <f aca="true" t="shared" si="8" ref="G154:G169">F154/F$153*100</f>
        <v>0.31792614331132313</v>
      </c>
    </row>
    <row r="155" spans="1:7" ht="15" customHeight="1">
      <c r="A155" s="14"/>
      <c r="B155" s="21"/>
      <c r="C155" s="15" t="s">
        <v>180</v>
      </c>
      <c r="D155" s="39"/>
      <c r="E155" s="18" t="s">
        <v>122</v>
      </c>
      <c r="F155" s="19">
        <v>0.5</v>
      </c>
      <c r="G155" s="20">
        <f t="shared" si="8"/>
        <v>0.12227928588897043</v>
      </c>
    </row>
    <row r="156" spans="1:7" ht="15" customHeight="1">
      <c r="A156" s="14"/>
      <c r="B156" s="21"/>
      <c r="C156" s="15" t="s">
        <v>181</v>
      </c>
      <c r="D156" s="39"/>
      <c r="E156" s="18" t="s">
        <v>122</v>
      </c>
      <c r="F156" s="19">
        <v>1.1</v>
      </c>
      <c r="G156" s="20">
        <f t="shared" si="8"/>
        <v>0.26901442895573496</v>
      </c>
    </row>
    <row r="157" spans="1:7" ht="15" customHeight="1">
      <c r="A157" s="14"/>
      <c r="B157" s="21"/>
      <c r="C157" s="15" t="s">
        <v>182</v>
      </c>
      <c r="D157" s="39"/>
      <c r="E157" s="18" t="s">
        <v>122</v>
      </c>
      <c r="F157" s="19">
        <v>0.2</v>
      </c>
      <c r="G157" s="20">
        <f t="shared" si="8"/>
        <v>0.04891171435558818</v>
      </c>
    </row>
    <row r="158" spans="1:7" ht="15" customHeight="1">
      <c r="A158" s="14"/>
      <c r="B158" s="21"/>
      <c r="C158" s="15" t="s">
        <v>183</v>
      </c>
      <c r="D158" s="22"/>
      <c r="E158" s="18" t="s">
        <v>122</v>
      </c>
      <c r="F158" s="19">
        <v>0.3</v>
      </c>
      <c r="G158" s="20">
        <f t="shared" si="8"/>
        <v>0.07336757153338226</v>
      </c>
    </row>
    <row r="159" spans="1:7" ht="15" customHeight="1">
      <c r="A159" s="14"/>
      <c r="B159" s="21"/>
      <c r="C159" s="15" t="s">
        <v>184</v>
      </c>
      <c r="D159" s="22"/>
      <c r="E159" s="18" t="s">
        <v>122</v>
      </c>
      <c r="F159" s="19">
        <v>10.1</v>
      </c>
      <c r="G159" s="20">
        <f t="shared" si="8"/>
        <v>2.4700415749572024</v>
      </c>
    </row>
    <row r="160" spans="1:7" ht="15" customHeight="1">
      <c r="A160" s="14"/>
      <c r="B160" s="21"/>
      <c r="C160" s="15" t="s">
        <v>189</v>
      </c>
      <c r="D160" s="22"/>
      <c r="E160" s="18" t="s">
        <v>134</v>
      </c>
      <c r="F160" s="19">
        <v>4.2</v>
      </c>
      <c r="G160" s="20">
        <f>F160/F$153*100</f>
        <v>1.0271460014673517</v>
      </c>
    </row>
    <row r="161" spans="1:7" ht="15" customHeight="1">
      <c r="A161" s="14"/>
      <c r="B161" s="21"/>
      <c r="C161" s="15" t="s">
        <v>190</v>
      </c>
      <c r="D161" s="39"/>
      <c r="E161" s="18" t="s">
        <v>172</v>
      </c>
      <c r="F161" s="19">
        <v>26.5</v>
      </c>
      <c r="G161" s="20">
        <f>F161/F$153*100</f>
        <v>6.480802152115434</v>
      </c>
    </row>
    <row r="162" spans="1:7" ht="15" customHeight="1">
      <c r="A162" s="14"/>
      <c r="B162" s="21"/>
      <c r="C162" s="15" t="s">
        <v>185</v>
      </c>
      <c r="D162" s="22"/>
      <c r="E162" s="18" t="s">
        <v>122</v>
      </c>
      <c r="F162" s="19">
        <v>264.9</v>
      </c>
      <c r="G162" s="20">
        <f t="shared" si="8"/>
        <v>64.78356566397653</v>
      </c>
    </row>
    <row r="163" spans="1:7" ht="15" customHeight="1">
      <c r="A163" s="14"/>
      <c r="B163" s="21"/>
      <c r="C163" s="15" t="s">
        <v>186</v>
      </c>
      <c r="D163" s="22"/>
      <c r="E163" s="18" t="s">
        <v>122</v>
      </c>
      <c r="F163" s="19">
        <v>29.9</v>
      </c>
      <c r="G163" s="20">
        <f t="shared" si="8"/>
        <v>7.312301296160431</v>
      </c>
    </row>
    <row r="164" spans="1:7" ht="15" customHeight="1">
      <c r="A164" s="14"/>
      <c r="B164" s="21"/>
      <c r="C164" s="15" t="s">
        <v>187</v>
      </c>
      <c r="D164" s="22"/>
      <c r="E164" s="18" t="s">
        <v>171</v>
      </c>
      <c r="F164" s="19">
        <v>59.8</v>
      </c>
      <c r="G164" s="20">
        <f t="shared" si="8"/>
        <v>14.624602592320862</v>
      </c>
    </row>
    <row r="165" spans="1:7" ht="15" customHeight="1">
      <c r="A165" s="14"/>
      <c r="B165" s="21"/>
      <c r="C165" s="15" t="s">
        <v>188</v>
      </c>
      <c r="D165" s="22"/>
      <c r="E165" s="18" t="s">
        <v>171</v>
      </c>
      <c r="F165" s="19">
        <v>4.7</v>
      </c>
      <c r="G165" s="20">
        <f t="shared" si="8"/>
        <v>1.1494252873563222</v>
      </c>
    </row>
    <row r="166" spans="1:7" ht="15" customHeight="1">
      <c r="A166" s="14"/>
      <c r="B166" s="21"/>
      <c r="C166" s="15" t="s">
        <v>191</v>
      </c>
      <c r="D166" s="22"/>
      <c r="E166" s="18" t="s">
        <v>134</v>
      </c>
      <c r="F166" s="19">
        <v>1</v>
      </c>
      <c r="G166" s="20">
        <f t="shared" si="8"/>
        <v>0.24455857177794085</v>
      </c>
    </row>
    <row r="167" spans="1:7" ht="15" customHeight="1">
      <c r="A167" s="14"/>
      <c r="B167" s="21"/>
      <c r="C167" s="15" t="s">
        <v>192</v>
      </c>
      <c r="D167" s="22"/>
      <c r="E167" s="18" t="s">
        <v>134</v>
      </c>
      <c r="F167" s="19">
        <v>1.7</v>
      </c>
      <c r="G167" s="20">
        <f t="shared" si="8"/>
        <v>0.4157495720224995</v>
      </c>
    </row>
    <row r="168" spans="1:7" ht="15" customHeight="1">
      <c r="A168" s="14"/>
      <c r="B168" s="21"/>
      <c r="C168" s="15" t="s">
        <v>193</v>
      </c>
      <c r="D168" s="22"/>
      <c r="E168" s="18" t="s">
        <v>134</v>
      </c>
      <c r="F168" s="19">
        <v>2.3</v>
      </c>
      <c r="G168" s="20">
        <f t="shared" si="8"/>
        <v>0.5624847150892639</v>
      </c>
    </row>
    <row r="169" spans="1:7" ht="15" customHeight="1">
      <c r="A169" s="14"/>
      <c r="B169" s="21"/>
      <c r="C169" s="15" t="s">
        <v>194</v>
      </c>
      <c r="D169" s="22"/>
      <c r="E169" s="18" t="s">
        <v>134</v>
      </c>
      <c r="F169" s="19">
        <v>0.4</v>
      </c>
      <c r="G169" s="20">
        <f t="shared" si="8"/>
        <v>0.09782342871117636</v>
      </c>
    </row>
    <row r="170" spans="1:7" ht="15" customHeight="1">
      <c r="A170" s="49"/>
      <c r="B170" s="69" t="s">
        <v>54</v>
      </c>
      <c r="C170" s="51"/>
      <c r="D170" s="59" t="s">
        <v>55</v>
      </c>
      <c r="E170" s="53"/>
      <c r="F170" s="54">
        <f>F171</f>
        <v>83.9</v>
      </c>
      <c r="G170" s="55">
        <f>G171</f>
        <v>100</v>
      </c>
    </row>
    <row r="171" spans="1:7" ht="15" customHeight="1">
      <c r="A171" s="14"/>
      <c r="B171" s="21"/>
      <c r="C171" s="15" t="s">
        <v>56</v>
      </c>
      <c r="D171" s="22"/>
      <c r="E171" s="18" t="s">
        <v>32</v>
      </c>
      <c r="F171" s="19">
        <v>83.9</v>
      </c>
      <c r="G171" s="20">
        <f>F171/F170*100</f>
        <v>100</v>
      </c>
    </row>
    <row r="172" spans="1:7" ht="15" customHeight="1">
      <c r="A172" s="49"/>
      <c r="B172" s="50" t="s">
        <v>50</v>
      </c>
      <c r="C172" s="51"/>
      <c r="D172" s="59" t="s">
        <v>11</v>
      </c>
      <c r="E172" s="53"/>
      <c r="F172" s="54">
        <f>SUM(F173:F175)</f>
        <v>53.8</v>
      </c>
      <c r="G172" s="55">
        <f>SUM(G173:G175)</f>
        <v>100</v>
      </c>
    </row>
    <row r="173" spans="1:7" ht="15" customHeight="1">
      <c r="A173" s="14"/>
      <c r="B173" s="21"/>
      <c r="C173" s="15" t="s">
        <v>51</v>
      </c>
      <c r="D173" s="22"/>
      <c r="E173" s="18" t="s">
        <v>14</v>
      </c>
      <c r="F173" s="19">
        <v>32.6</v>
      </c>
      <c r="G173" s="20">
        <f>F173/F$172*100</f>
        <v>60.59479553903346</v>
      </c>
    </row>
    <row r="174" spans="1:7" ht="15" customHeight="1">
      <c r="A174" s="14"/>
      <c r="B174" s="21"/>
      <c r="C174" s="15" t="s">
        <v>52</v>
      </c>
      <c r="D174" s="22"/>
      <c r="E174" s="18" t="s">
        <v>14</v>
      </c>
      <c r="F174" s="19">
        <v>17.7</v>
      </c>
      <c r="G174" s="20">
        <f>F174/F$172*100</f>
        <v>32.899628252788105</v>
      </c>
    </row>
    <row r="175" spans="1:7" ht="15" customHeight="1">
      <c r="A175" s="14"/>
      <c r="B175" s="21"/>
      <c r="C175" s="15" t="s">
        <v>53</v>
      </c>
      <c r="D175" s="22"/>
      <c r="E175" s="18" t="s">
        <v>25</v>
      </c>
      <c r="F175" s="19">
        <v>3.5</v>
      </c>
      <c r="G175" s="20">
        <f>F175/F$172*100</f>
        <v>6.5055762081784385</v>
      </c>
    </row>
    <row r="176" spans="1:7" ht="15" customHeight="1">
      <c r="A176" s="49"/>
      <c r="B176" s="50" t="s">
        <v>42</v>
      </c>
      <c r="C176" s="51"/>
      <c r="D176" s="59" t="s">
        <v>11</v>
      </c>
      <c r="E176" s="53"/>
      <c r="F176" s="54">
        <f>SUM(F177:F179)</f>
        <v>119.5</v>
      </c>
      <c r="G176" s="55">
        <f>SUM(G177:G179)</f>
        <v>100</v>
      </c>
    </row>
    <row r="177" spans="1:7" ht="15" customHeight="1">
      <c r="A177" s="14"/>
      <c r="B177" s="21"/>
      <c r="C177" s="15" t="s">
        <v>43</v>
      </c>
      <c r="D177" s="22"/>
      <c r="E177" s="18" t="s">
        <v>9</v>
      </c>
      <c r="F177" s="19">
        <v>41.5</v>
      </c>
      <c r="G177" s="20">
        <f>F177/F$176*100</f>
        <v>34.72803347280335</v>
      </c>
    </row>
    <row r="178" spans="1:7" ht="15" customHeight="1">
      <c r="A178" s="14"/>
      <c r="B178" s="21"/>
      <c r="C178" s="15" t="s">
        <v>44</v>
      </c>
      <c r="D178" s="22"/>
      <c r="E178" s="18" t="s">
        <v>9</v>
      </c>
      <c r="F178" s="19">
        <v>15.6</v>
      </c>
      <c r="G178" s="20">
        <f>F178/F$176*100</f>
        <v>13.05439330543933</v>
      </c>
    </row>
    <row r="179" spans="1:7" ht="15" customHeight="1">
      <c r="A179" s="70"/>
      <c r="B179" s="71"/>
      <c r="C179" s="72" t="s">
        <v>45</v>
      </c>
      <c r="D179" s="73"/>
      <c r="E179" s="56" t="s">
        <v>9</v>
      </c>
      <c r="F179" s="57">
        <v>62.4</v>
      </c>
      <c r="G179" s="58">
        <f>F179/F$176*100</f>
        <v>52.21757322175732</v>
      </c>
    </row>
    <row r="180" spans="1:7" ht="15" customHeight="1">
      <c r="A180" s="49"/>
      <c r="B180" s="50" t="s">
        <v>46</v>
      </c>
      <c r="C180" s="51"/>
      <c r="D180" s="59" t="s">
        <v>55</v>
      </c>
      <c r="E180" s="53"/>
      <c r="F180" s="54">
        <v>7</v>
      </c>
      <c r="G180" s="55">
        <f>F180/F$180*100</f>
        <v>100</v>
      </c>
    </row>
    <row r="181" spans="1:7" ht="15" customHeight="1">
      <c r="A181" s="70"/>
      <c r="B181" s="71"/>
      <c r="C181" s="72" t="s">
        <v>49</v>
      </c>
      <c r="D181" s="73"/>
      <c r="E181" s="56" t="s">
        <v>48</v>
      </c>
      <c r="F181" s="57">
        <v>7</v>
      </c>
      <c r="G181" s="58">
        <f>F181/F$180*100</f>
        <v>100</v>
      </c>
    </row>
    <row r="182" spans="1:7" ht="15" customHeight="1">
      <c r="A182" s="49"/>
      <c r="B182" s="51"/>
      <c r="C182" s="69" t="s">
        <v>41</v>
      </c>
      <c r="D182" s="59" t="s">
        <v>55</v>
      </c>
      <c r="E182" s="53"/>
      <c r="F182" s="54">
        <v>54.6</v>
      </c>
      <c r="G182" s="55">
        <f>G183</f>
        <v>100</v>
      </c>
    </row>
    <row r="183" spans="1:7" ht="13.5">
      <c r="A183" s="23"/>
      <c r="B183" s="40"/>
      <c r="C183" s="25" t="s">
        <v>57</v>
      </c>
      <c r="D183" s="26"/>
      <c r="E183" s="27" t="s">
        <v>58</v>
      </c>
      <c r="F183" s="28">
        <v>54.6</v>
      </c>
      <c r="G183" s="29">
        <f>F183/F182*100</f>
        <v>100</v>
      </c>
    </row>
    <row r="184" spans="1:7" ht="15" customHeight="1">
      <c r="A184" s="14"/>
      <c r="B184" s="15" t="s">
        <v>59</v>
      </c>
      <c r="C184" s="16"/>
      <c r="D184" s="11" t="s">
        <v>11</v>
      </c>
      <c r="E184" s="18"/>
      <c r="F184" s="19">
        <f>SUM(F185:F187)</f>
        <v>232.5</v>
      </c>
      <c r="G184" s="20">
        <f>SUM(G185:G187)</f>
        <v>100</v>
      </c>
    </row>
    <row r="185" spans="1:7" ht="15" customHeight="1">
      <c r="A185" s="14"/>
      <c r="B185" s="21"/>
      <c r="C185" s="15" t="s">
        <v>60</v>
      </c>
      <c r="D185" s="22"/>
      <c r="E185" s="18" t="s">
        <v>0</v>
      </c>
      <c r="F185" s="19">
        <v>49.1</v>
      </c>
      <c r="G185" s="20">
        <f>F185/F$184*100</f>
        <v>21.118279569892472</v>
      </c>
    </row>
    <row r="186" spans="1:7" ht="15" customHeight="1">
      <c r="A186" s="14"/>
      <c r="B186" s="21"/>
      <c r="C186" s="15" t="s">
        <v>61</v>
      </c>
      <c r="D186" s="22"/>
      <c r="E186" s="18" t="s">
        <v>1</v>
      </c>
      <c r="F186" s="19">
        <v>41.4</v>
      </c>
      <c r="G186" s="20">
        <f>F186/F$184*100</f>
        <v>17.806451612903228</v>
      </c>
    </row>
    <row r="187" spans="1:7" ht="15" customHeight="1">
      <c r="A187" s="23"/>
      <c r="B187" s="24"/>
      <c r="C187" s="15" t="s">
        <v>62</v>
      </c>
      <c r="D187" s="26"/>
      <c r="E187" s="27" t="s">
        <v>1</v>
      </c>
      <c r="F187" s="28">
        <v>142</v>
      </c>
      <c r="G187" s="29">
        <f>F187/F$184*100</f>
        <v>61.0752688172043</v>
      </c>
    </row>
    <row r="188" spans="1:7" ht="15" customHeight="1">
      <c r="A188" s="14"/>
      <c r="B188" s="16"/>
      <c r="C188" s="34"/>
      <c r="D188" s="11"/>
      <c r="E188" s="18"/>
      <c r="F188" s="19"/>
      <c r="G188" s="20"/>
    </row>
    <row r="189" spans="1:7" ht="15" customHeight="1">
      <c r="A189" s="23"/>
      <c r="B189" s="25" t="s">
        <v>63</v>
      </c>
      <c r="C189" s="40"/>
      <c r="D189" s="11" t="s">
        <v>175</v>
      </c>
      <c r="E189" s="27"/>
      <c r="F189" s="28">
        <v>10232.5</v>
      </c>
      <c r="G189" s="41"/>
    </row>
    <row r="190" spans="1:7" ht="15" customHeight="1">
      <c r="A190" s="14"/>
      <c r="B190" s="16"/>
      <c r="C190" s="16"/>
      <c r="D190" s="17"/>
      <c r="E190" s="18"/>
      <c r="F190" s="19"/>
      <c r="G190" s="42"/>
    </row>
    <row r="191" spans="1:7" ht="15" customHeight="1">
      <c r="A191" s="14"/>
      <c r="B191" s="15" t="s">
        <v>64</v>
      </c>
      <c r="C191" s="16"/>
      <c r="D191" s="43" t="s">
        <v>105</v>
      </c>
      <c r="E191" s="18"/>
      <c r="F191" s="19">
        <v>3210.599999999999</v>
      </c>
      <c r="G191" s="42"/>
    </row>
    <row r="192" spans="1:7" ht="15" customHeight="1">
      <c r="A192" s="14"/>
      <c r="B192" s="15" t="s">
        <v>234</v>
      </c>
      <c r="C192" s="16"/>
      <c r="D192" s="43" t="s">
        <v>173</v>
      </c>
      <c r="E192" s="18"/>
      <c r="F192" s="19">
        <v>2953.999999999999</v>
      </c>
      <c r="G192" s="42"/>
    </row>
    <row r="193" spans="1:7" ht="15" customHeight="1">
      <c r="A193" s="23"/>
      <c r="B193" s="25" t="s">
        <v>235</v>
      </c>
      <c r="C193" s="40"/>
      <c r="D193" s="44" t="s">
        <v>174</v>
      </c>
      <c r="E193" s="27"/>
      <c r="F193" s="28">
        <v>256.6</v>
      </c>
      <c r="G193" s="41"/>
    </row>
  </sheetData>
  <sheetProtection/>
  <mergeCells count="1">
    <mergeCell ref="A3:C3"/>
  </mergeCells>
  <printOptions horizontalCentered="1" verticalCentered="1"/>
  <pageMargins left="0.5905511811023623" right="0.5905511811023623" top="0.5905511811023623" bottom="0.5905511811023623" header="0.5118110236220472" footer="0.4330708661417323"/>
  <pageSetup horizontalDpi="600" verticalDpi="600" orientation="portrait" paperSize="9" scale="79" r:id="rId1"/>
  <headerFooter alignWithMargins="0">
    <oddFooter>&amp;R&amp;P/&amp;N</oddFooter>
  </headerFooter>
  <rowBreaks count="2" manualBreakCount="2">
    <brk id="68" max="6" man="1"/>
    <brk id="135" max="6" man="1"/>
  </rowBreaks>
  <ignoredErrors>
    <ignoredError sqref="F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125687</dc:creator>
  <cp:keywords/>
  <dc:description/>
  <cp:lastModifiedBy>129810</cp:lastModifiedBy>
  <cp:lastPrinted>2019-10-07T01:46:34Z</cp:lastPrinted>
  <dcterms:created xsi:type="dcterms:W3CDTF">2014-01-20T02:05:41Z</dcterms:created>
  <dcterms:modified xsi:type="dcterms:W3CDTF">2019-10-07T08:35:03Z</dcterms:modified>
  <cp:category/>
  <cp:version/>
  <cp:contentType/>
  <cp:contentStatus/>
</cp:coreProperties>
</file>