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Y:\企画調整班\10グラフでみる和歌山県\★グラフでみる和歌山県（HP）\【公開中】人口ピラミッド\"/>
    </mc:Choice>
  </mc:AlternateContent>
  <xr:revisionPtr revIDLastSave="0" documentId="13_ncr:1_{454252F3-1CD2-4DC6-BE1F-E76BE66DDA9F}" xr6:coauthVersionLast="47" xr6:coauthVersionMax="47" xr10:uidLastSave="{00000000-0000-0000-0000-000000000000}"/>
  <bookViews>
    <workbookView xWindow="7890" yWindow="210" windowWidth="20790" windowHeight="14610" xr2:uid="{00000000-000D-0000-FFFF-FFFF00000000}"/>
  </bookViews>
  <sheets>
    <sheet name="昔と比べよう" sheetId="22" r:id="rId1"/>
    <sheet name="R2" sheetId="12" state="hidden" r:id="rId2"/>
    <sheet name="H2" sheetId="20" state="hidden" r:id="rId3"/>
    <sheet name="【参考】H2旧市町村" sheetId="24" state="hidden" r:id="rId4"/>
    <sheet name="graphdata" sheetId="15" state="hidden" r:id="rId5"/>
    <sheet name="data" sheetId="17" state="hidden" r:id="rId6"/>
  </sheets>
  <definedNames>
    <definedName name="_xlnm.Print_Area" localSheetId="0">昔と比べよう!$A$3:$U$44</definedName>
    <definedName name="_xlnm.Print_Titles" localSheetId="2">'H2'!$A:$A</definedName>
    <definedName name="_xlnm.Print_Titles" localSheetId="1">'R2'!$A:$A</definedName>
    <definedName name="市町村名">data!$A$4:$A$39</definedName>
    <definedName name="地域名">data!$A$1:$A$39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M26" i="12" l="1"/>
  <c r="DM27" i="12"/>
  <c r="DM28" i="12"/>
  <c r="DM29" i="12"/>
  <c r="DM30" i="12"/>
  <c r="DO27" i="12"/>
  <c r="DO28" i="12"/>
  <c r="DO29" i="12"/>
  <c r="DO30" i="12"/>
  <c r="DN27" i="12"/>
  <c r="DN28" i="12"/>
  <c r="DN29" i="12"/>
  <c r="DN30" i="12"/>
  <c r="DB29" i="12"/>
  <c r="DB30" i="12"/>
  <c r="CU9" i="12" l="1"/>
  <c r="CV9" i="12"/>
  <c r="CW9" i="12"/>
  <c r="CU10" i="12"/>
  <c r="CV10" i="12"/>
  <c r="CW10" i="12"/>
  <c r="CU11" i="12"/>
  <c r="CV11" i="12"/>
  <c r="CW11" i="12"/>
  <c r="CU12" i="12"/>
  <c r="CV12" i="12"/>
  <c r="CW12" i="12"/>
  <c r="CU13" i="12"/>
  <c r="CV13" i="12"/>
  <c r="CW13" i="12"/>
  <c r="CU14" i="12"/>
  <c r="CV14" i="12"/>
  <c r="CW14" i="12"/>
  <c r="CU15" i="12"/>
  <c r="CV15" i="12"/>
  <c r="CW15" i="12"/>
  <c r="CU16" i="12"/>
  <c r="CV16" i="12"/>
  <c r="CW16" i="12"/>
  <c r="CU17" i="12"/>
  <c r="CV17" i="12"/>
  <c r="CW17" i="12"/>
  <c r="CU18" i="12"/>
  <c r="CV18" i="12"/>
  <c r="CW18" i="12"/>
  <c r="CU19" i="12"/>
  <c r="CV19" i="12"/>
  <c r="CW19" i="12"/>
  <c r="CU20" i="12"/>
  <c r="CV20" i="12"/>
  <c r="CW20" i="12"/>
  <c r="CU21" i="12"/>
  <c r="CV21" i="12"/>
  <c r="CW21" i="12"/>
  <c r="CU22" i="12"/>
  <c r="CV22" i="12"/>
  <c r="CW22" i="12"/>
  <c r="CU23" i="12"/>
  <c r="CV23" i="12"/>
  <c r="CW23" i="12"/>
  <c r="CU24" i="12"/>
  <c r="CV24" i="12"/>
  <c r="CW24" i="12"/>
  <c r="CU25" i="12"/>
  <c r="CV25" i="12"/>
  <c r="CW25" i="12"/>
  <c r="CU26" i="12"/>
  <c r="CV26" i="12"/>
  <c r="CW26" i="12"/>
  <c r="CU27" i="12"/>
  <c r="CV27" i="12"/>
  <c r="CW27" i="12"/>
  <c r="CU28" i="12"/>
  <c r="CV28" i="12"/>
  <c r="CW28" i="12"/>
  <c r="CU29" i="12"/>
  <c r="CV29" i="12"/>
  <c r="CW29" i="12"/>
  <c r="CU30" i="12"/>
  <c r="CV30" i="12"/>
  <c r="CW30" i="12"/>
  <c r="CW8" i="12"/>
  <c r="CV8" i="12"/>
  <c r="CU8" i="12"/>
  <c r="CR9" i="12"/>
  <c r="CS9" i="12"/>
  <c r="CT9" i="12"/>
  <c r="CR10" i="12"/>
  <c r="CS10" i="12"/>
  <c r="CT10" i="12"/>
  <c r="CR11" i="12"/>
  <c r="CS11" i="12"/>
  <c r="CT11" i="12"/>
  <c r="CR12" i="12"/>
  <c r="CS12" i="12"/>
  <c r="CT12" i="12"/>
  <c r="CR13" i="12"/>
  <c r="CS13" i="12"/>
  <c r="CT13" i="12"/>
  <c r="CR14" i="12"/>
  <c r="CS14" i="12"/>
  <c r="CT14" i="12"/>
  <c r="CR15" i="12"/>
  <c r="CS15" i="12"/>
  <c r="CT15" i="12"/>
  <c r="CR16" i="12"/>
  <c r="CS16" i="12"/>
  <c r="CT16" i="12"/>
  <c r="CR17" i="12"/>
  <c r="CS17" i="12"/>
  <c r="CT17" i="12"/>
  <c r="CR18" i="12"/>
  <c r="CS18" i="12"/>
  <c r="CT18" i="12"/>
  <c r="CR19" i="12"/>
  <c r="CS19" i="12"/>
  <c r="CT19" i="12"/>
  <c r="CR20" i="12"/>
  <c r="CS20" i="12"/>
  <c r="CT20" i="12"/>
  <c r="CR21" i="12"/>
  <c r="CS21" i="12"/>
  <c r="CT21" i="12"/>
  <c r="CR22" i="12"/>
  <c r="CS22" i="12"/>
  <c r="CT22" i="12"/>
  <c r="CR23" i="12"/>
  <c r="CS23" i="12"/>
  <c r="CT23" i="12"/>
  <c r="CR24" i="12"/>
  <c r="CS24" i="12"/>
  <c r="CT24" i="12"/>
  <c r="CR25" i="12"/>
  <c r="CS25" i="12"/>
  <c r="CT25" i="12"/>
  <c r="CR26" i="12"/>
  <c r="CS26" i="12"/>
  <c r="CT26" i="12"/>
  <c r="CR27" i="12"/>
  <c r="CS27" i="12"/>
  <c r="CT27" i="12"/>
  <c r="CR28" i="12"/>
  <c r="CS28" i="12"/>
  <c r="CT28" i="12"/>
  <c r="CR29" i="12"/>
  <c r="CS29" i="12"/>
  <c r="CT29" i="12"/>
  <c r="CR30" i="12"/>
  <c r="CS30" i="12"/>
  <c r="CT30" i="12"/>
  <c r="CT8" i="12"/>
  <c r="CS8" i="12"/>
  <c r="CR8" i="12"/>
  <c r="DL30" i="12" l="1"/>
  <c r="DK30" i="12"/>
  <c r="DJ30" i="12"/>
  <c r="DI30" i="12"/>
  <c r="DI29" i="12"/>
  <c r="DH30" i="12"/>
  <c r="DH29" i="12"/>
  <c r="DG30" i="12"/>
  <c r="O7" i="22" l="1"/>
  <c r="B2" i="15"/>
  <c r="C3" i="15" s="1"/>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9" i="15"/>
  <c r="A150" i="15"/>
  <c r="A151" i="15"/>
  <c r="A155" i="15"/>
  <c r="A156" i="15"/>
  <c r="A157" i="15"/>
  <c r="A158" i="15"/>
  <c r="A159" i="15"/>
  <c r="A160" i="15"/>
  <c r="A161" i="15"/>
  <c r="A162" i="15"/>
  <c r="A163" i="15"/>
  <c r="A167" i="15"/>
  <c r="A168" i="15"/>
  <c r="A169" i="15"/>
  <c r="A170" i="15"/>
  <c r="A171" i="15"/>
  <c r="A172" i="15"/>
  <c r="A173" i="15"/>
  <c r="A174" i="15"/>
  <c r="A175" i="15"/>
  <c r="A179" i="15"/>
  <c r="A180" i="15"/>
  <c r="A181" i="15"/>
  <c r="A182" i="15"/>
  <c r="A183" i="15"/>
  <c r="A184" i="15"/>
  <c r="A185" i="15"/>
  <c r="A186" i="15"/>
  <c r="A187" i="15"/>
  <c r="A188" i="15"/>
  <c r="A189" i="15"/>
  <c r="A190" i="15"/>
  <c r="A191" i="15"/>
  <c r="A192" i="15"/>
  <c r="A193" i="15"/>
  <c r="A194" i="15"/>
  <c r="A195" i="15"/>
  <c r="A196" i="15"/>
  <c r="A200" i="15"/>
  <c r="A201" i="15"/>
  <c r="A202" i="15"/>
  <c r="A203" i="15"/>
  <c r="A204" i="15"/>
  <c r="A205" i="15"/>
  <c r="A206" i="15"/>
  <c r="A207" i="15"/>
  <c r="A208" i="15"/>
  <c r="A212" i="15"/>
  <c r="A213" i="15"/>
  <c r="A214" i="15"/>
  <c r="A215" i="15"/>
  <c r="A216" i="15"/>
  <c r="A217" i="15"/>
  <c r="A218" i="15"/>
  <c r="A219" i="15"/>
  <c r="A220" i="15"/>
  <c r="A221" i="15"/>
  <c r="A222" i="15"/>
  <c r="A223" i="15"/>
  <c r="A224" i="15"/>
  <c r="A225" i="15"/>
  <c r="A226" i="15"/>
  <c r="A113" i="15"/>
  <c r="A114" i="15"/>
  <c r="A115" i="15"/>
  <c r="A116" i="15"/>
  <c r="A117" i="15"/>
  <c r="A118" i="15"/>
  <c r="A146" i="15"/>
  <c r="A147" i="15"/>
  <c r="A148" i="15"/>
  <c r="A152" i="15"/>
  <c r="A153" i="15"/>
  <c r="A154" i="15"/>
  <c r="A164" i="15"/>
  <c r="A165" i="15"/>
  <c r="A166" i="15"/>
  <c r="A176" i="15"/>
  <c r="A177" i="15"/>
  <c r="A178" i="15"/>
  <c r="A197" i="15"/>
  <c r="A198" i="15"/>
  <c r="A199" i="15"/>
  <c r="A209" i="15"/>
  <c r="A210" i="15"/>
  <c r="A211" i="15"/>
  <c r="A111" i="15"/>
  <c r="A112" i="15"/>
  <c r="A11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30" i="15"/>
  <c r="DA9" i="12"/>
  <c r="DB9" i="12"/>
  <c r="DC9" i="12"/>
  <c r="DD9" i="12"/>
  <c r="DE9" i="12"/>
  <c r="DF9" i="12"/>
  <c r="DG9" i="12"/>
  <c r="DH9" i="12"/>
  <c r="DI9" i="12"/>
  <c r="DJ9" i="12"/>
  <c r="DK9" i="12"/>
  <c r="DL9" i="12"/>
  <c r="DM9" i="12"/>
  <c r="DN9" i="12"/>
  <c r="DO9" i="12"/>
  <c r="DA10" i="12"/>
  <c r="DB10" i="12"/>
  <c r="DC10" i="12"/>
  <c r="DD10" i="12"/>
  <c r="DE10" i="12"/>
  <c r="DF10" i="12"/>
  <c r="DG10" i="12"/>
  <c r="DH10" i="12"/>
  <c r="DI10" i="12"/>
  <c r="DJ10" i="12"/>
  <c r="DK10" i="12"/>
  <c r="DL10" i="12"/>
  <c r="DM10" i="12"/>
  <c r="DN10" i="12"/>
  <c r="DO10" i="12"/>
  <c r="DA11" i="12"/>
  <c r="DB11" i="12"/>
  <c r="DC11" i="12"/>
  <c r="DD11" i="12"/>
  <c r="DE11" i="12"/>
  <c r="DF11" i="12"/>
  <c r="DG11" i="12"/>
  <c r="DH11" i="12"/>
  <c r="DI11" i="12"/>
  <c r="DJ11" i="12"/>
  <c r="DK11" i="12"/>
  <c r="DL11" i="12"/>
  <c r="DM11" i="12"/>
  <c r="DN11" i="12"/>
  <c r="DO11" i="12"/>
  <c r="DA12" i="12"/>
  <c r="DB12" i="12"/>
  <c r="DC12" i="12"/>
  <c r="DD12" i="12"/>
  <c r="DE12" i="12"/>
  <c r="DF12" i="12"/>
  <c r="DG12" i="12"/>
  <c r="DH12" i="12"/>
  <c r="DI12" i="12"/>
  <c r="DJ12" i="12"/>
  <c r="DK12" i="12"/>
  <c r="DL12" i="12"/>
  <c r="DM12" i="12"/>
  <c r="DN12" i="12"/>
  <c r="DO12" i="12"/>
  <c r="DA13" i="12"/>
  <c r="DB13" i="12"/>
  <c r="DC13" i="12"/>
  <c r="DD13" i="12"/>
  <c r="DE13" i="12"/>
  <c r="DF13" i="12"/>
  <c r="DG13" i="12"/>
  <c r="DH13" i="12"/>
  <c r="DI13" i="12"/>
  <c r="DJ13" i="12"/>
  <c r="DK13" i="12"/>
  <c r="DL13" i="12"/>
  <c r="DM13" i="12"/>
  <c r="DN13" i="12"/>
  <c r="DO13" i="12"/>
  <c r="DA14" i="12"/>
  <c r="DB14" i="12"/>
  <c r="DC14" i="12"/>
  <c r="DD14" i="12"/>
  <c r="DE14" i="12"/>
  <c r="DF14" i="12"/>
  <c r="DG14" i="12"/>
  <c r="DH14" i="12"/>
  <c r="DI14" i="12"/>
  <c r="DJ14" i="12"/>
  <c r="DK14" i="12"/>
  <c r="DL14" i="12"/>
  <c r="DM14" i="12"/>
  <c r="DN14" i="12"/>
  <c r="DO14" i="12"/>
  <c r="DA15" i="12"/>
  <c r="DB15" i="12"/>
  <c r="DC15" i="12"/>
  <c r="DD15" i="12"/>
  <c r="DE15" i="12"/>
  <c r="DF15" i="12"/>
  <c r="DG15" i="12"/>
  <c r="DH15" i="12"/>
  <c r="DI15" i="12"/>
  <c r="DJ15" i="12"/>
  <c r="DK15" i="12"/>
  <c r="DL15" i="12"/>
  <c r="DM15" i="12"/>
  <c r="DN15" i="12"/>
  <c r="DO15" i="12"/>
  <c r="DA16" i="12"/>
  <c r="DB16" i="12"/>
  <c r="DC16" i="12"/>
  <c r="DD16" i="12"/>
  <c r="DE16" i="12"/>
  <c r="DF16" i="12"/>
  <c r="DG16" i="12"/>
  <c r="DH16" i="12"/>
  <c r="DI16" i="12"/>
  <c r="DJ16" i="12"/>
  <c r="DK16" i="12"/>
  <c r="DL16" i="12"/>
  <c r="DM16" i="12"/>
  <c r="DN16" i="12"/>
  <c r="DO16" i="12"/>
  <c r="DA17" i="12"/>
  <c r="DB17" i="12"/>
  <c r="DC17" i="12"/>
  <c r="DD17" i="12"/>
  <c r="DE17" i="12"/>
  <c r="DF17" i="12"/>
  <c r="DG17" i="12"/>
  <c r="DH17" i="12"/>
  <c r="DI17" i="12"/>
  <c r="DJ17" i="12"/>
  <c r="DK17" i="12"/>
  <c r="DL17" i="12"/>
  <c r="DM17" i="12"/>
  <c r="DN17" i="12"/>
  <c r="DO17" i="12"/>
  <c r="DA18" i="12"/>
  <c r="DB18" i="12"/>
  <c r="DC18" i="12"/>
  <c r="DD18" i="12"/>
  <c r="DE18" i="12"/>
  <c r="DF18" i="12"/>
  <c r="DG18" i="12"/>
  <c r="DH18" i="12"/>
  <c r="DI18" i="12"/>
  <c r="DJ18" i="12"/>
  <c r="DK18" i="12"/>
  <c r="DL18" i="12"/>
  <c r="DM18" i="12"/>
  <c r="DN18" i="12"/>
  <c r="DO18" i="12"/>
  <c r="DA19" i="12"/>
  <c r="DB19" i="12"/>
  <c r="DC19" i="12"/>
  <c r="DD19" i="12"/>
  <c r="DE19" i="12"/>
  <c r="DF19" i="12"/>
  <c r="DG19" i="12"/>
  <c r="DH19" i="12"/>
  <c r="DI19" i="12"/>
  <c r="DJ19" i="12"/>
  <c r="DK19" i="12"/>
  <c r="DL19" i="12"/>
  <c r="DM19" i="12"/>
  <c r="DN19" i="12"/>
  <c r="DO19" i="12"/>
  <c r="DA20" i="12"/>
  <c r="DB20" i="12"/>
  <c r="DC20" i="12"/>
  <c r="DD20" i="12"/>
  <c r="DE20" i="12"/>
  <c r="DF20" i="12"/>
  <c r="DG20" i="12"/>
  <c r="DH20" i="12"/>
  <c r="DI20" i="12"/>
  <c r="DJ20" i="12"/>
  <c r="DK20" i="12"/>
  <c r="DL20" i="12"/>
  <c r="DM20" i="12"/>
  <c r="DN20" i="12"/>
  <c r="DO20" i="12"/>
  <c r="DA21" i="12"/>
  <c r="DB21" i="12"/>
  <c r="DC21" i="12"/>
  <c r="DD21" i="12"/>
  <c r="DE21" i="12"/>
  <c r="DF21" i="12"/>
  <c r="DG21" i="12"/>
  <c r="DH21" i="12"/>
  <c r="DI21" i="12"/>
  <c r="DJ21" i="12"/>
  <c r="DK21" i="12"/>
  <c r="DL21" i="12"/>
  <c r="DM21" i="12"/>
  <c r="DN21" i="12"/>
  <c r="DO21" i="12"/>
  <c r="DA22" i="12"/>
  <c r="DB22" i="12"/>
  <c r="DC22" i="12"/>
  <c r="DD22" i="12"/>
  <c r="DE22" i="12"/>
  <c r="DF22" i="12"/>
  <c r="DG22" i="12"/>
  <c r="DH22" i="12"/>
  <c r="DI22" i="12"/>
  <c r="DJ22" i="12"/>
  <c r="DK22" i="12"/>
  <c r="DL22" i="12"/>
  <c r="DM22" i="12"/>
  <c r="DN22" i="12"/>
  <c r="DO22" i="12"/>
  <c r="DA23" i="12"/>
  <c r="DB23" i="12"/>
  <c r="DC23" i="12"/>
  <c r="DD23" i="12"/>
  <c r="DE23" i="12"/>
  <c r="DF23" i="12"/>
  <c r="DG23" i="12"/>
  <c r="DH23" i="12"/>
  <c r="DI23" i="12"/>
  <c r="DJ23" i="12"/>
  <c r="DK23" i="12"/>
  <c r="DL23" i="12"/>
  <c r="DM23" i="12"/>
  <c r="DN23" i="12"/>
  <c r="DO23" i="12"/>
  <c r="DA24" i="12"/>
  <c r="DB24" i="12"/>
  <c r="DC24" i="12"/>
  <c r="DD24" i="12"/>
  <c r="DE24" i="12"/>
  <c r="DF24" i="12"/>
  <c r="DG24" i="12"/>
  <c r="DH24" i="12"/>
  <c r="DI24" i="12"/>
  <c r="DJ24" i="12"/>
  <c r="DK24" i="12"/>
  <c r="DL24" i="12"/>
  <c r="DM24" i="12"/>
  <c r="DN24" i="12"/>
  <c r="DO24" i="12"/>
  <c r="DA25" i="12"/>
  <c r="DB25" i="12"/>
  <c r="DC25" i="12"/>
  <c r="DD25" i="12"/>
  <c r="DE25" i="12"/>
  <c r="DF25" i="12"/>
  <c r="DG25" i="12"/>
  <c r="DH25" i="12"/>
  <c r="DI25" i="12"/>
  <c r="DJ25" i="12"/>
  <c r="DK25" i="12"/>
  <c r="DL25" i="12"/>
  <c r="DM25" i="12"/>
  <c r="DN25" i="12"/>
  <c r="DO25" i="12"/>
  <c r="DA26" i="12"/>
  <c r="DB26" i="12"/>
  <c r="DC26" i="12"/>
  <c r="DD26" i="12"/>
  <c r="DE26" i="12"/>
  <c r="DF26" i="12"/>
  <c r="DG26" i="12"/>
  <c r="DH26" i="12"/>
  <c r="DI26" i="12"/>
  <c r="DJ26" i="12"/>
  <c r="DK26" i="12"/>
  <c r="DL26" i="12"/>
  <c r="DN26" i="12"/>
  <c r="DO26" i="12"/>
  <c r="DA27" i="12"/>
  <c r="DB27" i="12"/>
  <c r="DC27" i="12"/>
  <c r="DD27" i="12"/>
  <c r="DE27" i="12"/>
  <c r="DF27" i="12"/>
  <c r="DG27" i="12"/>
  <c r="DH27" i="12"/>
  <c r="DI27" i="12"/>
  <c r="DJ27" i="12"/>
  <c r="DK27" i="12"/>
  <c r="DL27" i="12"/>
  <c r="DA28" i="12"/>
  <c r="DB28" i="12"/>
  <c r="DC28" i="12"/>
  <c r="DD28" i="12"/>
  <c r="DE28" i="12"/>
  <c r="DF28" i="12"/>
  <c r="DG28" i="12"/>
  <c r="DH28" i="12"/>
  <c r="DI28" i="12"/>
  <c r="DJ28" i="12"/>
  <c r="DK28" i="12"/>
  <c r="DL28" i="12"/>
  <c r="DA29" i="12"/>
  <c r="DC29" i="12"/>
  <c r="DD29" i="12"/>
  <c r="DE29" i="12"/>
  <c r="DF29" i="12"/>
  <c r="DG29" i="12"/>
  <c r="DJ29" i="12"/>
  <c r="DL29" i="12"/>
  <c r="DA30" i="12"/>
  <c r="DC30" i="12"/>
  <c r="DD30" i="12"/>
  <c r="DE30" i="12"/>
  <c r="DF30" i="12"/>
  <c r="DN8" i="12"/>
  <c r="DO8" i="12"/>
  <c r="DK8" i="12"/>
  <c r="DL8" i="12"/>
  <c r="DH8" i="12"/>
  <c r="DI8" i="12"/>
  <c r="DE8" i="12"/>
  <c r="DF8" i="12"/>
  <c r="DB8" i="12"/>
  <c r="DC8" i="12"/>
  <c r="DM8" i="12"/>
  <c r="DJ8" i="12"/>
  <c r="DG8" i="12"/>
  <c r="DD8" i="12"/>
  <c r="DA8" i="12"/>
  <c r="CX9" i="12"/>
  <c r="CY9" i="12"/>
  <c r="CZ9" i="12"/>
  <c r="CX10" i="12"/>
  <c r="CY10" i="12"/>
  <c r="CZ10" i="12"/>
  <c r="CX11" i="12"/>
  <c r="CY11" i="12"/>
  <c r="CZ11" i="12"/>
  <c r="CX12" i="12"/>
  <c r="CY12" i="12"/>
  <c r="CZ12" i="12"/>
  <c r="CX13" i="12"/>
  <c r="CY13" i="12"/>
  <c r="CZ13" i="12"/>
  <c r="CX14" i="12"/>
  <c r="CY14" i="12"/>
  <c r="CZ14" i="12"/>
  <c r="CX15" i="12"/>
  <c r="CY15" i="12"/>
  <c r="CZ15" i="12"/>
  <c r="CX16" i="12"/>
  <c r="CY16" i="12"/>
  <c r="CZ16" i="12"/>
  <c r="CX17" i="12"/>
  <c r="CY17" i="12"/>
  <c r="CZ17" i="12"/>
  <c r="CX18" i="12"/>
  <c r="CY18" i="12"/>
  <c r="CZ18" i="12"/>
  <c r="CX19" i="12"/>
  <c r="CY19" i="12"/>
  <c r="CZ19" i="12"/>
  <c r="CX20" i="12"/>
  <c r="CY20" i="12"/>
  <c r="CZ20" i="12"/>
  <c r="CX21" i="12"/>
  <c r="CY21" i="12"/>
  <c r="CZ21" i="12"/>
  <c r="CX22" i="12"/>
  <c r="CY22" i="12"/>
  <c r="CZ22" i="12"/>
  <c r="CX23" i="12"/>
  <c r="CY23" i="12"/>
  <c r="CZ23" i="12"/>
  <c r="CX24" i="12"/>
  <c r="CY24" i="12"/>
  <c r="CZ24" i="12"/>
  <c r="CX25" i="12"/>
  <c r="CY25" i="12"/>
  <c r="CZ25" i="12"/>
  <c r="CX26" i="12"/>
  <c r="CY26" i="12"/>
  <c r="CZ26" i="12"/>
  <c r="CX27" i="12"/>
  <c r="CY27" i="12"/>
  <c r="CZ27" i="12"/>
  <c r="CX28" i="12"/>
  <c r="CY28" i="12"/>
  <c r="CZ28" i="12"/>
  <c r="CX29" i="12"/>
  <c r="CY29" i="12"/>
  <c r="CZ29" i="12"/>
  <c r="CX30" i="12"/>
  <c r="CY30" i="12"/>
  <c r="CZ30" i="12"/>
  <c r="CY8" i="12"/>
  <c r="CZ8" i="12"/>
  <c r="CX8" i="12"/>
  <c r="F3" i="15" l="1"/>
  <c r="F23" i="15" s="1"/>
  <c r="R12" i="22" s="1"/>
  <c r="E3" i="15"/>
  <c r="E22" i="15" s="1"/>
  <c r="Q13" i="22" s="1"/>
  <c r="D3" i="15"/>
  <c r="D4" i="15" s="1"/>
  <c r="U31" i="22" s="1"/>
  <c r="C5" i="15"/>
  <c r="T30" i="22" s="1"/>
  <c r="C12" i="15"/>
  <c r="T23" i="22" s="1"/>
  <c r="C9" i="15"/>
  <c r="T26" i="22" s="1"/>
  <c r="C10" i="15"/>
  <c r="T25" i="22" s="1"/>
  <c r="C11" i="15"/>
  <c r="T24" i="22" s="1"/>
  <c r="F22" i="15"/>
  <c r="R13" i="22" s="1"/>
  <c r="E16" i="15"/>
  <c r="Q19" i="22" s="1"/>
  <c r="F21" i="15"/>
  <c r="R14" i="22" s="1"/>
  <c r="E19" i="15"/>
  <c r="Q16" i="22" s="1"/>
  <c r="F20" i="15"/>
  <c r="R15" i="22" s="1"/>
  <c r="E15" i="15"/>
  <c r="Q20" i="22" s="1"/>
  <c r="F19" i="15"/>
  <c r="R16" i="22" s="1"/>
  <c r="E14" i="15"/>
  <c r="Q21" i="22" s="1"/>
  <c r="F18" i="15"/>
  <c r="R17" i="22" s="1"/>
  <c r="F17" i="15"/>
  <c r="R18" i="22" s="1"/>
  <c r="E12" i="15"/>
  <c r="Q23" i="22" s="1"/>
  <c r="F16" i="15"/>
  <c r="R19" i="22" s="1"/>
  <c r="C4" i="15"/>
  <c r="F15" i="15"/>
  <c r="R20" i="22" s="1"/>
  <c r="E10" i="15"/>
  <c r="Q25" i="22" s="1"/>
  <c r="C24" i="15"/>
  <c r="F14" i="15"/>
  <c r="R21" i="22" s="1"/>
  <c r="C23" i="15"/>
  <c r="T12" i="22" s="1"/>
  <c r="F13" i="15"/>
  <c r="R22" i="22" s="1"/>
  <c r="C22" i="15"/>
  <c r="T13" i="22" s="1"/>
  <c r="F12" i="15"/>
  <c r="R23" i="22" s="1"/>
  <c r="C21" i="15"/>
  <c r="F11" i="15"/>
  <c r="R24" i="22" s="1"/>
  <c r="E6" i="15"/>
  <c r="Q29" i="22" s="1"/>
  <c r="C20" i="15"/>
  <c r="D14" i="15"/>
  <c r="U21" i="22" s="1"/>
  <c r="F10" i="15"/>
  <c r="R25" i="22" s="1"/>
  <c r="E5" i="15"/>
  <c r="Q30" i="22" s="1"/>
  <c r="C19" i="15"/>
  <c r="T16" i="22" s="1"/>
  <c r="F9" i="15"/>
  <c r="R26" i="22" s="1"/>
  <c r="C18" i="15"/>
  <c r="F8" i="15"/>
  <c r="R27" i="22" s="1"/>
  <c r="C17" i="15"/>
  <c r="T18" i="22" s="1"/>
  <c r="F7" i="15"/>
  <c r="R28" i="22" s="1"/>
  <c r="C16" i="15"/>
  <c r="F6" i="15"/>
  <c r="R29" i="22" s="1"/>
  <c r="C15" i="15"/>
  <c r="D9" i="15"/>
  <c r="C14" i="15"/>
  <c r="D8" i="15"/>
  <c r="U27" i="22" s="1"/>
  <c r="E21" i="15"/>
  <c r="Q14" i="22" s="1"/>
  <c r="C13" i="15"/>
  <c r="T22" i="22" s="1"/>
  <c r="D7" i="15"/>
  <c r="U28" i="22" s="1"/>
  <c r="E20" i="15"/>
  <c r="Q15" i="22" s="1"/>
  <c r="B1" i="15"/>
  <c r="B3" i="22" s="1"/>
  <c r="C8" i="15"/>
  <c r="T27" i="22" s="1"/>
  <c r="F5" i="15"/>
  <c r="R30" i="22" s="1"/>
  <c r="F4" i="15"/>
  <c r="R31" i="22" s="1"/>
  <c r="C26" i="15"/>
  <c r="C7" i="15"/>
  <c r="C6" i="15"/>
  <c r="T29" i="22" s="1"/>
  <c r="E24" i="15"/>
  <c r="Q11" i="22" s="1"/>
  <c r="F26" i="15"/>
  <c r="R10" i="22" s="1"/>
  <c r="F24" i="15"/>
  <c r="R11" i="22" s="1"/>
  <c r="D13" i="15" l="1"/>
  <c r="U22" i="22" s="1"/>
  <c r="S22" i="22" s="1"/>
  <c r="E4" i="15"/>
  <c r="Q31" i="22" s="1"/>
  <c r="P31" i="22" s="1"/>
  <c r="E7" i="15"/>
  <c r="Q28" i="22" s="1"/>
  <c r="P28" i="22" s="1"/>
  <c r="E17" i="15"/>
  <c r="Q18" i="22" s="1"/>
  <c r="P18" i="22" s="1"/>
  <c r="P13" i="22"/>
  <c r="E8" i="15"/>
  <c r="Q27" i="22" s="1"/>
  <c r="P27" i="22" s="1"/>
  <c r="E18" i="15"/>
  <c r="Q17" i="22" s="1"/>
  <c r="P17" i="22" s="1"/>
  <c r="E26" i="15"/>
  <c r="Q10" i="22" s="1"/>
  <c r="P10" i="22" s="1"/>
  <c r="E23" i="15"/>
  <c r="Q12" i="22" s="1"/>
  <c r="P12" i="22" s="1"/>
  <c r="D17" i="15"/>
  <c r="U18" i="22" s="1"/>
  <c r="S18" i="22" s="1"/>
  <c r="D18" i="15"/>
  <c r="U17" i="22" s="1"/>
  <c r="D11" i="15"/>
  <c r="U24" i="22" s="1"/>
  <c r="S24" i="22" s="1"/>
  <c r="D12" i="15"/>
  <c r="U23" i="22" s="1"/>
  <c r="S23" i="22" s="1"/>
  <c r="D26" i="15"/>
  <c r="U10" i="22" s="1"/>
  <c r="D19" i="15"/>
  <c r="U16" i="22" s="1"/>
  <c r="S16" i="22" s="1"/>
  <c r="D5" i="15"/>
  <c r="U30" i="22" s="1"/>
  <c r="S30" i="22" s="1"/>
  <c r="D20" i="15"/>
  <c r="U15" i="22" s="1"/>
  <c r="D22" i="15"/>
  <c r="U13" i="22" s="1"/>
  <c r="S13" i="22" s="1"/>
  <c r="E9" i="15"/>
  <c r="Q26" i="22" s="1"/>
  <c r="P26" i="22" s="1"/>
  <c r="D24" i="15"/>
  <c r="U11" i="22" s="1"/>
  <c r="D21" i="15"/>
  <c r="U14" i="22" s="1"/>
  <c r="D6" i="15"/>
  <c r="U29" i="22" s="1"/>
  <c r="S29" i="22" s="1"/>
  <c r="E11" i="15"/>
  <c r="Q24" i="22" s="1"/>
  <c r="P24" i="22" s="1"/>
  <c r="D23" i="15"/>
  <c r="U12" i="22" s="1"/>
  <c r="S12" i="22" s="1"/>
  <c r="D15" i="15"/>
  <c r="U20" i="22" s="1"/>
  <c r="E13" i="15"/>
  <c r="Q22" i="22" s="1"/>
  <c r="P22" i="22" s="1"/>
  <c r="D10" i="15"/>
  <c r="U25" i="22" s="1"/>
  <c r="S25" i="22" s="1"/>
  <c r="D16" i="15"/>
  <c r="U19" i="22" s="1"/>
  <c r="P30" i="22"/>
  <c r="P16" i="22"/>
  <c r="T17" i="22"/>
  <c r="P11" i="22"/>
  <c r="T11" i="22"/>
  <c r="T31" i="22"/>
  <c r="S31" i="22" s="1"/>
  <c r="P23" i="22"/>
  <c r="P15" i="22"/>
  <c r="T15" i="22"/>
  <c r="P21" i="22"/>
  <c r="T21" i="22"/>
  <c r="S21" i="22" s="1"/>
  <c r="U26" i="22"/>
  <c r="S26" i="22" s="1"/>
  <c r="T28" i="22"/>
  <c r="S28" i="22" s="1"/>
  <c r="P20" i="22"/>
  <c r="T20" i="22"/>
  <c r="T10" i="22"/>
  <c r="P25" i="22"/>
  <c r="P19" i="22"/>
  <c r="T19" i="22"/>
  <c r="P14" i="22"/>
  <c r="T14" i="22"/>
  <c r="S27" i="22"/>
  <c r="P29" i="22"/>
  <c r="S17" i="22" l="1"/>
  <c r="S10" i="22"/>
  <c r="S15" i="22"/>
  <c r="X12" i="22"/>
  <c r="AB12" i="22"/>
  <c r="Z12" i="22"/>
  <c r="S20" i="22"/>
  <c r="S11" i="22"/>
  <c r="S14" i="22"/>
  <c r="S19" i="22"/>
  <c r="G19" i="15"/>
  <c r="G20" i="15"/>
  <c r="G17" i="15"/>
  <c r="G9" i="15"/>
  <c r="H9" i="15"/>
  <c r="H7" i="15"/>
  <c r="G10" i="15"/>
  <c r="H16" i="15"/>
  <c r="G23" i="15"/>
  <c r="H11" i="15"/>
  <c r="G11" i="15"/>
  <c r="H6" i="15"/>
  <c r="H21" i="15"/>
  <c r="H24" i="15"/>
  <c r="G12" i="15"/>
  <c r="H23" i="15"/>
  <c r="H17" i="15"/>
  <c r="H13" i="15"/>
  <c r="G22" i="15"/>
  <c r="H20" i="15"/>
  <c r="G4" i="15"/>
  <c r="G13" i="15"/>
  <c r="H15" i="15"/>
  <c r="H18" i="15"/>
  <c r="G18" i="15"/>
  <c r="G16" i="15"/>
  <c r="G15" i="15"/>
  <c r="H14" i="15"/>
  <c r="G7" i="15"/>
  <c r="H4" i="15"/>
  <c r="H22" i="15"/>
  <c r="G14" i="15"/>
  <c r="G5" i="15"/>
  <c r="G24" i="15"/>
  <c r="H12" i="15"/>
  <c r="H8" i="15"/>
  <c r="G8" i="15"/>
  <c r="H10" i="15"/>
  <c r="G21" i="15"/>
  <c r="H5" i="15"/>
  <c r="H19" i="15"/>
  <c r="G6" i="15"/>
  <c r="X15" i="22" l="1"/>
  <c r="Z15" i="22"/>
  <c r="AB15" i="22"/>
</calcChain>
</file>

<file path=xl/sharedStrings.xml><?xml version="1.0" encoding="utf-8"?>
<sst xmlns="http://schemas.openxmlformats.org/spreadsheetml/2006/main" count="1691" uniqueCount="306">
  <si>
    <t>0～4</t>
  </si>
  <si>
    <t>5～9</t>
  </si>
  <si>
    <t>10～14</t>
  </si>
  <si>
    <t>15～19</t>
  </si>
  <si>
    <t>20～24</t>
  </si>
  <si>
    <t>25～29</t>
  </si>
  <si>
    <t>30～34</t>
  </si>
  <si>
    <t>35～39</t>
  </si>
  <si>
    <t>40～44</t>
  </si>
  <si>
    <t>45～49</t>
  </si>
  <si>
    <t>50～54</t>
  </si>
  <si>
    <t>55～59</t>
  </si>
  <si>
    <t>60～64</t>
  </si>
  <si>
    <t>65～69</t>
  </si>
  <si>
    <t>70～74</t>
  </si>
  <si>
    <t>75～79</t>
  </si>
  <si>
    <t>80～84</t>
  </si>
  <si>
    <t>男</t>
  </si>
  <si>
    <t>男</t>
    <rPh sb="0" eb="1">
      <t>オトコ</t>
    </rPh>
    <phoneticPr fontId="1"/>
  </si>
  <si>
    <t>女</t>
  </si>
  <si>
    <t>女</t>
    <rPh sb="0" eb="1">
      <t>オンナ</t>
    </rPh>
    <phoneticPr fontId="1"/>
  </si>
  <si>
    <t>川辺町</t>
  </si>
  <si>
    <t>総 数</t>
    <rPh sb="0" eb="1">
      <t>ソウ</t>
    </rPh>
    <rPh sb="2" eb="3">
      <t>スウ</t>
    </rPh>
    <phoneticPr fontId="1"/>
  </si>
  <si>
    <t>（歳）</t>
    <rPh sb="1" eb="2">
      <t>サイ</t>
    </rPh>
    <phoneticPr fontId="1"/>
  </si>
  <si>
    <t>出典：総務省「国勢調査」（各年10月1日現在）　</t>
    <rPh sb="0" eb="2">
      <t>シュッテン</t>
    </rPh>
    <rPh sb="3" eb="6">
      <t>ソウムショウ</t>
    </rPh>
    <rPh sb="7" eb="9">
      <t>コクセイ</t>
    </rPh>
    <rPh sb="9" eb="11">
      <t>チョウサ</t>
    </rPh>
    <rPh sb="13" eb="15">
      <t>カクネン</t>
    </rPh>
    <rPh sb="17" eb="18">
      <t>ガツ</t>
    </rPh>
    <rPh sb="19" eb="20">
      <t>ニチ</t>
    </rPh>
    <rPh sb="20" eb="22">
      <t>ゲンザイ</t>
    </rPh>
    <phoneticPr fontId="1"/>
  </si>
  <si>
    <t>年 れ い</t>
    <phoneticPr fontId="1"/>
  </si>
  <si>
    <t>統計名：</t>
  </si>
  <si>
    <t>表番号：</t>
  </si>
  <si>
    <t>表題：</t>
  </si>
  <si>
    <t>実施年月：</t>
  </si>
  <si>
    <t>10月</t>
  </si>
  <si>
    <t>-</t>
  </si>
  <si>
    <t>総数</t>
  </si>
  <si>
    <t>総数（年齢）</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</si>
  <si>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</si>
  <si>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</si>
  <si>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</si>
  <si>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</si>
  <si>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</si>
  <si>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</si>
  <si>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</si>
  <si>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</si>
  <si>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</si>
  <si>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</si>
  <si>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</si>
  <si>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</si>
  <si>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</si>
  <si>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</si>
  <si>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</si>
  <si>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</si>
  <si>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</si>
  <si>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</si>
  <si>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</si>
  <si>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</si>
  <si>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100歳以上</t>
  </si>
  <si>
    <t>年齢「不詳」</t>
  </si>
  <si>
    <t>和歌山県</t>
  </si>
  <si>
    <t/>
  </si>
  <si>
    <t>和歌山県市部</t>
  </si>
  <si>
    <t>和歌山県郡部</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</si>
  <si>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</si>
  <si>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</si>
  <si>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</si>
  <si>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</si>
  <si>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</si>
  <si>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</si>
  <si>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</si>
  <si>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</si>
  <si>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</si>
  <si>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</si>
  <si>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</si>
  <si>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</si>
  <si>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</si>
  <si>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</si>
  <si>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</si>
  <si>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</si>
  <si>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美浜町</t>
  </si>
  <si>
    <t>日高町</t>
  </si>
  <si>
    <t>由良町</t>
  </si>
  <si>
    <t>印南町</t>
  </si>
  <si>
    <t>みなべ町</t>
  </si>
  <si>
    <t>日高川町</t>
  </si>
  <si>
    <t>白浜町</t>
  </si>
  <si>
    <t>上富田町</t>
  </si>
  <si>
    <t>すさみ町</t>
  </si>
  <si>
    <t>那智勝浦町</t>
  </si>
  <si>
    <t>太地町</t>
  </si>
  <si>
    <t>古座川町</t>
  </si>
  <si>
    <t>北山村</t>
  </si>
  <si>
    <t>串本町</t>
  </si>
  <si>
    <t>海草郡</t>
    <rPh sb="0" eb="3">
      <t>カイソウグン</t>
    </rPh>
    <phoneticPr fontId="3"/>
  </si>
  <si>
    <t>伊都郡</t>
    <rPh sb="0" eb="3">
      <t>イトグン</t>
    </rPh>
    <phoneticPr fontId="3"/>
  </si>
  <si>
    <t>有田郡</t>
    <rPh sb="0" eb="3">
      <t>アリダグン</t>
    </rPh>
    <phoneticPr fontId="3"/>
  </si>
  <si>
    <t>日高郡</t>
    <rPh sb="0" eb="3">
      <t>ヒダカグン</t>
    </rPh>
    <phoneticPr fontId="3"/>
  </si>
  <si>
    <t>西牟婁郡</t>
    <rPh sb="0" eb="4">
      <t>ニシムログン</t>
    </rPh>
    <phoneticPr fontId="3"/>
  </si>
  <si>
    <t>東牟婁郡</t>
    <rPh sb="0" eb="4">
      <t>ヒガシムログン</t>
    </rPh>
    <phoneticPr fontId="3"/>
  </si>
  <si>
    <t>男</t>
    <rPh sb="0" eb="1">
      <t>オトコ</t>
    </rPh>
    <phoneticPr fontId="4"/>
  </si>
  <si>
    <t>女</t>
    <rPh sb="0" eb="1">
      <t>オンナ</t>
    </rPh>
    <phoneticPr fontId="4"/>
  </si>
  <si>
    <t>85～89</t>
  </si>
  <si>
    <t>90～94</t>
  </si>
  <si>
    <t>95～99</t>
  </si>
  <si>
    <t>100歳以上</t>
    <rPh sb="3" eb="6">
      <t>サイイジョウ</t>
    </rPh>
    <phoneticPr fontId="4"/>
  </si>
  <si>
    <t>海草郡</t>
    <rPh sb="0" eb="3">
      <t>カイソウグン</t>
    </rPh>
    <phoneticPr fontId="4"/>
  </si>
  <si>
    <t>伊都郡</t>
    <rPh sb="0" eb="3">
      <t>イトグン</t>
    </rPh>
    <phoneticPr fontId="4"/>
  </si>
  <si>
    <t>有田郡</t>
    <rPh sb="0" eb="3">
      <t>アリダグン</t>
    </rPh>
    <phoneticPr fontId="4"/>
  </si>
  <si>
    <t>日高郡</t>
    <rPh sb="0" eb="3">
      <t>ヒダカグン</t>
    </rPh>
    <phoneticPr fontId="4"/>
  </si>
  <si>
    <t>西牟婁郡</t>
    <rPh sb="0" eb="4">
      <t>ニシムログン</t>
    </rPh>
    <phoneticPr fontId="4"/>
  </si>
  <si>
    <t>東牟婁郡</t>
    <rPh sb="0" eb="4">
      <t>ヒガシムログン</t>
    </rPh>
    <phoneticPr fontId="4"/>
  </si>
  <si>
    <t>わかやまし</t>
    <phoneticPr fontId="4"/>
  </si>
  <si>
    <t>ありだし</t>
    <phoneticPr fontId="4"/>
  </si>
  <si>
    <t>たなべし</t>
    <phoneticPr fontId="4"/>
  </si>
  <si>
    <t>きのかわし</t>
    <phoneticPr fontId="4"/>
  </si>
  <si>
    <t>いわでし</t>
    <phoneticPr fontId="4"/>
  </si>
  <si>
    <t>いとぐん</t>
    <phoneticPr fontId="4"/>
  </si>
  <si>
    <t>かつらぎちょう</t>
    <phoneticPr fontId="4"/>
  </si>
  <si>
    <t>こうやちょう</t>
    <phoneticPr fontId="4"/>
  </si>
  <si>
    <t>ありだぐん</t>
    <phoneticPr fontId="4"/>
  </si>
  <si>
    <t>ゆあさちょう</t>
    <phoneticPr fontId="4"/>
  </si>
  <si>
    <t>ありだがわちょう</t>
    <phoneticPr fontId="4"/>
  </si>
  <si>
    <t>ひだかぐん</t>
    <phoneticPr fontId="4"/>
  </si>
  <si>
    <t>みはまちょう</t>
    <phoneticPr fontId="4"/>
  </si>
  <si>
    <t>ひだかちょう</t>
    <phoneticPr fontId="4"/>
  </si>
  <si>
    <t>ゆらちょう</t>
    <phoneticPr fontId="4"/>
  </si>
  <si>
    <t>いなみちょう</t>
    <phoneticPr fontId="4"/>
  </si>
  <si>
    <t>みなべちょう</t>
    <phoneticPr fontId="4"/>
  </si>
  <si>
    <t>ひだかがわちょう</t>
    <phoneticPr fontId="4"/>
  </si>
  <si>
    <t>にしむろぐん</t>
    <phoneticPr fontId="4"/>
  </si>
  <si>
    <t>しらはまちょう</t>
    <phoneticPr fontId="4"/>
  </si>
  <si>
    <t>かみとんだちょう</t>
    <phoneticPr fontId="4"/>
  </si>
  <si>
    <t>すさみちょう</t>
    <phoneticPr fontId="4"/>
  </si>
  <si>
    <t>ひがしむろぐん</t>
    <phoneticPr fontId="4"/>
  </si>
  <si>
    <t>なちかつうらちょう</t>
    <phoneticPr fontId="4"/>
  </si>
  <si>
    <t>たいじちょう</t>
    <phoneticPr fontId="4"/>
  </si>
  <si>
    <t>こざがわちょう</t>
    <phoneticPr fontId="4"/>
  </si>
  <si>
    <t>きたやまむら</t>
    <phoneticPr fontId="4"/>
  </si>
  <si>
    <t>くしもとちょう</t>
    <phoneticPr fontId="4"/>
  </si>
  <si>
    <t>総数</t>
    <rPh sb="0" eb="2">
      <t>ソウスウ</t>
    </rPh>
    <phoneticPr fontId="4"/>
  </si>
  <si>
    <t>※総数には年齢「不詳」を含むため、年齢別人口の合計とは一致しない場合がある。</t>
    <rPh sb="1" eb="3">
      <t>ソウスウ</t>
    </rPh>
    <rPh sb="5" eb="7">
      <t>ネンレイ</t>
    </rPh>
    <rPh sb="8" eb="10">
      <t>フショウ</t>
    </rPh>
    <rPh sb="12" eb="13">
      <t>フク</t>
    </rPh>
    <rPh sb="17" eb="19">
      <t>ネンレイ</t>
    </rPh>
    <rPh sb="19" eb="20">
      <t>ベツ</t>
    </rPh>
    <rPh sb="20" eb="22">
      <t>ジンコウ</t>
    </rPh>
    <rPh sb="23" eb="24">
      <t>ゴウ</t>
    </rPh>
    <rPh sb="24" eb="25">
      <t>ケイ</t>
    </rPh>
    <rPh sb="27" eb="29">
      <t>イッチ</t>
    </rPh>
    <rPh sb="32" eb="34">
      <t>バアイ</t>
    </rPh>
    <phoneticPr fontId="1"/>
  </si>
  <si>
    <t xml:space="preserve">※年齢３区分別の人口割合は、年齢「不詳」を除いた割合。  </t>
    <phoneticPr fontId="4"/>
  </si>
  <si>
    <r>
      <t>100</t>
    </r>
    <r>
      <rPr>
        <sz val="8"/>
        <color theme="1"/>
        <rFont val="Meiryo UI"/>
        <family val="3"/>
        <charset val="128"/>
      </rPr>
      <t>歳以上</t>
    </r>
    <rPh sb="3" eb="6">
      <t>サイイジョウ</t>
    </rPh>
    <phoneticPr fontId="4"/>
  </si>
  <si>
    <t>和歌山県</t>
    <rPh sb="0" eb="4">
      <t>ワカヤマケン</t>
    </rPh>
    <phoneticPr fontId="5"/>
  </si>
  <si>
    <t>和歌山県市部</t>
    <rPh sb="0" eb="4">
      <t>ワカヤマケン</t>
    </rPh>
    <rPh sb="4" eb="6">
      <t>シブ</t>
    </rPh>
    <phoneticPr fontId="5"/>
  </si>
  <si>
    <t>和歌山県郡部</t>
    <rPh sb="0" eb="4">
      <t>ワカヤマケン</t>
    </rPh>
    <rPh sb="4" eb="6">
      <t>グンブ</t>
    </rPh>
    <phoneticPr fontId="5"/>
  </si>
  <si>
    <t>海草郡</t>
    <rPh sb="0" eb="3">
      <t>カイソウグン</t>
    </rPh>
    <phoneticPr fontId="5"/>
  </si>
  <si>
    <t>伊都郡</t>
    <rPh sb="0" eb="3">
      <t>イトグン</t>
    </rPh>
    <phoneticPr fontId="5"/>
  </si>
  <si>
    <t>有田郡</t>
    <rPh sb="0" eb="3">
      <t>アリダグン</t>
    </rPh>
    <phoneticPr fontId="5"/>
  </si>
  <si>
    <t>日高郡</t>
    <rPh sb="0" eb="3">
      <t>ヒダカグン</t>
    </rPh>
    <phoneticPr fontId="5"/>
  </si>
  <si>
    <t>西牟婁郡</t>
    <rPh sb="0" eb="4">
      <t>ニシムログン</t>
    </rPh>
    <phoneticPr fontId="5"/>
  </si>
  <si>
    <t>東牟婁郡</t>
    <rPh sb="0" eb="4">
      <t>ヒガシムログン</t>
    </rPh>
    <phoneticPr fontId="5"/>
  </si>
  <si>
    <t>***</t>
  </si>
  <si>
    <t>下津町</t>
  </si>
  <si>
    <t>野上町</t>
  </si>
  <si>
    <t>美里町</t>
  </si>
  <si>
    <t>打田町</t>
  </si>
  <si>
    <t>粉河町</t>
  </si>
  <si>
    <t>那賀町</t>
  </si>
  <si>
    <t>桃山町</t>
  </si>
  <si>
    <t>貴志川町</t>
  </si>
  <si>
    <t>岩出町</t>
  </si>
  <si>
    <t>高野口町</t>
  </si>
  <si>
    <t>花園村</t>
  </si>
  <si>
    <t>吉備町</t>
  </si>
  <si>
    <t>金屋町</t>
  </si>
  <si>
    <t>清水町</t>
  </si>
  <si>
    <t>中津村</t>
  </si>
  <si>
    <t>美山村</t>
  </si>
  <si>
    <t>龍神村</t>
  </si>
  <si>
    <t>南部川村</t>
  </si>
  <si>
    <t>南部町</t>
  </si>
  <si>
    <t>中辺路町</t>
  </si>
  <si>
    <t>大塔村</t>
  </si>
  <si>
    <t>日置川町</t>
  </si>
  <si>
    <t>古座町</t>
  </si>
  <si>
    <t>熊野川町</t>
  </si>
  <si>
    <t>本宮町</t>
  </si>
  <si>
    <t>30000</t>
  </si>
  <si>
    <t>30001</t>
  </si>
  <si>
    <t>30002</t>
  </si>
  <si>
    <t>30201</t>
  </si>
  <si>
    <t>30202</t>
  </si>
  <si>
    <t>30203</t>
  </si>
  <si>
    <t>30204</t>
  </si>
  <si>
    <t>30205</t>
  </si>
  <si>
    <t>30206</t>
  </si>
  <si>
    <t>30207</t>
  </si>
  <si>
    <t>30301</t>
  </si>
  <si>
    <t>30302</t>
  </si>
  <si>
    <t>30303</t>
  </si>
  <si>
    <t>30321</t>
  </si>
  <si>
    <t>30322</t>
  </si>
  <si>
    <t>30323</t>
  </si>
  <si>
    <t>30324</t>
  </si>
  <si>
    <t>30325</t>
  </si>
  <si>
    <t>30326</t>
  </si>
  <si>
    <t>30341</t>
  </si>
  <si>
    <t>30342</t>
  </si>
  <si>
    <t>30343</t>
  </si>
  <si>
    <t>30344</t>
  </si>
  <si>
    <t>30345</t>
  </si>
  <si>
    <t>30361</t>
  </si>
  <si>
    <t>30362</t>
  </si>
  <si>
    <t>30363</t>
  </si>
  <si>
    <t>30364</t>
  </si>
  <si>
    <t>30365</t>
  </si>
  <si>
    <t>30381</t>
  </si>
  <si>
    <t>30382</t>
  </si>
  <si>
    <t>30383</t>
  </si>
  <si>
    <t>30384</t>
  </si>
  <si>
    <t>30385</t>
  </si>
  <si>
    <t>30386</t>
  </si>
  <si>
    <t>30387</t>
  </si>
  <si>
    <t>30388</t>
  </si>
  <si>
    <t>30389</t>
  </si>
  <si>
    <t>30390</t>
  </si>
  <si>
    <t>30401</t>
  </si>
  <si>
    <t>30402</t>
  </si>
  <si>
    <t>30403</t>
  </si>
  <si>
    <t>30404</t>
  </si>
  <si>
    <t>30405</t>
  </si>
  <si>
    <t>30406</t>
  </si>
  <si>
    <t>30407</t>
  </si>
  <si>
    <t>30421</t>
  </si>
  <si>
    <t>30422</t>
  </si>
  <si>
    <t>30423</t>
  </si>
  <si>
    <t>30424</t>
  </si>
  <si>
    <t>30425</t>
  </si>
  <si>
    <t>30426</t>
  </si>
  <si>
    <t>30427</t>
  </si>
  <si>
    <t>年齢５歳Ａ等030125</t>
  </si>
  <si>
    <t>男女総数</t>
  </si>
  <si>
    <t>当該数値がないもの</t>
  </si>
  <si>
    <t>10月</t>
    <rPh sb="2" eb="3">
      <t>ガツ</t>
    </rPh>
    <phoneticPr fontId="14"/>
  </si>
  <si>
    <t>わかやまけん</t>
  </si>
  <si>
    <t>わかやまし</t>
  </si>
  <si>
    <t>かいなんし</t>
  </si>
  <si>
    <t>はしもとし</t>
  </si>
  <si>
    <t>ありだし</t>
  </si>
  <si>
    <t>ごぼうし</t>
  </si>
  <si>
    <t>たなべし</t>
  </si>
  <si>
    <t>しんぐうし</t>
  </si>
  <si>
    <t>きのかわし</t>
  </si>
  <si>
    <t>いわでし</t>
  </si>
  <si>
    <t>きみのちょう</t>
  </si>
  <si>
    <t>かつらぎちょう</t>
  </si>
  <si>
    <t>くどやまちょう</t>
  </si>
  <si>
    <t>こうやちょう</t>
  </si>
  <si>
    <t>ゆあさちょう</t>
  </si>
  <si>
    <t>ありだがわちょう</t>
  </si>
  <si>
    <t>みはまちょう</t>
  </si>
  <si>
    <t>わかやまけんしぶ</t>
  </si>
  <si>
    <t>わかやまけんぐんぶ</t>
  </si>
  <si>
    <t>かいそうぐん</t>
  </si>
  <si>
    <t>いとぐん</t>
  </si>
  <si>
    <t>ありだぐん</t>
  </si>
  <si>
    <t>ひろかわちょう</t>
  </si>
  <si>
    <t>ひだかぐん</t>
  </si>
  <si>
    <t>ひだかちょう</t>
  </si>
  <si>
    <t>ゆらちょう</t>
  </si>
  <si>
    <t>いなみちょう</t>
  </si>
  <si>
    <t>みなべちょう</t>
  </si>
  <si>
    <t>ひだかがわちょう</t>
  </si>
  <si>
    <t>にしむろぐん</t>
  </si>
  <si>
    <t>しらはまちょう</t>
  </si>
  <si>
    <t>かみとんだちょう</t>
  </si>
  <si>
    <t>すさみちょう</t>
  </si>
  <si>
    <t>ひがしむろぐん</t>
  </si>
  <si>
    <t>なちかつうらちょう</t>
  </si>
  <si>
    <t>たいじちょう</t>
  </si>
  <si>
    <t>こざがわちょう</t>
  </si>
  <si>
    <t>きたやまむら</t>
  </si>
  <si>
    <t>くしもとちょう</t>
  </si>
  <si>
    <t>の人口ピラミッドを30年前と比べてみよう</t>
    <rPh sb="1" eb="3">
      <t>ジンコウ</t>
    </rPh>
    <rPh sb="11" eb="13">
      <t>ネンマエ</t>
    </rPh>
    <rPh sb="14" eb="15">
      <t>クラ</t>
    </rPh>
    <phoneticPr fontId="4"/>
  </si>
  <si>
    <t>ダミー</t>
    <phoneticPr fontId="4"/>
  </si>
  <si>
    <t xml:space="preserve">  ２つをくらべてみて、気づいたことを書いてみよう</t>
    <rPh sb="12" eb="13">
      <t>キ</t>
    </rPh>
    <rPh sb="19" eb="20">
      <t>カ</t>
    </rPh>
    <phoneticPr fontId="14"/>
  </si>
  <si>
    <r>
      <rPr>
        <b/>
        <sz val="16"/>
        <color indexed="10"/>
        <rFont val="Meiryo UI"/>
        <family val="3"/>
        <charset val="128"/>
      </rPr>
      <t>（ご注意ください！）</t>
    </r>
    <r>
      <rPr>
        <b/>
        <sz val="16"/>
        <color indexed="9"/>
        <rFont val="Meiryo UI"/>
        <family val="3"/>
        <charset val="128"/>
      </rPr>
      <t>人口ピラミッド下部の横軸の最大値やメモリ間隔が統一でない場合がありますので、市町村を選択後、必ずご確認・ご修正ください。</t>
    </r>
    <rPh sb="2" eb="4">
      <t>チュウイ</t>
    </rPh>
    <rPh sb="10" eb="12">
      <t>ジンコウ</t>
    </rPh>
    <rPh sb="17" eb="19">
      <t>カブ</t>
    </rPh>
    <rPh sb="20" eb="22">
      <t>ヨコジク</t>
    </rPh>
    <rPh sb="23" eb="26">
      <t>サイダイチ</t>
    </rPh>
    <rPh sb="30" eb="32">
      <t>カンカク</t>
    </rPh>
    <rPh sb="33" eb="35">
      <t>トウイツ</t>
    </rPh>
    <rPh sb="38" eb="40">
      <t>バアイ</t>
    </rPh>
    <rPh sb="48" eb="51">
      <t>シチョウソン</t>
    </rPh>
    <rPh sb="52" eb="54">
      <t>センタク</t>
    </rPh>
    <rPh sb="54" eb="55">
      <t>ゴ</t>
    </rPh>
    <rPh sb="56" eb="57">
      <t>カナラ</t>
    </rPh>
    <rPh sb="59" eb="61">
      <t>カクニン</t>
    </rPh>
    <rPh sb="63" eb="65">
      <t>シュウセイ</t>
    </rPh>
    <phoneticPr fontId="1"/>
  </si>
  <si>
    <t>↓青枠のセルを選択し、セル右上の「▽」ボタンから市町村を選択できます。</t>
    <rPh sb="1" eb="2">
      <t>アオ</t>
    </rPh>
    <rPh sb="2" eb="3">
      <t>ワク</t>
    </rPh>
    <rPh sb="7" eb="9">
      <t>センタク</t>
    </rPh>
    <rPh sb="13" eb="15">
      <t>ミギウエ</t>
    </rPh>
    <rPh sb="24" eb="27">
      <t>シチョウソン</t>
    </rPh>
    <rPh sb="28" eb="30">
      <t>センタク</t>
    </rPh>
    <phoneticPr fontId="1"/>
  </si>
  <si>
    <t>0～14歳</t>
    <rPh sb="4" eb="5">
      <t>サイ</t>
    </rPh>
    <phoneticPr fontId="14"/>
  </si>
  <si>
    <t>15～64歳</t>
    <rPh sb="5" eb="6">
      <t>サイ</t>
    </rPh>
    <phoneticPr fontId="14"/>
  </si>
  <si>
    <t>65歳以上</t>
    <rPh sb="2" eb="5">
      <t>サイイジョウ</t>
    </rPh>
    <phoneticPr fontId="14"/>
  </si>
  <si>
    <t>（人）</t>
    <rPh sb="1" eb="2">
      <t>ニン</t>
    </rPh>
    <phoneticPr fontId="14"/>
  </si>
  <si>
    <t>↓ピラミッドに貼り付けるための元データです。</t>
    <rPh sb="7" eb="8">
      <t>ハ</t>
    </rPh>
    <rPh sb="9" eb="10">
      <t>ツ</t>
    </rPh>
    <rPh sb="15" eb="16">
      <t>モト</t>
    </rPh>
    <phoneticPr fontId="14"/>
  </si>
  <si>
    <t>わかやまけん</t>
    <phoneticPr fontId="4"/>
  </si>
  <si>
    <t>わかやまけんしぶ</t>
    <phoneticPr fontId="4"/>
  </si>
  <si>
    <t>わかやまけんぐんぶ</t>
    <phoneticPr fontId="4"/>
  </si>
  <si>
    <t>かいなんし</t>
    <phoneticPr fontId="4"/>
  </si>
  <si>
    <t>はしもとし</t>
    <phoneticPr fontId="4"/>
  </si>
  <si>
    <t>ごぼうし</t>
    <phoneticPr fontId="4"/>
  </si>
  <si>
    <t>しんぐうし</t>
    <phoneticPr fontId="4"/>
  </si>
  <si>
    <t>かいそうぐん</t>
    <phoneticPr fontId="4"/>
  </si>
  <si>
    <t>きみのちょう</t>
    <phoneticPr fontId="4"/>
  </si>
  <si>
    <t>くどやまちょう</t>
    <phoneticPr fontId="4"/>
  </si>
  <si>
    <t>※このシートに、グラフデータがあります。シートを削除するとグラフが表示されなくなります。</t>
    <rPh sb="24" eb="26">
      <t>サクジョ</t>
    </rPh>
    <rPh sb="33" eb="35">
      <t>ヒョウジ</t>
    </rPh>
    <phoneticPr fontId="4"/>
  </si>
  <si>
    <t>※このシートに、市町村データがあります。シートを削除すると市町村が選べなくなります。</t>
    <rPh sb="8" eb="11">
      <t>シチョウソン</t>
    </rPh>
    <rPh sb="24" eb="26">
      <t>サクジョ</t>
    </rPh>
    <rPh sb="29" eb="32">
      <t>シチョウソン</t>
    </rPh>
    <rPh sb="33" eb="34">
      <t>エラ</t>
    </rPh>
    <phoneticPr fontId="4"/>
  </si>
  <si>
    <t>1990年の人口</t>
    <rPh sb="4" eb="5">
      <t>ネン</t>
    </rPh>
    <rPh sb="6" eb="8">
      <t>ジンコウ</t>
    </rPh>
    <phoneticPr fontId="14"/>
  </si>
  <si>
    <t>2020年の人口</t>
    <rPh sb="4" eb="5">
      <t>ネン</t>
    </rPh>
    <rPh sb="6" eb="8">
      <t>ジンコウ</t>
    </rPh>
    <phoneticPr fontId="14"/>
  </si>
  <si>
    <t>30年前（1990年）</t>
    <rPh sb="2" eb="4">
      <t>ネンマエ</t>
    </rPh>
    <rPh sb="9" eb="10">
      <t>ネン</t>
    </rPh>
    <phoneticPr fontId="14"/>
  </si>
  <si>
    <t>現在（2020年）</t>
    <rPh sb="0" eb="2">
      <t>ゲンザイ</t>
    </rPh>
    <rPh sb="7" eb="8">
      <t>ネン</t>
    </rPh>
    <phoneticPr fontId="14"/>
  </si>
  <si>
    <t>平成２年国勢調査 第1次基本集計 都道府県編</t>
  </si>
  <si>
    <t>1990年</t>
  </si>
  <si>
    <t>年齢各歳階級（１２３），男女の別（性別）（３），人口（年齢不詳を含む） 都道府県（４７）・市部・郡部・ＤＩＤ（都道府県・市部・郡部）・支庁・郡・市区町村・ＤＩＤ（市区町村） 全域・人口集中地区の別</t>
  </si>
  <si>
    <t>令和２年国勢調査　人口等基本集計</t>
  </si>
  <si>
    <t>第２－７表　男女，年齢（5歳階級及び3区分），国籍総数か日本人別人口，平均年齢，年齢中位数及び人口構成比［年齢別］－全国，都道府県，市区町村（2000年（平成12年）市区町村含む）</t>
  </si>
  <si>
    <t>1) 「人口構成比［年齢別］」，「平均年齢」及び「年齢中位数」については，年齢「不詳」の者を除いて算出。</t>
  </si>
  <si>
    <t>地域（2020）</t>
    <phoneticPr fontId="4"/>
  </si>
  <si>
    <t>和歌山県調査統計課（R4.1）</t>
    <rPh sb="0" eb="4">
      <t>ワカヤマケン</t>
    </rPh>
    <rPh sb="4" eb="9">
      <t>チョウサ</t>
    </rPh>
    <phoneticPr fontId="4"/>
  </si>
  <si>
    <t>ひろがわちょう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</si>
</sst>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
    <numFmt numFmtId="177" formatCode="0.0%"/>
  </numFmts>
  <fonts count="33">
    <font>
      <sz val="11"/>
      <color theme="1"/>
      <name val="HGｺﾞｼｯｸM"/>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HGｺﾞｼｯｸM"/>
      <family val="3"/>
      <charset val="128"/>
    </font>
    <font>
      <sz val="6"/>
      <name val="HGｺﾞｼｯｸM"/>
      <family val="3"/>
      <charset val="128"/>
    </font>
    <font>
      <sz val="11"/>
      <color theme="1"/>
      <name val="HGｺﾞｼｯｸM"/>
      <family val="3"/>
      <charset val="128"/>
      <scheme val="minor"/>
    </font>
    <font>
      <sz val="10"/>
      <color theme="1"/>
      <name val="HGｺﾞｼｯｸM"/>
      <family val="3"/>
      <charset val="128"/>
      <scheme val="minor"/>
    </font>
    <font>
      <sz val="11"/>
      <color theme="1"/>
      <name val="Meiryo UI"/>
      <family val="3"/>
      <charset val="128"/>
    </font>
    <font>
      <sz val="10"/>
      <color theme="1"/>
      <name val="Meiryo UI"/>
      <family val="3"/>
      <charset val="128"/>
    </font>
    <font>
      <sz val="14"/>
      <color theme="1"/>
      <name val="Meiryo UI"/>
      <family val="3"/>
      <charset val="128"/>
    </font>
    <font>
      <sz val="9"/>
      <color theme="1"/>
      <name val="Meiryo UI"/>
      <family val="3"/>
      <charset val="128"/>
    </font>
    <font>
      <sz val="16"/>
      <color theme="1"/>
      <name val="Meiryo UI"/>
      <family val="3"/>
      <charset val="128"/>
    </font>
    <font>
      <sz val="8"/>
      <color theme="1"/>
      <name val="Meiryo UI"/>
      <family val="3"/>
      <charset val="128"/>
    </font>
    <font>
      <sz val="6"/>
      <name val="HGｺﾞｼｯｸM"/>
      <family val="3"/>
      <charset val="128"/>
      <scheme val="minor"/>
    </font>
    <font>
      <b/>
      <sz val="18"/>
      <color theme="1"/>
      <name val="Meiryo UI"/>
      <family val="3"/>
      <charset val="128"/>
    </font>
    <font>
      <sz val="12"/>
      <color theme="1"/>
      <name val="Meiryo UI"/>
      <family val="3"/>
      <charset val="128"/>
    </font>
    <font>
      <sz val="14"/>
      <color theme="0" tint="-0.34998626667073579"/>
      <name val="Meiryo UI"/>
      <family val="3"/>
      <charset val="128"/>
    </font>
    <font>
      <sz val="14"/>
      <color theme="1"/>
      <name val="HGS創英角ﾎﾟｯﾌﾟ体"/>
      <family val="3"/>
      <charset val="128"/>
    </font>
    <font>
      <b/>
      <sz val="16"/>
      <color indexed="10"/>
      <name val="Meiryo UI"/>
      <family val="3"/>
      <charset val="128"/>
    </font>
    <font>
      <b/>
      <sz val="16"/>
      <color indexed="9"/>
      <name val="Meiryo UI"/>
      <family val="3"/>
      <charset val="128"/>
    </font>
    <font>
      <sz val="11"/>
      <color theme="0"/>
      <name val="Meiryo UI"/>
      <family val="3"/>
      <charset val="128"/>
    </font>
    <font>
      <b/>
      <sz val="11"/>
      <color theme="0"/>
      <name val="Meiryo UI"/>
      <family val="3"/>
      <charset val="128"/>
    </font>
    <font>
      <sz val="11"/>
      <color indexed="17"/>
      <name val="Meiryo UI"/>
      <family val="3"/>
      <charset val="128"/>
    </font>
    <font>
      <sz val="11"/>
      <color indexed="8"/>
      <name val="HGｺﾞｼｯｸM"/>
      <family val="2"/>
      <scheme val="minor"/>
    </font>
    <font>
      <sz val="11"/>
      <color indexed="8"/>
      <name val="Meiryo UI"/>
      <family val="3"/>
      <charset val="128"/>
    </font>
    <font>
      <sz val="8"/>
      <color theme="0" tint="-0.249977111117893"/>
      <name val="Meiryo UI"/>
      <family val="3"/>
      <charset val="128"/>
    </font>
    <font>
      <sz val="8"/>
      <color theme="4"/>
      <name val="Meiryo UI"/>
      <family val="3"/>
      <charset val="128"/>
    </font>
    <font>
      <sz val="8"/>
      <color rgb="FFFF0000"/>
      <name val="Meiryo UI"/>
      <family val="3"/>
      <charset val="128"/>
    </font>
    <font>
      <b/>
      <sz val="10"/>
      <color rgb="FFFF0000"/>
      <name val="Meiryo UI"/>
      <family val="3"/>
      <charset val="128"/>
    </font>
    <font>
      <sz val="14"/>
      <color theme="9" tint="0.59999389629810485"/>
      <name val="Meiryo UI"/>
      <family val="3"/>
      <charset val="128"/>
    </font>
    <font>
      <sz val="20"/>
      <color theme="1"/>
      <name val="Meiryo UI"/>
      <family val="3"/>
      <charset val="128"/>
    </font>
    <font>
      <sz val="10"/>
      <color theme="1"/>
      <name val="ＭＳ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top/>
      <bottom style="medium">
        <color theme="7" tint="-0.249977111117893"/>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64"/>
      </left>
      <right/>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uble">
        <color theme="2" tint="-0.499984740745262"/>
      </right>
      <top/>
      <bottom/>
      <diagonal/>
    </border>
    <border>
      <left style="double">
        <color theme="2" tint="-0.499984740745262"/>
      </left>
      <right/>
      <top style="double">
        <color theme="2" tint="-0.499984740745262"/>
      </top>
      <bottom style="double">
        <color theme="2" tint="-0.499984740745262"/>
      </bottom>
      <diagonal/>
    </border>
    <border>
      <left/>
      <right/>
      <top style="double">
        <color theme="2" tint="-0.499984740745262"/>
      </top>
      <bottom style="double">
        <color theme="2" tint="-0.499984740745262"/>
      </bottom>
      <diagonal/>
    </border>
    <border>
      <left/>
      <right style="double">
        <color theme="2" tint="-0.499984740745262"/>
      </right>
      <top style="double">
        <color theme="2" tint="-0.499984740745262"/>
      </top>
      <bottom style="double">
        <color theme="2" tint="-0.499984740745262"/>
      </bottom>
      <diagonal/>
    </border>
    <border>
      <left/>
      <right/>
      <top/>
      <bottom style="double">
        <color theme="2" tint="-0.499984740745262"/>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2" fillId="0" borderId="0"/>
    <xf numFmtId="9" fontId="6" fillId="0" borderId="0" applyFont="0" applyFill="0" applyBorder="0" applyAlignment="0" applyProtection="0">
      <alignment vertical="center"/>
    </xf>
    <xf numFmtId="0" fontId="24" fillId="0" borderId="0">
      <alignment vertical="center"/>
    </xf>
  </cellStyleXfs>
  <cellXfs count="199">
    <xf numFmtId="0" fontId="0" fillId="0" borderId="0" xfId="0">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4" xfId="0" applyFont="1" applyBorder="1">
      <alignment vertical="center"/>
    </xf>
    <xf numFmtId="0" fontId="8" fillId="0" borderId="20" xfId="0" applyFont="1" applyBorder="1">
      <alignment vertical="center"/>
    </xf>
    <xf numFmtId="0" fontId="8" fillId="0" borderId="5" xfId="0" applyFont="1" applyBorder="1">
      <alignment vertical="center"/>
    </xf>
    <xf numFmtId="3" fontId="8" fillId="0" borderId="6" xfId="0" applyNumberFormat="1" applyFont="1" applyBorder="1">
      <alignment vertical="center"/>
    </xf>
    <xf numFmtId="3" fontId="8" fillId="0" borderId="24" xfId="0" applyNumberFormat="1" applyFont="1" applyBorder="1">
      <alignment vertical="center"/>
    </xf>
    <xf numFmtId="3" fontId="8" fillId="0" borderId="25" xfId="0" applyNumberFormat="1" applyFont="1" applyBorder="1">
      <alignment vertical="center"/>
    </xf>
    <xf numFmtId="0" fontId="8" fillId="0" borderId="8" xfId="0" applyFont="1" applyBorder="1">
      <alignment vertical="center"/>
    </xf>
    <xf numFmtId="38" fontId="8" fillId="0" borderId="3" xfId="1" applyFont="1" applyBorder="1">
      <alignment vertical="center"/>
    </xf>
    <xf numFmtId="38" fontId="8" fillId="0" borderId="17" xfId="1" applyFont="1" applyBorder="1">
      <alignment vertical="center"/>
    </xf>
    <xf numFmtId="38" fontId="8" fillId="0" borderId="18" xfId="1" applyFont="1" applyBorder="1">
      <alignment vertical="center"/>
    </xf>
    <xf numFmtId="38" fontId="8" fillId="0" borderId="21" xfId="1" applyFont="1" applyBorder="1">
      <alignment vertical="center"/>
    </xf>
    <xf numFmtId="38" fontId="8" fillId="0" borderId="22" xfId="1" applyFont="1" applyBorder="1">
      <alignment vertical="center"/>
    </xf>
    <xf numFmtId="38" fontId="8" fillId="0" borderId="23" xfId="1" applyFont="1" applyBorder="1">
      <alignment vertical="center"/>
    </xf>
    <xf numFmtId="38" fontId="8" fillId="0" borderId="6" xfId="1" applyFont="1" applyBorder="1">
      <alignment vertical="center"/>
    </xf>
    <xf numFmtId="38" fontId="8" fillId="0" borderId="24" xfId="1" applyFont="1" applyBorder="1">
      <alignment vertical="center"/>
    </xf>
    <xf numFmtId="38" fontId="8" fillId="0" borderId="25" xfId="1" applyFont="1" applyBorder="1">
      <alignment vertical="center"/>
    </xf>
    <xf numFmtId="38" fontId="8" fillId="0" borderId="9" xfId="1" applyFont="1" applyBorder="1">
      <alignment vertical="center"/>
    </xf>
    <xf numFmtId="38" fontId="8" fillId="0" borderId="27" xfId="1" applyFont="1" applyBorder="1">
      <alignment vertical="center"/>
    </xf>
    <xf numFmtId="38" fontId="8" fillId="0" borderId="28" xfId="1" applyFont="1" applyBorder="1">
      <alignment vertical="center"/>
    </xf>
    <xf numFmtId="0" fontId="9" fillId="2" borderId="12" xfId="0" applyFont="1" applyFill="1" applyBorder="1" applyAlignment="1">
      <alignment horizontal="center"/>
    </xf>
    <xf numFmtId="0" fontId="9" fillId="2" borderId="1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7" fillId="0" borderId="0" xfId="0" applyFont="1" applyAlignment="1">
      <alignment horizontal="center" vertical="center"/>
    </xf>
    <xf numFmtId="0" fontId="11" fillId="2" borderId="30" xfId="0" applyFont="1" applyFill="1" applyBorder="1" applyAlignment="1">
      <alignment horizontal="left" wrapText="1"/>
    </xf>
    <xf numFmtId="0" fontId="9" fillId="2" borderId="4" xfId="0" applyFont="1" applyFill="1" applyBorder="1" applyAlignment="1">
      <alignment horizontal="center" vertical="center"/>
    </xf>
    <xf numFmtId="0" fontId="11" fillId="2" borderId="0" xfId="0" applyFont="1" applyFill="1" applyAlignment="1">
      <alignment vertical="top" wrapText="1"/>
    </xf>
    <xf numFmtId="0" fontId="11" fillId="2" borderId="0" xfId="0" applyFont="1" applyFill="1" applyAlignment="1">
      <alignment vertical="top"/>
    </xf>
    <xf numFmtId="0" fontId="11" fillId="2" borderId="30" xfId="0" applyFont="1" applyFill="1" applyBorder="1" applyAlignment="1">
      <alignment horizontal="left"/>
    </xf>
    <xf numFmtId="0" fontId="9" fillId="2" borderId="2" xfId="0" applyFont="1" applyFill="1" applyBorder="1" applyAlignment="1">
      <alignment horizontal="center" vertical="center"/>
    </xf>
    <xf numFmtId="38" fontId="11" fillId="2" borderId="2" xfId="1" applyFont="1" applyFill="1" applyBorder="1">
      <alignment vertical="center"/>
    </xf>
    <xf numFmtId="38" fontId="11" fillId="2" borderId="3" xfId="1" applyFont="1" applyFill="1" applyBorder="1">
      <alignment vertical="center"/>
    </xf>
    <xf numFmtId="38" fontId="11" fillId="2" borderId="4" xfId="1" applyFont="1" applyFill="1" applyBorder="1">
      <alignment vertical="center"/>
    </xf>
    <xf numFmtId="41" fontId="11" fillId="2" borderId="7" xfId="1" applyNumberFormat="1" applyFont="1" applyFill="1" applyBorder="1">
      <alignment vertical="center"/>
    </xf>
    <xf numFmtId="41" fontId="11" fillId="2" borderId="6" xfId="1" applyNumberFormat="1" applyFont="1" applyFill="1" applyBorder="1">
      <alignment vertical="center"/>
    </xf>
    <xf numFmtId="41" fontId="11" fillId="2" borderId="5" xfId="1" applyNumberFormat="1" applyFont="1" applyFill="1" applyBorder="1">
      <alignment vertical="center"/>
    </xf>
    <xf numFmtId="41" fontId="11" fillId="2" borderId="10" xfId="1" applyNumberFormat="1" applyFont="1" applyFill="1" applyBorder="1">
      <alignment vertical="center"/>
    </xf>
    <xf numFmtId="41" fontId="11" fillId="2" borderId="9" xfId="1" applyNumberFormat="1" applyFont="1" applyFill="1" applyBorder="1">
      <alignment vertical="center"/>
    </xf>
    <xf numFmtId="41" fontId="11" fillId="2" borderId="8" xfId="1" applyNumberFormat="1" applyFont="1" applyFill="1" applyBorder="1">
      <alignment vertical="center"/>
    </xf>
    <xf numFmtId="41" fontId="8" fillId="0" borderId="6" xfId="0" applyNumberFormat="1" applyFont="1" applyBorder="1">
      <alignment vertical="center"/>
    </xf>
    <xf numFmtId="41" fontId="8" fillId="0" borderId="24" xfId="0" applyNumberFormat="1" applyFont="1" applyBorder="1">
      <alignment vertical="center"/>
    </xf>
    <xf numFmtId="41" fontId="8" fillId="0" borderId="25" xfId="0" applyNumberFormat="1" applyFont="1" applyBorder="1">
      <alignment vertical="center"/>
    </xf>
    <xf numFmtId="41" fontId="8" fillId="0" borderId="26" xfId="0" applyNumberFormat="1" applyFont="1" applyBorder="1">
      <alignment vertical="center"/>
    </xf>
    <xf numFmtId="41" fontId="8" fillId="0" borderId="9" xfId="0" applyNumberFormat="1" applyFont="1" applyBorder="1">
      <alignment vertical="center"/>
    </xf>
    <xf numFmtId="41" fontId="8" fillId="0" borderId="27" xfId="0" applyNumberFormat="1" applyFont="1" applyBorder="1">
      <alignment vertical="center"/>
    </xf>
    <xf numFmtId="41" fontId="8" fillId="0" borderId="28" xfId="0" applyNumberFormat="1" applyFont="1" applyBorder="1">
      <alignment vertical="center"/>
    </xf>
    <xf numFmtId="41" fontId="8" fillId="0" borderId="29" xfId="0" applyNumberFormat="1" applyFont="1" applyBorder="1">
      <alignment vertical="center"/>
    </xf>
    <xf numFmtId="0" fontId="9" fillId="0" borderId="0" xfId="0" applyFont="1" applyAlignment="1">
      <alignment horizontal="center" vertical="center"/>
    </xf>
    <xf numFmtId="0" fontId="8" fillId="2" borderId="0" xfId="0" applyFont="1" applyFill="1">
      <alignment vertical="center"/>
    </xf>
    <xf numFmtId="0" fontId="9" fillId="2" borderId="0" xfId="0" applyFont="1" applyFill="1" applyAlignment="1">
      <alignment horizontal="center" vertical="center"/>
    </xf>
    <xf numFmtId="0" fontId="16" fillId="2" borderId="50" xfId="0" applyFont="1" applyFill="1" applyBorder="1">
      <alignment vertical="center"/>
    </xf>
    <xf numFmtId="0" fontId="12" fillId="2" borderId="0" xfId="0" applyFont="1" applyFill="1">
      <alignment vertical="center"/>
    </xf>
    <xf numFmtId="0" fontId="16" fillId="2" borderId="0" xfId="0" applyFont="1" applyFill="1">
      <alignment vertical="center"/>
    </xf>
    <xf numFmtId="0" fontId="17" fillId="2" borderId="0" xfId="0" applyFont="1" applyFill="1" applyAlignment="1">
      <alignment horizontal="right" vertical="center"/>
    </xf>
    <xf numFmtId="0" fontId="8" fillId="2" borderId="33" xfId="0" applyFont="1" applyFill="1" applyBorder="1">
      <alignment vertical="center"/>
    </xf>
    <xf numFmtId="0" fontId="12" fillId="2" borderId="33"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3" xfId="0" applyFont="1" applyFill="1" applyBorder="1" applyAlignment="1">
      <alignment horizontal="left" vertical="center"/>
    </xf>
    <xf numFmtId="0" fontId="12" fillId="2" borderId="0" xfId="0"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8" fillId="2" borderId="0" xfId="0" applyFont="1" applyFill="1" applyAlignment="1">
      <alignment horizontal="right" vertical="center"/>
    </xf>
    <xf numFmtId="0" fontId="11" fillId="2" borderId="0" xfId="0" applyFont="1" applyFill="1">
      <alignment vertical="center"/>
    </xf>
    <xf numFmtId="0" fontId="21" fillId="0" borderId="0" xfId="0" applyFont="1">
      <alignment vertical="center"/>
    </xf>
    <xf numFmtId="41" fontId="8" fillId="0" borderId="6" xfId="1" applyNumberFormat="1" applyFont="1" applyBorder="1">
      <alignment vertical="center"/>
    </xf>
    <xf numFmtId="41" fontId="8" fillId="0" borderId="24" xfId="1" applyNumberFormat="1" applyFont="1" applyBorder="1">
      <alignment vertical="center"/>
    </xf>
    <xf numFmtId="41" fontId="8" fillId="0" borderId="25" xfId="1" applyNumberFormat="1" applyFont="1" applyBorder="1">
      <alignment vertical="center"/>
    </xf>
    <xf numFmtId="41" fontId="8" fillId="0" borderId="9" xfId="1" applyNumberFormat="1" applyFont="1" applyBorder="1">
      <alignment vertical="center"/>
    </xf>
    <xf numFmtId="41" fontId="8" fillId="0" borderId="27" xfId="1" applyNumberFormat="1" applyFont="1" applyBorder="1">
      <alignment vertical="center"/>
    </xf>
    <xf numFmtId="41" fontId="8" fillId="0" borderId="28" xfId="1" applyNumberFormat="1" applyFont="1" applyBorder="1">
      <alignment vertical="center"/>
    </xf>
    <xf numFmtId="38" fontId="8" fillId="0" borderId="24" xfId="1" applyFont="1" applyBorder="1" applyAlignment="1">
      <alignment horizontal="right" vertical="center"/>
    </xf>
    <xf numFmtId="38" fontId="8" fillId="0" borderId="27" xfId="1" applyFont="1" applyBorder="1" applyAlignment="1">
      <alignment horizontal="right" vertical="center"/>
    </xf>
    <xf numFmtId="0" fontId="11" fillId="2" borderId="0" xfId="0" applyFont="1" applyFill="1" applyAlignment="1">
      <alignment horizontal="center" vertical="center"/>
    </xf>
    <xf numFmtId="177" fontId="8" fillId="2" borderId="0" xfId="5" applyNumberFormat="1" applyFont="1" applyFill="1" applyAlignment="1">
      <alignment horizontal="center" vertical="center"/>
    </xf>
    <xf numFmtId="9" fontId="8" fillId="2" borderId="0" xfId="5" applyFont="1" applyFill="1" applyAlignment="1">
      <alignment horizontal="center" vertical="center"/>
    </xf>
    <xf numFmtId="0" fontId="11" fillId="2" borderId="55" xfId="0" applyFont="1" applyFill="1" applyBorder="1" applyAlignment="1">
      <alignment horizontal="center" vertical="center"/>
    </xf>
    <xf numFmtId="177" fontId="8" fillId="2" borderId="56" xfId="5" applyNumberFormat="1" applyFont="1" applyFill="1" applyBorder="1" applyAlignment="1">
      <alignment horizontal="center" vertical="center"/>
    </xf>
    <xf numFmtId="0" fontId="22" fillId="2" borderId="0" xfId="0" applyFont="1" applyFill="1">
      <alignment vertical="center"/>
    </xf>
    <xf numFmtId="0" fontId="25" fillId="0" borderId="0" xfId="6" applyFont="1">
      <alignment vertical="center"/>
    </xf>
    <xf numFmtId="0" fontId="23" fillId="4" borderId="40" xfId="6" applyFont="1" applyFill="1" applyBorder="1" applyAlignment="1"/>
    <xf numFmtId="0" fontId="23" fillId="4" borderId="37" xfId="6" applyFont="1" applyFill="1" applyBorder="1" applyAlignment="1"/>
    <xf numFmtId="0" fontId="23" fillId="4" borderId="34" xfId="6" applyFont="1" applyFill="1" applyBorder="1" applyAlignment="1">
      <alignment horizontal="center"/>
    </xf>
    <xf numFmtId="0" fontId="23" fillId="4" borderId="44" xfId="6" applyFont="1" applyFill="1" applyBorder="1" applyAlignment="1">
      <alignment horizontal="center"/>
    </xf>
    <xf numFmtId="0" fontId="23" fillId="4" borderId="34" xfId="6" applyFont="1" applyFill="1" applyBorder="1" applyAlignment="1"/>
    <xf numFmtId="0" fontId="8" fillId="0" borderId="0" xfId="6" applyFont="1" applyAlignment="1">
      <alignment horizontal="left"/>
    </xf>
    <xf numFmtId="176" fontId="8" fillId="0" borderId="0" xfId="6" applyNumberFormat="1" applyFont="1" applyAlignment="1">
      <alignment horizontal="right"/>
    </xf>
    <xf numFmtId="1" fontId="8" fillId="0" borderId="0" xfId="6" applyNumberFormat="1" applyFont="1" applyAlignment="1">
      <alignment horizontal="right"/>
    </xf>
    <xf numFmtId="1" fontId="8" fillId="0" borderId="38" xfId="6" applyNumberFormat="1" applyFont="1" applyBorder="1" applyAlignment="1">
      <alignment horizontal="right"/>
    </xf>
    <xf numFmtId="0" fontId="13" fillId="0" borderId="0" xfId="0" applyFont="1">
      <alignment vertical="center"/>
    </xf>
    <xf numFmtId="0" fontId="27" fillId="0" borderId="0" xfId="0" applyFont="1">
      <alignment vertical="center"/>
    </xf>
    <xf numFmtId="0" fontId="28"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41" fontId="13" fillId="0" borderId="0" xfId="0" applyNumberFormat="1" applyFont="1">
      <alignment vertical="center"/>
    </xf>
    <xf numFmtId="0" fontId="13" fillId="5" borderId="0" xfId="0" applyFont="1" applyFill="1">
      <alignment vertical="center"/>
    </xf>
    <xf numFmtId="0" fontId="13" fillId="5" borderId="45" xfId="0" applyFont="1" applyFill="1" applyBorder="1">
      <alignment vertical="center"/>
    </xf>
    <xf numFmtId="0" fontId="13" fillId="5" borderId="30" xfId="0" applyFont="1" applyFill="1" applyBorder="1">
      <alignment vertical="center"/>
    </xf>
    <xf numFmtId="0" fontId="13" fillId="5" borderId="46" xfId="0" applyFont="1" applyFill="1" applyBorder="1">
      <alignment vertical="center"/>
    </xf>
    <xf numFmtId="0" fontId="13" fillId="5" borderId="47" xfId="0" applyFont="1" applyFill="1" applyBorder="1">
      <alignment vertical="center"/>
    </xf>
    <xf numFmtId="0" fontId="13" fillId="5" borderId="48" xfId="0" applyFont="1" applyFill="1" applyBorder="1">
      <alignment vertical="center"/>
    </xf>
    <xf numFmtId="0" fontId="26" fillId="5" borderId="0" xfId="0" applyFont="1" applyFill="1">
      <alignment vertical="center"/>
    </xf>
    <xf numFmtId="0" fontId="26" fillId="5" borderId="48" xfId="0" applyFont="1" applyFill="1" applyBorder="1">
      <alignment vertical="center"/>
    </xf>
    <xf numFmtId="38" fontId="13" fillId="5" borderId="0" xfId="1" applyFont="1" applyFill="1" applyBorder="1">
      <alignment vertical="center"/>
    </xf>
    <xf numFmtId="0" fontId="13" fillId="5" borderId="39" xfId="0" applyFont="1" applyFill="1" applyBorder="1">
      <alignment vertical="center"/>
    </xf>
    <xf numFmtId="0" fontId="13" fillId="5" borderId="11" xfId="0" applyFont="1" applyFill="1" applyBorder="1">
      <alignment vertical="center"/>
    </xf>
    <xf numFmtId="0" fontId="13" fillId="5" borderId="49" xfId="0" applyFont="1" applyFill="1" applyBorder="1">
      <alignment vertical="center"/>
    </xf>
    <xf numFmtId="0" fontId="13" fillId="5" borderId="0" xfId="0" applyFont="1" applyFill="1" applyAlignment="1">
      <alignment horizontal="center" vertical="center"/>
    </xf>
    <xf numFmtId="0" fontId="13" fillId="5" borderId="47" xfId="0" applyFont="1" applyFill="1" applyBorder="1" applyAlignment="1">
      <alignment horizontal="center" vertical="center"/>
    </xf>
    <xf numFmtId="0" fontId="13" fillId="5" borderId="48" xfId="0" applyFont="1" applyFill="1" applyBorder="1" applyAlignment="1">
      <alignment horizontal="center" vertical="center"/>
    </xf>
    <xf numFmtId="0" fontId="30"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176" fontId="8" fillId="0" borderId="0" xfId="1" applyNumberFormat="1" applyFont="1" applyFill="1" applyBorder="1" applyAlignment="1">
      <alignment horizontal="right"/>
    </xf>
    <xf numFmtId="0" fontId="8" fillId="0" borderId="0" xfId="6" applyFont="1" applyAlignment="1">
      <alignment horizontal="right"/>
    </xf>
    <xf numFmtId="0" fontId="8" fillId="0" borderId="38" xfId="6" applyFont="1" applyBorder="1" applyAlignment="1">
      <alignment horizontal="right"/>
    </xf>
    <xf numFmtId="41" fontId="8" fillId="0" borderId="57" xfId="0" applyNumberFormat="1" applyFont="1" applyBorder="1">
      <alignment vertical="center"/>
    </xf>
    <xf numFmtId="41" fontId="8" fillId="0" borderId="58" xfId="0" applyNumberFormat="1" applyFont="1" applyBorder="1">
      <alignment vertical="center"/>
    </xf>
    <xf numFmtId="41" fontId="8" fillId="0" borderId="59" xfId="0" applyNumberFormat="1" applyFont="1" applyBorder="1">
      <alignment vertical="center"/>
    </xf>
    <xf numFmtId="41" fontId="8" fillId="0" borderId="60" xfId="0" applyNumberFormat="1" applyFont="1" applyBorder="1">
      <alignment vertical="center"/>
    </xf>
    <xf numFmtId="41" fontId="8" fillId="0" borderId="57" xfId="1" applyNumberFormat="1" applyFont="1" applyBorder="1">
      <alignment vertical="center"/>
    </xf>
    <xf numFmtId="41" fontId="8" fillId="0" borderId="58" xfId="1" applyNumberFormat="1" applyFont="1" applyBorder="1">
      <alignment vertical="center"/>
    </xf>
    <xf numFmtId="41" fontId="8" fillId="0" borderId="59" xfId="1" applyNumberFormat="1" applyFont="1" applyBorder="1">
      <alignment vertical="center"/>
    </xf>
    <xf numFmtId="41" fontId="13" fillId="0" borderId="0" xfId="1" applyNumberFormat="1" applyFont="1" applyBorder="1">
      <alignment vertical="center"/>
    </xf>
    <xf numFmtId="49" fontId="32" fillId="0" borderId="0" xfId="0" applyNumberFormat="1" applyFont="1" applyAlignment="1">
      <alignment horizontal="left" vertical="top"/>
    </xf>
    <xf numFmtId="37" fontId="9" fillId="0" borderId="61" xfId="0" applyNumberFormat="1" applyFont="1" applyBorder="1" applyAlignment="1">
      <alignment horizontal="right" vertical="top"/>
    </xf>
    <xf numFmtId="37" fontId="9" fillId="0" borderId="47" xfId="0" applyNumberFormat="1" applyFont="1" applyBorder="1" applyAlignment="1">
      <alignment horizontal="right" vertical="top"/>
    </xf>
    <xf numFmtId="37" fontId="9" fillId="0" borderId="48" xfId="0" applyNumberFormat="1" applyFont="1" applyBorder="1" applyAlignment="1">
      <alignment horizontal="right" vertical="top"/>
    </xf>
    <xf numFmtId="37" fontId="9" fillId="0" borderId="7" xfId="0" applyNumberFormat="1" applyFont="1" applyBorder="1" applyAlignment="1">
      <alignment horizontal="right" vertical="top"/>
    </xf>
    <xf numFmtId="37" fontId="9" fillId="0" borderId="39" xfId="0" applyNumberFormat="1" applyFont="1" applyBorder="1" applyAlignment="1">
      <alignment horizontal="right" vertical="top"/>
    </xf>
    <xf numFmtId="37" fontId="9" fillId="0" borderId="49" xfId="0" applyNumberFormat="1" applyFont="1" applyBorder="1" applyAlignment="1">
      <alignment horizontal="right" vertical="top"/>
    </xf>
    <xf numFmtId="37" fontId="9" fillId="0" borderId="62" xfId="0" applyNumberFormat="1" applyFont="1" applyBorder="1" applyAlignment="1">
      <alignment horizontal="right" vertical="top"/>
    </xf>
    <xf numFmtId="37" fontId="9" fillId="0" borderId="24" xfId="0" applyNumberFormat="1" applyFont="1" applyBorder="1" applyAlignment="1">
      <alignment horizontal="right" vertical="top"/>
    </xf>
    <xf numFmtId="41" fontId="9" fillId="0" borderId="24" xfId="0" quotePrefix="1" applyNumberFormat="1" applyFont="1" applyBorder="1" applyAlignment="1">
      <alignment horizontal="right" vertical="top"/>
    </xf>
    <xf numFmtId="37" fontId="9" fillId="0" borderId="63" xfId="0" applyNumberFormat="1" applyFont="1" applyBorder="1" applyAlignment="1">
      <alignment horizontal="right" vertical="top"/>
    </xf>
    <xf numFmtId="41" fontId="9" fillId="0" borderId="63" xfId="0" quotePrefix="1" applyNumberFormat="1" applyFont="1" applyBorder="1" applyAlignment="1">
      <alignment horizontal="right" vertical="top"/>
    </xf>
    <xf numFmtId="37" fontId="9" fillId="0" borderId="64" xfId="0" applyNumberFormat="1" applyFont="1" applyBorder="1" applyAlignment="1">
      <alignment horizontal="right" vertical="top"/>
    </xf>
    <xf numFmtId="0" fontId="8" fillId="0" borderId="65" xfId="0" applyFont="1" applyBorder="1" applyAlignment="1">
      <alignment horizontal="center" vertical="center"/>
    </xf>
    <xf numFmtId="37" fontId="9" fillId="0" borderId="66" xfId="0" applyNumberFormat="1" applyFont="1" applyBorder="1" applyAlignment="1">
      <alignment horizontal="right" vertical="top"/>
    </xf>
    <xf numFmtId="37" fontId="9" fillId="0" borderId="67" xfId="0" applyNumberFormat="1" applyFont="1" applyBorder="1" applyAlignment="1">
      <alignment horizontal="right" vertical="top"/>
    </xf>
    <xf numFmtId="37" fontId="9" fillId="0" borderId="68" xfId="0" applyNumberFormat="1" applyFont="1" applyBorder="1" applyAlignment="1">
      <alignment horizontal="right" vertical="top"/>
    </xf>
    <xf numFmtId="37" fontId="9" fillId="0" borderId="69" xfId="0" applyNumberFormat="1" applyFont="1" applyBorder="1" applyAlignment="1">
      <alignment horizontal="right" vertical="top"/>
    </xf>
    <xf numFmtId="37" fontId="9" fillId="0" borderId="25" xfId="0" applyNumberFormat="1" applyFont="1" applyBorder="1" applyAlignment="1">
      <alignment horizontal="right" vertical="top"/>
    </xf>
    <xf numFmtId="37" fontId="9" fillId="0" borderId="70" xfId="0" applyNumberFormat="1" applyFont="1" applyBorder="1" applyAlignment="1">
      <alignment horizontal="right" vertical="top"/>
    </xf>
    <xf numFmtId="37" fontId="9" fillId="0" borderId="71" xfId="0" applyNumberFormat="1" applyFont="1" applyBorder="1" applyAlignment="1">
      <alignment horizontal="right" vertical="top"/>
    </xf>
    <xf numFmtId="37" fontId="9" fillId="0" borderId="26" xfId="0" applyNumberFormat="1" applyFont="1" applyBorder="1" applyAlignment="1">
      <alignment horizontal="right" vertical="top"/>
    </xf>
    <xf numFmtId="37" fontId="9" fillId="0" borderId="72" xfId="0" applyNumberFormat="1" applyFont="1" applyBorder="1" applyAlignment="1">
      <alignment horizontal="right" vertical="top"/>
    </xf>
    <xf numFmtId="37" fontId="9" fillId="0" borderId="73" xfId="0" applyNumberFormat="1" applyFont="1" applyBorder="1" applyAlignment="1">
      <alignment horizontal="right" vertical="top"/>
    </xf>
    <xf numFmtId="37" fontId="9" fillId="0" borderId="6" xfId="0" applyNumberFormat="1" applyFont="1" applyBorder="1" applyAlignment="1">
      <alignment horizontal="right" vertical="top"/>
    </xf>
    <xf numFmtId="37" fontId="9" fillId="0" borderId="74" xfId="0" applyNumberFormat="1" applyFont="1" applyBorder="1" applyAlignment="1">
      <alignment horizontal="right" vertical="top"/>
    </xf>
    <xf numFmtId="41" fontId="9" fillId="0" borderId="74" xfId="0" quotePrefix="1" applyNumberFormat="1" applyFont="1" applyBorder="1" applyAlignment="1">
      <alignment horizontal="right" vertical="top"/>
    </xf>
    <xf numFmtId="41" fontId="9" fillId="0" borderId="64" xfId="0" quotePrefix="1" applyNumberFormat="1" applyFont="1" applyBorder="1" applyAlignment="1">
      <alignment horizontal="right" vertical="top"/>
    </xf>
    <xf numFmtId="41" fontId="9" fillId="0" borderId="70" xfId="0" quotePrefix="1" applyNumberFormat="1" applyFont="1" applyBorder="1" applyAlignment="1">
      <alignment horizontal="right" vertical="top"/>
    </xf>
    <xf numFmtId="41" fontId="9" fillId="0" borderId="67" xfId="0" quotePrefix="1" applyNumberFormat="1" applyFont="1" applyBorder="1" applyAlignment="1">
      <alignment horizontal="right" vertical="top"/>
    </xf>
    <xf numFmtId="41" fontId="9" fillId="0" borderId="68" xfId="0" quotePrefix="1" applyNumberFormat="1" applyFont="1" applyBorder="1" applyAlignment="1">
      <alignment horizontal="right" vertical="top"/>
    </xf>
    <xf numFmtId="41" fontId="9" fillId="0" borderId="26" xfId="0" quotePrefix="1" applyNumberFormat="1" applyFont="1" applyBorder="1" applyAlignment="1">
      <alignment horizontal="right" vertical="top"/>
    </xf>
    <xf numFmtId="41" fontId="9" fillId="0" borderId="72" xfId="0" quotePrefix="1" applyNumberFormat="1" applyFont="1" applyBorder="1" applyAlignment="1">
      <alignment horizontal="right" vertical="top"/>
    </xf>
    <xf numFmtId="3" fontId="8" fillId="0" borderId="73" xfId="0" applyNumberFormat="1" applyFont="1" applyBorder="1">
      <alignment vertical="center"/>
    </xf>
    <xf numFmtId="3" fontId="8" fillId="0" borderId="62" xfId="0" applyNumberFormat="1" applyFont="1" applyBorder="1">
      <alignment vertical="center"/>
    </xf>
    <xf numFmtId="3" fontId="8" fillId="0" borderId="69" xfId="0" applyNumberFormat="1" applyFont="1" applyBorder="1">
      <alignment vertical="center"/>
    </xf>
    <xf numFmtId="3" fontId="8" fillId="0" borderId="74" xfId="0" applyNumberFormat="1" applyFont="1" applyBorder="1">
      <alignment vertical="center"/>
    </xf>
    <xf numFmtId="3" fontId="8" fillId="0" borderId="64" xfId="0" applyNumberFormat="1" applyFont="1" applyBorder="1">
      <alignment vertical="center"/>
    </xf>
    <xf numFmtId="3" fontId="8" fillId="0" borderId="70" xfId="0" applyNumberFormat="1" applyFont="1" applyBorder="1">
      <alignment vertical="center"/>
    </xf>
    <xf numFmtId="38" fontId="27" fillId="0" borderId="0" xfId="1" applyFont="1" applyBorder="1">
      <alignment vertical="center"/>
    </xf>
    <xf numFmtId="38" fontId="28" fillId="0" borderId="0" xfId="1" applyFont="1" applyBorder="1">
      <alignment vertical="center"/>
    </xf>
    <xf numFmtId="38" fontId="13" fillId="0" borderId="0" xfId="1" applyFont="1" applyBorder="1" applyAlignment="1">
      <alignment horizontal="right" vertical="top"/>
    </xf>
    <xf numFmtId="38" fontId="13" fillId="0" borderId="0" xfId="1" quotePrefix="1" applyFont="1" applyBorder="1" applyAlignment="1">
      <alignment horizontal="right" vertical="top"/>
    </xf>
    <xf numFmtId="0" fontId="18" fillId="2" borderId="0" xfId="0" applyFont="1" applyFill="1" applyAlignment="1">
      <alignment horizontal="left"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2" xfId="0" applyFont="1" applyFill="1" applyBorder="1" applyAlignment="1">
      <alignment horizontal="center" vertical="center"/>
    </xf>
    <xf numFmtId="0" fontId="31" fillId="2" borderId="51" xfId="0" applyFont="1" applyFill="1" applyBorder="1" applyAlignment="1">
      <alignment horizontal="center" vertical="center"/>
    </xf>
    <xf numFmtId="0" fontId="31" fillId="2" borderId="52" xfId="0" applyFont="1" applyFill="1" applyBorder="1" applyAlignment="1">
      <alignment horizontal="center" vertical="center"/>
    </xf>
    <xf numFmtId="0" fontId="31"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65" xfId="0" applyFont="1" applyBorder="1" applyAlignment="1">
      <alignment horizontal="center" vertical="center"/>
    </xf>
    <xf numFmtId="0" fontId="8" fillId="0" borderId="19" xfId="0" applyFont="1" applyBorder="1" applyAlignment="1">
      <alignment horizontal="center" vertical="center"/>
    </xf>
    <xf numFmtId="0" fontId="23" fillId="4" borderId="41" xfId="6" applyFont="1" applyFill="1" applyBorder="1" applyAlignment="1">
      <alignment horizontal="center"/>
    </xf>
    <xf numFmtId="0" fontId="23" fillId="4" borderId="42" xfId="6" applyFont="1" applyFill="1" applyBorder="1" applyAlignment="1">
      <alignment horizontal="center"/>
    </xf>
    <xf numFmtId="0" fontId="23" fillId="4" borderId="43" xfId="6" applyFont="1" applyFill="1" applyBorder="1" applyAlignment="1">
      <alignment horizontal="center"/>
    </xf>
    <xf numFmtId="0" fontId="23" fillId="4" borderId="34" xfId="6" applyFont="1" applyFill="1" applyBorder="1" applyAlignment="1">
      <alignment horizontal="center"/>
    </xf>
    <xf numFmtId="0" fontId="23" fillId="4" borderId="35" xfId="6" applyFont="1" applyFill="1" applyBorder="1" applyAlignment="1">
      <alignment horizontal="center"/>
    </xf>
    <xf numFmtId="0" fontId="23" fillId="4" borderId="36" xfId="6" applyFont="1" applyFill="1" applyBorder="1" applyAlignment="1">
      <alignment horizontal="center"/>
    </xf>
    <xf numFmtId="0" fontId="29" fillId="3" borderId="0" xfId="0" applyFont="1" applyFill="1" applyAlignment="1">
      <alignment horizontal="center" vertical="center"/>
    </xf>
  </cellXfs>
  <cellStyles count="7">
    <cellStyle name="パーセント" xfId="5" builtinId="5"/>
    <cellStyle name="桁区切り" xfId="1" builtinId="6"/>
    <cellStyle name="標準" xfId="0" builtinId="0"/>
    <cellStyle name="標準 2" xfId="2" xr:uid="{00000000-0005-0000-0000-000003000000}"/>
    <cellStyle name="標準 2 2" xfId="6" xr:uid="{00000000-0005-0000-0000-000004000000}"/>
    <cellStyle name="標準 3" xfId="3" xr:uid="{00000000-0005-0000-0000-000005000000}"/>
    <cellStyle name="標準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32723147549224E-2"/>
          <c:y val="3.6182635741788823E-2"/>
          <c:w val="0.88082586558640075"/>
          <c:h val="0.88165841345851981"/>
        </c:manualLayout>
      </c:layout>
      <c:barChart>
        <c:barDir val="bar"/>
        <c:grouping val="clustered"/>
        <c:varyColors val="0"/>
        <c:ser>
          <c:idx val="2"/>
          <c:order val="0"/>
          <c:tx>
            <c:strRef>
              <c:f>graphdata!$G$3</c:f>
              <c:strCache>
                <c:ptCount val="1"/>
                <c:pt idx="0">
                  <c:v>ダミー</c:v>
                </c:pt>
              </c:strCache>
            </c:strRef>
          </c:tx>
          <c:spPr>
            <a:noFill/>
          </c:spPr>
          <c:invertIfNegative val="0"/>
          <c:val>
            <c:numRef>
              <c:f>graphdata!$G$4:$G$24</c:f>
              <c:numCache>
                <c:formatCode>General</c:formatCode>
                <c:ptCount val="21"/>
                <c:pt idx="0">
                  <c:v>-45240</c:v>
                </c:pt>
                <c:pt idx="1">
                  <c:v>-45240</c:v>
                </c:pt>
                <c:pt idx="2">
                  <c:v>-45240</c:v>
                </c:pt>
                <c:pt idx="3">
                  <c:v>-45240</c:v>
                </c:pt>
                <c:pt idx="4">
                  <c:v>-45240</c:v>
                </c:pt>
                <c:pt idx="5">
                  <c:v>-45240</c:v>
                </c:pt>
                <c:pt idx="6">
                  <c:v>-45240</c:v>
                </c:pt>
                <c:pt idx="7">
                  <c:v>-45240</c:v>
                </c:pt>
                <c:pt idx="8">
                  <c:v>-45240</c:v>
                </c:pt>
                <c:pt idx="9">
                  <c:v>-45240</c:v>
                </c:pt>
                <c:pt idx="10">
                  <c:v>-45240</c:v>
                </c:pt>
                <c:pt idx="11">
                  <c:v>-45240</c:v>
                </c:pt>
                <c:pt idx="12">
                  <c:v>-45240</c:v>
                </c:pt>
                <c:pt idx="13">
                  <c:v>-45240</c:v>
                </c:pt>
                <c:pt idx="14">
                  <c:v>-45240</c:v>
                </c:pt>
                <c:pt idx="15">
                  <c:v>-45240</c:v>
                </c:pt>
                <c:pt idx="16">
                  <c:v>-45240</c:v>
                </c:pt>
                <c:pt idx="17">
                  <c:v>-45240</c:v>
                </c:pt>
                <c:pt idx="18">
                  <c:v>-45240</c:v>
                </c:pt>
                <c:pt idx="19">
                  <c:v>-45240</c:v>
                </c:pt>
                <c:pt idx="20">
                  <c:v>-45240</c:v>
                </c:pt>
              </c:numCache>
            </c:numRef>
          </c:val>
          <c:extLst>
            <c:ext xmlns:c16="http://schemas.microsoft.com/office/drawing/2014/chart" uri="{C3380CC4-5D6E-409C-BE32-E72D297353CC}">
              <c16:uniqueId val="{00000000-66C8-4CE6-AF45-EE4178C306BC}"/>
            </c:ext>
          </c:extLst>
        </c:ser>
        <c:ser>
          <c:idx val="3"/>
          <c:order val="1"/>
          <c:tx>
            <c:strRef>
              <c:f>graphdata!$G$3</c:f>
              <c:strCache>
                <c:ptCount val="1"/>
                <c:pt idx="0">
                  <c:v>ダミー</c:v>
                </c:pt>
              </c:strCache>
            </c:strRef>
          </c:tx>
          <c:spPr>
            <a:noFill/>
          </c:spPr>
          <c:invertIfNegative val="0"/>
          <c:val>
            <c:numRef>
              <c:f>graphdata!$H$4:$H$24</c:f>
              <c:numCache>
                <c:formatCode>General</c:formatCode>
                <c:ptCount val="21"/>
                <c:pt idx="0">
                  <c:v>45240</c:v>
                </c:pt>
                <c:pt idx="1">
                  <c:v>45240</c:v>
                </c:pt>
                <c:pt idx="2">
                  <c:v>45240</c:v>
                </c:pt>
                <c:pt idx="3">
                  <c:v>45240</c:v>
                </c:pt>
                <c:pt idx="4">
                  <c:v>45240</c:v>
                </c:pt>
                <c:pt idx="5">
                  <c:v>45240</c:v>
                </c:pt>
                <c:pt idx="6">
                  <c:v>45240</c:v>
                </c:pt>
                <c:pt idx="7">
                  <c:v>45240</c:v>
                </c:pt>
                <c:pt idx="8">
                  <c:v>45240</c:v>
                </c:pt>
                <c:pt idx="9">
                  <c:v>45240</c:v>
                </c:pt>
                <c:pt idx="10">
                  <c:v>45240</c:v>
                </c:pt>
                <c:pt idx="11">
                  <c:v>45240</c:v>
                </c:pt>
                <c:pt idx="12">
                  <c:v>45240</c:v>
                </c:pt>
                <c:pt idx="13">
                  <c:v>45240</c:v>
                </c:pt>
                <c:pt idx="14">
                  <c:v>45240</c:v>
                </c:pt>
                <c:pt idx="15">
                  <c:v>45240</c:v>
                </c:pt>
                <c:pt idx="16">
                  <c:v>45240</c:v>
                </c:pt>
                <c:pt idx="17">
                  <c:v>45240</c:v>
                </c:pt>
                <c:pt idx="18">
                  <c:v>45240</c:v>
                </c:pt>
                <c:pt idx="19">
                  <c:v>45240</c:v>
                </c:pt>
                <c:pt idx="20">
                  <c:v>45240</c:v>
                </c:pt>
              </c:numCache>
            </c:numRef>
          </c:val>
          <c:extLst>
            <c:ext xmlns:c16="http://schemas.microsoft.com/office/drawing/2014/chart" uri="{C3380CC4-5D6E-409C-BE32-E72D297353CC}">
              <c16:uniqueId val="{00000001-66C8-4CE6-AF45-EE4178C306BC}"/>
            </c:ext>
          </c:extLst>
        </c:ser>
        <c:ser>
          <c:idx val="0"/>
          <c:order val="2"/>
          <c:tx>
            <c:strRef>
              <c:f>graphdata!$C$3</c:f>
              <c:strCache>
                <c:ptCount val="1"/>
                <c:pt idx="0">
                  <c:v>和歌山県男</c:v>
                </c:pt>
              </c:strCache>
            </c:strRef>
          </c:tx>
          <c:spPr>
            <a:solidFill>
              <a:schemeClr val="accent4">
                <a:lumMod val="60000"/>
                <a:lumOff val="40000"/>
              </a:schemeClr>
            </a:solidFill>
            <a:ln>
              <a:solidFill>
                <a:schemeClr val="tx1">
                  <a:lumMod val="75000"/>
                  <a:lumOff val="25000"/>
                </a:schemeClr>
              </a:solidFill>
            </a:ln>
          </c:spPr>
          <c:invertIfNegative val="0"/>
          <c:dPt>
            <c:idx val="0"/>
            <c:invertIfNegative val="0"/>
            <c:bubble3D val="0"/>
            <c:spPr>
              <a:solidFill>
                <a:schemeClr val="accent4">
                  <a:lumMod val="75000"/>
                </a:schemeClr>
              </a:solidFill>
              <a:ln>
                <a:solidFill>
                  <a:schemeClr val="tx1">
                    <a:lumMod val="75000"/>
                    <a:lumOff val="25000"/>
                  </a:schemeClr>
                </a:solidFill>
              </a:ln>
            </c:spPr>
            <c:extLst>
              <c:ext xmlns:c16="http://schemas.microsoft.com/office/drawing/2014/chart" uri="{C3380CC4-5D6E-409C-BE32-E72D297353CC}">
                <c16:uniqueId val="{00000003-66C8-4CE6-AF45-EE4178C306BC}"/>
              </c:ext>
            </c:extLst>
          </c:dPt>
          <c:dPt>
            <c:idx val="1"/>
            <c:invertIfNegative val="0"/>
            <c:bubble3D val="0"/>
            <c:spPr>
              <a:solidFill>
                <a:schemeClr val="accent4">
                  <a:lumMod val="75000"/>
                </a:schemeClr>
              </a:solidFill>
              <a:ln>
                <a:solidFill>
                  <a:schemeClr val="tx1">
                    <a:lumMod val="75000"/>
                    <a:lumOff val="25000"/>
                  </a:schemeClr>
                </a:solidFill>
              </a:ln>
            </c:spPr>
            <c:extLst>
              <c:ext xmlns:c16="http://schemas.microsoft.com/office/drawing/2014/chart" uri="{C3380CC4-5D6E-409C-BE32-E72D297353CC}">
                <c16:uniqueId val="{00000005-66C8-4CE6-AF45-EE4178C306BC}"/>
              </c:ext>
            </c:extLst>
          </c:dPt>
          <c:dPt>
            <c:idx val="2"/>
            <c:invertIfNegative val="0"/>
            <c:bubble3D val="0"/>
            <c:spPr>
              <a:solidFill>
                <a:schemeClr val="accent4">
                  <a:lumMod val="75000"/>
                </a:schemeClr>
              </a:solidFill>
              <a:ln>
                <a:solidFill>
                  <a:schemeClr val="tx1">
                    <a:lumMod val="75000"/>
                    <a:lumOff val="25000"/>
                  </a:schemeClr>
                </a:solidFill>
              </a:ln>
            </c:spPr>
            <c:extLst>
              <c:ext xmlns:c16="http://schemas.microsoft.com/office/drawing/2014/chart" uri="{C3380CC4-5D6E-409C-BE32-E72D297353CC}">
                <c16:uniqueId val="{00000007-66C8-4CE6-AF45-EE4178C306BC}"/>
              </c:ext>
            </c:extLst>
          </c:dPt>
          <c:dPt>
            <c:idx val="13"/>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9-66C8-4CE6-AF45-EE4178C306BC}"/>
              </c:ext>
            </c:extLst>
          </c:dPt>
          <c:dPt>
            <c:idx val="14"/>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B-66C8-4CE6-AF45-EE4178C306BC}"/>
              </c:ext>
            </c:extLst>
          </c:dPt>
          <c:dPt>
            <c:idx val="15"/>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D-66C8-4CE6-AF45-EE4178C306BC}"/>
              </c:ext>
            </c:extLst>
          </c:dPt>
          <c:dPt>
            <c:idx val="16"/>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F-66C8-4CE6-AF45-EE4178C306BC}"/>
              </c:ext>
            </c:extLst>
          </c:dPt>
          <c:dPt>
            <c:idx val="17"/>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1-66C8-4CE6-AF45-EE4178C306BC}"/>
              </c:ext>
            </c:extLst>
          </c:dPt>
          <c:dPt>
            <c:idx val="18"/>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3-66C8-4CE6-AF45-EE4178C306BC}"/>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graphdata!$E$4:$E$24</c:f>
              <c:numCache>
                <c:formatCode>General</c:formatCode>
                <c:ptCount val="21"/>
                <c:pt idx="0">
                  <c:v>-28532</c:v>
                </c:pt>
                <c:pt idx="1">
                  <c:v>-32977</c:v>
                </c:pt>
                <c:pt idx="2">
                  <c:v>-37414</c:v>
                </c:pt>
                <c:pt idx="3">
                  <c:v>-40817</c:v>
                </c:pt>
                <c:pt idx="4">
                  <c:v>-26892</c:v>
                </c:pt>
                <c:pt idx="5">
                  <c:v>-28492</c:v>
                </c:pt>
                <c:pt idx="6">
                  <c:v>-30131</c:v>
                </c:pt>
                <c:pt idx="7">
                  <c:v>-35463</c:v>
                </c:pt>
                <c:pt idx="8">
                  <c:v>-43840</c:v>
                </c:pt>
                <c:pt idx="9">
                  <c:v>-37674</c:v>
                </c:pt>
                <c:pt idx="10">
                  <c:v>-34526</c:v>
                </c:pt>
                <c:pt idx="11">
                  <c:v>-35796</c:v>
                </c:pt>
                <c:pt idx="12">
                  <c:v>-33438</c:v>
                </c:pt>
                <c:pt idx="13">
                  <c:v>-22837</c:v>
                </c:pt>
                <c:pt idx="14">
                  <c:v>-16820</c:v>
                </c:pt>
                <c:pt idx="15">
                  <c:v>-12857</c:v>
                </c:pt>
                <c:pt idx="16">
                  <c:v>-7752</c:v>
                </c:pt>
                <c:pt idx="17">
                  <c:v>-3127</c:v>
                </c:pt>
                <c:pt idx="18">
                  <c:v>-815</c:v>
                </c:pt>
                <c:pt idx="19">
                  <c:v>-108</c:v>
                </c:pt>
                <c:pt idx="20">
                  <c:v>-8</c:v>
                </c:pt>
              </c:numCache>
            </c:numRef>
          </c:val>
          <c:extLst>
            <c:ext xmlns:c16="http://schemas.microsoft.com/office/drawing/2014/chart" uri="{C3380CC4-5D6E-409C-BE32-E72D297353CC}">
              <c16:uniqueId val="{00000014-66C8-4CE6-AF45-EE4178C306BC}"/>
            </c:ext>
          </c:extLst>
        </c:ser>
        <c:ser>
          <c:idx val="1"/>
          <c:order val="3"/>
          <c:tx>
            <c:strRef>
              <c:f>graphdata!$D$3</c:f>
              <c:strCache>
                <c:ptCount val="1"/>
                <c:pt idx="0">
                  <c:v>和歌山県女</c:v>
                </c:pt>
              </c:strCache>
            </c:strRef>
          </c:tx>
          <c:spPr>
            <a:solidFill>
              <a:schemeClr val="accent2">
                <a:lumMod val="60000"/>
                <a:lumOff val="40000"/>
              </a:schemeClr>
            </a:solidFill>
            <a:ln>
              <a:solidFill>
                <a:schemeClr val="tx1">
                  <a:lumMod val="75000"/>
                  <a:lumOff val="25000"/>
                </a:schemeClr>
              </a:solidFill>
            </a:ln>
          </c:spPr>
          <c:invertIfNegative val="0"/>
          <c:dPt>
            <c:idx val="0"/>
            <c:invertIfNegative val="0"/>
            <c:bubble3D val="0"/>
            <c:spPr>
              <a:solidFill>
                <a:schemeClr val="accent2"/>
              </a:solidFill>
              <a:ln>
                <a:solidFill>
                  <a:schemeClr val="tx1">
                    <a:lumMod val="75000"/>
                    <a:lumOff val="25000"/>
                  </a:schemeClr>
                </a:solidFill>
              </a:ln>
            </c:spPr>
            <c:extLst>
              <c:ext xmlns:c16="http://schemas.microsoft.com/office/drawing/2014/chart" uri="{C3380CC4-5D6E-409C-BE32-E72D297353CC}">
                <c16:uniqueId val="{00000016-66C8-4CE6-AF45-EE4178C306BC}"/>
              </c:ext>
            </c:extLst>
          </c:dPt>
          <c:dPt>
            <c:idx val="1"/>
            <c:invertIfNegative val="0"/>
            <c:bubble3D val="0"/>
            <c:spPr>
              <a:solidFill>
                <a:schemeClr val="accent2"/>
              </a:solidFill>
              <a:ln>
                <a:solidFill>
                  <a:schemeClr val="tx1">
                    <a:lumMod val="75000"/>
                    <a:lumOff val="25000"/>
                  </a:schemeClr>
                </a:solidFill>
              </a:ln>
            </c:spPr>
            <c:extLst>
              <c:ext xmlns:c16="http://schemas.microsoft.com/office/drawing/2014/chart" uri="{C3380CC4-5D6E-409C-BE32-E72D297353CC}">
                <c16:uniqueId val="{00000018-66C8-4CE6-AF45-EE4178C306BC}"/>
              </c:ext>
            </c:extLst>
          </c:dPt>
          <c:dPt>
            <c:idx val="2"/>
            <c:invertIfNegative val="0"/>
            <c:bubble3D val="0"/>
            <c:spPr>
              <a:solidFill>
                <a:schemeClr val="accent2"/>
              </a:solidFill>
              <a:ln>
                <a:solidFill>
                  <a:schemeClr val="tx1">
                    <a:lumMod val="75000"/>
                    <a:lumOff val="25000"/>
                  </a:schemeClr>
                </a:solidFill>
              </a:ln>
            </c:spPr>
            <c:extLst>
              <c:ext xmlns:c16="http://schemas.microsoft.com/office/drawing/2014/chart" uri="{C3380CC4-5D6E-409C-BE32-E72D297353CC}">
                <c16:uniqueId val="{0000001A-66C8-4CE6-AF45-EE4178C306BC}"/>
              </c:ext>
            </c:extLst>
          </c:dPt>
          <c:dPt>
            <c:idx val="13"/>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C-66C8-4CE6-AF45-EE4178C306BC}"/>
              </c:ext>
            </c:extLst>
          </c:dPt>
          <c:dPt>
            <c:idx val="14"/>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E-66C8-4CE6-AF45-EE4178C306BC}"/>
              </c:ext>
            </c:extLst>
          </c:dPt>
          <c:dPt>
            <c:idx val="15"/>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0-66C8-4CE6-AF45-EE4178C306BC}"/>
              </c:ext>
            </c:extLst>
          </c:dPt>
          <c:dPt>
            <c:idx val="16"/>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2-66C8-4CE6-AF45-EE4178C306BC}"/>
              </c:ext>
            </c:extLst>
          </c:dPt>
          <c:dPt>
            <c:idx val="17"/>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4-66C8-4CE6-AF45-EE4178C306BC}"/>
              </c:ext>
            </c:extLst>
          </c:dPt>
          <c:dPt>
            <c:idx val="18"/>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6-66C8-4CE6-AF45-EE4178C306BC}"/>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graphdata!$F$4:$F$24</c:f>
              <c:numCache>
                <c:formatCode>General</c:formatCode>
                <c:ptCount val="21"/>
                <c:pt idx="0">
                  <c:v>27042</c:v>
                </c:pt>
                <c:pt idx="1">
                  <c:v>31488</c:v>
                </c:pt>
                <c:pt idx="2">
                  <c:v>35386</c:v>
                </c:pt>
                <c:pt idx="3">
                  <c:v>39093</c:v>
                </c:pt>
                <c:pt idx="4">
                  <c:v>31811</c:v>
                </c:pt>
                <c:pt idx="5">
                  <c:v>32737</c:v>
                </c:pt>
                <c:pt idx="6">
                  <c:v>32117</c:v>
                </c:pt>
                <c:pt idx="7">
                  <c:v>37100</c:v>
                </c:pt>
                <c:pt idx="8">
                  <c:v>45240</c:v>
                </c:pt>
                <c:pt idx="9">
                  <c:v>39884</c:v>
                </c:pt>
                <c:pt idx="10">
                  <c:v>36281</c:v>
                </c:pt>
                <c:pt idx="11">
                  <c:v>38426</c:v>
                </c:pt>
                <c:pt idx="12">
                  <c:v>36403</c:v>
                </c:pt>
                <c:pt idx="13">
                  <c:v>31514</c:v>
                </c:pt>
                <c:pt idx="14">
                  <c:v>24874</c:v>
                </c:pt>
                <c:pt idx="15">
                  <c:v>20997</c:v>
                </c:pt>
                <c:pt idx="16">
                  <c:v>13885</c:v>
                </c:pt>
                <c:pt idx="17">
                  <c:v>6541</c:v>
                </c:pt>
                <c:pt idx="18">
                  <c:v>2062</c:v>
                </c:pt>
                <c:pt idx="19">
                  <c:v>327</c:v>
                </c:pt>
                <c:pt idx="20">
                  <c:v>28</c:v>
                </c:pt>
              </c:numCache>
            </c:numRef>
          </c:val>
          <c:extLst>
            <c:ext xmlns:c16="http://schemas.microsoft.com/office/drawing/2014/chart" uri="{C3380CC4-5D6E-409C-BE32-E72D297353CC}">
              <c16:uniqueId val="{00000027-66C8-4CE6-AF45-EE4178C306BC}"/>
            </c:ext>
          </c:extLst>
        </c:ser>
        <c:dLbls>
          <c:showLegendKey val="0"/>
          <c:showVal val="0"/>
          <c:showCatName val="0"/>
          <c:showSerName val="0"/>
          <c:showPercent val="0"/>
          <c:showBubbleSize val="0"/>
        </c:dLbls>
        <c:gapWidth val="0"/>
        <c:overlap val="100"/>
        <c:axId val="249959936"/>
        <c:axId val="249961472"/>
      </c:barChart>
      <c:catAx>
        <c:axId val="249959936"/>
        <c:scaling>
          <c:orientation val="minMax"/>
        </c:scaling>
        <c:delete val="1"/>
        <c:axPos val="l"/>
        <c:majorTickMark val="out"/>
        <c:minorTickMark val="none"/>
        <c:tickLblPos val="nextTo"/>
        <c:crossAx val="249961472"/>
        <c:crosses val="autoZero"/>
        <c:auto val="1"/>
        <c:lblAlgn val="ctr"/>
        <c:lblOffset val="100"/>
        <c:noMultiLvlLbl val="0"/>
      </c:catAx>
      <c:valAx>
        <c:axId val="249961472"/>
        <c:scaling>
          <c:orientation val="minMax"/>
        </c:scaling>
        <c:delete val="0"/>
        <c:axPos val="b"/>
        <c:majorGridlines/>
        <c:numFmt formatCode="#,##0;#,##0" sourceLinked="0"/>
        <c:majorTickMark val="out"/>
        <c:minorTickMark val="none"/>
        <c:tickLblPos val="nextTo"/>
        <c:txPr>
          <a:bodyPr/>
          <a:lstStyle/>
          <a:p>
            <a:pPr>
              <a:defRPr>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249959936"/>
        <c:crosses val="autoZero"/>
        <c:crossBetween val="between"/>
      </c:valAx>
      <c:spPr>
        <a:noFill/>
        <a:ln>
          <a:solidFill>
            <a:schemeClr val="tx1">
              <a:lumMod val="50000"/>
              <a:lumOff val="50000"/>
            </a:schemeClr>
          </a:solid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630915010902032E-2"/>
          <c:y val="3.6111866713391477E-2"/>
          <c:w val="0.75368798150514249"/>
          <c:h val="0.85831675143369079"/>
        </c:manualLayout>
      </c:layout>
      <c:barChart>
        <c:barDir val="bar"/>
        <c:grouping val="clustered"/>
        <c:varyColors val="0"/>
        <c:ser>
          <c:idx val="2"/>
          <c:order val="0"/>
          <c:tx>
            <c:strRef>
              <c:f>graphdata!$G$3</c:f>
              <c:strCache>
                <c:ptCount val="1"/>
                <c:pt idx="0">
                  <c:v>ダミー</c:v>
                </c:pt>
              </c:strCache>
            </c:strRef>
          </c:tx>
          <c:spPr>
            <a:noFill/>
          </c:spPr>
          <c:invertIfNegative val="0"/>
          <c:val>
            <c:numRef>
              <c:f>graphdata!$G$4:$G$24</c:f>
              <c:numCache>
                <c:formatCode>General</c:formatCode>
                <c:ptCount val="21"/>
                <c:pt idx="0">
                  <c:v>-45240</c:v>
                </c:pt>
                <c:pt idx="1">
                  <c:v>-45240</c:v>
                </c:pt>
                <c:pt idx="2">
                  <c:v>-45240</c:v>
                </c:pt>
                <c:pt idx="3">
                  <c:v>-45240</c:v>
                </c:pt>
                <c:pt idx="4">
                  <c:v>-45240</c:v>
                </c:pt>
                <c:pt idx="5">
                  <c:v>-45240</c:v>
                </c:pt>
                <c:pt idx="6">
                  <c:v>-45240</c:v>
                </c:pt>
                <c:pt idx="7">
                  <c:v>-45240</c:v>
                </c:pt>
                <c:pt idx="8">
                  <c:v>-45240</c:v>
                </c:pt>
                <c:pt idx="9">
                  <c:v>-45240</c:v>
                </c:pt>
                <c:pt idx="10">
                  <c:v>-45240</c:v>
                </c:pt>
                <c:pt idx="11">
                  <c:v>-45240</c:v>
                </c:pt>
                <c:pt idx="12">
                  <c:v>-45240</c:v>
                </c:pt>
                <c:pt idx="13">
                  <c:v>-45240</c:v>
                </c:pt>
                <c:pt idx="14">
                  <c:v>-45240</c:v>
                </c:pt>
                <c:pt idx="15">
                  <c:v>-45240</c:v>
                </c:pt>
                <c:pt idx="16">
                  <c:v>-45240</c:v>
                </c:pt>
                <c:pt idx="17">
                  <c:v>-45240</c:v>
                </c:pt>
                <c:pt idx="18">
                  <c:v>-45240</c:v>
                </c:pt>
                <c:pt idx="19">
                  <c:v>-45240</c:v>
                </c:pt>
                <c:pt idx="20">
                  <c:v>-45240</c:v>
                </c:pt>
              </c:numCache>
            </c:numRef>
          </c:val>
          <c:extLst>
            <c:ext xmlns:c16="http://schemas.microsoft.com/office/drawing/2014/chart" uri="{C3380CC4-5D6E-409C-BE32-E72D297353CC}">
              <c16:uniqueId val="{00000000-43F4-4361-8E5C-6C619EFF2DF2}"/>
            </c:ext>
          </c:extLst>
        </c:ser>
        <c:ser>
          <c:idx val="3"/>
          <c:order val="1"/>
          <c:tx>
            <c:strRef>
              <c:f>graphdata!$G$3</c:f>
              <c:strCache>
                <c:ptCount val="1"/>
                <c:pt idx="0">
                  <c:v>ダミー</c:v>
                </c:pt>
              </c:strCache>
            </c:strRef>
          </c:tx>
          <c:spPr>
            <a:noFill/>
          </c:spPr>
          <c:invertIfNegative val="0"/>
          <c:val>
            <c:numRef>
              <c:f>graphdata!$H$4:$H$24</c:f>
              <c:numCache>
                <c:formatCode>General</c:formatCode>
                <c:ptCount val="21"/>
                <c:pt idx="0">
                  <c:v>45240</c:v>
                </c:pt>
                <c:pt idx="1">
                  <c:v>45240</c:v>
                </c:pt>
                <c:pt idx="2">
                  <c:v>45240</c:v>
                </c:pt>
                <c:pt idx="3">
                  <c:v>45240</c:v>
                </c:pt>
                <c:pt idx="4">
                  <c:v>45240</c:v>
                </c:pt>
                <c:pt idx="5">
                  <c:v>45240</c:v>
                </c:pt>
                <c:pt idx="6">
                  <c:v>45240</c:v>
                </c:pt>
                <c:pt idx="7">
                  <c:v>45240</c:v>
                </c:pt>
                <c:pt idx="8">
                  <c:v>45240</c:v>
                </c:pt>
                <c:pt idx="9">
                  <c:v>45240</c:v>
                </c:pt>
                <c:pt idx="10">
                  <c:v>45240</c:v>
                </c:pt>
                <c:pt idx="11">
                  <c:v>45240</c:v>
                </c:pt>
                <c:pt idx="12">
                  <c:v>45240</c:v>
                </c:pt>
                <c:pt idx="13">
                  <c:v>45240</c:v>
                </c:pt>
                <c:pt idx="14">
                  <c:v>45240</c:v>
                </c:pt>
                <c:pt idx="15">
                  <c:v>45240</c:v>
                </c:pt>
                <c:pt idx="16">
                  <c:v>45240</c:v>
                </c:pt>
                <c:pt idx="17">
                  <c:v>45240</c:v>
                </c:pt>
                <c:pt idx="18">
                  <c:v>45240</c:v>
                </c:pt>
                <c:pt idx="19">
                  <c:v>45240</c:v>
                </c:pt>
                <c:pt idx="20">
                  <c:v>45240</c:v>
                </c:pt>
              </c:numCache>
            </c:numRef>
          </c:val>
          <c:extLst>
            <c:ext xmlns:c16="http://schemas.microsoft.com/office/drawing/2014/chart" uri="{C3380CC4-5D6E-409C-BE32-E72D297353CC}">
              <c16:uniqueId val="{00000001-43F4-4361-8E5C-6C619EFF2DF2}"/>
            </c:ext>
          </c:extLst>
        </c:ser>
        <c:ser>
          <c:idx val="0"/>
          <c:order val="2"/>
          <c:tx>
            <c:strRef>
              <c:f>graphdata!$C$3</c:f>
              <c:strCache>
                <c:ptCount val="1"/>
                <c:pt idx="0">
                  <c:v>和歌山県男</c:v>
                </c:pt>
              </c:strCache>
            </c:strRef>
          </c:tx>
          <c:spPr>
            <a:solidFill>
              <a:schemeClr val="accent4">
                <a:lumMod val="60000"/>
                <a:lumOff val="40000"/>
              </a:schemeClr>
            </a:solidFill>
            <a:ln>
              <a:solidFill>
                <a:schemeClr val="tx1">
                  <a:lumMod val="75000"/>
                  <a:lumOff val="25000"/>
                </a:schemeClr>
              </a:solidFill>
            </a:ln>
          </c:spPr>
          <c:invertIfNegative val="0"/>
          <c:dPt>
            <c:idx val="0"/>
            <c:invertIfNegative val="0"/>
            <c:bubble3D val="0"/>
            <c:spPr>
              <a:solidFill>
                <a:schemeClr val="accent4">
                  <a:lumMod val="75000"/>
                </a:schemeClr>
              </a:solidFill>
              <a:ln>
                <a:solidFill>
                  <a:schemeClr val="tx1">
                    <a:lumMod val="75000"/>
                    <a:lumOff val="25000"/>
                  </a:schemeClr>
                </a:solidFill>
              </a:ln>
            </c:spPr>
            <c:extLst>
              <c:ext xmlns:c16="http://schemas.microsoft.com/office/drawing/2014/chart" uri="{C3380CC4-5D6E-409C-BE32-E72D297353CC}">
                <c16:uniqueId val="{00000003-43F4-4361-8E5C-6C619EFF2DF2}"/>
              </c:ext>
            </c:extLst>
          </c:dPt>
          <c:dPt>
            <c:idx val="1"/>
            <c:invertIfNegative val="0"/>
            <c:bubble3D val="0"/>
            <c:spPr>
              <a:solidFill>
                <a:schemeClr val="accent4">
                  <a:lumMod val="75000"/>
                </a:schemeClr>
              </a:solidFill>
              <a:ln>
                <a:solidFill>
                  <a:schemeClr val="tx1">
                    <a:lumMod val="75000"/>
                    <a:lumOff val="25000"/>
                  </a:schemeClr>
                </a:solidFill>
              </a:ln>
            </c:spPr>
            <c:extLst>
              <c:ext xmlns:c16="http://schemas.microsoft.com/office/drawing/2014/chart" uri="{C3380CC4-5D6E-409C-BE32-E72D297353CC}">
                <c16:uniqueId val="{00000005-43F4-4361-8E5C-6C619EFF2DF2}"/>
              </c:ext>
            </c:extLst>
          </c:dPt>
          <c:dPt>
            <c:idx val="2"/>
            <c:invertIfNegative val="0"/>
            <c:bubble3D val="0"/>
            <c:spPr>
              <a:solidFill>
                <a:schemeClr val="accent4">
                  <a:lumMod val="75000"/>
                </a:schemeClr>
              </a:solidFill>
              <a:ln>
                <a:solidFill>
                  <a:schemeClr val="tx1">
                    <a:lumMod val="75000"/>
                    <a:lumOff val="25000"/>
                  </a:schemeClr>
                </a:solidFill>
              </a:ln>
            </c:spPr>
            <c:extLst>
              <c:ext xmlns:c16="http://schemas.microsoft.com/office/drawing/2014/chart" uri="{C3380CC4-5D6E-409C-BE32-E72D297353CC}">
                <c16:uniqueId val="{00000007-43F4-4361-8E5C-6C619EFF2DF2}"/>
              </c:ext>
            </c:extLst>
          </c:dPt>
          <c:dPt>
            <c:idx val="13"/>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9-43F4-4361-8E5C-6C619EFF2DF2}"/>
              </c:ext>
            </c:extLst>
          </c:dPt>
          <c:dPt>
            <c:idx val="14"/>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B-43F4-4361-8E5C-6C619EFF2DF2}"/>
              </c:ext>
            </c:extLst>
          </c:dPt>
          <c:dPt>
            <c:idx val="15"/>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D-43F4-4361-8E5C-6C619EFF2DF2}"/>
              </c:ext>
            </c:extLst>
          </c:dPt>
          <c:dPt>
            <c:idx val="16"/>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0F-43F4-4361-8E5C-6C619EFF2DF2}"/>
              </c:ext>
            </c:extLst>
          </c:dPt>
          <c:dPt>
            <c:idx val="17"/>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1-43F4-4361-8E5C-6C619EFF2DF2}"/>
              </c:ext>
            </c:extLst>
          </c:dPt>
          <c:dPt>
            <c:idx val="18"/>
            <c:invertIfNegative val="0"/>
            <c:bubble3D val="0"/>
            <c:spPr>
              <a:solidFill>
                <a:schemeClr val="accent4">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3-43F4-4361-8E5C-6C619EFF2DF2}"/>
              </c:ext>
            </c:extLst>
          </c:dPt>
          <c:dPt>
            <c:idx val="19"/>
            <c:invertIfNegative val="0"/>
            <c:bubble3D val="0"/>
            <c:spPr>
              <a:solidFill>
                <a:srgbClr val="00ADDC">
                  <a:lumMod val="20000"/>
                  <a:lumOff val="80000"/>
                </a:srgbClr>
              </a:solidFill>
              <a:ln>
                <a:solidFill>
                  <a:schemeClr val="tx1">
                    <a:lumMod val="75000"/>
                    <a:lumOff val="25000"/>
                  </a:schemeClr>
                </a:solidFill>
              </a:ln>
            </c:spPr>
            <c:extLst>
              <c:ext xmlns:c16="http://schemas.microsoft.com/office/drawing/2014/chart" uri="{C3380CC4-5D6E-409C-BE32-E72D297353CC}">
                <c16:uniqueId val="{00000015-43F4-4361-8E5C-6C619EFF2DF2}"/>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graphdata!$C$4:$C$24</c:f>
              <c:numCache>
                <c:formatCode>General</c:formatCode>
                <c:ptCount val="21"/>
                <c:pt idx="0">
                  <c:v>-15646</c:v>
                </c:pt>
                <c:pt idx="1">
                  <c:v>-18341</c:v>
                </c:pt>
                <c:pt idx="2">
                  <c:v>-19897</c:v>
                </c:pt>
                <c:pt idx="3">
                  <c:v>-20719</c:v>
                </c:pt>
                <c:pt idx="4">
                  <c:v>-17680</c:v>
                </c:pt>
                <c:pt idx="5">
                  <c:v>-18640</c:v>
                </c:pt>
                <c:pt idx="6">
                  <c:v>-20918</c:v>
                </c:pt>
                <c:pt idx="7">
                  <c:v>-23169</c:v>
                </c:pt>
                <c:pt idx="8">
                  <c:v>-26952</c:v>
                </c:pt>
                <c:pt idx="9">
                  <c:v>-33157</c:v>
                </c:pt>
                <c:pt idx="10">
                  <c:v>-28972</c:v>
                </c:pt>
                <c:pt idx="11">
                  <c:v>-28509</c:v>
                </c:pt>
                <c:pt idx="12">
                  <c:v>-28799</c:v>
                </c:pt>
                <c:pt idx="13">
                  <c:v>-31671</c:v>
                </c:pt>
                <c:pt idx="14">
                  <c:v>-35324</c:v>
                </c:pt>
                <c:pt idx="15">
                  <c:v>-26159</c:v>
                </c:pt>
                <c:pt idx="16">
                  <c:v>-18561</c:v>
                </c:pt>
                <c:pt idx="17">
                  <c:v>-11494</c:v>
                </c:pt>
                <c:pt idx="18">
                  <c:v>-4793</c:v>
                </c:pt>
                <c:pt idx="19">
                  <c:v>-872</c:v>
                </c:pt>
                <c:pt idx="20">
                  <c:v>-80</c:v>
                </c:pt>
              </c:numCache>
            </c:numRef>
          </c:val>
          <c:extLst>
            <c:ext xmlns:c16="http://schemas.microsoft.com/office/drawing/2014/chart" uri="{C3380CC4-5D6E-409C-BE32-E72D297353CC}">
              <c16:uniqueId val="{00000016-43F4-4361-8E5C-6C619EFF2DF2}"/>
            </c:ext>
          </c:extLst>
        </c:ser>
        <c:ser>
          <c:idx val="1"/>
          <c:order val="3"/>
          <c:tx>
            <c:strRef>
              <c:f>graphdata!$D$3</c:f>
              <c:strCache>
                <c:ptCount val="1"/>
                <c:pt idx="0">
                  <c:v>和歌山県女</c:v>
                </c:pt>
              </c:strCache>
            </c:strRef>
          </c:tx>
          <c:spPr>
            <a:solidFill>
              <a:schemeClr val="accent2">
                <a:lumMod val="60000"/>
                <a:lumOff val="40000"/>
              </a:schemeClr>
            </a:solidFill>
            <a:ln>
              <a:solidFill>
                <a:schemeClr val="tx1">
                  <a:lumMod val="75000"/>
                  <a:lumOff val="25000"/>
                </a:schemeClr>
              </a:solidFill>
            </a:ln>
          </c:spPr>
          <c:invertIfNegative val="0"/>
          <c:dPt>
            <c:idx val="0"/>
            <c:invertIfNegative val="0"/>
            <c:bubble3D val="0"/>
            <c:spPr>
              <a:solidFill>
                <a:schemeClr val="accent2"/>
              </a:solidFill>
              <a:ln>
                <a:solidFill>
                  <a:schemeClr val="tx1">
                    <a:lumMod val="75000"/>
                    <a:lumOff val="25000"/>
                  </a:schemeClr>
                </a:solidFill>
              </a:ln>
            </c:spPr>
            <c:extLst>
              <c:ext xmlns:c16="http://schemas.microsoft.com/office/drawing/2014/chart" uri="{C3380CC4-5D6E-409C-BE32-E72D297353CC}">
                <c16:uniqueId val="{00000018-43F4-4361-8E5C-6C619EFF2DF2}"/>
              </c:ext>
            </c:extLst>
          </c:dPt>
          <c:dPt>
            <c:idx val="1"/>
            <c:invertIfNegative val="0"/>
            <c:bubble3D val="0"/>
            <c:spPr>
              <a:solidFill>
                <a:schemeClr val="accent2"/>
              </a:solidFill>
              <a:ln>
                <a:solidFill>
                  <a:schemeClr val="tx1">
                    <a:lumMod val="75000"/>
                    <a:lumOff val="25000"/>
                  </a:schemeClr>
                </a:solidFill>
              </a:ln>
            </c:spPr>
            <c:extLst>
              <c:ext xmlns:c16="http://schemas.microsoft.com/office/drawing/2014/chart" uri="{C3380CC4-5D6E-409C-BE32-E72D297353CC}">
                <c16:uniqueId val="{0000001A-43F4-4361-8E5C-6C619EFF2DF2}"/>
              </c:ext>
            </c:extLst>
          </c:dPt>
          <c:dPt>
            <c:idx val="2"/>
            <c:invertIfNegative val="0"/>
            <c:bubble3D val="0"/>
            <c:spPr>
              <a:solidFill>
                <a:schemeClr val="accent2"/>
              </a:solidFill>
              <a:ln>
                <a:solidFill>
                  <a:schemeClr val="tx1">
                    <a:lumMod val="75000"/>
                    <a:lumOff val="25000"/>
                  </a:schemeClr>
                </a:solidFill>
              </a:ln>
            </c:spPr>
            <c:extLst>
              <c:ext xmlns:c16="http://schemas.microsoft.com/office/drawing/2014/chart" uri="{C3380CC4-5D6E-409C-BE32-E72D297353CC}">
                <c16:uniqueId val="{0000001C-43F4-4361-8E5C-6C619EFF2DF2}"/>
              </c:ext>
            </c:extLst>
          </c:dPt>
          <c:dPt>
            <c:idx val="13"/>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1E-43F4-4361-8E5C-6C619EFF2DF2}"/>
              </c:ext>
            </c:extLst>
          </c:dPt>
          <c:dPt>
            <c:idx val="14"/>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0-43F4-4361-8E5C-6C619EFF2DF2}"/>
              </c:ext>
            </c:extLst>
          </c:dPt>
          <c:dPt>
            <c:idx val="15"/>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2-43F4-4361-8E5C-6C619EFF2DF2}"/>
              </c:ext>
            </c:extLst>
          </c:dPt>
          <c:dPt>
            <c:idx val="16"/>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4-43F4-4361-8E5C-6C619EFF2DF2}"/>
              </c:ext>
            </c:extLst>
          </c:dPt>
          <c:dPt>
            <c:idx val="17"/>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6-43F4-4361-8E5C-6C619EFF2DF2}"/>
              </c:ext>
            </c:extLst>
          </c:dPt>
          <c:dPt>
            <c:idx val="18"/>
            <c:invertIfNegative val="0"/>
            <c:bubble3D val="0"/>
            <c:spPr>
              <a:solidFill>
                <a:schemeClr val="accent2">
                  <a:lumMod val="20000"/>
                  <a:lumOff val="80000"/>
                </a:schemeClr>
              </a:solidFill>
              <a:ln>
                <a:solidFill>
                  <a:schemeClr val="tx1">
                    <a:lumMod val="75000"/>
                    <a:lumOff val="25000"/>
                  </a:schemeClr>
                </a:solidFill>
              </a:ln>
            </c:spPr>
            <c:extLst>
              <c:ext xmlns:c16="http://schemas.microsoft.com/office/drawing/2014/chart" uri="{C3380CC4-5D6E-409C-BE32-E72D297353CC}">
                <c16:uniqueId val="{00000028-43F4-4361-8E5C-6C619EFF2DF2}"/>
              </c:ext>
            </c:extLst>
          </c:dPt>
          <c:dPt>
            <c:idx val="19"/>
            <c:invertIfNegative val="0"/>
            <c:bubble3D val="0"/>
            <c:spPr>
              <a:solidFill>
                <a:srgbClr val="EA157A">
                  <a:lumMod val="20000"/>
                  <a:lumOff val="80000"/>
                </a:srgbClr>
              </a:solidFill>
              <a:ln>
                <a:solidFill>
                  <a:schemeClr val="tx1">
                    <a:lumMod val="75000"/>
                    <a:lumOff val="25000"/>
                  </a:schemeClr>
                </a:solidFill>
              </a:ln>
            </c:spPr>
            <c:extLst>
              <c:ext xmlns:c16="http://schemas.microsoft.com/office/drawing/2014/chart" uri="{C3380CC4-5D6E-409C-BE32-E72D297353CC}">
                <c16:uniqueId val="{0000002A-43F4-4361-8E5C-6C619EFF2DF2}"/>
              </c:ext>
            </c:extLst>
          </c:dPt>
          <c:dPt>
            <c:idx val="20"/>
            <c:invertIfNegative val="0"/>
            <c:bubble3D val="0"/>
            <c:spPr>
              <a:solidFill>
                <a:srgbClr val="EA157A">
                  <a:lumMod val="20000"/>
                  <a:lumOff val="80000"/>
                </a:srgbClr>
              </a:solidFill>
              <a:ln>
                <a:solidFill>
                  <a:schemeClr val="tx1">
                    <a:lumMod val="75000"/>
                    <a:lumOff val="25000"/>
                  </a:schemeClr>
                </a:solidFill>
              </a:ln>
            </c:spPr>
            <c:extLst>
              <c:ext xmlns:c16="http://schemas.microsoft.com/office/drawing/2014/chart" uri="{C3380CC4-5D6E-409C-BE32-E72D297353CC}">
                <c16:uniqueId val="{0000002C-43F4-4361-8E5C-6C619EFF2DF2}"/>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graphdata!$D$4:$D$24</c:f>
              <c:numCache>
                <c:formatCode>General</c:formatCode>
                <c:ptCount val="21"/>
                <c:pt idx="0">
                  <c:v>14826</c:v>
                </c:pt>
                <c:pt idx="1">
                  <c:v>17715</c:v>
                </c:pt>
                <c:pt idx="2">
                  <c:v>18935</c:v>
                </c:pt>
                <c:pt idx="3">
                  <c:v>19231</c:v>
                </c:pt>
                <c:pt idx="4">
                  <c:v>17414</c:v>
                </c:pt>
                <c:pt idx="5">
                  <c:v>17979</c:v>
                </c:pt>
                <c:pt idx="6">
                  <c:v>20778</c:v>
                </c:pt>
                <c:pt idx="7">
                  <c:v>23883</c:v>
                </c:pt>
                <c:pt idx="8">
                  <c:v>27387</c:v>
                </c:pt>
                <c:pt idx="9">
                  <c:v>34149</c:v>
                </c:pt>
                <c:pt idx="10">
                  <c:v>31825</c:v>
                </c:pt>
                <c:pt idx="11">
                  <c:v>32304</c:v>
                </c:pt>
                <c:pt idx="12">
                  <c:v>31239</c:v>
                </c:pt>
                <c:pt idx="13">
                  <c:v>34862</c:v>
                </c:pt>
                <c:pt idx="14">
                  <c:v>40967</c:v>
                </c:pt>
                <c:pt idx="15">
                  <c:v>33865</c:v>
                </c:pt>
                <c:pt idx="16">
                  <c:v>27459</c:v>
                </c:pt>
                <c:pt idx="17">
                  <c:v>22382</c:v>
                </c:pt>
                <c:pt idx="18">
                  <c:v>12438</c:v>
                </c:pt>
                <c:pt idx="19">
                  <c:v>3926</c:v>
                </c:pt>
                <c:pt idx="20">
                  <c:v>647</c:v>
                </c:pt>
              </c:numCache>
            </c:numRef>
          </c:val>
          <c:extLst>
            <c:ext xmlns:c16="http://schemas.microsoft.com/office/drawing/2014/chart" uri="{C3380CC4-5D6E-409C-BE32-E72D297353CC}">
              <c16:uniqueId val="{0000002D-43F4-4361-8E5C-6C619EFF2DF2}"/>
            </c:ext>
          </c:extLst>
        </c:ser>
        <c:dLbls>
          <c:showLegendKey val="0"/>
          <c:showVal val="0"/>
          <c:showCatName val="0"/>
          <c:showSerName val="0"/>
          <c:showPercent val="0"/>
          <c:showBubbleSize val="0"/>
        </c:dLbls>
        <c:gapWidth val="0"/>
        <c:overlap val="100"/>
        <c:axId val="251083392"/>
        <c:axId val="251089280"/>
      </c:barChart>
      <c:catAx>
        <c:axId val="251083392"/>
        <c:scaling>
          <c:orientation val="minMax"/>
        </c:scaling>
        <c:delete val="1"/>
        <c:axPos val="l"/>
        <c:majorTickMark val="out"/>
        <c:minorTickMark val="none"/>
        <c:tickLblPos val="nextTo"/>
        <c:crossAx val="251089280"/>
        <c:crosses val="autoZero"/>
        <c:auto val="1"/>
        <c:lblAlgn val="ctr"/>
        <c:lblOffset val="100"/>
        <c:noMultiLvlLbl val="0"/>
      </c:catAx>
      <c:valAx>
        <c:axId val="251089280"/>
        <c:scaling>
          <c:orientation val="minMax"/>
        </c:scaling>
        <c:delete val="0"/>
        <c:axPos val="b"/>
        <c:majorGridlines/>
        <c:numFmt formatCode="#,##0;#,##0" sourceLinked="0"/>
        <c:majorTickMark val="out"/>
        <c:minorTickMark val="none"/>
        <c:tickLblPos val="nextTo"/>
        <c:txPr>
          <a:bodyPr/>
          <a:lstStyle/>
          <a:p>
            <a:pPr>
              <a:defRPr>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251083392"/>
        <c:crosses val="autoZero"/>
        <c:crossBetween val="between"/>
      </c:valAx>
      <c:spPr>
        <a:noFill/>
        <a:ln>
          <a:solidFill>
            <a:sysClr val="windowText" lastClr="000000">
              <a:lumMod val="50000"/>
              <a:lumOff val="50000"/>
            </a:sysClr>
          </a:solid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image" Target="../media/image2.png"/><Relationship Id="rId7"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emf"/><Relationship Id="rId5" Type="http://schemas.openxmlformats.org/officeDocument/2006/relationships/image" Target="../media/image4.emf"/><Relationship Id="rId10" Type="http://schemas.openxmlformats.org/officeDocument/2006/relationships/image" Target="../media/image9.emf"/><Relationship Id="rId4" Type="http://schemas.openxmlformats.org/officeDocument/2006/relationships/image" Target="../media/image3.png"/><Relationship Id="rId9"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14</xdr:col>
      <xdr:colOff>180294</xdr:colOff>
      <xdr:row>6</xdr:row>
      <xdr:rowOff>213560</xdr:rowOff>
    </xdr:from>
    <xdr:to>
      <xdr:col>14</xdr:col>
      <xdr:colOff>564387</xdr:colOff>
      <xdr:row>8</xdr:row>
      <xdr:rowOff>168575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208337" y="942430"/>
          <a:ext cx="384093" cy="45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tx1">
                  <a:lumMod val="65000"/>
                  <a:lumOff val="35000"/>
                </a:schemeClr>
              </a:solidFill>
            </a:rPr>
            <a:t>さい</a:t>
          </a:r>
        </a:p>
      </xdr:txBody>
    </xdr:sp>
    <xdr:clientData/>
  </xdr:twoCellAnchor>
  <xdr:twoCellAnchor>
    <xdr:from>
      <xdr:col>0</xdr:col>
      <xdr:colOff>174626</xdr:colOff>
      <xdr:row>34</xdr:row>
      <xdr:rowOff>138545</xdr:rowOff>
    </xdr:from>
    <xdr:to>
      <xdr:col>14</xdr:col>
      <xdr:colOff>619126</xdr:colOff>
      <xdr:row>43</xdr:row>
      <xdr:rowOff>59531</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74626" y="6734608"/>
          <a:ext cx="9493250" cy="1742642"/>
        </a:xfrm>
        <a:prstGeom prst="roundRect">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405343</xdr:colOff>
      <xdr:row>32</xdr:row>
      <xdr:rowOff>77258</xdr:rowOff>
    </xdr:from>
    <xdr:ext cx="607859" cy="3252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715281" y="6732852"/>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0</xdr:col>
      <xdr:colOff>21167</xdr:colOff>
      <xdr:row>32</xdr:row>
      <xdr:rowOff>86783</xdr:rowOff>
    </xdr:from>
    <xdr:ext cx="607859" cy="3252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167" y="6742377"/>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twoCellAnchor>
    <xdr:from>
      <xdr:col>0</xdr:col>
      <xdr:colOff>0</xdr:colOff>
      <xdr:row>9</xdr:row>
      <xdr:rowOff>38100</xdr:rowOff>
    </xdr:from>
    <xdr:to>
      <xdr:col>6</xdr:col>
      <xdr:colOff>285750</xdr:colOff>
      <xdr:row>33</xdr:row>
      <xdr:rowOff>42334</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493145</xdr:colOff>
      <xdr:row>9</xdr:row>
      <xdr:rowOff>39046</xdr:rowOff>
    </xdr:from>
    <xdr:to>
      <xdr:col>14</xdr:col>
      <xdr:colOff>567531</xdr:colOff>
      <xdr:row>33</xdr:row>
      <xdr:rowOff>173302</xdr:rowOff>
    </xdr:to>
    <xdr:graphicFrame macro="">
      <xdr:nvGraphicFramePr>
        <xdr:cNvPr id="14" name="グラフ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564298</xdr:colOff>
      <xdr:row>6</xdr:row>
      <xdr:rowOff>133804</xdr:rowOff>
    </xdr:from>
    <xdr:to>
      <xdr:col>7</xdr:col>
      <xdr:colOff>278546</xdr:colOff>
      <xdr:row>9</xdr:row>
      <xdr:rowOff>106590</xdr:rowOff>
    </xdr:to>
    <xdr:sp macro="" textlink="">
      <xdr:nvSpPr>
        <xdr:cNvPr id="15" name="ストライプ矢印 14">
          <a:extLst>
            <a:ext uri="{FF2B5EF4-FFF2-40B4-BE49-F238E27FC236}">
              <a16:creationId xmlns:a16="http://schemas.microsoft.com/office/drawing/2014/main" id="{00000000-0008-0000-0000-00000F000000}"/>
            </a:ext>
          </a:extLst>
        </xdr:cNvPr>
        <xdr:cNvSpPr/>
      </xdr:nvSpPr>
      <xdr:spPr>
        <a:xfrm>
          <a:off x="3834548" y="1006929"/>
          <a:ext cx="1254123" cy="718911"/>
        </a:xfrm>
        <a:prstGeom prst="stripedRightArrow">
          <a:avLst>
            <a:gd name="adj1" fmla="val 50000"/>
            <a:gd name="adj2" fmla="val 37931"/>
          </a:avLst>
        </a:prstGeom>
        <a:solidFill>
          <a:schemeClr val="accent3">
            <a:lumMod val="60000"/>
            <a:lumOff val="4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Meiryo UI" panose="020B0604030504040204" pitchFamily="50" charset="-128"/>
              <a:ea typeface="Meiryo UI" panose="020B0604030504040204" pitchFamily="50" charset="-128"/>
            </a:rPr>
            <a:t>３０年後</a:t>
          </a:r>
        </a:p>
      </xdr:txBody>
    </xdr:sp>
    <xdr:clientData/>
  </xdr:twoCellAnchor>
  <xdr:oneCellAnchor>
    <xdr:from>
      <xdr:col>6</xdr:col>
      <xdr:colOff>576792</xdr:colOff>
      <xdr:row>32</xdr:row>
      <xdr:rowOff>95250</xdr:rowOff>
    </xdr:from>
    <xdr:ext cx="607859" cy="3252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589198" y="6750844"/>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12</xdr:col>
      <xdr:colOff>57149</xdr:colOff>
      <xdr:row>32</xdr:row>
      <xdr:rowOff>67733</xdr:rowOff>
    </xdr:from>
    <xdr:ext cx="607859" cy="3252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367712" y="6723327"/>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0</xdr:col>
      <xdr:colOff>291353</xdr:colOff>
      <xdr:row>10</xdr:row>
      <xdr:rowOff>0</xdr:rowOff>
    </xdr:from>
    <xdr:ext cx="364202" cy="388696"/>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91353" y="1809750"/>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男</a:t>
          </a:r>
        </a:p>
      </xdr:txBody>
    </xdr:sp>
    <xdr:clientData/>
  </xdr:oneCellAnchor>
  <xdr:oneCellAnchor>
    <xdr:from>
      <xdr:col>5</xdr:col>
      <xdr:colOff>291352</xdr:colOff>
      <xdr:row>9</xdr:row>
      <xdr:rowOff>190499</xdr:rowOff>
    </xdr:from>
    <xdr:ext cx="364202" cy="388696"/>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601290" y="1797843"/>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女</a:t>
          </a:r>
        </a:p>
      </xdr:txBody>
    </xdr:sp>
    <xdr:clientData/>
  </xdr:oneCellAnchor>
  <xdr:oneCellAnchor>
    <xdr:from>
      <xdr:col>11</xdr:col>
      <xdr:colOff>675154</xdr:colOff>
      <xdr:row>10</xdr:row>
      <xdr:rowOff>0</xdr:rowOff>
    </xdr:from>
    <xdr:ext cx="364202" cy="392205"/>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295154" y="1809750"/>
          <a:ext cx="364202" cy="392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latin typeface="Meiryo UI" panose="020B0604030504040204" pitchFamily="50" charset="-128"/>
              <a:ea typeface="Meiryo UI" panose="020B0604030504040204" pitchFamily="50" charset="-128"/>
            </a:rPr>
            <a:t>女</a:t>
          </a:r>
        </a:p>
      </xdr:txBody>
    </xdr:sp>
    <xdr:clientData/>
  </xdr:oneCellAnchor>
  <xdr:oneCellAnchor>
    <xdr:from>
      <xdr:col>7</xdr:col>
      <xdr:colOff>44824</xdr:colOff>
      <xdr:row>9</xdr:row>
      <xdr:rowOff>190500</xdr:rowOff>
    </xdr:from>
    <xdr:ext cx="364202" cy="388696"/>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902574" y="1797844"/>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男</a:t>
          </a:r>
        </a:p>
      </xdr:txBody>
    </xdr:sp>
    <xdr:clientData/>
  </xdr:oneCellAnchor>
  <xdr:twoCellAnchor editAs="oneCell">
    <xdr:from>
      <xdr:col>0</xdr:col>
      <xdr:colOff>181522</xdr:colOff>
      <xdr:row>33</xdr:row>
      <xdr:rowOff>167186</xdr:rowOff>
    </xdr:from>
    <xdr:to>
      <xdr:col>1</xdr:col>
      <xdr:colOff>88075</xdr:colOff>
      <xdr:row>37</xdr:row>
      <xdr:rowOff>134622</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8704661">
          <a:off x="181522" y="6560842"/>
          <a:ext cx="454241" cy="777061"/>
        </a:xfrm>
        <a:prstGeom prst="rect">
          <a:avLst/>
        </a:prstGeom>
      </xdr:spPr>
    </xdr:pic>
    <xdr:clientData/>
  </xdr:twoCellAnchor>
  <xdr:twoCellAnchor editAs="oneCell">
    <xdr:from>
      <xdr:col>19</xdr:col>
      <xdr:colOff>154782</xdr:colOff>
      <xdr:row>37</xdr:row>
      <xdr:rowOff>154757</xdr:rowOff>
    </xdr:from>
    <xdr:to>
      <xdr:col>20</xdr:col>
      <xdr:colOff>547688</xdr:colOff>
      <xdr:row>43</xdr:row>
      <xdr:rowOff>149933</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89657" y="7358038"/>
          <a:ext cx="1023937" cy="1209613"/>
        </a:xfrm>
        <a:prstGeom prst="rect">
          <a:avLst/>
        </a:prstGeom>
      </xdr:spPr>
    </xdr:pic>
    <xdr:clientData/>
  </xdr:twoCellAnchor>
  <xdr:twoCellAnchor>
    <xdr:from>
      <xdr:col>15</xdr:col>
      <xdr:colOff>226219</xdr:colOff>
      <xdr:row>35</xdr:row>
      <xdr:rowOff>59529</xdr:rowOff>
    </xdr:from>
    <xdr:to>
      <xdr:col>19</xdr:col>
      <xdr:colOff>83344</xdr:colOff>
      <xdr:row>42</xdr:row>
      <xdr:rowOff>119062</xdr:rowOff>
    </xdr:to>
    <xdr:sp macro="" textlink="">
      <xdr:nvSpPr>
        <xdr:cNvPr id="13" name="円形吹き出し 12">
          <a:extLst>
            <a:ext uri="{FF2B5EF4-FFF2-40B4-BE49-F238E27FC236}">
              <a16:creationId xmlns:a16="http://schemas.microsoft.com/office/drawing/2014/main" id="{00000000-0008-0000-0000-00000D000000}"/>
            </a:ext>
          </a:extLst>
        </xdr:cNvPr>
        <xdr:cNvSpPr/>
      </xdr:nvSpPr>
      <xdr:spPr>
        <a:xfrm>
          <a:off x="9953625" y="6857998"/>
          <a:ext cx="2464594" cy="1476377"/>
        </a:xfrm>
        <a:prstGeom prst="wedgeEllipseCallout">
          <a:avLst>
            <a:gd name="adj1" fmla="val 45834"/>
            <a:gd name="adj2" fmla="val 42708"/>
          </a:avLst>
        </a:prstGeom>
        <a:ln>
          <a:solidFill>
            <a:schemeClr val="accent1"/>
          </a:solidFill>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30</a:t>
          </a:r>
          <a:r>
            <a:rPr kumimoji="1" lang="ja-JP" altLang="en-US" sz="1100">
              <a:solidFill>
                <a:sysClr val="windowText" lastClr="000000"/>
              </a:solidFill>
              <a:latin typeface="Meiryo UI" panose="020B0604030504040204" pitchFamily="50" charset="-128"/>
              <a:ea typeface="Meiryo UI" panose="020B0604030504040204" pitchFamily="50" charset="-128"/>
            </a:rPr>
            <a:t>年前と比べて、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人口が増えている市町村</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はいくつあるかな？</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かぞえてみよう！</a:t>
          </a:r>
        </a:p>
      </xdr:txBody>
    </xdr:sp>
    <xdr:clientData/>
  </xdr:twoCellAnchor>
  <mc:AlternateContent xmlns:mc="http://schemas.openxmlformats.org/markup-compatibility/2006">
    <mc:Choice xmlns:a14="http://schemas.microsoft.com/office/drawing/2010/main" Requires="a14">
      <xdr:twoCellAnchor editAs="oneCell">
        <xdr:from>
          <xdr:col>0</xdr:col>
          <xdr:colOff>130968</xdr:colOff>
          <xdr:row>28</xdr:row>
          <xdr:rowOff>142876</xdr:rowOff>
        </xdr:from>
        <xdr:to>
          <xdr:col>1</xdr:col>
          <xdr:colOff>283367</xdr:colOff>
          <xdr:row>30</xdr:row>
          <xdr:rowOff>152400</xdr:rowOff>
        </xdr:to>
        <xdr:pic>
          <xdr:nvPicPr>
            <xdr:cNvPr id="23" name="図 22">
              <a:extLst>
                <a:ext uri="{FF2B5EF4-FFF2-40B4-BE49-F238E27FC236}">
                  <a16:creationId xmlns:a16="http://schemas.microsoft.com/office/drawing/2014/main" id="{00000000-0008-0000-0000-000017000000}"/>
                </a:ext>
              </a:extLst>
            </xdr:cNvPr>
            <xdr:cNvPicPr>
              <a:picLocks noChangeAspect="1" noChangeArrowheads="1"/>
              <a:extLst>
                <a:ext uri="{84589F7E-364E-4C9E-8A38-B11213B215E9}">
                  <a14:cameraTool cellRange="$X$11:$X$12" spid="_x0000_s1621"/>
                </a:ext>
              </a:extLst>
            </xdr:cNvPicPr>
          </xdr:nvPicPr>
          <xdr:blipFill>
            <a:blip xmlns:r="http://schemas.openxmlformats.org/officeDocument/2006/relationships" r:embed="rId5"/>
            <a:srcRect/>
            <a:stretch>
              <a:fillRect/>
            </a:stretch>
          </xdr:blipFill>
          <xdr:spPr bwMode="auto">
            <a:xfrm>
              <a:off x="130968" y="6381751"/>
              <a:ext cx="700087" cy="41433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142875</xdr:rowOff>
        </xdr:from>
        <xdr:to>
          <xdr:col>1</xdr:col>
          <xdr:colOff>295275</xdr:colOff>
          <xdr:row>25</xdr:row>
          <xdr:rowOff>152400</xdr:rowOff>
        </xdr:to>
        <xdr:pic>
          <xdr:nvPicPr>
            <xdr:cNvPr id="24" name="図 23">
              <a:extLst>
                <a:ext uri="{FF2B5EF4-FFF2-40B4-BE49-F238E27FC236}">
                  <a16:creationId xmlns:a16="http://schemas.microsoft.com/office/drawing/2014/main" id="{00000000-0008-0000-0000-000018000000}"/>
                </a:ext>
              </a:extLst>
            </xdr:cNvPr>
            <xdr:cNvPicPr>
              <a:picLocks noChangeAspect="1" noChangeArrowheads="1"/>
              <a:extLst>
                <a:ext uri="{84589F7E-364E-4C9E-8A38-B11213B215E9}">
                  <a14:cameraTool cellRange="$Z$11:$Z$12" spid="_x0000_s1622"/>
                </a:ext>
              </a:extLst>
            </xdr:cNvPicPr>
          </xdr:nvPicPr>
          <xdr:blipFill>
            <a:blip xmlns:r="http://schemas.openxmlformats.org/officeDocument/2006/relationships" r:embed="rId6"/>
            <a:srcRect/>
            <a:stretch>
              <a:fillRect/>
            </a:stretch>
          </xdr:blipFill>
          <xdr:spPr bwMode="auto">
            <a:xfrm>
              <a:off x="142875" y="5369719"/>
              <a:ext cx="700088" cy="41433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154781</xdr:colOff>
          <xdr:row>12</xdr:row>
          <xdr:rowOff>95254</xdr:rowOff>
        </xdr:from>
        <xdr:to>
          <xdr:col>1</xdr:col>
          <xdr:colOff>342899</xdr:colOff>
          <xdr:row>14</xdr:row>
          <xdr:rowOff>104778</xdr:rowOff>
        </xdr:to>
        <xdr:pic>
          <xdr:nvPicPr>
            <xdr:cNvPr id="25" name="図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AB$11:$AB$12" spid="_x0000_s1623"/>
                </a:ext>
              </a:extLst>
            </xdr:cNvPicPr>
          </xdr:nvPicPr>
          <xdr:blipFill>
            <a:blip xmlns:r="http://schemas.openxmlformats.org/officeDocument/2006/relationships" r:embed="rId7"/>
            <a:srcRect/>
            <a:stretch>
              <a:fillRect/>
            </a:stretch>
          </xdr:blipFill>
          <xdr:spPr bwMode="auto">
            <a:xfrm>
              <a:off x="154781" y="3095629"/>
              <a:ext cx="735806" cy="41433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666749</xdr:colOff>
          <xdr:row>28</xdr:row>
          <xdr:rowOff>23814</xdr:rowOff>
        </xdr:from>
        <xdr:to>
          <xdr:col>13</xdr:col>
          <xdr:colOff>307180</xdr:colOff>
          <xdr:row>30</xdr:row>
          <xdr:rowOff>33338</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X$14:$X$15" spid="_x0000_s1624"/>
                </a:ext>
              </a:extLst>
            </xdr:cNvPicPr>
          </xdr:nvPicPr>
          <xdr:blipFill>
            <a:blip xmlns:r="http://schemas.openxmlformats.org/officeDocument/2006/relationships" r:embed="rId8"/>
            <a:srcRect/>
            <a:stretch>
              <a:fillRect/>
            </a:stretch>
          </xdr:blipFill>
          <xdr:spPr bwMode="auto">
            <a:xfrm>
              <a:off x="8286749" y="6262689"/>
              <a:ext cx="700087" cy="41433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666749</xdr:colOff>
          <xdr:row>23</xdr:row>
          <xdr:rowOff>95247</xdr:rowOff>
        </xdr:from>
        <xdr:to>
          <xdr:col>13</xdr:col>
          <xdr:colOff>307181</xdr:colOff>
          <xdr:row>25</xdr:row>
          <xdr:rowOff>104772</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Z$14:$Z$15" spid="_x0000_s1625"/>
                </a:ext>
              </a:extLst>
            </xdr:cNvPicPr>
          </xdr:nvPicPr>
          <xdr:blipFill>
            <a:blip xmlns:r="http://schemas.openxmlformats.org/officeDocument/2006/relationships" r:embed="rId9"/>
            <a:srcRect/>
            <a:stretch>
              <a:fillRect/>
            </a:stretch>
          </xdr:blipFill>
          <xdr:spPr bwMode="auto">
            <a:xfrm>
              <a:off x="8286749" y="5322091"/>
              <a:ext cx="700088" cy="41433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547688</xdr:colOff>
          <xdr:row>12</xdr:row>
          <xdr:rowOff>130969</xdr:rowOff>
        </xdr:from>
        <xdr:to>
          <xdr:col>13</xdr:col>
          <xdr:colOff>223838</xdr:colOff>
          <xdr:row>14</xdr:row>
          <xdr:rowOff>140493</xdr:rowOff>
        </xdr:to>
        <xdr:pic>
          <xdr:nvPicPr>
            <xdr:cNvPr id="28" name="図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AB$14:$AB$15" spid="_x0000_s1626"/>
                </a:ext>
              </a:extLst>
            </xdr:cNvPicPr>
          </xdr:nvPicPr>
          <xdr:blipFill>
            <a:blip xmlns:r="http://schemas.openxmlformats.org/officeDocument/2006/relationships" r:embed="rId10"/>
            <a:srcRect/>
            <a:stretch>
              <a:fillRect/>
            </a:stretch>
          </xdr:blipFill>
          <xdr:spPr bwMode="auto">
            <a:xfrm>
              <a:off x="8167688" y="3131344"/>
              <a:ext cx="735806" cy="4143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メトロ">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メトロ">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メトロ">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theme/themeOverride1.xml><?xml version="1.0" encoding="utf-8"?>
<a:themeOverride xmlns:a="http://schemas.openxmlformats.org/drawingml/2006/main">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メトロ">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メトロ">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AB37"/>
  <sheetViews>
    <sheetView tabSelected="1" view="pageBreakPreview" zoomScale="80" zoomScaleNormal="85" zoomScaleSheetLayoutView="80" workbookViewId="0">
      <selection activeCell="T2" sqref="T2"/>
    </sheetView>
  </sheetViews>
  <sheetFormatPr defaultRowHeight="15.75"/>
  <cols>
    <col min="1" max="1" width="7.125" style="59" customWidth="1"/>
    <col min="2" max="5" width="9" style="59"/>
    <col min="6" max="6" width="9.25" style="59" customWidth="1"/>
    <col min="7" max="7" width="11.125" style="60" customWidth="1"/>
    <col min="8" max="12" width="9" style="59"/>
    <col min="13" max="14" width="4.875" style="59" customWidth="1"/>
    <col min="15" max="15" width="8.875" style="59" customWidth="1"/>
    <col min="16" max="16" width="9.375" style="59" bestFit="1" customWidth="1"/>
    <col min="17" max="21" width="8.25" style="59" bestFit="1" customWidth="1"/>
    <col min="22" max="22" width="3.5" style="59" bestFit="1" customWidth="1"/>
    <col min="23" max="24" width="9" style="59"/>
    <col min="25" max="25" width="2" style="59" customWidth="1"/>
    <col min="26" max="26" width="9" style="59"/>
    <col min="27" max="27" width="2.375" style="59" customWidth="1"/>
    <col min="28" max="28" width="9.5" style="59" bestFit="1" customWidth="1"/>
    <col min="29" max="16384" width="9" style="59"/>
  </cols>
  <sheetData>
    <row r="1" spans="1:28" s="1" customFormat="1" ht="30.75" customHeight="1">
      <c r="A1" s="1" t="s">
        <v>274</v>
      </c>
      <c r="G1" s="58"/>
      <c r="V1" s="74"/>
    </row>
    <row r="2" spans="1:28" s="121" customFormat="1" ht="30.75" customHeight="1">
      <c r="A2" s="120" t="s">
        <v>275</v>
      </c>
      <c r="G2" s="122"/>
    </row>
    <row r="3" spans="1:28" ht="16.5" thickBot="1">
      <c r="B3" s="184" t="str">
        <f>graphdata!B1</f>
        <v>わかやまけん</v>
      </c>
      <c r="C3" s="184"/>
      <c r="D3" s="184"/>
      <c r="E3" s="185"/>
      <c r="F3" s="185"/>
    </row>
    <row r="4" spans="1:28" s="63" customFormat="1" ht="33" customHeight="1" thickTop="1" thickBot="1">
      <c r="A4" s="61"/>
      <c r="B4" s="181" t="s">
        <v>140</v>
      </c>
      <c r="C4" s="182"/>
      <c r="D4" s="183"/>
      <c r="E4" s="62" t="s">
        <v>271</v>
      </c>
      <c r="U4" s="64" t="s">
        <v>304</v>
      </c>
    </row>
    <row r="5" spans="1:28" ht="9.75" customHeight="1" thickTop="1" thickBot="1">
      <c r="A5" s="65"/>
      <c r="B5" s="66"/>
      <c r="C5" s="66"/>
      <c r="D5" s="67"/>
      <c r="E5" s="66"/>
      <c r="F5" s="66"/>
      <c r="G5" s="68"/>
      <c r="H5" s="65"/>
      <c r="I5" s="65"/>
      <c r="J5" s="65"/>
      <c r="K5" s="65"/>
      <c r="L5" s="65"/>
      <c r="M5" s="65"/>
      <c r="N5" s="65"/>
      <c r="O5" s="65"/>
      <c r="P5" s="65"/>
      <c r="Q5" s="65"/>
      <c r="R5" s="65"/>
      <c r="S5" s="65"/>
      <c r="T5" s="65"/>
      <c r="U5" s="65"/>
    </row>
    <row r="6" spans="1:28" ht="9.75" customHeight="1">
      <c r="B6" s="69"/>
      <c r="C6" s="69"/>
      <c r="D6" s="70"/>
      <c r="E6" s="69"/>
      <c r="F6" s="69"/>
      <c r="G6" s="71"/>
    </row>
    <row r="7" spans="1:28" ht="21" customHeight="1">
      <c r="B7" s="69"/>
      <c r="C7" s="69"/>
      <c r="D7" s="70"/>
      <c r="E7" s="69"/>
      <c r="F7" s="69"/>
      <c r="G7" s="71"/>
      <c r="O7" s="59" t="str">
        <f>B4&amp;"の年れい別人口"</f>
        <v>和歌山県の年れい別人口</v>
      </c>
      <c r="U7" s="72" t="s">
        <v>279</v>
      </c>
    </row>
    <row r="8" spans="1:28" ht="18" customHeight="1">
      <c r="B8" s="186" t="s">
        <v>293</v>
      </c>
      <c r="C8" s="186"/>
      <c r="D8" s="186"/>
      <c r="E8" s="186"/>
      <c r="F8" s="186"/>
      <c r="G8" s="71"/>
      <c r="H8" s="186" t="s">
        <v>294</v>
      </c>
      <c r="I8" s="186"/>
      <c r="J8" s="186"/>
      <c r="K8" s="186"/>
      <c r="L8" s="186"/>
      <c r="O8" s="28" t="s">
        <v>23</v>
      </c>
      <c r="P8" s="178" t="s">
        <v>295</v>
      </c>
      <c r="Q8" s="179"/>
      <c r="R8" s="180"/>
      <c r="S8" s="179" t="s">
        <v>296</v>
      </c>
      <c r="T8" s="179"/>
      <c r="U8" s="180"/>
    </row>
    <row r="9" spans="1:28" ht="19.5">
      <c r="B9" s="186"/>
      <c r="C9" s="186"/>
      <c r="D9" s="186"/>
      <c r="E9" s="186"/>
      <c r="F9" s="186"/>
      <c r="G9" s="70"/>
      <c r="H9" s="186"/>
      <c r="I9" s="186"/>
      <c r="J9" s="186"/>
      <c r="K9" s="186"/>
      <c r="L9" s="186"/>
      <c r="O9" s="29" t="s">
        <v>25</v>
      </c>
      <c r="P9" s="40" t="s">
        <v>22</v>
      </c>
      <c r="Q9" s="30" t="s">
        <v>18</v>
      </c>
      <c r="R9" s="40" t="s">
        <v>20</v>
      </c>
      <c r="S9" s="36" t="s">
        <v>22</v>
      </c>
      <c r="T9" s="30" t="s">
        <v>18</v>
      </c>
      <c r="U9" s="40" t="s">
        <v>20</v>
      </c>
      <c r="X9" s="88" t="s">
        <v>280</v>
      </c>
    </row>
    <row r="10" spans="1:28">
      <c r="O10" s="31" t="s">
        <v>22</v>
      </c>
      <c r="P10" s="41">
        <f>SUM(Q10,R10)</f>
        <v>1074325</v>
      </c>
      <c r="Q10" s="42">
        <f>graphdata!E26</f>
        <v>510777</v>
      </c>
      <c r="R10" s="41">
        <f>graphdata!F26</f>
        <v>563548</v>
      </c>
      <c r="S10" s="43">
        <f t="shared" ref="S10" si="0">SUM(T10:U10)</f>
        <v>922584</v>
      </c>
      <c r="T10" s="42">
        <f>graphdata!C26</f>
        <v>435051</v>
      </c>
      <c r="U10" s="41">
        <f>graphdata!D26</f>
        <v>487533</v>
      </c>
    </row>
    <row r="11" spans="1:28">
      <c r="G11" s="60" t="s">
        <v>101</v>
      </c>
      <c r="L11" s="72"/>
      <c r="O11" s="32" t="s">
        <v>139</v>
      </c>
      <c r="P11" s="44">
        <f t="shared" ref="P11:P31" si="1">SUM(Q11:R11)</f>
        <v>36</v>
      </c>
      <c r="Q11" s="45">
        <f>graphdata!E24*graphdata!$A$2</f>
        <v>8</v>
      </c>
      <c r="R11" s="44">
        <f>graphdata!F24</f>
        <v>28</v>
      </c>
      <c r="S11" s="46">
        <f t="shared" ref="S11:S31" si="2">T11+U11</f>
        <v>727</v>
      </c>
      <c r="T11" s="45">
        <f>graphdata!C24*graphdata!$A$2</f>
        <v>80</v>
      </c>
      <c r="U11" s="44">
        <f>graphdata!D24</f>
        <v>647</v>
      </c>
      <c r="X11" s="86" t="s">
        <v>276</v>
      </c>
      <c r="Y11" s="83"/>
      <c r="Z11" s="86" t="s">
        <v>277</v>
      </c>
      <c r="AA11" s="83"/>
      <c r="AB11" s="86" t="s">
        <v>278</v>
      </c>
    </row>
    <row r="12" spans="1:28">
      <c r="G12" s="60" t="s">
        <v>100</v>
      </c>
      <c r="O12" s="32" t="s">
        <v>100</v>
      </c>
      <c r="P12" s="44">
        <f t="shared" si="1"/>
        <v>435</v>
      </c>
      <c r="Q12" s="45">
        <f>graphdata!E23*graphdata!$A$2</f>
        <v>108</v>
      </c>
      <c r="R12" s="44">
        <f>graphdata!F23</f>
        <v>327</v>
      </c>
      <c r="S12" s="46">
        <f t="shared" si="2"/>
        <v>4798</v>
      </c>
      <c r="T12" s="45">
        <f>graphdata!C23*graphdata!$A$2</f>
        <v>872</v>
      </c>
      <c r="U12" s="44">
        <f>graphdata!D23</f>
        <v>3926</v>
      </c>
      <c r="X12" s="87">
        <f>SUM(P29:P31)/SUM(P11:P31)</f>
        <v>0.17962706976466905</v>
      </c>
      <c r="Y12" s="84"/>
      <c r="Z12" s="87">
        <f>SUM(P19:P28)/SUM(P11:P31)</f>
        <v>0.66709484030582589</v>
      </c>
      <c r="AA12" s="85"/>
      <c r="AB12" s="87">
        <f>SUM(P11:P18)/SUM(P11:P31)</f>
        <v>0.15327808992950503</v>
      </c>
    </row>
    <row r="13" spans="1:28">
      <c r="G13" s="60" t="s">
        <v>99</v>
      </c>
      <c r="O13" s="32" t="s">
        <v>99</v>
      </c>
      <c r="P13" s="44">
        <f t="shared" si="1"/>
        <v>2877</v>
      </c>
      <c r="Q13" s="45">
        <f>graphdata!E22*graphdata!$A$2</f>
        <v>815</v>
      </c>
      <c r="R13" s="44">
        <f>graphdata!F22</f>
        <v>2062</v>
      </c>
      <c r="S13" s="46">
        <f t="shared" si="2"/>
        <v>17231</v>
      </c>
      <c r="T13" s="45">
        <f>graphdata!C22*graphdata!$A$2</f>
        <v>4793</v>
      </c>
      <c r="U13" s="44">
        <f>graphdata!D22</f>
        <v>12438</v>
      </c>
    </row>
    <row r="14" spans="1:28">
      <c r="G14" s="60" t="s">
        <v>98</v>
      </c>
      <c r="O14" s="32" t="s">
        <v>98</v>
      </c>
      <c r="P14" s="44">
        <f t="shared" si="1"/>
        <v>9668</v>
      </c>
      <c r="Q14" s="45">
        <f>graphdata!E21*graphdata!$A$2</f>
        <v>3127</v>
      </c>
      <c r="R14" s="44">
        <f>graphdata!F21</f>
        <v>6541</v>
      </c>
      <c r="S14" s="46">
        <f t="shared" si="2"/>
        <v>33876</v>
      </c>
      <c r="T14" s="45">
        <f>graphdata!C21*graphdata!$A$2</f>
        <v>11494</v>
      </c>
      <c r="U14" s="44">
        <f>graphdata!D21</f>
        <v>22382</v>
      </c>
      <c r="X14" s="86" t="s">
        <v>276</v>
      </c>
      <c r="Y14" s="83"/>
      <c r="Z14" s="86" t="s">
        <v>277</v>
      </c>
      <c r="AA14" s="83"/>
      <c r="AB14" s="86" t="s">
        <v>278</v>
      </c>
    </row>
    <row r="15" spans="1:28">
      <c r="G15" s="60" t="s">
        <v>16</v>
      </c>
      <c r="O15" s="32" t="s">
        <v>16</v>
      </c>
      <c r="P15" s="44">
        <f t="shared" si="1"/>
        <v>21637</v>
      </c>
      <c r="Q15" s="45">
        <f>graphdata!E20*graphdata!$A$2</f>
        <v>7752</v>
      </c>
      <c r="R15" s="44">
        <f>graphdata!F20</f>
        <v>13885</v>
      </c>
      <c r="S15" s="46">
        <f t="shared" si="2"/>
        <v>46020</v>
      </c>
      <c r="T15" s="45">
        <f>graphdata!C20*graphdata!$A$2</f>
        <v>18561</v>
      </c>
      <c r="U15" s="44">
        <f>graphdata!D20</f>
        <v>27459</v>
      </c>
      <c r="X15" s="87">
        <f>SUM(S29:S31)/SUM(S11:S31)</f>
        <v>0.11520243525876811</v>
      </c>
      <c r="Y15" s="84"/>
      <c r="Z15" s="87">
        <f>SUM(S19:S28)/SUM(S11:S31)</f>
        <v>0.55075861284721461</v>
      </c>
      <c r="AA15" s="85"/>
      <c r="AB15" s="87">
        <f>SUM(S11:S18)/SUM(S11:S31)</f>
        <v>0.33403895189401728</v>
      </c>
    </row>
    <row r="16" spans="1:28">
      <c r="G16" s="60" t="s">
        <v>15</v>
      </c>
      <c r="O16" s="32" t="s">
        <v>15</v>
      </c>
      <c r="P16" s="44">
        <f t="shared" si="1"/>
        <v>33854</v>
      </c>
      <c r="Q16" s="45">
        <f>graphdata!E19*graphdata!$A$2</f>
        <v>12857</v>
      </c>
      <c r="R16" s="44">
        <f>graphdata!F19</f>
        <v>20997</v>
      </c>
      <c r="S16" s="46">
        <f t="shared" si="2"/>
        <v>60024</v>
      </c>
      <c r="T16" s="45">
        <f>graphdata!C19*graphdata!$A$2</f>
        <v>26159</v>
      </c>
      <c r="U16" s="44">
        <f>graphdata!D19</f>
        <v>33865</v>
      </c>
    </row>
    <row r="17" spans="7:21">
      <c r="G17" s="60" t="s">
        <v>14</v>
      </c>
      <c r="O17" s="32" t="s">
        <v>14</v>
      </c>
      <c r="P17" s="44">
        <f t="shared" si="1"/>
        <v>41694</v>
      </c>
      <c r="Q17" s="45">
        <f>graphdata!E18*graphdata!$A$2</f>
        <v>16820</v>
      </c>
      <c r="R17" s="44">
        <f>graphdata!F18</f>
        <v>24874</v>
      </c>
      <c r="S17" s="46">
        <f t="shared" si="2"/>
        <v>76291</v>
      </c>
      <c r="T17" s="45">
        <f>graphdata!C18*graphdata!$A$2</f>
        <v>35324</v>
      </c>
      <c r="U17" s="44">
        <f>graphdata!D18</f>
        <v>40967</v>
      </c>
    </row>
    <row r="18" spans="7:21">
      <c r="G18" s="60" t="s">
        <v>13</v>
      </c>
      <c r="O18" s="32" t="s">
        <v>13</v>
      </c>
      <c r="P18" s="44">
        <f t="shared" si="1"/>
        <v>54351</v>
      </c>
      <c r="Q18" s="45">
        <f>graphdata!E17*graphdata!$A$2</f>
        <v>22837</v>
      </c>
      <c r="R18" s="44">
        <f>graphdata!F17</f>
        <v>31514</v>
      </c>
      <c r="S18" s="46">
        <f t="shared" si="2"/>
        <v>66533</v>
      </c>
      <c r="T18" s="45">
        <f>graphdata!C17*graphdata!$A$2</f>
        <v>31671</v>
      </c>
      <c r="U18" s="44">
        <f>graphdata!D17</f>
        <v>34862</v>
      </c>
    </row>
    <row r="19" spans="7:21">
      <c r="G19" s="60" t="s">
        <v>12</v>
      </c>
      <c r="O19" s="32" t="s">
        <v>12</v>
      </c>
      <c r="P19" s="44">
        <f t="shared" si="1"/>
        <v>69841</v>
      </c>
      <c r="Q19" s="45">
        <f>graphdata!E16*graphdata!$A$2</f>
        <v>33438</v>
      </c>
      <c r="R19" s="44">
        <f>graphdata!F16</f>
        <v>36403</v>
      </c>
      <c r="S19" s="46">
        <f t="shared" si="2"/>
        <v>60038</v>
      </c>
      <c r="T19" s="45">
        <f>graphdata!C16*graphdata!$A$2</f>
        <v>28799</v>
      </c>
      <c r="U19" s="44">
        <f>graphdata!D16</f>
        <v>31239</v>
      </c>
    </row>
    <row r="20" spans="7:21">
      <c r="G20" s="60" t="s">
        <v>11</v>
      </c>
      <c r="O20" s="32" t="s">
        <v>11</v>
      </c>
      <c r="P20" s="44">
        <f t="shared" si="1"/>
        <v>74222</v>
      </c>
      <c r="Q20" s="45">
        <f>graphdata!E15*graphdata!$A$2</f>
        <v>35796</v>
      </c>
      <c r="R20" s="44">
        <f>graphdata!F15</f>
        <v>38426</v>
      </c>
      <c r="S20" s="46">
        <f t="shared" si="2"/>
        <v>60813</v>
      </c>
      <c r="T20" s="45">
        <f>graphdata!C15*graphdata!$A$2</f>
        <v>28509</v>
      </c>
      <c r="U20" s="44">
        <f>graphdata!D15</f>
        <v>32304</v>
      </c>
    </row>
    <row r="21" spans="7:21">
      <c r="G21" s="60" t="s">
        <v>10</v>
      </c>
      <c r="O21" s="32" t="s">
        <v>10</v>
      </c>
      <c r="P21" s="44">
        <f t="shared" si="1"/>
        <v>70807</v>
      </c>
      <c r="Q21" s="45">
        <f>graphdata!E14*graphdata!$A$2</f>
        <v>34526</v>
      </c>
      <c r="R21" s="44">
        <f>graphdata!F14</f>
        <v>36281</v>
      </c>
      <c r="S21" s="46">
        <f t="shared" si="2"/>
        <v>60797</v>
      </c>
      <c r="T21" s="45">
        <f>graphdata!C14*graphdata!$A$2</f>
        <v>28972</v>
      </c>
      <c r="U21" s="44">
        <f>graphdata!D14</f>
        <v>31825</v>
      </c>
    </row>
    <row r="22" spans="7:21">
      <c r="G22" s="60" t="s">
        <v>9</v>
      </c>
      <c r="O22" s="32" t="s">
        <v>9</v>
      </c>
      <c r="P22" s="44">
        <f t="shared" si="1"/>
        <v>77558</v>
      </c>
      <c r="Q22" s="45">
        <f>graphdata!E13*graphdata!$A$2</f>
        <v>37674</v>
      </c>
      <c r="R22" s="44">
        <f>graphdata!F13</f>
        <v>39884</v>
      </c>
      <c r="S22" s="46">
        <f t="shared" si="2"/>
        <v>67306</v>
      </c>
      <c r="T22" s="45">
        <f>graphdata!C13*graphdata!$A$2</f>
        <v>33157</v>
      </c>
      <c r="U22" s="44">
        <f>graphdata!D13</f>
        <v>34149</v>
      </c>
    </row>
    <row r="23" spans="7:21">
      <c r="G23" s="60" t="s">
        <v>8</v>
      </c>
      <c r="O23" s="32" t="s">
        <v>8</v>
      </c>
      <c r="P23" s="44">
        <f t="shared" si="1"/>
        <v>89080</v>
      </c>
      <c r="Q23" s="45">
        <f>graphdata!E12*graphdata!$A$2</f>
        <v>43840</v>
      </c>
      <c r="R23" s="44">
        <f>graphdata!F12</f>
        <v>45240</v>
      </c>
      <c r="S23" s="46">
        <f t="shared" si="2"/>
        <v>54339</v>
      </c>
      <c r="T23" s="45">
        <f>graphdata!C12*graphdata!$A$2</f>
        <v>26952</v>
      </c>
      <c r="U23" s="44">
        <f>graphdata!D12</f>
        <v>27387</v>
      </c>
    </row>
    <row r="24" spans="7:21">
      <c r="G24" s="60" t="s">
        <v>7</v>
      </c>
      <c r="O24" s="32" t="s">
        <v>7</v>
      </c>
      <c r="P24" s="44">
        <f t="shared" si="1"/>
        <v>72563</v>
      </c>
      <c r="Q24" s="45">
        <f>graphdata!E11*graphdata!$A$2</f>
        <v>35463</v>
      </c>
      <c r="R24" s="44">
        <f>graphdata!F11</f>
        <v>37100</v>
      </c>
      <c r="S24" s="46">
        <f t="shared" si="2"/>
        <v>47052</v>
      </c>
      <c r="T24" s="45">
        <f>graphdata!C11*graphdata!$A$2</f>
        <v>23169</v>
      </c>
      <c r="U24" s="44">
        <f>graphdata!D11</f>
        <v>23883</v>
      </c>
    </row>
    <row r="25" spans="7:21">
      <c r="G25" s="60" t="s">
        <v>6</v>
      </c>
      <c r="O25" s="32" t="s">
        <v>6</v>
      </c>
      <c r="P25" s="44">
        <f t="shared" si="1"/>
        <v>62248</v>
      </c>
      <c r="Q25" s="45">
        <f>graphdata!E10*graphdata!$A$2</f>
        <v>30131</v>
      </c>
      <c r="R25" s="44">
        <f>graphdata!F10</f>
        <v>32117</v>
      </c>
      <c r="S25" s="46">
        <f t="shared" si="2"/>
        <v>41696</v>
      </c>
      <c r="T25" s="45">
        <f>graphdata!C10*graphdata!$A$2</f>
        <v>20918</v>
      </c>
      <c r="U25" s="44">
        <f>graphdata!D10</f>
        <v>20778</v>
      </c>
    </row>
    <row r="26" spans="7:21">
      <c r="G26" s="60" t="s">
        <v>5</v>
      </c>
      <c r="O26" s="32" t="s">
        <v>5</v>
      </c>
      <c r="P26" s="44">
        <f t="shared" si="1"/>
        <v>61229</v>
      </c>
      <c r="Q26" s="45">
        <f>graphdata!E9*graphdata!$A$2</f>
        <v>28492</v>
      </c>
      <c r="R26" s="44">
        <f>graphdata!F9</f>
        <v>32737</v>
      </c>
      <c r="S26" s="46">
        <f t="shared" si="2"/>
        <v>36619</v>
      </c>
      <c r="T26" s="45">
        <f>graphdata!C9*graphdata!$A$2</f>
        <v>18640</v>
      </c>
      <c r="U26" s="44">
        <f>graphdata!D9</f>
        <v>17979</v>
      </c>
    </row>
    <row r="27" spans="7:21">
      <c r="G27" s="60" t="s">
        <v>4</v>
      </c>
      <c r="O27" s="32" t="s">
        <v>4</v>
      </c>
      <c r="P27" s="44">
        <f t="shared" si="1"/>
        <v>58703</v>
      </c>
      <c r="Q27" s="45">
        <f>graphdata!E8*graphdata!$A$2</f>
        <v>26892</v>
      </c>
      <c r="R27" s="44">
        <f>graphdata!F8</f>
        <v>31811</v>
      </c>
      <c r="S27" s="46">
        <f t="shared" si="2"/>
        <v>35094</v>
      </c>
      <c r="T27" s="45">
        <f>graphdata!C8*graphdata!$A$2</f>
        <v>17680</v>
      </c>
      <c r="U27" s="44">
        <f>graphdata!D8</f>
        <v>17414</v>
      </c>
    </row>
    <row r="28" spans="7:21">
      <c r="G28" s="60" t="s">
        <v>3</v>
      </c>
      <c r="O28" s="32" t="s">
        <v>3</v>
      </c>
      <c r="P28" s="44">
        <f t="shared" si="1"/>
        <v>79910</v>
      </c>
      <c r="Q28" s="45">
        <f>graphdata!E7*graphdata!$A$2</f>
        <v>40817</v>
      </c>
      <c r="R28" s="44">
        <f>graphdata!F7</f>
        <v>39093</v>
      </c>
      <c r="S28" s="46">
        <f t="shared" si="2"/>
        <v>39950</v>
      </c>
      <c r="T28" s="45">
        <f>graphdata!C7*graphdata!$A$2</f>
        <v>20719</v>
      </c>
      <c r="U28" s="44">
        <f>graphdata!D7</f>
        <v>19231</v>
      </c>
    </row>
    <row r="29" spans="7:21">
      <c r="G29" s="60" t="s">
        <v>2</v>
      </c>
      <c r="O29" s="32" t="s">
        <v>2</v>
      </c>
      <c r="P29" s="44">
        <f t="shared" si="1"/>
        <v>72800</v>
      </c>
      <c r="Q29" s="45">
        <f>graphdata!E6*graphdata!$A$2</f>
        <v>37414</v>
      </c>
      <c r="R29" s="44">
        <f>graphdata!F6</f>
        <v>35386</v>
      </c>
      <c r="S29" s="46">
        <f t="shared" si="2"/>
        <v>38832</v>
      </c>
      <c r="T29" s="45">
        <f>graphdata!C6*graphdata!$A$2</f>
        <v>19897</v>
      </c>
      <c r="U29" s="44">
        <f>graphdata!D6</f>
        <v>18935</v>
      </c>
    </row>
    <row r="30" spans="7:21">
      <c r="G30" s="60" t="s">
        <v>1</v>
      </c>
      <c r="O30" s="32" t="s">
        <v>1</v>
      </c>
      <c r="P30" s="44">
        <f t="shared" si="1"/>
        <v>64465</v>
      </c>
      <c r="Q30" s="45">
        <f>graphdata!E5*graphdata!$A$2</f>
        <v>32977</v>
      </c>
      <c r="R30" s="44">
        <f>graphdata!F5</f>
        <v>31488</v>
      </c>
      <c r="S30" s="46">
        <f t="shared" si="2"/>
        <v>36056</v>
      </c>
      <c r="T30" s="45">
        <f>graphdata!C5*graphdata!$A$2</f>
        <v>18341</v>
      </c>
      <c r="U30" s="44">
        <f>graphdata!D5</f>
        <v>17715</v>
      </c>
    </row>
    <row r="31" spans="7:21" ht="16.5" customHeight="1">
      <c r="G31" s="60" t="s">
        <v>0</v>
      </c>
      <c r="O31" s="33" t="s">
        <v>0</v>
      </c>
      <c r="P31" s="47">
        <f t="shared" si="1"/>
        <v>55574</v>
      </c>
      <c r="Q31" s="48">
        <f>graphdata!E4*graphdata!$A$2</f>
        <v>28532</v>
      </c>
      <c r="R31" s="47">
        <f>graphdata!F4</f>
        <v>27042</v>
      </c>
      <c r="S31" s="49">
        <f t="shared" si="2"/>
        <v>30472</v>
      </c>
      <c r="T31" s="45">
        <f>graphdata!C4*graphdata!$A$2</f>
        <v>15646</v>
      </c>
      <c r="U31" s="44">
        <f>graphdata!D4</f>
        <v>14826</v>
      </c>
    </row>
    <row r="32" spans="7:21" ht="13.5" customHeight="1">
      <c r="O32" s="39" t="s">
        <v>24</v>
      </c>
      <c r="P32" s="35"/>
      <c r="Q32" s="35"/>
      <c r="R32" s="35"/>
      <c r="S32" s="35"/>
      <c r="T32" s="35"/>
      <c r="U32" s="35"/>
    </row>
    <row r="33" spans="1:21">
      <c r="O33" s="38" t="s">
        <v>137</v>
      </c>
      <c r="P33" s="37"/>
      <c r="Q33" s="37"/>
      <c r="R33" s="37"/>
      <c r="S33" s="37"/>
      <c r="T33" s="37"/>
      <c r="U33" s="37"/>
    </row>
    <row r="34" spans="1:21">
      <c r="O34" s="73" t="s">
        <v>138</v>
      </c>
    </row>
    <row r="35" spans="1:21">
      <c r="A35" s="73"/>
    </row>
    <row r="36" spans="1:21" ht="15.75" customHeight="1">
      <c r="B36" s="177" t="s">
        <v>273</v>
      </c>
      <c r="C36" s="177"/>
      <c r="D36" s="177"/>
      <c r="E36" s="177"/>
      <c r="F36" s="177"/>
      <c r="G36" s="177"/>
      <c r="H36" s="177"/>
      <c r="I36" s="177"/>
    </row>
    <row r="37" spans="1:21" ht="15.75" customHeight="1">
      <c r="B37" s="177"/>
      <c r="C37" s="177"/>
      <c r="D37" s="177"/>
      <c r="E37" s="177"/>
      <c r="F37" s="177"/>
      <c r="G37" s="177"/>
      <c r="H37" s="177"/>
      <c r="I37" s="177"/>
    </row>
  </sheetData>
  <sortState xmlns:xlrd2="http://schemas.microsoft.com/office/spreadsheetml/2017/richdata2" ref="O8:V28">
    <sortCondition ref="V8:V28"/>
  </sortState>
  <mergeCells count="8">
    <mergeCell ref="B36:I37"/>
    <mergeCell ref="P8:R8"/>
    <mergeCell ref="S8:U8"/>
    <mergeCell ref="B4:D4"/>
    <mergeCell ref="B3:D3"/>
    <mergeCell ref="E3:F3"/>
    <mergeCell ref="B8:F9"/>
    <mergeCell ref="H8:L9"/>
  </mergeCells>
  <phoneticPr fontId="14"/>
  <dataValidations count="2">
    <dataValidation type="list" allowBlank="1" showInputMessage="1" showErrorMessage="1" sqref="B4" xr:uid="{00000000-0002-0000-0000-000000000000}">
      <formula1>地域名</formula1>
    </dataValidation>
    <dataValidation type="list" allowBlank="1" showInputMessage="1" showErrorMessage="1" sqref="B5:C6 E5:F6" xr:uid="{00000000-0002-0000-0000-000001000000}">
      <formula1>市町村名</formula1>
    </dataValidation>
  </dataValidations>
  <pageMargins left="0.25" right="0.25" top="0.75" bottom="0.75" header="0.3" footer="0.3"/>
  <pageSetup paperSize="9" scale="79" fitToHeight="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O30"/>
  <sheetViews>
    <sheetView view="pageBreakPreview" zoomScale="50" zoomScaleNormal="70" zoomScaleSheetLayoutView="50" workbookViewId="0">
      <pane xSplit="1" ySplit="8" topLeftCell="B9" activePane="bottomRight" state="frozen"/>
      <selection activeCell="D13" sqref="D13"/>
      <selection pane="topRight" activeCell="D13" sqref="D13"/>
      <selection pane="bottomLeft" activeCell="D13" sqref="D13"/>
      <selection pane="bottomRight" activeCell="D13" sqref="D13"/>
    </sheetView>
  </sheetViews>
  <sheetFormatPr defaultRowHeight="15.75"/>
  <cols>
    <col min="1" max="1" width="11.25" style="1" customWidth="1"/>
    <col min="2" max="7" width="11.375" style="1" customWidth="1"/>
    <col min="8" max="95" width="9" style="1"/>
    <col min="96" max="101" width="10.5" style="1" customWidth="1"/>
    <col min="102" max="105" width="9.125" style="1" customWidth="1"/>
    <col min="106" max="106" width="10.125" style="1" customWidth="1"/>
    <col min="107" max="110" width="9.125" style="1" customWidth="1"/>
    <col min="111" max="119" width="10.125" style="1" customWidth="1"/>
    <col min="120" max="16384" width="9" style="1"/>
  </cols>
  <sheetData>
    <row r="1" spans="1:119">
      <c r="C1" s="134" t="s">
        <v>300</v>
      </c>
    </row>
    <row r="2" spans="1:119">
      <c r="C2" s="134" t="s">
        <v>301</v>
      </c>
    </row>
    <row r="3" spans="1:119">
      <c r="C3" s="134"/>
    </row>
    <row r="4" spans="1:119">
      <c r="C4" s="134" t="s">
        <v>302</v>
      </c>
    </row>
    <row r="6" spans="1:119" s="3" customFormat="1" ht="21" customHeight="1">
      <c r="A6" s="2"/>
      <c r="B6" s="187" t="s">
        <v>56</v>
      </c>
      <c r="C6" s="188" t="s">
        <v>57</v>
      </c>
      <c r="D6" s="189" t="s">
        <v>57</v>
      </c>
      <c r="E6" s="190" t="s">
        <v>60</v>
      </c>
      <c r="F6" s="188" t="s">
        <v>57</v>
      </c>
      <c r="G6" s="191" t="s">
        <v>57</v>
      </c>
      <c r="H6" s="187" t="s">
        <v>61</v>
      </c>
      <c r="I6" s="188" t="s">
        <v>57</v>
      </c>
      <c r="J6" s="189" t="s">
        <v>57</v>
      </c>
      <c r="K6" s="190" t="s">
        <v>62</v>
      </c>
      <c r="L6" s="188" t="s">
        <v>57</v>
      </c>
      <c r="M6" s="191" t="s">
        <v>57</v>
      </c>
      <c r="N6" s="187" t="s">
        <v>63</v>
      </c>
      <c r="O6" s="188" t="s">
        <v>57</v>
      </c>
      <c r="P6" s="189" t="s">
        <v>57</v>
      </c>
      <c r="Q6" s="190" t="s">
        <v>64</v>
      </c>
      <c r="R6" s="188" t="s">
        <v>57</v>
      </c>
      <c r="S6" s="191" t="s">
        <v>57</v>
      </c>
      <c r="T6" s="187" t="s">
        <v>65</v>
      </c>
      <c r="U6" s="188" t="s">
        <v>57</v>
      </c>
      <c r="V6" s="189" t="s">
        <v>57</v>
      </c>
      <c r="W6" s="190" t="s">
        <v>66</v>
      </c>
      <c r="X6" s="188" t="s">
        <v>57</v>
      </c>
      <c r="Y6" s="191" t="s">
        <v>57</v>
      </c>
      <c r="Z6" s="187" t="s">
        <v>67</v>
      </c>
      <c r="AA6" s="188" t="s">
        <v>57</v>
      </c>
      <c r="AB6" s="189" t="s">
        <v>57</v>
      </c>
      <c r="AC6" s="190" t="s">
        <v>68</v>
      </c>
      <c r="AD6" s="188" t="s">
        <v>57</v>
      </c>
      <c r="AE6" s="191" t="s">
        <v>57</v>
      </c>
      <c r="AF6" s="187" t="s">
        <v>69</v>
      </c>
      <c r="AG6" s="188" t="s">
        <v>57</v>
      </c>
      <c r="AH6" s="189" t="s">
        <v>57</v>
      </c>
      <c r="AI6" s="190" t="s">
        <v>70</v>
      </c>
      <c r="AJ6" s="188" t="s">
        <v>57</v>
      </c>
      <c r="AK6" s="191" t="s">
        <v>57</v>
      </c>
      <c r="AL6" s="187" t="s">
        <v>71</v>
      </c>
      <c r="AM6" s="188" t="s">
        <v>57</v>
      </c>
      <c r="AN6" s="189" t="s">
        <v>57</v>
      </c>
      <c r="AO6" s="190" t="s">
        <v>72</v>
      </c>
      <c r="AP6" s="188" t="s">
        <v>57</v>
      </c>
      <c r="AQ6" s="191" t="s">
        <v>57</v>
      </c>
      <c r="AR6" s="187" t="s">
        <v>73</v>
      </c>
      <c r="AS6" s="188" t="s">
        <v>57</v>
      </c>
      <c r="AT6" s="189" t="s">
        <v>57</v>
      </c>
      <c r="AU6" s="190" t="s">
        <v>74</v>
      </c>
      <c r="AV6" s="188" t="s">
        <v>57</v>
      </c>
      <c r="AW6" s="191" t="s">
        <v>57</v>
      </c>
      <c r="AX6" s="187" t="s">
        <v>75</v>
      </c>
      <c r="AY6" s="188" t="s">
        <v>57</v>
      </c>
      <c r="AZ6" s="189" t="s">
        <v>57</v>
      </c>
      <c r="BA6" s="190" t="s">
        <v>76</v>
      </c>
      <c r="BB6" s="188" t="s">
        <v>57</v>
      </c>
      <c r="BC6" s="191" t="s">
        <v>57</v>
      </c>
      <c r="BD6" s="187" t="s">
        <v>77</v>
      </c>
      <c r="BE6" s="188" t="s">
        <v>57</v>
      </c>
      <c r="BF6" s="189" t="s">
        <v>57</v>
      </c>
      <c r="BG6" s="190" t="s">
        <v>78</v>
      </c>
      <c r="BH6" s="188" t="s">
        <v>57</v>
      </c>
      <c r="BI6" s="191" t="s">
        <v>57</v>
      </c>
      <c r="BJ6" s="187" t="s">
        <v>79</v>
      </c>
      <c r="BK6" s="188" t="s">
        <v>57</v>
      </c>
      <c r="BL6" s="189" t="s">
        <v>57</v>
      </c>
      <c r="BM6" s="190" t="s">
        <v>80</v>
      </c>
      <c r="BN6" s="188" t="s">
        <v>57</v>
      </c>
      <c r="BO6" s="191" t="s">
        <v>57</v>
      </c>
      <c r="BP6" s="187" t="s">
        <v>81</v>
      </c>
      <c r="BQ6" s="188" t="s">
        <v>57</v>
      </c>
      <c r="BR6" s="189" t="s">
        <v>57</v>
      </c>
      <c r="BS6" s="190" t="s">
        <v>82</v>
      </c>
      <c r="BT6" s="188" t="s">
        <v>57</v>
      </c>
      <c r="BU6" s="191" t="s">
        <v>57</v>
      </c>
      <c r="BV6" s="187" t="s">
        <v>83</v>
      </c>
      <c r="BW6" s="188" t="s">
        <v>57</v>
      </c>
      <c r="BX6" s="189" t="s">
        <v>57</v>
      </c>
      <c r="BY6" s="190" t="s">
        <v>84</v>
      </c>
      <c r="BZ6" s="188" t="s">
        <v>57</v>
      </c>
      <c r="CA6" s="191" t="s">
        <v>57</v>
      </c>
      <c r="CB6" s="187" t="s">
        <v>85</v>
      </c>
      <c r="CC6" s="188" t="s">
        <v>57</v>
      </c>
      <c r="CD6" s="189" t="s">
        <v>57</v>
      </c>
      <c r="CE6" s="190" t="s">
        <v>86</v>
      </c>
      <c r="CF6" s="188" t="s">
        <v>57</v>
      </c>
      <c r="CG6" s="191" t="s">
        <v>57</v>
      </c>
      <c r="CH6" s="187" t="s">
        <v>87</v>
      </c>
      <c r="CI6" s="188" t="s">
        <v>57</v>
      </c>
      <c r="CJ6" s="189" t="s">
        <v>57</v>
      </c>
      <c r="CK6" s="190" t="s">
        <v>88</v>
      </c>
      <c r="CL6" s="188" t="s">
        <v>57</v>
      </c>
      <c r="CM6" s="191" t="s">
        <v>57</v>
      </c>
      <c r="CN6" s="187" t="s">
        <v>89</v>
      </c>
      <c r="CO6" s="188" t="s">
        <v>57</v>
      </c>
      <c r="CP6" s="189" t="s">
        <v>57</v>
      </c>
      <c r="CR6" s="187" t="s">
        <v>58</v>
      </c>
      <c r="CS6" s="188" t="s">
        <v>57</v>
      </c>
      <c r="CT6" s="189" t="s">
        <v>57</v>
      </c>
      <c r="CU6" s="187" t="s">
        <v>59</v>
      </c>
      <c r="CV6" s="188" t="s">
        <v>57</v>
      </c>
      <c r="CW6" s="189" t="s">
        <v>57</v>
      </c>
      <c r="CX6" s="187" t="s">
        <v>90</v>
      </c>
      <c r="CY6" s="188" t="s">
        <v>57</v>
      </c>
      <c r="CZ6" s="189" t="s">
        <v>57</v>
      </c>
      <c r="DA6" s="187" t="s">
        <v>91</v>
      </c>
      <c r="DB6" s="188" t="s">
        <v>57</v>
      </c>
      <c r="DC6" s="189" t="s">
        <v>57</v>
      </c>
      <c r="DD6" s="187" t="s">
        <v>92</v>
      </c>
      <c r="DE6" s="188" t="s">
        <v>57</v>
      </c>
      <c r="DF6" s="189" t="s">
        <v>57</v>
      </c>
      <c r="DG6" s="187" t="s">
        <v>93</v>
      </c>
      <c r="DH6" s="188" t="s">
        <v>57</v>
      </c>
      <c r="DI6" s="189" t="s">
        <v>57</v>
      </c>
      <c r="DJ6" s="187" t="s">
        <v>94</v>
      </c>
      <c r="DK6" s="188" t="s">
        <v>57</v>
      </c>
      <c r="DL6" s="189" t="s">
        <v>57</v>
      </c>
      <c r="DM6" s="187" t="s">
        <v>95</v>
      </c>
      <c r="DN6" s="188" t="s">
        <v>57</v>
      </c>
      <c r="DO6" s="189" t="s">
        <v>57</v>
      </c>
    </row>
    <row r="7" spans="1:119" s="3" customFormat="1" ht="21" customHeight="1">
      <c r="A7" s="4"/>
      <c r="B7" s="5" t="s">
        <v>32</v>
      </c>
      <c r="C7" s="6" t="s">
        <v>17</v>
      </c>
      <c r="D7" s="7" t="s">
        <v>19</v>
      </c>
      <c r="E7" s="147" t="s">
        <v>32</v>
      </c>
      <c r="F7" s="6" t="s">
        <v>17</v>
      </c>
      <c r="G7" s="8" t="s">
        <v>19</v>
      </c>
      <c r="H7" s="5" t="s">
        <v>32</v>
      </c>
      <c r="I7" s="6" t="s">
        <v>17</v>
      </c>
      <c r="J7" s="7" t="s">
        <v>19</v>
      </c>
      <c r="K7" s="147" t="s">
        <v>32</v>
      </c>
      <c r="L7" s="6" t="s">
        <v>17</v>
      </c>
      <c r="M7" s="8" t="s">
        <v>19</v>
      </c>
      <c r="N7" s="5" t="s">
        <v>32</v>
      </c>
      <c r="O7" s="6" t="s">
        <v>17</v>
      </c>
      <c r="P7" s="7" t="s">
        <v>19</v>
      </c>
      <c r="Q7" s="147" t="s">
        <v>32</v>
      </c>
      <c r="R7" s="6" t="s">
        <v>17</v>
      </c>
      <c r="S7" s="8" t="s">
        <v>19</v>
      </c>
      <c r="T7" s="5" t="s">
        <v>32</v>
      </c>
      <c r="U7" s="6" t="s">
        <v>17</v>
      </c>
      <c r="V7" s="7" t="s">
        <v>19</v>
      </c>
      <c r="W7" s="147" t="s">
        <v>32</v>
      </c>
      <c r="X7" s="6" t="s">
        <v>17</v>
      </c>
      <c r="Y7" s="8" t="s">
        <v>19</v>
      </c>
      <c r="Z7" s="5" t="s">
        <v>32</v>
      </c>
      <c r="AA7" s="6" t="s">
        <v>17</v>
      </c>
      <c r="AB7" s="7" t="s">
        <v>19</v>
      </c>
      <c r="AC7" s="147" t="s">
        <v>32</v>
      </c>
      <c r="AD7" s="6" t="s">
        <v>17</v>
      </c>
      <c r="AE7" s="8" t="s">
        <v>19</v>
      </c>
      <c r="AF7" s="5" t="s">
        <v>32</v>
      </c>
      <c r="AG7" s="6" t="s">
        <v>17</v>
      </c>
      <c r="AH7" s="7" t="s">
        <v>19</v>
      </c>
      <c r="AI7" s="147" t="s">
        <v>32</v>
      </c>
      <c r="AJ7" s="6" t="s">
        <v>17</v>
      </c>
      <c r="AK7" s="8" t="s">
        <v>19</v>
      </c>
      <c r="AL7" s="5" t="s">
        <v>32</v>
      </c>
      <c r="AM7" s="6" t="s">
        <v>17</v>
      </c>
      <c r="AN7" s="7" t="s">
        <v>19</v>
      </c>
      <c r="AO7" s="147" t="s">
        <v>32</v>
      </c>
      <c r="AP7" s="6" t="s">
        <v>17</v>
      </c>
      <c r="AQ7" s="8" t="s">
        <v>19</v>
      </c>
      <c r="AR7" s="5" t="s">
        <v>32</v>
      </c>
      <c r="AS7" s="6" t="s">
        <v>17</v>
      </c>
      <c r="AT7" s="7" t="s">
        <v>19</v>
      </c>
      <c r="AU7" s="147" t="s">
        <v>32</v>
      </c>
      <c r="AV7" s="6" t="s">
        <v>17</v>
      </c>
      <c r="AW7" s="8" t="s">
        <v>19</v>
      </c>
      <c r="AX7" s="5" t="s">
        <v>32</v>
      </c>
      <c r="AY7" s="6" t="s">
        <v>17</v>
      </c>
      <c r="AZ7" s="7" t="s">
        <v>19</v>
      </c>
      <c r="BA7" s="147" t="s">
        <v>32</v>
      </c>
      <c r="BB7" s="6" t="s">
        <v>17</v>
      </c>
      <c r="BC7" s="8" t="s">
        <v>19</v>
      </c>
      <c r="BD7" s="5" t="s">
        <v>32</v>
      </c>
      <c r="BE7" s="6" t="s">
        <v>17</v>
      </c>
      <c r="BF7" s="7" t="s">
        <v>19</v>
      </c>
      <c r="BG7" s="147" t="s">
        <v>32</v>
      </c>
      <c r="BH7" s="6" t="s">
        <v>17</v>
      </c>
      <c r="BI7" s="8" t="s">
        <v>19</v>
      </c>
      <c r="BJ7" s="5" t="s">
        <v>32</v>
      </c>
      <c r="BK7" s="6" t="s">
        <v>17</v>
      </c>
      <c r="BL7" s="7" t="s">
        <v>19</v>
      </c>
      <c r="BM7" s="147" t="s">
        <v>32</v>
      </c>
      <c r="BN7" s="6" t="s">
        <v>17</v>
      </c>
      <c r="BO7" s="8" t="s">
        <v>19</v>
      </c>
      <c r="BP7" s="5" t="s">
        <v>32</v>
      </c>
      <c r="BQ7" s="6" t="s">
        <v>17</v>
      </c>
      <c r="BR7" s="7" t="s">
        <v>19</v>
      </c>
      <c r="BS7" s="147" t="s">
        <v>32</v>
      </c>
      <c r="BT7" s="6" t="s">
        <v>17</v>
      </c>
      <c r="BU7" s="8" t="s">
        <v>19</v>
      </c>
      <c r="BV7" s="5" t="s">
        <v>32</v>
      </c>
      <c r="BW7" s="6" t="s">
        <v>17</v>
      </c>
      <c r="BX7" s="7" t="s">
        <v>19</v>
      </c>
      <c r="BY7" s="147" t="s">
        <v>32</v>
      </c>
      <c r="BZ7" s="6" t="s">
        <v>17</v>
      </c>
      <c r="CA7" s="8" t="s">
        <v>19</v>
      </c>
      <c r="CB7" s="5" t="s">
        <v>32</v>
      </c>
      <c r="CC7" s="6" t="s">
        <v>17</v>
      </c>
      <c r="CD7" s="7" t="s">
        <v>19</v>
      </c>
      <c r="CE7" s="147" t="s">
        <v>32</v>
      </c>
      <c r="CF7" s="6" t="s">
        <v>17</v>
      </c>
      <c r="CG7" s="8" t="s">
        <v>19</v>
      </c>
      <c r="CH7" s="5" t="s">
        <v>32</v>
      </c>
      <c r="CI7" s="6" t="s">
        <v>17</v>
      </c>
      <c r="CJ7" s="7" t="s">
        <v>19</v>
      </c>
      <c r="CK7" s="147" t="s">
        <v>32</v>
      </c>
      <c r="CL7" s="6" t="s">
        <v>17</v>
      </c>
      <c r="CM7" s="8" t="s">
        <v>19</v>
      </c>
      <c r="CN7" s="5" t="s">
        <v>32</v>
      </c>
      <c r="CO7" s="6" t="s">
        <v>17</v>
      </c>
      <c r="CP7" s="7" t="s">
        <v>19</v>
      </c>
      <c r="CR7" s="5" t="s">
        <v>32</v>
      </c>
      <c r="CS7" s="6" t="s">
        <v>17</v>
      </c>
      <c r="CT7" s="7" t="s">
        <v>19</v>
      </c>
      <c r="CU7" s="5" t="s">
        <v>32</v>
      </c>
      <c r="CV7" s="6" t="s">
        <v>17</v>
      </c>
      <c r="CW7" s="7" t="s">
        <v>19</v>
      </c>
      <c r="CX7" s="5" t="s">
        <v>32</v>
      </c>
      <c r="CY7" s="6" t="s">
        <v>17</v>
      </c>
      <c r="CZ7" s="7" t="s">
        <v>19</v>
      </c>
      <c r="DA7" s="5" t="s">
        <v>32</v>
      </c>
      <c r="DB7" s="6" t="s">
        <v>17</v>
      </c>
      <c r="DC7" s="7" t="s">
        <v>19</v>
      </c>
      <c r="DD7" s="5" t="s">
        <v>32</v>
      </c>
      <c r="DE7" s="6" t="s">
        <v>17</v>
      </c>
      <c r="DF7" s="7" t="s">
        <v>19</v>
      </c>
      <c r="DG7" s="5" t="s">
        <v>32</v>
      </c>
      <c r="DH7" s="6" t="s">
        <v>17</v>
      </c>
      <c r="DI7" s="7" t="s">
        <v>19</v>
      </c>
      <c r="DJ7" s="5" t="s">
        <v>32</v>
      </c>
      <c r="DK7" s="6" t="s">
        <v>17</v>
      </c>
      <c r="DL7" s="7" t="s">
        <v>19</v>
      </c>
      <c r="DM7" s="5" t="s">
        <v>32</v>
      </c>
      <c r="DN7" s="6" t="s">
        <v>17</v>
      </c>
      <c r="DO7" s="7" t="s">
        <v>19</v>
      </c>
    </row>
    <row r="8" spans="1:119" ht="21" customHeight="1">
      <c r="A8" s="9" t="s">
        <v>33</v>
      </c>
      <c r="B8" s="136">
        <v>922584</v>
      </c>
      <c r="C8" s="141">
        <v>435051</v>
      </c>
      <c r="D8" s="151">
        <v>487533</v>
      </c>
      <c r="E8" s="148">
        <v>356729</v>
      </c>
      <c r="F8" s="141">
        <v>167947</v>
      </c>
      <c r="G8" s="154">
        <v>188782</v>
      </c>
      <c r="H8" s="157">
        <v>48369</v>
      </c>
      <c r="I8" s="141">
        <v>22548</v>
      </c>
      <c r="J8" s="151">
        <v>25821</v>
      </c>
      <c r="K8" s="148">
        <v>60818</v>
      </c>
      <c r="L8" s="141">
        <v>28621</v>
      </c>
      <c r="M8" s="154">
        <v>32197</v>
      </c>
      <c r="N8" s="157">
        <v>26538</v>
      </c>
      <c r="O8" s="141">
        <v>12576</v>
      </c>
      <c r="P8" s="151">
        <v>13962</v>
      </c>
      <c r="Q8" s="148">
        <v>23481</v>
      </c>
      <c r="R8" s="141">
        <v>11404</v>
      </c>
      <c r="S8" s="154">
        <v>12077</v>
      </c>
      <c r="T8" s="157">
        <v>69870</v>
      </c>
      <c r="U8" s="141">
        <v>32790</v>
      </c>
      <c r="V8" s="151">
        <v>37080</v>
      </c>
      <c r="W8" s="148">
        <v>27171</v>
      </c>
      <c r="X8" s="141">
        <v>12610</v>
      </c>
      <c r="Y8" s="154">
        <v>14561</v>
      </c>
      <c r="Z8" s="157">
        <v>58816</v>
      </c>
      <c r="AA8" s="141">
        <v>27815</v>
      </c>
      <c r="AB8" s="151">
        <v>31001</v>
      </c>
      <c r="AC8" s="148">
        <v>53967</v>
      </c>
      <c r="AD8" s="141">
        <v>25969</v>
      </c>
      <c r="AE8" s="154">
        <v>27998</v>
      </c>
      <c r="AF8" s="157">
        <v>8256</v>
      </c>
      <c r="AG8" s="141">
        <v>3796</v>
      </c>
      <c r="AH8" s="151">
        <v>4460</v>
      </c>
      <c r="AI8" s="148">
        <v>15967</v>
      </c>
      <c r="AJ8" s="141">
        <v>7428</v>
      </c>
      <c r="AK8" s="154">
        <v>8539</v>
      </c>
      <c r="AL8" s="157">
        <v>3856</v>
      </c>
      <c r="AM8" s="141">
        <v>1782</v>
      </c>
      <c r="AN8" s="151">
        <v>2074</v>
      </c>
      <c r="AO8" s="148">
        <v>2970</v>
      </c>
      <c r="AP8" s="141">
        <v>1499</v>
      </c>
      <c r="AQ8" s="154">
        <v>1471</v>
      </c>
      <c r="AR8" s="157">
        <v>11122</v>
      </c>
      <c r="AS8" s="141">
        <v>5196</v>
      </c>
      <c r="AT8" s="151">
        <v>5926</v>
      </c>
      <c r="AU8" s="148">
        <v>6781</v>
      </c>
      <c r="AV8" s="141">
        <v>3195</v>
      </c>
      <c r="AW8" s="154">
        <v>3586</v>
      </c>
      <c r="AX8" s="157">
        <v>25258</v>
      </c>
      <c r="AY8" s="141">
        <v>11953</v>
      </c>
      <c r="AZ8" s="151">
        <v>13305</v>
      </c>
      <c r="BA8" s="148">
        <v>6867</v>
      </c>
      <c r="BB8" s="141">
        <v>3217</v>
      </c>
      <c r="BC8" s="154">
        <v>3650</v>
      </c>
      <c r="BD8" s="157">
        <v>7673</v>
      </c>
      <c r="BE8" s="141">
        <v>3657</v>
      </c>
      <c r="BF8" s="151">
        <v>4016</v>
      </c>
      <c r="BG8" s="148">
        <v>5364</v>
      </c>
      <c r="BH8" s="141">
        <v>2685</v>
      </c>
      <c r="BI8" s="154">
        <v>2679</v>
      </c>
      <c r="BJ8" s="157">
        <v>7720</v>
      </c>
      <c r="BK8" s="141">
        <v>3660</v>
      </c>
      <c r="BL8" s="151">
        <v>4060</v>
      </c>
      <c r="BM8" s="148">
        <v>11818</v>
      </c>
      <c r="BN8" s="141">
        <v>5608</v>
      </c>
      <c r="BO8" s="154">
        <v>6210</v>
      </c>
      <c r="BP8" s="157">
        <v>9219</v>
      </c>
      <c r="BQ8" s="141">
        <v>4449</v>
      </c>
      <c r="BR8" s="151">
        <v>4770</v>
      </c>
      <c r="BS8" s="148">
        <v>20262</v>
      </c>
      <c r="BT8" s="141">
        <v>9440</v>
      </c>
      <c r="BU8" s="154">
        <v>10822</v>
      </c>
      <c r="BV8" s="157">
        <v>15236</v>
      </c>
      <c r="BW8" s="141">
        <v>7246</v>
      </c>
      <c r="BX8" s="151">
        <v>7990</v>
      </c>
      <c r="BY8" s="148">
        <v>3685</v>
      </c>
      <c r="BZ8" s="141">
        <v>1747</v>
      </c>
      <c r="CA8" s="154">
        <v>1938</v>
      </c>
      <c r="CB8" s="157">
        <v>14137</v>
      </c>
      <c r="CC8" s="141">
        <v>6531</v>
      </c>
      <c r="CD8" s="151">
        <v>7606</v>
      </c>
      <c r="CE8" s="148">
        <v>2791</v>
      </c>
      <c r="CF8" s="141">
        <v>1229</v>
      </c>
      <c r="CG8" s="154">
        <v>1562</v>
      </c>
      <c r="CH8" s="157">
        <v>2480</v>
      </c>
      <c r="CI8" s="141">
        <v>1130</v>
      </c>
      <c r="CJ8" s="151">
        <v>1350</v>
      </c>
      <c r="CK8" s="148">
        <v>404</v>
      </c>
      <c r="CL8" s="141">
        <v>183</v>
      </c>
      <c r="CM8" s="154">
        <v>221</v>
      </c>
      <c r="CN8" s="157">
        <v>14959</v>
      </c>
      <c r="CO8" s="141">
        <v>7140</v>
      </c>
      <c r="CP8" s="137">
        <v>7819</v>
      </c>
      <c r="CR8" s="167">
        <f>E8+H8+K8+N8+Q8+T8+W8+Z8+AC8</f>
        <v>725759</v>
      </c>
      <c r="CS8" s="168">
        <f>F8+I8+L8+O8+R8+U8+X8+AA8+AD8</f>
        <v>342280</v>
      </c>
      <c r="CT8" s="169">
        <f>G8+J8+M8+P8+S8+V8+Y8+AB8+AE8</f>
        <v>383479</v>
      </c>
      <c r="CU8" s="167">
        <f>AF8+AI8+AL8+AO8+AR8+AU8+AX8+BA8+BD8+BG8+BJ8+BM8+BP8+BS8+BV8+BY8+CB8+CE8+CH8+CK8+CN8</f>
        <v>196825</v>
      </c>
      <c r="CV8" s="168">
        <f>AG8+AJ8+AM8+AP8+AS8+AV8+AY8+BB8+BE8+BH8+BK8+BN8+BQ8+BT8+BW8+BZ8+CC8+CF8+CI8+CL8+CO8</f>
        <v>92771</v>
      </c>
      <c r="CW8" s="169">
        <f>AH8+AK8+AN8+AQ8+AT8+AW8+AZ8+BC8+BF8+BI8+BL8+BO8+BR8+BU8+BX8+CA8+CD8+CG8+CJ8+CM8+CP8</f>
        <v>104054</v>
      </c>
      <c r="CX8" s="16">
        <f>AF8</f>
        <v>8256</v>
      </c>
      <c r="CY8" s="17">
        <f>AG8</f>
        <v>3796</v>
      </c>
      <c r="CZ8" s="18">
        <f>AH8</f>
        <v>4460</v>
      </c>
      <c r="DA8" s="16">
        <f>AI8+AL8+AO8</f>
        <v>22793</v>
      </c>
      <c r="DB8" s="17">
        <f>AJ8+AM8+AP8</f>
        <v>10709</v>
      </c>
      <c r="DC8" s="18">
        <f>AK8+AN8+AQ8</f>
        <v>12084</v>
      </c>
      <c r="DD8" s="16">
        <f>AR8+AU8+AX8</f>
        <v>43161</v>
      </c>
      <c r="DE8" s="17">
        <f>AS8+AV8+AY8</f>
        <v>20344</v>
      </c>
      <c r="DF8" s="18">
        <f>AT8+AW8+AZ8</f>
        <v>22817</v>
      </c>
      <c r="DG8" s="16">
        <f>BA8+BD8+BG8+BJ8+BM8+BP8</f>
        <v>48661</v>
      </c>
      <c r="DH8" s="17">
        <f>BB8+BE8+BH8+BK8+BN8+BQ8</f>
        <v>23276</v>
      </c>
      <c r="DI8" s="18">
        <f>BC8+BF8+BI8+BL8+BO8+BR8</f>
        <v>25385</v>
      </c>
      <c r="DJ8" s="16">
        <f>BS8+BV8+BY8</f>
        <v>39183</v>
      </c>
      <c r="DK8" s="17">
        <f>BT8+BW8+BZ8</f>
        <v>18433</v>
      </c>
      <c r="DL8" s="18">
        <f>BU8+BX8+CA8</f>
        <v>20750</v>
      </c>
      <c r="DM8" s="16">
        <f>CB8+CE8+CH8+CK8+CN8</f>
        <v>34771</v>
      </c>
      <c r="DN8" s="17">
        <f>CC8+CF8+CI8+CL8+CO8</f>
        <v>16213</v>
      </c>
      <c r="DO8" s="18">
        <f>CD8+CG8+CJ8+CM8+CP8</f>
        <v>18558</v>
      </c>
    </row>
    <row r="9" spans="1:119" ht="21" customHeight="1">
      <c r="A9" s="10" t="s">
        <v>34</v>
      </c>
      <c r="B9" s="135">
        <v>30472</v>
      </c>
      <c r="C9" s="142">
        <v>15646</v>
      </c>
      <c r="D9" s="152">
        <v>14826</v>
      </c>
      <c r="E9" s="149">
        <v>12965</v>
      </c>
      <c r="F9" s="142">
        <v>6615</v>
      </c>
      <c r="G9" s="155">
        <v>6350</v>
      </c>
      <c r="H9" s="158">
        <v>1380</v>
      </c>
      <c r="I9" s="142">
        <v>716</v>
      </c>
      <c r="J9" s="152">
        <v>664</v>
      </c>
      <c r="K9" s="149">
        <v>1890</v>
      </c>
      <c r="L9" s="142">
        <v>963</v>
      </c>
      <c r="M9" s="155">
        <v>927</v>
      </c>
      <c r="N9" s="158">
        <v>713</v>
      </c>
      <c r="O9" s="142">
        <v>366</v>
      </c>
      <c r="P9" s="152">
        <v>347</v>
      </c>
      <c r="Q9" s="149">
        <v>705</v>
      </c>
      <c r="R9" s="142">
        <v>354</v>
      </c>
      <c r="S9" s="155">
        <v>351</v>
      </c>
      <c r="T9" s="158">
        <v>2206</v>
      </c>
      <c r="U9" s="142">
        <v>1130</v>
      </c>
      <c r="V9" s="152">
        <v>1076</v>
      </c>
      <c r="W9" s="149">
        <v>833</v>
      </c>
      <c r="X9" s="142">
        <v>415</v>
      </c>
      <c r="Y9" s="155">
        <v>418</v>
      </c>
      <c r="Z9" s="158">
        <v>1716</v>
      </c>
      <c r="AA9" s="142">
        <v>866</v>
      </c>
      <c r="AB9" s="152">
        <v>850</v>
      </c>
      <c r="AC9" s="149">
        <v>2168</v>
      </c>
      <c r="AD9" s="142">
        <v>1171</v>
      </c>
      <c r="AE9" s="155">
        <v>997</v>
      </c>
      <c r="AF9" s="158">
        <v>139</v>
      </c>
      <c r="AG9" s="142">
        <v>78</v>
      </c>
      <c r="AH9" s="152">
        <v>61</v>
      </c>
      <c r="AI9" s="149">
        <v>449</v>
      </c>
      <c r="AJ9" s="142">
        <v>233</v>
      </c>
      <c r="AK9" s="155">
        <v>216</v>
      </c>
      <c r="AL9" s="158">
        <v>74</v>
      </c>
      <c r="AM9" s="142">
        <v>35</v>
      </c>
      <c r="AN9" s="152">
        <v>39</v>
      </c>
      <c r="AO9" s="149">
        <v>67</v>
      </c>
      <c r="AP9" s="142">
        <v>40</v>
      </c>
      <c r="AQ9" s="155">
        <v>27</v>
      </c>
      <c r="AR9" s="158">
        <v>289</v>
      </c>
      <c r="AS9" s="142">
        <v>136</v>
      </c>
      <c r="AT9" s="152">
        <v>153</v>
      </c>
      <c r="AU9" s="149">
        <v>208</v>
      </c>
      <c r="AV9" s="142">
        <v>112</v>
      </c>
      <c r="AW9" s="155">
        <v>96</v>
      </c>
      <c r="AX9" s="158">
        <v>975</v>
      </c>
      <c r="AY9" s="142">
        <v>519</v>
      </c>
      <c r="AZ9" s="152">
        <v>456</v>
      </c>
      <c r="BA9" s="149">
        <v>196</v>
      </c>
      <c r="BB9" s="142">
        <v>98</v>
      </c>
      <c r="BC9" s="155">
        <v>98</v>
      </c>
      <c r="BD9" s="158">
        <v>380</v>
      </c>
      <c r="BE9" s="142">
        <v>199</v>
      </c>
      <c r="BF9" s="152">
        <v>181</v>
      </c>
      <c r="BG9" s="149">
        <v>121</v>
      </c>
      <c r="BH9" s="142">
        <v>63</v>
      </c>
      <c r="BI9" s="155">
        <v>58</v>
      </c>
      <c r="BJ9" s="158">
        <v>253</v>
      </c>
      <c r="BK9" s="142">
        <v>122</v>
      </c>
      <c r="BL9" s="152">
        <v>131</v>
      </c>
      <c r="BM9" s="149">
        <v>400</v>
      </c>
      <c r="BN9" s="142">
        <v>207</v>
      </c>
      <c r="BO9" s="155">
        <v>193</v>
      </c>
      <c r="BP9" s="158">
        <v>307</v>
      </c>
      <c r="BQ9" s="142">
        <v>151</v>
      </c>
      <c r="BR9" s="152">
        <v>156</v>
      </c>
      <c r="BS9" s="149">
        <v>514</v>
      </c>
      <c r="BT9" s="142">
        <v>258</v>
      </c>
      <c r="BU9" s="155">
        <v>256</v>
      </c>
      <c r="BV9" s="158">
        <v>629</v>
      </c>
      <c r="BW9" s="142">
        <v>321</v>
      </c>
      <c r="BX9" s="152">
        <v>308</v>
      </c>
      <c r="BY9" s="149">
        <v>77</v>
      </c>
      <c r="BZ9" s="142">
        <v>38</v>
      </c>
      <c r="CA9" s="155">
        <v>39</v>
      </c>
      <c r="CB9" s="158">
        <v>359</v>
      </c>
      <c r="CC9" s="142">
        <v>197</v>
      </c>
      <c r="CD9" s="152">
        <v>162</v>
      </c>
      <c r="CE9" s="149">
        <v>59</v>
      </c>
      <c r="CF9" s="142">
        <v>27</v>
      </c>
      <c r="CG9" s="155">
        <v>32</v>
      </c>
      <c r="CH9" s="158">
        <v>46</v>
      </c>
      <c r="CI9" s="142">
        <v>30</v>
      </c>
      <c r="CJ9" s="152">
        <v>16</v>
      </c>
      <c r="CK9" s="149">
        <v>13</v>
      </c>
      <c r="CL9" s="142">
        <v>4</v>
      </c>
      <c r="CM9" s="155">
        <v>9</v>
      </c>
      <c r="CN9" s="158">
        <v>341</v>
      </c>
      <c r="CO9" s="142">
        <v>182</v>
      </c>
      <c r="CP9" s="138">
        <v>159</v>
      </c>
      <c r="CR9" s="12">
        <f t="shared" ref="CR9:CR30" si="0">E9+H9+K9+N9+Q9+T9+W9+Z9+AC9</f>
        <v>24576</v>
      </c>
      <c r="CS9" s="13">
        <f t="shared" ref="CS9:CS30" si="1">F9+I9+L9+O9+R9+U9+X9+AA9+AD9</f>
        <v>12596</v>
      </c>
      <c r="CT9" s="14">
        <f t="shared" ref="CT9:CT30" si="2">G9+J9+M9+P9+S9+V9+Y9+AB9+AE9</f>
        <v>11980</v>
      </c>
      <c r="CU9" s="12">
        <f t="shared" ref="CU9:CU30" si="3">AF9+AI9+AL9+AO9+AR9+AU9+AX9+BA9+BD9+BG9+BJ9+BM9+BP9+BS9+BV9+BY9+CB9+CE9+CH9+CK9+CN9</f>
        <v>5896</v>
      </c>
      <c r="CV9" s="13">
        <f t="shared" ref="CV9:CV30" si="4">AG9+AJ9+AM9+AP9+AS9+AV9+AY9+BB9+BE9+BH9+BK9+BN9+BQ9+BT9+BW9+BZ9+CC9+CF9+CI9+CL9+CO9</f>
        <v>3050</v>
      </c>
      <c r="CW9" s="14">
        <f t="shared" ref="CW9:CW30" si="5">AH9+AK9+AN9+AQ9+AT9+AW9+AZ9+BC9+BF9+BI9+BL9+BO9+BR9+BU9+BX9+CA9+CD9+CG9+CJ9+CM9+CP9</f>
        <v>2846</v>
      </c>
      <c r="CX9" s="19">
        <f t="shared" ref="CX9:CX30" si="6">AF9</f>
        <v>139</v>
      </c>
      <c r="CY9" s="20">
        <f t="shared" ref="CY9:CY30" si="7">AG9</f>
        <v>78</v>
      </c>
      <c r="CZ9" s="21">
        <f t="shared" ref="CZ9:CZ30" si="8">AH9</f>
        <v>61</v>
      </c>
      <c r="DA9" s="19">
        <f t="shared" ref="DA9:DA30" si="9">AI9+AL9+AO9</f>
        <v>590</v>
      </c>
      <c r="DB9" s="20">
        <f t="shared" ref="DB9:DB30" si="10">AJ9+AM9+AP9</f>
        <v>308</v>
      </c>
      <c r="DC9" s="21">
        <f t="shared" ref="DC9:DC30" si="11">AK9+AN9+AQ9</f>
        <v>282</v>
      </c>
      <c r="DD9" s="19">
        <f t="shared" ref="DD9:DD30" si="12">AR9+AU9+AX9</f>
        <v>1472</v>
      </c>
      <c r="DE9" s="20">
        <f t="shared" ref="DE9:DE30" si="13">AS9+AV9+AY9</f>
        <v>767</v>
      </c>
      <c r="DF9" s="21">
        <f t="shared" ref="DF9:DF30" si="14">AT9+AW9+AZ9</f>
        <v>705</v>
      </c>
      <c r="DG9" s="19">
        <f t="shared" ref="DG9:DG29" si="15">BA9+BD9+BG9+BJ9+BM9+BP9</f>
        <v>1657</v>
      </c>
      <c r="DH9" s="20">
        <f t="shared" ref="DH9:DH28" si="16">BB9+BE9+BH9+BK9+BN9+BQ9</f>
        <v>840</v>
      </c>
      <c r="DI9" s="21">
        <f t="shared" ref="DI9:DI28" si="17">BC9+BF9+BI9+BL9+BO9+BR9</f>
        <v>817</v>
      </c>
      <c r="DJ9" s="19">
        <f t="shared" ref="DJ9:DJ29" si="18">BS9+BV9+BY9</f>
        <v>1220</v>
      </c>
      <c r="DK9" s="20">
        <f t="shared" ref="DK9:DK28" si="19">BT9+BW9+BZ9</f>
        <v>617</v>
      </c>
      <c r="DL9" s="21">
        <f t="shared" ref="DL9:DL29" si="20">BU9+BX9+CA9</f>
        <v>603</v>
      </c>
      <c r="DM9" s="19">
        <f t="shared" ref="DM9:DM30" si="21">CB9+CE9+CH9+CK9+CN9</f>
        <v>818</v>
      </c>
      <c r="DN9" s="20">
        <f t="shared" ref="DN9:DN30" si="22">CC9+CF9+CI9+CL9+CO9</f>
        <v>440</v>
      </c>
      <c r="DO9" s="21">
        <f t="shared" ref="DO9:DO30" si="23">CD9+CG9+CJ9+CM9+CP9</f>
        <v>378</v>
      </c>
    </row>
    <row r="10" spans="1:119" ht="21" customHeight="1">
      <c r="A10" s="11" t="s">
        <v>35</v>
      </c>
      <c r="B10" s="135">
        <v>36056</v>
      </c>
      <c r="C10" s="142">
        <v>18341</v>
      </c>
      <c r="D10" s="152">
        <v>17715</v>
      </c>
      <c r="E10" s="149">
        <v>14430</v>
      </c>
      <c r="F10" s="142">
        <v>7372</v>
      </c>
      <c r="G10" s="155">
        <v>7058</v>
      </c>
      <c r="H10" s="158">
        <v>1675</v>
      </c>
      <c r="I10" s="142">
        <v>832</v>
      </c>
      <c r="J10" s="152">
        <v>843</v>
      </c>
      <c r="K10" s="149">
        <v>2368</v>
      </c>
      <c r="L10" s="142">
        <v>1183</v>
      </c>
      <c r="M10" s="155">
        <v>1185</v>
      </c>
      <c r="N10" s="158">
        <v>946</v>
      </c>
      <c r="O10" s="142">
        <v>471</v>
      </c>
      <c r="P10" s="152">
        <v>475</v>
      </c>
      <c r="Q10" s="149">
        <v>890</v>
      </c>
      <c r="R10" s="142">
        <v>462</v>
      </c>
      <c r="S10" s="155">
        <v>428</v>
      </c>
      <c r="T10" s="158">
        <v>2701</v>
      </c>
      <c r="U10" s="142">
        <v>1358</v>
      </c>
      <c r="V10" s="152">
        <v>1343</v>
      </c>
      <c r="W10" s="149">
        <v>975</v>
      </c>
      <c r="X10" s="142">
        <v>502</v>
      </c>
      <c r="Y10" s="155">
        <v>473</v>
      </c>
      <c r="Z10" s="158">
        <v>2305</v>
      </c>
      <c r="AA10" s="142">
        <v>1153</v>
      </c>
      <c r="AB10" s="152">
        <v>1152</v>
      </c>
      <c r="AC10" s="149">
        <v>2481</v>
      </c>
      <c r="AD10" s="142">
        <v>1293</v>
      </c>
      <c r="AE10" s="155">
        <v>1188</v>
      </c>
      <c r="AF10" s="158">
        <v>216</v>
      </c>
      <c r="AG10" s="142">
        <v>99</v>
      </c>
      <c r="AH10" s="152">
        <v>117</v>
      </c>
      <c r="AI10" s="149">
        <v>586</v>
      </c>
      <c r="AJ10" s="142">
        <v>299</v>
      </c>
      <c r="AK10" s="155">
        <v>287</v>
      </c>
      <c r="AL10" s="158">
        <v>86</v>
      </c>
      <c r="AM10" s="142">
        <v>49</v>
      </c>
      <c r="AN10" s="152">
        <v>37</v>
      </c>
      <c r="AO10" s="149">
        <v>89</v>
      </c>
      <c r="AP10" s="142">
        <v>47</v>
      </c>
      <c r="AQ10" s="155">
        <v>42</v>
      </c>
      <c r="AR10" s="158">
        <v>425</v>
      </c>
      <c r="AS10" s="142">
        <v>237</v>
      </c>
      <c r="AT10" s="152">
        <v>188</v>
      </c>
      <c r="AU10" s="149">
        <v>273</v>
      </c>
      <c r="AV10" s="142">
        <v>144</v>
      </c>
      <c r="AW10" s="155">
        <v>129</v>
      </c>
      <c r="AX10" s="158">
        <v>1125</v>
      </c>
      <c r="AY10" s="142">
        <v>542</v>
      </c>
      <c r="AZ10" s="152">
        <v>583</v>
      </c>
      <c r="BA10" s="149">
        <v>234</v>
      </c>
      <c r="BB10" s="142">
        <v>129</v>
      </c>
      <c r="BC10" s="155">
        <v>105</v>
      </c>
      <c r="BD10" s="158">
        <v>409</v>
      </c>
      <c r="BE10" s="142">
        <v>224</v>
      </c>
      <c r="BF10" s="152">
        <v>185</v>
      </c>
      <c r="BG10" s="149">
        <v>160</v>
      </c>
      <c r="BH10" s="142">
        <v>85</v>
      </c>
      <c r="BI10" s="155">
        <v>75</v>
      </c>
      <c r="BJ10" s="158">
        <v>310</v>
      </c>
      <c r="BK10" s="142">
        <v>152</v>
      </c>
      <c r="BL10" s="152">
        <v>158</v>
      </c>
      <c r="BM10" s="149">
        <v>446</v>
      </c>
      <c r="BN10" s="142">
        <v>211</v>
      </c>
      <c r="BO10" s="155">
        <v>235</v>
      </c>
      <c r="BP10" s="158">
        <v>368</v>
      </c>
      <c r="BQ10" s="142">
        <v>200</v>
      </c>
      <c r="BR10" s="152">
        <v>168</v>
      </c>
      <c r="BS10" s="149">
        <v>648</v>
      </c>
      <c r="BT10" s="142">
        <v>320</v>
      </c>
      <c r="BU10" s="155">
        <v>328</v>
      </c>
      <c r="BV10" s="158">
        <v>726</v>
      </c>
      <c r="BW10" s="142">
        <v>371</v>
      </c>
      <c r="BX10" s="152">
        <v>355</v>
      </c>
      <c r="BY10" s="149">
        <v>101</v>
      </c>
      <c r="BZ10" s="142">
        <v>55</v>
      </c>
      <c r="CA10" s="155">
        <v>46</v>
      </c>
      <c r="CB10" s="158">
        <v>490</v>
      </c>
      <c r="CC10" s="142">
        <v>254</v>
      </c>
      <c r="CD10" s="152">
        <v>236</v>
      </c>
      <c r="CE10" s="149">
        <v>78</v>
      </c>
      <c r="CF10" s="142">
        <v>33</v>
      </c>
      <c r="CG10" s="155">
        <v>45</v>
      </c>
      <c r="CH10" s="158">
        <v>65</v>
      </c>
      <c r="CI10" s="142">
        <v>32</v>
      </c>
      <c r="CJ10" s="152">
        <v>33</v>
      </c>
      <c r="CK10" s="149">
        <v>20</v>
      </c>
      <c r="CL10" s="142">
        <v>9</v>
      </c>
      <c r="CM10" s="155">
        <v>11</v>
      </c>
      <c r="CN10" s="158">
        <v>430</v>
      </c>
      <c r="CO10" s="142">
        <v>223</v>
      </c>
      <c r="CP10" s="138">
        <v>207</v>
      </c>
      <c r="CR10" s="12">
        <f t="shared" si="0"/>
        <v>28771</v>
      </c>
      <c r="CS10" s="13">
        <f t="shared" si="1"/>
        <v>14626</v>
      </c>
      <c r="CT10" s="14">
        <f t="shared" si="2"/>
        <v>14145</v>
      </c>
      <c r="CU10" s="12">
        <f t="shared" si="3"/>
        <v>7285</v>
      </c>
      <c r="CV10" s="13">
        <f t="shared" si="4"/>
        <v>3715</v>
      </c>
      <c r="CW10" s="14">
        <f t="shared" si="5"/>
        <v>3570</v>
      </c>
      <c r="CX10" s="22">
        <f t="shared" si="6"/>
        <v>216</v>
      </c>
      <c r="CY10" s="23">
        <f t="shared" si="7"/>
        <v>99</v>
      </c>
      <c r="CZ10" s="24">
        <f t="shared" si="8"/>
        <v>117</v>
      </c>
      <c r="DA10" s="22">
        <f t="shared" si="9"/>
        <v>761</v>
      </c>
      <c r="DB10" s="23">
        <f t="shared" si="10"/>
        <v>395</v>
      </c>
      <c r="DC10" s="24">
        <f t="shared" si="11"/>
        <v>366</v>
      </c>
      <c r="DD10" s="22">
        <f t="shared" si="12"/>
        <v>1823</v>
      </c>
      <c r="DE10" s="23">
        <f t="shared" si="13"/>
        <v>923</v>
      </c>
      <c r="DF10" s="24">
        <f t="shared" si="14"/>
        <v>900</v>
      </c>
      <c r="DG10" s="22">
        <f t="shared" si="15"/>
        <v>1927</v>
      </c>
      <c r="DH10" s="23">
        <f t="shared" si="16"/>
        <v>1001</v>
      </c>
      <c r="DI10" s="24">
        <f t="shared" si="17"/>
        <v>926</v>
      </c>
      <c r="DJ10" s="22">
        <f t="shared" si="18"/>
        <v>1475</v>
      </c>
      <c r="DK10" s="23">
        <f t="shared" si="19"/>
        <v>746</v>
      </c>
      <c r="DL10" s="24">
        <f t="shared" si="20"/>
        <v>729</v>
      </c>
      <c r="DM10" s="22">
        <f t="shared" si="21"/>
        <v>1083</v>
      </c>
      <c r="DN10" s="23">
        <f t="shared" si="22"/>
        <v>551</v>
      </c>
      <c r="DO10" s="24">
        <f t="shared" si="23"/>
        <v>532</v>
      </c>
    </row>
    <row r="11" spans="1:119" ht="21" customHeight="1">
      <c r="A11" s="11" t="s">
        <v>36</v>
      </c>
      <c r="B11" s="135">
        <v>38832</v>
      </c>
      <c r="C11" s="142">
        <v>19897</v>
      </c>
      <c r="D11" s="152">
        <v>18935</v>
      </c>
      <c r="E11" s="149">
        <v>14945</v>
      </c>
      <c r="F11" s="142">
        <v>7614</v>
      </c>
      <c r="G11" s="155">
        <v>7331</v>
      </c>
      <c r="H11" s="158">
        <v>1812</v>
      </c>
      <c r="I11" s="142">
        <v>918</v>
      </c>
      <c r="J11" s="152">
        <v>894</v>
      </c>
      <c r="K11" s="149">
        <v>2699</v>
      </c>
      <c r="L11" s="142">
        <v>1397</v>
      </c>
      <c r="M11" s="155">
        <v>1302</v>
      </c>
      <c r="N11" s="158">
        <v>1110</v>
      </c>
      <c r="O11" s="142">
        <v>599</v>
      </c>
      <c r="P11" s="152">
        <v>511</v>
      </c>
      <c r="Q11" s="149">
        <v>901</v>
      </c>
      <c r="R11" s="142">
        <v>466</v>
      </c>
      <c r="S11" s="155">
        <v>435</v>
      </c>
      <c r="T11" s="158">
        <v>3037</v>
      </c>
      <c r="U11" s="142">
        <v>1477</v>
      </c>
      <c r="V11" s="152">
        <v>1560</v>
      </c>
      <c r="W11" s="149">
        <v>1061</v>
      </c>
      <c r="X11" s="142">
        <v>577</v>
      </c>
      <c r="Y11" s="155">
        <v>484</v>
      </c>
      <c r="Z11" s="158">
        <v>2532</v>
      </c>
      <c r="AA11" s="142">
        <v>1274</v>
      </c>
      <c r="AB11" s="152">
        <v>1258</v>
      </c>
      <c r="AC11" s="149">
        <v>2646</v>
      </c>
      <c r="AD11" s="142">
        <v>1367</v>
      </c>
      <c r="AE11" s="155">
        <v>1279</v>
      </c>
      <c r="AF11" s="158">
        <v>230</v>
      </c>
      <c r="AG11" s="142">
        <v>122</v>
      </c>
      <c r="AH11" s="152">
        <v>108</v>
      </c>
      <c r="AI11" s="149">
        <v>608</v>
      </c>
      <c r="AJ11" s="142">
        <v>297</v>
      </c>
      <c r="AK11" s="155">
        <v>311</v>
      </c>
      <c r="AL11" s="158">
        <v>126</v>
      </c>
      <c r="AM11" s="142">
        <v>65</v>
      </c>
      <c r="AN11" s="152">
        <v>61</v>
      </c>
      <c r="AO11" s="149">
        <v>71</v>
      </c>
      <c r="AP11" s="142">
        <v>40</v>
      </c>
      <c r="AQ11" s="155">
        <v>31</v>
      </c>
      <c r="AR11" s="158">
        <v>471</v>
      </c>
      <c r="AS11" s="142">
        <v>242</v>
      </c>
      <c r="AT11" s="152">
        <v>229</v>
      </c>
      <c r="AU11" s="149">
        <v>337</v>
      </c>
      <c r="AV11" s="142">
        <v>169</v>
      </c>
      <c r="AW11" s="155">
        <v>168</v>
      </c>
      <c r="AX11" s="158">
        <v>1173</v>
      </c>
      <c r="AY11" s="142">
        <v>604</v>
      </c>
      <c r="AZ11" s="152">
        <v>569</v>
      </c>
      <c r="BA11" s="149">
        <v>260</v>
      </c>
      <c r="BB11" s="142">
        <v>116</v>
      </c>
      <c r="BC11" s="155">
        <v>144</v>
      </c>
      <c r="BD11" s="158">
        <v>408</v>
      </c>
      <c r="BE11" s="142">
        <v>218</v>
      </c>
      <c r="BF11" s="152">
        <v>190</v>
      </c>
      <c r="BG11" s="149">
        <v>219</v>
      </c>
      <c r="BH11" s="142">
        <v>117</v>
      </c>
      <c r="BI11" s="155">
        <v>102</v>
      </c>
      <c r="BJ11" s="158">
        <v>379</v>
      </c>
      <c r="BK11" s="142">
        <v>203</v>
      </c>
      <c r="BL11" s="152">
        <v>176</v>
      </c>
      <c r="BM11" s="149">
        <v>581</v>
      </c>
      <c r="BN11" s="142">
        <v>310</v>
      </c>
      <c r="BO11" s="155">
        <v>271</v>
      </c>
      <c r="BP11" s="158">
        <v>418</v>
      </c>
      <c r="BQ11" s="142">
        <v>214</v>
      </c>
      <c r="BR11" s="152">
        <v>204</v>
      </c>
      <c r="BS11" s="149">
        <v>778</v>
      </c>
      <c r="BT11" s="142">
        <v>395</v>
      </c>
      <c r="BU11" s="155">
        <v>383</v>
      </c>
      <c r="BV11" s="158">
        <v>793</v>
      </c>
      <c r="BW11" s="142">
        <v>431</v>
      </c>
      <c r="BX11" s="152">
        <v>362</v>
      </c>
      <c r="BY11" s="149">
        <v>123</v>
      </c>
      <c r="BZ11" s="142">
        <v>74</v>
      </c>
      <c r="CA11" s="155">
        <v>49</v>
      </c>
      <c r="CB11" s="158">
        <v>502</v>
      </c>
      <c r="CC11" s="142">
        <v>247</v>
      </c>
      <c r="CD11" s="152">
        <v>255</v>
      </c>
      <c r="CE11" s="149">
        <v>65</v>
      </c>
      <c r="CF11" s="142">
        <v>41</v>
      </c>
      <c r="CG11" s="155">
        <v>24</v>
      </c>
      <c r="CH11" s="158">
        <v>73</v>
      </c>
      <c r="CI11" s="142">
        <v>44</v>
      </c>
      <c r="CJ11" s="152">
        <v>29</v>
      </c>
      <c r="CK11" s="149">
        <v>7</v>
      </c>
      <c r="CL11" s="142">
        <v>1</v>
      </c>
      <c r="CM11" s="155">
        <v>6</v>
      </c>
      <c r="CN11" s="158">
        <v>467</v>
      </c>
      <c r="CO11" s="142">
        <v>258</v>
      </c>
      <c r="CP11" s="138">
        <v>209</v>
      </c>
      <c r="CR11" s="12">
        <f t="shared" si="0"/>
        <v>30743</v>
      </c>
      <c r="CS11" s="13">
        <f t="shared" si="1"/>
        <v>15689</v>
      </c>
      <c r="CT11" s="14">
        <f t="shared" si="2"/>
        <v>15054</v>
      </c>
      <c r="CU11" s="12">
        <f t="shared" si="3"/>
        <v>8089</v>
      </c>
      <c r="CV11" s="13">
        <f t="shared" si="4"/>
        <v>4208</v>
      </c>
      <c r="CW11" s="14">
        <f t="shared" si="5"/>
        <v>3881</v>
      </c>
      <c r="CX11" s="22">
        <f t="shared" si="6"/>
        <v>230</v>
      </c>
      <c r="CY11" s="23">
        <f t="shared" si="7"/>
        <v>122</v>
      </c>
      <c r="CZ11" s="24">
        <f t="shared" si="8"/>
        <v>108</v>
      </c>
      <c r="DA11" s="22">
        <f t="shared" si="9"/>
        <v>805</v>
      </c>
      <c r="DB11" s="23">
        <f t="shared" si="10"/>
        <v>402</v>
      </c>
      <c r="DC11" s="24">
        <f t="shared" si="11"/>
        <v>403</v>
      </c>
      <c r="DD11" s="22">
        <f t="shared" si="12"/>
        <v>1981</v>
      </c>
      <c r="DE11" s="23">
        <f t="shared" si="13"/>
        <v>1015</v>
      </c>
      <c r="DF11" s="24">
        <f t="shared" si="14"/>
        <v>966</v>
      </c>
      <c r="DG11" s="22">
        <f t="shared" si="15"/>
        <v>2265</v>
      </c>
      <c r="DH11" s="23">
        <f t="shared" si="16"/>
        <v>1178</v>
      </c>
      <c r="DI11" s="24">
        <f t="shared" si="17"/>
        <v>1087</v>
      </c>
      <c r="DJ11" s="22">
        <f t="shared" si="18"/>
        <v>1694</v>
      </c>
      <c r="DK11" s="23">
        <f t="shared" si="19"/>
        <v>900</v>
      </c>
      <c r="DL11" s="24">
        <f t="shared" si="20"/>
        <v>794</v>
      </c>
      <c r="DM11" s="22">
        <f t="shared" si="21"/>
        <v>1114</v>
      </c>
      <c r="DN11" s="23">
        <f t="shared" si="22"/>
        <v>591</v>
      </c>
      <c r="DO11" s="24">
        <f t="shared" si="23"/>
        <v>523</v>
      </c>
    </row>
    <row r="12" spans="1:119" ht="21" customHeight="1">
      <c r="A12" s="11" t="s">
        <v>37</v>
      </c>
      <c r="B12" s="135">
        <v>39950</v>
      </c>
      <c r="C12" s="142">
        <v>20719</v>
      </c>
      <c r="D12" s="152">
        <v>19231</v>
      </c>
      <c r="E12" s="149">
        <v>15446</v>
      </c>
      <c r="F12" s="142">
        <v>7927</v>
      </c>
      <c r="G12" s="155">
        <v>7519</v>
      </c>
      <c r="H12" s="158">
        <v>1962</v>
      </c>
      <c r="I12" s="142">
        <v>978</v>
      </c>
      <c r="J12" s="152">
        <v>984</v>
      </c>
      <c r="K12" s="149">
        <v>2857</v>
      </c>
      <c r="L12" s="142">
        <v>1462</v>
      </c>
      <c r="M12" s="155">
        <v>1395</v>
      </c>
      <c r="N12" s="158">
        <v>1233</v>
      </c>
      <c r="O12" s="142">
        <v>665</v>
      </c>
      <c r="P12" s="152">
        <v>568</v>
      </c>
      <c r="Q12" s="149">
        <v>1421</v>
      </c>
      <c r="R12" s="142">
        <v>847</v>
      </c>
      <c r="S12" s="155">
        <v>574</v>
      </c>
      <c r="T12" s="158">
        <v>2799</v>
      </c>
      <c r="U12" s="142">
        <v>1363</v>
      </c>
      <c r="V12" s="152">
        <v>1436</v>
      </c>
      <c r="W12" s="149">
        <v>999</v>
      </c>
      <c r="X12" s="142">
        <v>526</v>
      </c>
      <c r="Y12" s="155">
        <v>473</v>
      </c>
      <c r="Z12" s="158">
        <v>2606</v>
      </c>
      <c r="AA12" s="142">
        <v>1367</v>
      </c>
      <c r="AB12" s="152">
        <v>1239</v>
      </c>
      <c r="AC12" s="149">
        <v>2891</v>
      </c>
      <c r="AD12" s="142">
        <v>1473</v>
      </c>
      <c r="AE12" s="155">
        <v>1418</v>
      </c>
      <c r="AF12" s="158">
        <v>257</v>
      </c>
      <c r="AG12" s="142">
        <v>124</v>
      </c>
      <c r="AH12" s="152">
        <v>133</v>
      </c>
      <c r="AI12" s="149">
        <v>644</v>
      </c>
      <c r="AJ12" s="142">
        <v>351</v>
      </c>
      <c r="AK12" s="155">
        <v>293</v>
      </c>
      <c r="AL12" s="158">
        <v>124</v>
      </c>
      <c r="AM12" s="142">
        <v>60</v>
      </c>
      <c r="AN12" s="152">
        <v>64</v>
      </c>
      <c r="AO12" s="149">
        <v>163</v>
      </c>
      <c r="AP12" s="142">
        <v>114</v>
      </c>
      <c r="AQ12" s="155">
        <v>49</v>
      </c>
      <c r="AR12" s="158">
        <v>464</v>
      </c>
      <c r="AS12" s="142">
        <v>238</v>
      </c>
      <c r="AT12" s="152">
        <v>226</v>
      </c>
      <c r="AU12" s="149">
        <v>291</v>
      </c>
      <c r="AV12" s="142">
        <v>149</v>
      </c>
      <c r="AW12" s="155">
        <v>142</v>
      </c>
      <c r="AX12" s="158">
        <v>1036</v>
      </c>
      <c r="AY12" s="142">
        <v>543</v>
      </c>
      <c r="AZ12" s="152">
        <v>493</v>
      </c>
      <c r="BA12" s="149">
        <v>273</v>
      </c>
      <c r="BB12" s="142">
        <v>151</v>
      </c>
      <c r="BC12" s="155">
        <v>122</v>
      </c>
      <c r="BD12" s="158">
        <v>362</v>
      </c>
      <c r="BE12" s="142">
        <v>185</v>
      </c>
      <c r="BF12" s="152">
        <v>177</v>
      </c>
      <c r="BG12" s="149">
        <v>198</v>
      </c>
      <c r="BH12" s="142">
        <v>117</v>
      </c>
      <c r="BI12" s="155">
        <v>81</v>
      </c>
      <c r="BJ12" s="158">
        <v>317</v>
      </c>
      <c r="BK12" s="142">
        <v>165</v>
      </c>
      <c r="BL12" s="152">
        <v>152</v>
      </c>
      <c r="BM12" s="149">
        <v>583</v>
      </c>
      <c r="BN12" s="142">
        <v>299</v>
      </c>
      <c r="BO12" s="155">
        <v>284</v>
      </c>
      <c r="BP12" s="158">
        <v>542</v>
      </c>
      <c r="BQ12" s="142">
        <v>359</v>
      </c>
      <c r="BR12" s="152">
        <v>183</v>
      </c>
      <c r="BS12" s="149">
        <v>692</v>
      </c>
      <c r="BT12" s="142">
        <v>339</v>
      </c>
      <c r="BU12" s="155">
        <v>353</v>
      </c>
      <c r="BV12" s="158">
        <v>685</v>
      </c>
      <c r="BW12" s="142">
        <v>331</v>
      </c>
      <c r="BX12" s="152">
        <v>354</v>
      </c>
      <c r="BY12" s="149">
        <v>107</v>
      </c>
      <c r="BZ12" s="142">
        <v>69</v>
      </c>
      <c r="CA12" s="155">
        <v>38</v>
      </c>
      <c r="CB12" s="158">
        <v>452</v>
      </c>
      <c r="CC12" s="142">
        <v>230</v>
      </c>
      <c r="CD12" s="152">
        <v>222</v>
      </c>
      <c r="CE12" s="149">
        <v>73</v>
      </c>
      <c r="CF12" s="142">
        <v>34</v>
      </c>
      <c r="CG12" s="155">
        <v>39</v>
      </c>
      <c r="CH12" s="158">
        <v>55</v>
      </c>
      <c r="CI12" s="142">
        <v>29</v>
      </c>
      <c r="CJ12" s="152">
        <v>26</v>
      </c>
      <c r="CK12" s="149">
        <v>9</v>
      </c>
      <c r="CL12" s="142">
        <v>6</v>
      </c>
      <c r="CM12" s="155">
        <v>3</v>
      </c>
      <c r="CN12" s="158">
        <v>409</v>
      </c>
      <c r="CO12" s="142">
        <v>218</v>
      </c>
      <c r="CP12" s="138">
        <v>191</v>
      </c>
      <c r="CR12" s="12">
        <f t="shared" si="0"/>
        <v>32214</v>
      </c>
      <c r="CS12" s="13">
        <f t="shared" si="1"/>
        <v>16608</v>
      </c>
      <c r="CT12" s="14">
        <f t="shared" si="2"/>
        <v>15606</v>
      </c>
      <c r="CU12" s="12">
        <f t="shared" si="3"/>
        <v>7736</v>
      </c>
      <c r="CV12" s="13">
        <f t="shared" si="4"/>
        <v>4111</v>
      </c>
      <c r="CW12" s="14">
        <f t="shared" si="5"/>
        <v>3625</v>
      </c>
      <c r="CX12" s="22">
        <f t="shared" si="6"/>
        <v>257</v>
      </c>
      <c r="CY12" s="23">
        <f t="shared" si="7"/>
        <v>124</v>
      </c>
      <c r="CZ12" s="24">
        <f t="shared" si="8"/>
        <v>133</v>
      </c>
      <c r="DA12" s="22">
        <f t="shared" si="9"/>
        <v>931</v>
      </c>
      <c r="DB12" s="23">
        <f t="shared" si="10"/>
        <v>525</v>
      </c>
      <c r="DC12" s="24">
        <f t="shared" si="11"/>
        <v>406</v>
      </c>
      <c r="DD12" s="22">
        <f t="shared" si="12"/>
        <v>1791</v>
      </c>
      <c r="DE12" s="23">
        <f t="shared" si="13"/>
        <v>930</v>
      </c>
      <c r="DF12" s="24">
        <f t="shared" si="14"/>
        <v>861</v>
      </c>
      <c r="DG12" s="22">
        <f t="shared" si="15"/>
        <v>2275</v>
      </c>
      <c r="DH12" s="23">
        <f t="shared" si="16"/>
        <v>1276</v>
      </c>
      <c r="DI12" s="24">
        <f t="shared" si="17"/>
        <v>999</v>
      </c>
      <c r="DJ12" s="22">
        <f t="shared" si="18"/>
        <v>1484</v>
      </c>
      <c r="DK12" s="23">
        <f t="shared" si="19"/>
        <v>739</v>
      </c>
      <c r="DL12" s="24">
        <f t="shared" si="20"/>
        <v>745</v>
      </c>
      <c r="DM12" s="22">
        <f t="shared" si="21"/>
        <v>998</v>
      </c>
      <c r="DN12" s="23">
        <f t="shared" si="22"/>
        <v>517</v>
      </c>
      <c r="DO12" s="24">
        <f t="shared" si="23"/>
        <v>481</v>
      </c>
    </row>
    <row r="13" spans="1:119" ht="21" customHeight="1">
      <c r="A13" s="11" t="s">
        <v>38</v>
      </c>
      <c r="B13" s="135">
        <v>35094</v>
      </c>
      <c r="C13" s="142">
        <v>17680</v>
      </c>
      <c r="D13" s="152">
        <v>17414</v>
      </c>
      <c r="E13" s="149">
        <v>15368</v>
      </c>
      <c r="F13" s="142">
        <v>7670</v>
      </c>
      <c r="G13" s="155">
        <v>7698</v>
      </c>
      <c r="H13" s="158">
        <v>1717</v>
      </c>
      <c r="I13" s="142">
        <v>876</v>
      </c>
      <c r="J13" s="152">
        <v>841</v>
      </c>
      <c r="K13" s="149">
        <v>2482</v>
      </c>
      <c r="L13" s="142">
        <v>1189</v>
      </c>
      <c r="M13" s="155">
        <v>1293</v>
      </c>
      <c r="N13" s="158">
        <v>1004</v>
      </c>
      <c r="O13" s="142">
        <v>525</v>
      </c>
      <c r="P13" s="152">
        <v>479</v>
      </c>
      <c r="Q13" s="149">
        <v>946</v>
      </c>
      <c r="R13" s="142">
        <v>543</v>
      </c>
      <c r="S13" s="155">
        <v>403</v>
      </c>
      <c r="T13" s="158">
        <v>2048</v>
      </c>
      <c r="U13" s="142">
        <v>1040</v>
      </c>
      <c r="V13" s="152">
        <v>1008</v>
      </c>
      <c r="W13" s="149">
        <v>623</v>
      </c>
      <c r="X13" s="142">
        <v>292</v>
      </c>
      <c r="Y13" s="155">
        <v>331</v>
      </c>
      <c r="Z13" s="158">
        <v>2343</v>
      </c>
      <c r="AA13" s="142">
        <v>1251</v>
      </c>
      <c r="AB13" s="152">
        <v>1092</v>
      </c>
      <c r="AC13" s="149">
        <v>2704</v>
      </c>
      <c r="AD13" s="142">
        <v>1289</v>
      </c>
      <c r="AE13" s="155">
        <v>1415</v>
      </c>
      <c r="AF13" s="158">
        <v>193</v>
      </c>
      <c r="AG13" s="142">
        <v>105</v>
      </c>
      <c r="AH13" s="152">
        <v>88</v>
      </c>
      <c r="AI13" s="149">
        <v>533</v>
      </c>
      <c r="AJ13" s="142">
        <v>266</v>
      </c>
      <c r="AK13" s="155">
        <v>267</v>
      </c>
      <c r="AL13" s="158">
        <v>118</v>
      </c>
      <c r="AM13" s="142">
        <v>61</v>
      </c>
      <c r="AN13" s="152">
        <v>57</v>
      </c>
      <c r="AO13" s="149">
        <v>119</v>
      </c>
      <c r="AP13" s="142">
        <v>85</v>
      </c>
      <c r="AQ13" s="155">
        <v>34</v>
      </c>
      <c r="AR13" s="158">
        <v>368</v>
      </c>
      <c r="AS13" s="142">
        <v>181</v>
      </c>
      <c r="AT13" s="152">
        <v>187</v>
      </c>
      <c r="AU13" s="149">
        <v>218</v>
      </c>
      <c r="AV13" s="142">
        <v>107</v>
      </c>
      <c r="AW13" s="155">
        <v>111</v>
      </c>
      <c r="AX13" s="158">
        <v>843</v>
      </c>
      <c r="AY13" s="142">
        <v>438</v>
      </c>
      <c r="AZ13" s="152">
        <v>405</v>
      </c>
      <c r="BA13" s="149">
        <v>231</v>
      </c>
      <c r="BB13" s="142">
        <v>117</v>
      </c>
      <c r="BC13" s="155">
        <v>114</v>
      </c>
      <c r="BD13" s="158">
        <v>222</v>
      </c>
      <c r="BE13" s="142">
        <v>116</v>
      </c>
      <c r="BF13" s="152">
        <v>106</v>
      </c>
      <c r="BG13" s="149">
        <v>181</v>
      </c>
      <c r="BH13" s="142">
        <v>106</v>
      </c>
      <c r="BI13" s="155">
        <v>75</v>
      </c>
      <c r="BJ13" s="158">
        <v>215</v>
      </c>
      <c r="BK13" s="142">
        <v>111</v>
      </c>
      <c r="BL13" s="152">
        <v>104</v>
      </c>
      <c r="BM13" s="149">
        <v>361</v>
      </c>
      <c r="BN13" s="142">
        <v>181</v>
      </c>
      <c r="BO13" s="155">
        <v>180</v>
      </c>
      <c r="BP13" s="158">
        <v>233</v>
      </c>
      <c r="BQ13" s="142">
        <v>123</v>
      </c>
      <c r="BR13" s="152">
        <v>110</v>
      </c>
      <c r="BS13" s="149">
        <v>693</v>
      </c>
      <c r="BT13" s="142">
        <v>323</v>
      </c>
      <c r="BU13" s="155">
        <v>370</v>
      </c>
      <c r="BV13" s="158">
        <v>490</v>
      </c>
      <c r="BW13" s="142">
        <v>246</v>
      </c>
      <c r="BX13" s="152">
        <v>244</v>
      </c>
      <c r="BY13" s="149">
        <v>81</v>
      </c>
      <c r="BZ13" s="142">
        <v>46</v>
      </c>
      <c r="CA13" s="155">
        <v>35</v>
      </c>
      <c r="CB13" s="158">
        <v>314</v>
      </c>
      <c r="CC13" s="142">
        <v>157</v>
      </c>
      <c r="CD13" s="152">
        <v>157</v>
      </c>
      <c r="CE13" s="149">
        <v>69</v>
      </c>
      <c r="CF13" s="142">
        <v>30</v>
      </c>
      <c r="CG13" s="155">
        <v>39</v>
      </c>
      <c r="CH13" s="158">
        <v>26</v>
      </c>
      <c r="CI13" s="142">
        <v>18</v>
      </c>
      <c r="CJ13" s="152">
        <v>8</v>
      </c>
      <c r="CK13" s="149">
        <v>4</v>
      </c>
      <c r="CL13" s="142">
        <v>3</v>
      </c>
      <c r="CM13" s="155">
        <v>1</v>
      </c>
      <c r="CN13" s="158">
        <v>347</v>
      </c>
      <c r="CO13" s="142">
        <v>185</v>
      </c>
      <c r="CP13" s="138">
        <v>162</v>
      </c>
      <c r="CR13" s="12">
        <f t="shared" si="0"/>
        <v>29235</v>
      </c>
      <c r="CS13" s="13">
        <f t="shared" si="1"/>
        <v>14675</v>
      </c>
      <c r="CT13" s="14">
        <f t="shared" si="2"/>
        <v>14560</v>
      </c>
      <c r="CU13" s="12">
        <f t="shared" si="3"/>
        <v>5859</v>
      </c>
      <c r="CV13" s="13">
        <f t="shared" si="4"/>
        <v>3005</v>
      </c>
      <c r="CW13" s="14">
        <f t="shared" si="5"/>
        <v>2854</v>
      </c>
      <c r="CX13" s="22">
        <f t="shared" si="6"/>
        <v>193</v>
      </c>
      <c r="CY13" s="23">
        <f t="shared" si="7"/>
        <v>105</v>
      </c>
      <c r="CZ13" s="24">
        <f t="shared" si="8"/>
        <v>88</v>
      </c>
      <c r="DA13" s="22">
        <f t="shared" si="9"/>
        <v>770</v>
      </c>
      <c r="DB13" s="23">
        <f t="shared" si="10"/>
        <v>412</v>
      </c>
      <c r="DC13" s="24">
        <f t="shared" si="11"/>
        <v>358</v>
      </c>
      <c r="DD13" s="22">
        <f t="shared" si="12"/>
        <v>1429</v>
      </c>
      <c r="DE13" s="23">
        <f t="shared" si="13"/>
        <v>726</v>
      </c>
      <c r="DF13" s="24">
        <f t="shared" si="14"/>
        <v>703</v>
      </c>
      <c r="DG13" s="22">
        <f t="shared" si="15"/>
        <v>1443</v>
      </c>
      <c r="DH13" s="23">
        <f t="shared" si="16"/>
        <v>754</v>
      </c>
      <c r="DI13" s="24">
        <f t="shared" si="17"/>
        <v>689</v>
      </c>
      <c r="DJ13" s="22">
        <f t="shared" si="18"/>
        <v>1264</v>
      </c>
      <c r="DK13" s="23">
        <f t="shared" si="19"/>
        <v>615</v>
      </c>
      <c r="DL13" s="24">
        <f t="shared" si="20"/>
        <v>649</v>
      </c>
      <c r="DM13" s="22">
        <f t="shared" si="21"/>
        <v>760</v>
      </c>
      <c r="DN13" s="23">
        <f t="shared" si="22"/>
        <v>393</v>
      </c>
      <c r="DO13" s="24">
        <f t="shared" si="23"/>
        <v>367</v>
      </c>
    </row>
    <row r="14" spans="1:119" ht="21" customHeight="1">
      <c r="A14" s="11" t="s">
        <v>39</v>
      </c>
      <c r="B14" s="135">
        <v>36619</v>
      </c>
      <c r="C14" s="142">
        <v>18640</v>
      </c>
      <c r="D14" s="152">
        <v>17979</v>
      </c>
      <c r="E14" s="149">
        <v>15881</v>
      </c>
      <c r="F14" s="142">
        <v>8109</v>
      </c>
      <c r="G14" s="155">
        <v>7772</v>
      </c>
      <c r="H14" s="158">
        <v>1721</v>
      </c>
      <c r="I14" s="142">
        <v>881</v>
      </c>
      <c r="J14" s="152">
        <v>840</v>
      </c>
      <c r="K14" s="149">
        <v>2343</v>
      </c>
      <c r="L14" s="142">
        <v>1150</v>
      </c>
      <c r="M14" s="155">
        <v>1193</v>
      </c>
      <c r="N14" s="158">
        <v>998</v>
      </c>
      <c r="O14" s="142">
        <v>523</v>
      </c>
      <c r="P14" s="152">
        <v>475</v>
      </c>
      <c r="Q14" s="149">
        <v>980</v>
      </c>
      <c r="R14" s="142">
        <v>492</v>
      </c>
      <c r="S14" s="155">
        <v>488</v>
      </c>
      <c r="T14" s="158">
        <v>2621</v>
      </c>
      <c r="U14" s="142">
        <v>1342</v>
      </c>
      <c r="V14" s="152">
        <v>1279</v>
      </c>
      <c r="W14" s="149">
        <v>881</v>
      </c>
      <c r="X14" s="142">
        <v>431</v>
      </c>
      <c r="Y14" s="155">
        <v>450</v>
      </c>
      <c r="Z14" s="158">
        <v>2264</v>
      </c>
      <c r="AA14" s="142">
        <v>1142</v>
      </c>
      <c r="AB14" s="152">
        <v>1122</v>
      </c>
      <c r="AC14" s="149">
        <v>2541</v>
      </c>
      <c r="AD14" s="142">
        <v>1278</v>
      </c>
      <c r="AE14" s="155">
        <v>1263</v>
      </c>
      <c r="AF14" s="158">
        <v>207</v>
      </c>
      <c r="AG14" s="142">
        <v>110</v>
      </c>
      <c r="AH14" s="152">
        <v>97</v>
      </c>
      <c r="AI14" s="149">
        <v>526</v>
      </c>
      <c r="AJ14" s="142">
        <v>263</v>
      </c>
      <c r="AK14" s="155">
        <v>263</v>
      </c>
      <c r="AL14" s="158">
        <v>109</v>
      </c>
      <c r="AM14" s="142">
        <v>51</v>
      </c>
      <c r="AN14" s="152">
        <v>58</v>
      </c>
      <c r="AO14" s="149">
        <v>105</v>
      </c>
      <c r="AP14" s="142">
        <v>76</v>
      </c>
      <c r="AQ14" s="155">
        <v>29</v>
      </c>
      <c r="AR14" s="158">
        <v>345</v>
      </c>
      <c r="AS14" s="142">
        <v>191</v>
      </c>
      <c r="AT14" s="152">
        <v>154</v>
      </c>
      <c r="AU14" s="149">
        <v>246</v>
      </c>
      <c r="AV14" s="142">
        <v>128</v>
      </c>
      <c r="AW14" s="155">
        <v>118</v>
      </c>
      <c r="AX14" s="158">
        <v>1004</v>
      </c>
      <c r="AY14" s="142">
        <v>496</v>
      </c>
      <c r="AZ14" s="152">
        <v>508</v>
      </c>
      <c r="BA14" s="149">
        <v>224</v>
      </c>
      <c r="BB14" s="142">
        <v>120</v>
      </c>
      <c r="BC14" s="155">
        <v>104</v>
      </c>
      <c r="BD14" s="158">
        <v>276</v>
      </c>
      <c r="BE14" s="142">
        <v>137</v>
      </c>
      <c r="BF14" s="152">
        <v>139</v>
      </c>
      <c r="BG14" s="149">
        <v>183</v>
      </c>
      <c r="BH14" s="142">
        <v>116</v>
      </c>
      <c r="BI14" s="155">
        <v>67</v>
      </c>
      <c r="BJ14" s="158">
        <v>232</v>
      </c>
      <c r="BK14" s="142">
        <v>124</v>
      </c>
      <c r="BL14" s="152">
        <v>108</v>
      </c>
      <c r="BM14" s="149">
        <v>394</v>
      </c>
      <c r="BN14" s="142">
        <v>193</v>
      </c>
      <c r="BO14" s="155">
        <v>201</v>
      </c>
      <c r="BP14" s="158">
        <v>264</v>
      </c>
      <c r="BQ14" s="142">
        <v>147</v>
      </c>
      <c r="BR14" s="152">
        <v>117</v>
      </c>
      <c r="BS14" s="149">
        <v>668</v>
      </c>
      <c r="BT14" s="142">
        <v>327</v>
      </c>
      <c r="BU14" s="155">
        <v>341</v>
      </c>
      <c r="BV14" s="158">
        <v>634</v>
      </c>
      <c r="BW14" s="142">
        <v>297</v>
      </c>
      <c r="BX14" s="152">
        <v>337</v>
      </c>
      <c r="BY14" s="149">
        <v>84</v>
      </c>
      <c r="BZ14" s="142">
        <v>50</v>
      </c>
      <c r="CA14" s="155">
        <v>34</v>
      </c>
      <c r="CB14" s="158">
        <v>325</v>
      </c>
      <c r="CC14" s="142">
        <v>150</v>
      </c>
      <c r="CD14" s="152">
        <v>175</v>
      </c>
      <c r="CE14" s="149">
        <v>96</v>
      </c>
      <c r="CF14" s="142">
        <v>45</v>
      </c>
      <c r="CG14" s="155">
        <v>51</v>
      </c>
      <c r="CH14" s="158">
        <v>48</v>
      </c>
      <c r="CI14" s="142">
        <v>28</v>
      </c>
      <c r="CJ14" s="152">
        <v>20</v>
      </c>
      <c r="CK14" s="149">
        <v>13</v>
      </c>
      <c r="CL14" s="142">
        <v>7</v>
      </c>
      <c r="CM14" s="155">
        <v>6</v>
      </c>
      <c r="CN14" s="158">
        <v>406</v>
      </c>
      <c r="CO14" s="142">
        <v>236</v>
      </c>
      <c r="CP14" s="138">
        <v>170</v>
      </c>
      <c r="CR14" s="12">
        <f t="shared" si="0"/>
        <v>30230</v>
      </c>
      <c r="CS14" s="13">
        <f t="shared" si="1"/>
        <v>15348</v>
      </c>
      <c r="CT14" s="14">
        <f t="shared" si="2"/>
        <v>14882</v>
      </c>
      <c r="CU14" s="12">
        <f t="shared" si="3"/>
        <v>6389</v>
      </c>
      <c r="CV14" s="13">
        <f t="shared" si="4"/>
        <v>3292</v>
      </c>
      <c r="CW14" s="14">
        <f t="shared" si="5"/>
        <v>3097</v>
      </c>
      <c r="CX14" s="22">
        <f t="shared" si="6"/>
        <v>207</v>
      </c>
      <c r="CY14" s="23">
        <f t="shared" si="7"/>
        <v>110</v>
      </c>
      <c r="CZ14" s="24">
        <f t="shared" si="8"/>
        <v>97</v>
      </c>
      <c r="DA14" s="22">
        <f t="shared" si="9"/>
        <v>740</v>
      </c>
      <c r="DB14" s="23">
        <f t="shared" si="10"/>
        <v>390</v>
      </c>
      <c r="DC14" s="24">
        <f t="shared" si="11"/>
        <v>350</v>
      </c>
      <c r="DD14" s="22">
        <f t="shared" si="12"/>
        <v>1595</v>
      </c>
      <c r="DE14" s="23">
        <f t="shared" si="13"/>
        <v>815</v>
      </c>
      <c r="DF14" s="24">
        <f t="shared" si="14"/>
        <v>780</v>
      </c>
      <c r="DG14" s="22">
        <f t="shared" si="15"/>
        <v>1573</v>
      </c>
      <c r="DH14" s="23">
        <f t="shared" si="16"/>
        <v>837</v>
      </c>
      <c r="DI14" s="24">
        <f t="shared" si="17"/>
        <v>736</v>
      </c>
      <c r="DJ14" s="22">
        <f t="shared" si="18"/>
        <v>1386</v>
      </c>
      <c r="DK14" s="23">
        <f t="shared" si="19"/>
        <v>674</v>
      </c>
      <c r="DL14" s="24">
        <f t="shared" si="20"/>
        <v>712</v>
      </c>
      <c r="DM14" s="22">
        <f t="shared" si="21"/>
        <v>888</v>
      </c>
      <c r="DN14" s="23">
        <f t="shared" si="22"/>
        <v>466</v>
      </c>
      <c r="DO14" s="24">
        <f t="shared" si="23"/>
        <v>422</v>
      </c>
    </row>
    <row r="15" spans="1:119" ht="21" customHeight="1">
      <c r="A15" s="11" t="s">
        <v>40</v>
      </c>
      <c r="B15" s="135">
        <v>41696</v>
      </c>
      <c r="C15" s="142">
        <v>20918</v>
      </c>
      <c r="D15" s="152">
        <v>20778</v>
      </c>
      <c r="E15" s="149">
        <v>17835</v>
      </c>
      <c r="F15" s="142">
        <v>8852</v>
      </c>
      <c r="G15" s="155">
        <v>8983</v>
      </c>
      <c r="H15" s="158">
        <v>1912</v>
      </c>
      <c r="I15" s="142">
        <v>984</v>
      </c>
      <c r="J15" s="152">
        <v>928</v>
      </c>
      <c r="K15" s="149">
        <v>2738</v>
      </c>
      <c r="L15" s="142">
        <v>1358</v>
      </c>
      <c r="M15" s="155">
        <v>1380</v>
      </c>
      <c r="N15" s="158">
        <v>1088</v>
      </c>
      <c r="O15" s="142">
        <v>575</v>
      </c>
      <c r="P15" s="152">
        <v>513</v>
      </c>
      <c r="Q15" s="149">
        <v>1032</v>
      </c>
      <c r="R15" s="142">
        <v>527</v>
      </c>
      <c r="S15" s="155">
        <v>505</v>
      </c>
      <c r="T15" s="158">
        <v>2958</v>
      </c>
      <c r="U15" s="142">
        <v>1483</v>
      </c>
      <c r="V15" s="152">
        <v>1475</v>
      </c>
      <c r="W15" s="149">
        <v>1105</v>
      </c>
      <c r="X15" s="142">
        <v>563</v>
      </c>
      <c r="Y15" s="155">
        <v>542</v>
      </c>
      <c r="Z15" s="158">
        <v>2458</v>
      </c>
      <c r="AA15" s="142">
        <v>1254</v>
      </c>
      <c r="AB15" s="152">
        <v>1204</v>
      </c>
      <c r="AC15" s="149">
        <v>2735</v>
      </c>
      <c r="AD15" s="142">
        <v>1328</v>
      </c>
      <c r="AE15" s="155">
        <v>1407</v>
      </c>
      <c r="AF15" s="158">
        <v>229</v>
      </c>
      <c r="AG15" s="142">
        <v>116</v>
      </c>
      <c r="AH15" s="152">
        <v>113</v>
      </c>
      <c r="AI15" s="149">
        <v>634</v>
      </c>
      <c r="AJ15" s="142">
        <v>335</v>
      </c>
      <c r="AK15" s="155">
        <v>299</v>
      </c>
      <c r="AL15" s="158">
        <v>132</v>
      </c>
      <c r="AM15" s="142">
        <v>64</v>
      </c>
      <c r="AN15" s="152">
        <v>68</v>
      </c>
      <c r="AO15" s="149">
        <v>99</v>
      </c>
      <c r="AP15" s="142">
        <v>53</v>
      </c>
      <c r="AQ15" s="155">
        <v>46</v>
      </c>
      <c r="AR15" s="158">
        <v>416</v>
      </c>
      <c r="AS15" s="142">
        <v>216</v>
      </c>
      <c r="AT15" s="152">
        <v>200</v>
      </c>
      <c r="AU15" s="149">
        <v>240</v>
      </c>
      <c r="AV15" s="142">
        <v>130</v>
      </c>
      <c r="AW15" s="155">
        <v>110</v>
      </c>
      <c r="AX15" s="158">
        <v>1214</v>
      </c>
      <c r="AY15" s="142">
        <v>581</v>
      </c>
      <c r="AZ15" s="152">
        <v>633</v>
      </c>
      <c r="BA15" s="149">
        <v>301</v>
      </c>
      <c r="BB15" s="142">
        <v>160</v>
      </c>
      <c r="BC15" s="155">
        <v>141</v>
      </c>
      <c r="BD15" s="158">
        <v>357</v>
      </c>
      <c r="BE15" s="142">
        <v>178</v>
      </c>
      <c r="BF15" s="152">
        <v>179</v>
      </c>
      <c r="BG15" s="149">
        <v>180</v>
      </c>
      <c r="BH15" s="142">
        <v>108</v>
      </c>
      <c r="BI15" s="155">
        <v>72</v>
      </c>
      <c r="BJ15" s="158">
        <v>328</v>
      </c>
      <c r="BK15" s="142">
        <v>164</v>
      </c>
      <c r="BL15" s="152">
        <v>164</v>
      </c>
      <c r="BM15" s="149">
        <v>513</v>
      </c>
      <c r="BN15" s="142">
        <v>260</v>
      </c>
      <c r="BO15" s="155">
        <v>253</v>
      </c>
      <c r="BP15" s="158">
        <v>376</v>
      </c>
      <c r="BQ15" s="142">
        <v>197</v>
      </c>
      <c r="BR15" s="152">
        <v>179</v>
      </c>
      <c r="BS15" s="149">
        <v>721</v>
      </c>
      <c r="BT15" s="142">
        <v>376</v>
      </c>
      <c r="BU15" s="155">
        <v>345</v>
      </c>
      <c r="BV15" s="158">
        <v>822</v>
      </c>
      <c r="BW15" s="142">
        <v>405</v>
      </c>
      <c r="BX15" s="152">
        <v>417</v>
      </c>
      <c r="BY15" s="149">
        <v>112</v>
      </c>
      <c r="BZ15" s="142">
        <v>56</v>
      </c>
      <c r="CA15" s="155">
        <v>56</v>
      </c>
      <c r="CB15" s="158">
        <v>468</v>
      </c>
      <c r="CC15" s="142">
        <v>243</v>
      </c>
      <c r="CD15" s="152">
        <v>225</v>
      </c>
      <c r="CE15" s="149">
        <v>106</v>
      </c>
      <c r="CF15" s="142">
        <v>50</v>
      </c>
      <c r="CG15" s="155">
        <v>56</v>
      </c>
      <c r="CH15" s="158">
        <v>57</v>
      </c>
      <c r="CI15" s="142">
        <v>25</v>
      </c>
      <c r="CJ15" s="152">
        <v>32</v>
      </c>
      <c r="CK15" s="149">
        <v>22</v>
      </c>
      <c r="CL15" s="142">
        <v>13</v>
      </c>
      <c r="CM15" s="155">
        <v>9</v>
      </c>
      <c r="CN15" s="158">
        <v>508</v>
      </c>
      <c r="CO15" s="142">
        <v>264</v>
      </c>
      <c r="CP15" s="138">
        <v>244</v>
      </c>
      <c r="CR15" s="12">
        <f t="shared" si="0"/>
        <v>33861</v>
      </c>
      <c r="CS15" s="13">
        <f t="shared" si="1"/>
        <v>16924</v>
      </c>
      <c r="CT15" s="14">
        <f t="shared" si="2"/>
        <v>16937</v>
      </c>
      <c r="CU15" s="12">
        <f t="shared" si="3"/>
        <v>7835</v>
      </c>
      <c r="CV15" s="13">
        <f t="shared" si="4"/>
        <v>3994</v>
      </c>
      <c r="CW15" s="14">
        <f t="shared" si="5"/>
        <v>3841</v>
      </c>
      <c r="CX15" s="22">
        <f t="shared" si="6"/>
        <v>229</v>
      </c>
      <c r="CY15" s="23">
        <f t="shared" si="7"/>
        <v>116</v>
      </c>
      <c r="CZ15" s="24">
        <f t="shared" si="8"/>
        <v>113</v>
      </c>
      <c r="DA15" s="22">
        <f t="shared" si="9"/>
        <v>865</v>
      </c>
      <c r="DB15" s="23">
        <f t="shared" si="10"/>
        <v>452</v>
      </c>
      <c r="DC15" s="24">
        <f t="shared" si="11"/>
        <v>413</v>
      </c>
      <c r="DD15" s="22">
        <f t="shared" si="12"/>
        <v>1870</v>
      </c>
      <c r="DE15" s="23">
        <f t="shared" si="13"/>
        <v>927</v>
      </c>
      <c r="DF15" s="24">
        <f t="shared" si="14"/>
        <v>943</v>
      </c>
      <c r="DG15" s="22">
        <f t="shared" si="15"/>
        <v>2055</v>
      </c>
      <c r="DH15" s="23">
        <f t="shared" si="16"/>
        <v>1067</v>
      </c>
      <c r="DI15" s="24">
        <f t="shared" si="17"/>
        <v>988</v>
      </c>
      <c r="DJ15" s="22">
        <f t="shared" si="18"/>
        <v>1655</v>
      </c>
      <c r="DK15" s="23">
        <f t="shared" si="19"/>
        <v>837</v>
      </c>
      <c r="DL15" s="24">
        <f t="shared" si="20"/>
        <v>818</v>
      </c>
      <c r="DM15" s="22">
        <f t="shared" si="21"/>
        <v>1161</v>
      </c>
      <c r="DN15" s="23">
        <f t="shared" si="22"/>
        <v>595</v>
      </c>
      <c r="DO15" s="24">
        <f t="shared" si="23"/>
        <v>566</v>
      </c>
    </row>
    <row r="16" spans="1:119" ht="21" customHeight="1">
      <c r="A16" s="11" t="s">
        <v>41</v>
      </c>
      <c r="B16" s="135">
        <v>47052</v>
      </c>
      <c r="C16" s="142">
        <v>23169</v>
      </c>
      <c r="D16" s="152">
        <v>23883</v>
      </c>
      <c r="E16" s="149">
        <v>19350</v>
      </c>
      <c r="F16" s="142">
        <v>9457</v>
      </c>
      <c r="G16" s="155">
        <v>9893</v>
      </c>
      <c r="H16" s="158">
        <v>2276</v>
      </c>
      <c r="I16" s="142">
        <v>1114</v>
      </c>
      <c r="J16" s="152">
        <v>1162</v>
      </c>
      <c r="K16" s="149">
        <v>2942</v>
      </c>
      <c r="L16" s="142">
        <v>1441</v>
      </c>
      <c r="M16" s="155">
        <v>1501</v>
      </c>
      <c r="N16" s="158">
        <v>1254</v>
      </c>
      <c r="O16" s="142">
        <v>604</v>
      </c>
      <c r="P16" s="152">
        <v>650</v>
      </c>
      <c r="Q16" s="149">
        <v>1107</v>
      </c>
      <c r="R16" s="142">
        <v>570</v>
      </c>
      <c r="S16" s="155">
        <v>537</v>
      </c>
      <c r="T16" s="158">
        <v>3571</v>
      </c>
      <c r="U16" s="142">
        <v>1761</v>
      </c>
      <c r="V16" s="152">
        <v>1810</v>
      </c>
      <c r="W16" s="149">
        <v>1218</v>
      </c>
      <c r="X16" s="142">
        <v>587</v>
      </c>
      <c r="Y16" s="155">
        <v>631</v>
      </c>
      <c r="Z16" s="158">
        <v>3012</v>
      </c>
      <c r="AA16" s="142">
        <v>1497</v>
      </c>
      <c r="AB16" s="152">
        <v>1515</v>
      </c>
      <c r="AC16" s="149">
        <v>2954</v>
      </c>
      <c r="AD16" s="142">
        <v>1440</v>
      </c>
      <c r="AE16" s="155">
        <v>1514</v>
      </c>
      <c r="AF16" s="158">
        <v>308</v>
      </c>
      <c r="AG16" s="142">
        <v>157</v>
      </c>
      <c r="AH16" s="152">
        <v>151</v>
      </c>
      <c r="AI16" s="149">
        <v>731</v>
      </c>
      <c r="AJ16" s="142">
        <v>368</v>
      </c>
      <c r="AK16" s="155">
        <v>363</v>
      </c>
      <c r="AL16" s="158">
        <v>131</v>
      </c>
      <c r="AM16" s="142">
        <v>54</v>
      </c>
      <c r="AN16" s="152">
        <v>77</v>
      </c>
      <c r="AO16" s="149">
        <v>151</v>
      </c>
      <c r="AP16" s="142">
        <v>73</v>
      </c>
      <c r="AQ16" s="155">
        <v>78</v>
      </c>
      <c r="AR16" s="158">
        <v>547</v>
      </c>
      <c r="AS16" s="142">
        <v>272</v>
      </c>
      <c r="AT16" s="152">
        <v>275</v>
      </c>
      <c r="AU16" s="149">
        <v>332</v>
      </c>
      <c r="AV16" s="142">
        <v>165</v>
      </c>
      <c r="AW16" s="155">
        <v>167</v>
      </c>
      <c r="AX16" s="158">
        <v>1408</v>
      </c>
      <c r="AY16" s="142">
        <v>712</v>
      </c>
      <c r="AZ16" s="152">
        <v>696</v>
      </c>
      <c r="BA16" s="149">
        <v>332</v>
      </c>
      <c r="BB16" s="142">
        <v>165</v>
      </c>
      <c r="BC16" s="155">
        <v>167</v>
      </c>
      <c r="BD16" s="158">
        <v>502</v>
      </c>
      <c r="BE16" s="142">
        <v>240</v>
      </c>
      <c r="BF16" s="152">
        <v>262</v>
      </c>
      <c r="BG16" s="149">
        <v>250</v>
      </c>
      <c r="BH16" s="142">
        <v>135</v>
      </c>
      <c r="BI16" s="155">
        <v>115</v>
      </c>
      <c r="BJ16" s="158">
        <v>383</v>
      </c>
      <c r="BK16" s="142">
        <v>193</v>
      </c>
      <c r="BL16" s="152">
        <v>190</v>
      </c>
      <c r="BM16" s="149">
        <v>560</v>
      </c>
      <c r="BN16" s="142">
        <v>265</v>
      </c>
      <c r="BO16" s="155">
        <v>295</v>
      </c>
      <c r="BP16" s="158">
        <v>408</v>
      </c>
      <c r="BQ16" s="142">
        <v>210</v>
      </c>
      <c r="BR16" s="152">
        <v>198</v>
      </c>
      <c r="BS16" s="149">
        <v>954</v>
      </c>
      <c r="BT16" s="142">
        <v>461</v>
      </c>
      <c r="BU16" s="155">
        <v>493</v>
      </c>
      <c r="BV16" s="158">
        <v>931</v>
      </c>
      <c r="BW16" s="142">
        <v>481</v>
      </c>
      <c r="BX16" s="152">
        <v>450</v>
      </c>
      <c r="BY16" s="149">
        <v>107</v>
      </c>
      <c r="BZ16" s="142">
        <v>62</v>
      </c>
      <c r="CA16" s="155">
        <v>45</v>
      </c>
      <c r="CB16" s="158">
        <v>571</v>
      </c>
      <c r="CC16" s="142">
        <v>277</v>
      </c>
      <c r="CD16" s="152">
        <v>294</v>
      </c>
      <c r="CE16" s="149">
        <v>103</v>
      </c>
      <c r="CF16" s="142">
        <v>54</v>
      </c>
      <c r="CG16" s="155">
        <v>49</v>
      </c>
      <c r="CH16" s="158">
        <v>81</v>
      </c>
      <c r="CI16" s="142">
        <v>38</v>
      </c>
      <c r="CJ16" s="152">
        <v>43</v>
      </c>
      <c r="CK16" s="149">
        <v>15</v>
      </c>
      <c r="CL16" s="142">
        <v>10</v>
      </c>
      <c r="CM16" s="155">
        <v>5</v>
      </c>
      <c r="CN16" s="158">
        <v>563</v>
      </c>
      <c r="CO16" s="142">
        <v>306</v>
      </c>
      <c r="CP16" s="138">
        <v>257</v>
      </c>
      <c r="CR16" s="12">
        <f t="shared" si="0"/>
        <v>37684</v>
      </c>
      <c r="CS16" s="13">
        <f t="shared" si="1"/>
        <v>18471</v>
      </c>
      <c r="CT16" s="14">
        <f t="shared" si="2"/>
        <v>19213</v>
      </c>
      <c r="CU16" s="12">
        <f t="shared" si="3"/>
        <v>9368</v>
      </c>
      <c r="CV16" s="13">
        <f t="shared" si="4"/>
        <v>4698</v>
      </c>
      <c r="CW16" s="14">
        <f t="shared" si="5"/>
        <v>4670</v>
      </c>
      <c r="CX16" s="22">
        <f t="shared" si="6"/>
        <v>308</v>
      </c>
      <c r="CY16" s="23">
        <f t="shared" si="7"/>
        <v>157</v>
      </c>
      <c r="CZ16" s="24">
        <f t="shared" si="8"/>
        <v>151</v>
      </c>
      <c r="DA16" s="22">
        <f t="shared" si="9"/>
        <v>1013</v>
      </c>
      <c r="DB16" s="23">
        <f t="shared" si="10"/>
        <v>495</v>
      </c>
      <c r="DC16" s="24">
        <f t="shared" si="11"/>
        <v>518</v>
      </c>
      <c r="DD16" s="22">
        <f t="shared" si="12"/>
        <v>2287</v>
      </c>
      <c r="DE16" s="23">
        <f t="shared" si="13"/>
        <v>1149</v>
      </c>
      <c r="DF16" s="24">
        <f t="shared" si="14"/>
        <v>1138</v>
      </c>
      <c r="DG16" s="22">
        <f t="shared" si="15"/>
        <v>2435</v>
      </c>
      <c r="DH16" s="23">
        <f t="shared" si="16"/>
        <v>1208</v>
      </c>
      <c r="DI16" s="24">
        <f t="shared" si="17"/>
        <v>1227</v>
      </c>
      <c r="DJ16" s="22">
        <f t="shared" si="18"/>
        <v>1992</v>
      </c>
      <c r="DK16" s="23">
        <f t="shared" si="19"/>
        <v>1004</v>
      </c>
      <c r="DL16" s="24">
        <f t="shared" si="20"/>
        <v>988</v>
      </c>
      <c r="DM16" s="22">
        <f t="shared" si="21"/>
        <v>1333</v>
      </c>
      <c r="DN16" s="23">
        <f t="shared" si="22"/>
        <v>685</v>
      </c>
      <c r="DO16" s="24">
        <f t="shared" si="23"/>
        <v>648</v>
      </c>
    </row>
    <row r="17" spans="1:119" ht="21" customHeight="1">
      <c r="A17" s="11" t="s">
        <v>42</v>
      </c>
      <c r="B17" s="135">
        <v>54339</v>
      </c>
      <c r="C17" s="142">
        <v>26952</v>
      </c>
      <c r="D17" s="152">
        <v>27387</v>
      </c>
      <c r="E17" s="149">
        <v>21828</v>
      </c>
      <c r="F17" s="142">
        <v>10829</v>
      </c>
      <c r="G17" s="155">
        <v>10999</v>
      </c>
      <c r="H17" s="158">
        <v>2742</v>
      </c>
      <c r="I17" s="142">
        <v>1369</v>
      </c>
      <c r="J17" s="152">
        <v>1373</v>
      </c>
      <c r="K17" s="149">
        <v>3395</v>
      </c>
      <c r="L17" s="142">
        <v>1640</v>
      </c>
      <c r="M17" s="155">
        <v>1755</v>
      </c>
      <c r="N17" s="158">
        <v>1447</v>
      </c>
      <c r="O17" s="142">
        <v>745</v>
      </c>
      <c r="P17" s="152">
        <v>702</v>
      </c>
      <c r="Q17" s="149">
        <v>1328</v>
      </c>
      <c r="R17" s="142">
        <v>650</v>
      </c>
      <c r="S17" s="155">
        <v>678</v>
      </c>
      <c r="T17" s="158">
        <v>4217</v>
      </c>
      <c r="U17" s="142">
        <v>2117</v>
      </c>
      <c r="V17" s="152">
        <v>2100</v>
      </c>
      <c r="W17" s="149">
        <v>1403</v>
      </c>
      <c r="X17" s="142">
        <v>673</v>
      </c>
      <c r="Y17" s="155">
        <v>730</v>
      </c>
      <c r="Z17" s="158">
        <v>3457</v>
      </c>
      <c r="AA17" s="142">
        <v>1686</v>
      </c>
      <c r="AB17" s="152">
        <v>1771</v>
      </c>
      <c r="AC17" s="149">
        <v>3629</v>
      </c>
      <c r="AD17" s="142">
        <v>1772</v>
      </c>
      <c r="AE17" s="155">
        <v>1857</v>
      </c>
      <c r="AF17" s="158">
        <v>398</v>
      </c>
      <c r="AG17" s="142">
        <v>203</v>
      </c>
      <c r="AH17" s="152">
        <v>195</v>
      </c>
      <c r="AI17" s="149">
        <v>768</v>
      </c>
      <c r="AJ17" s="142">
        <v>382</v>
      </c>
      <c r="AK17" s="155">
        <v>386</v>
      </c>
      <c r="AL17" s="158">
        <v>175</v>
      </c>
      <c r="AM17" s="142">
        <v>91</v>
      </c>
      <c r="AN17" s="152">
        <v>84</v>
      </c>
      <c r="AO17" s="149">
        <v>165</v>
      </c>
      <c r="AP17" s="142">
        <v>88</v>
      </c>
      <c r="AQ17" s="155">
        <v>77</v>
      </c>
      <c r="AR17" s="158">
        <v>632</v>
      </c>
      <c r="AS17" s="142">
        <v>294</v>
      </c>
      <c r="AT17" s="152">
        <v>338</v>
      </c>
      <c r="AU17" s="149">
        <v>422</v>
      </c>
      <c r="AV17" s="142">
        <v>192</v>
      </c>
      <c r="AW17" s="155">
        <v>230</v>
      </c>
      <c r="AX17" s="158">
        <v>1491</v>
      </c>
      <c r="AY17" s="142">
        <v>767</v>
      </c>
      <c r="AZ17" s="152">
        <v>724</v>
      </c>
      <c r="BA17" s="149">
        <v>378</v>
      </c>
      <c r="BB17" s="142">
        <v>199</v>
      </c>
      <c r="BC17" s="155">
        <v>179</v>
      </c>
      <c r="BD17" s="158">
        <v>515</v>
      </c>
      <c r="BE17" s="142">
        <v>248</v>
      </c>
      <c r="BF17" s="152">
        <v>267</v>
      </c>
      <c r="BG17" s="149">
        <v>272</v>
      </c>
      <c r="BH17" s="142">
        <v>147</v>
      </c>
      <c r="BI17" s="155">
        <v>125</v>
      </c>
      <c r="BJ17" s="158">
        <v>433</v>
      </c>
      <c r="BK17" s="142">
        <v>211</v>
      </c>
      <c r="BL17" s="152">
        <v>222</v>
      </c>
      <c r="BM17" s="149">
        <v>768</v>
      </c>
      <c r="BN17" s="142">
        <v>394</v>
      </c>
      <c r="BO17" s="155">
        <v>374</v>
      </c>
      <c r="BP17" s="158">
        <v>475</v>
      </c>
      <c r="BQ17" s="142">
        <v>226</v>
      </c>
      <c r="BR17" s="152">
        <v>249</v>
      </c>
      <c r="BS17" s="149">
        <v>1099</v>
      </c>
      <c r="BT17" s="142">
        <v>555</v>
      </c>
      <c r="BU17" s="155">
        <v>544</v>
      </c>
      <c r="BV17" s="158">
        <v>1055</v>
      </c>
      <c r="BW17" s="142">
        <v>525</v>
      </c>
      <c r="BX17" s="152">
        <v>530</v>
      </c>
      <c r="BY17" s="149">
        <v>147</v>
      </c>
      <c r="BZ17" s="142">
        <v>72</v>
      </c>
      <c r="CA17" s="155">
        <v>75</v>
      </c>
      <c r="CB17" s="158">
        <v>732</v>
      </c>
      <c r="CC17" s="142">
        <v>363</v>
      </c>
      <c r="CD17" s="152">
        <v>369</v>
      </c>
      <c r="CE17" s="149">
        <v>140</v>
      </c>
      <c r="CF17" s="142">
        <v>71</v>
      </c>
      <c r="CG17" s="155">
        <v>69</v>
      </c>
      <c r="CH17" s="158">
        <v>103</v>
      </c>
      <c r="CI17" s="142">
        <v>55</v>
      </c>
      <c r="CJ17" s="152">
        <v>48</v>
      </c>
      <c r="CK17" s="149">
        <v>10</v>
      </c>
      <c r="CL17" s="142">
        <v>3</v>
      </c>
      <c r="CM17" s="155">
        <v>7</v>
      </c>
      <c r="CN17" s="158">
        <v>715</v>
      </c>
      <c r="CO17" s="142">
        <v>385</v>
      </c>
      <c r="CP17" s="138">
        <v>330</v>
      </c>
      <c r="CR17" s="12">
        <f t="shared" si="0"/>
        <v>43446</v>
      </c>
      <c r="CS17" s="13">
        <f t="shared" si="1"/>
        <v>21481</v>
      </c>
      <c r="CT17" s="14">
        <f t="shared" si="2"/>
        <v>21965</v>
      </c>
      <c r="CU17" s="12">
        <f t="shared" si="3"/>
        <v>10893</v>
      </c>
      <c r="CV17" s="13">
        <f t="shared" si="4"/>
        <v>5471</v>
      </c>
      <c r="CW17" s="14">
        <f t="shared" si="5"/>
        <v>5422</v>
      </c>
      <c r="CX17" s="22">
        <f t="shared" si="6"/>
        <v>398</v>
      </c>
      <c r="CY17" s="23">
        <f t="shared" si="7"/>
        <v>203</v>
      </c>
      <c r="CZ17" s="24">
        <f t="shared" si="8"/>
        <v>195</v>
      </c>
      <c r="DA17" s="22">
        <f t="shared" si="9"/>
        <v>1108</v>
      </c>
      <c r="DB17" s="23">
        <f t="shared" si="10"/>
        <v>561</v>
      </c>
      <c r="DC17" s="24">
        <f t="shared" si="11"/>
        <v>547</v>
      </c>
      <c r="DD17" s="22">
        <f t="shared" si="12"/>
        <v>2545</v>
      </c>
      <c r="DE17" s="23">
        <f t="shared" si="13"/>
        <v>1253</v>
      </c>
      <c r="DF17" s="24">
        <f t="shared" si="14"/>
        <v>1292</v>
      </c>
      <c r="DG17" s="22">
        <f t="shared" si="15"/>
        <v>2841</v>
      </c>
      <c r="DH17" s="23">
        <f t="shared" si="16"/>
        <v>1425</v>
      </c>
      <c r="DI17" s="24">
        <f t="shared" si="17"/>
        <v>1416</v>
      </c>
      <c r="DJ17" s="22">
        <f t="shared" si="18"/>
        <v>2301</v>
      </c>
      <c r="DK17" s="23">
        <f t="shared" si="19"/>
        <v>1152</v>
      </c>
      <c r="DL17" s="24">
        <f t="shared" si="20"/>
        <v>1149</v>
      </c>
      <c r="DM17" s="22">
        <f t="shared" si="21"/>
        <v>1700</v>
      </c>
      <c r="DN17" s="23">
        <f t="shared" si="22"/>
        <v>877</v>
      </c>
      <c r="DO17" s="24">
        <f t="shared" si="23"/>
        <v>823</v>
      </c>
    </row>
    <row r="18" spans="1:119" ht="21" customHeight="1">
      <c r="A18" s="11" t="s">
        <v>43</v>
      </c>
      <c r="B18" s="135">
        <v>67306</v>
      </c>
      <c r="C18" s="142">
        <v>33157</v>
      </c>
      <c r="D18" s="152">
        <v>34149</v>
      </c>
      <c r="E18" s="149">
        <v>27463</v>
      </c>
      <c r="F18" s="142">
        <v>13403</v>
      </c>
      <c r="G18" s="155">
        <v>14060</v>
      </c>
      <c r="H18" s="158">
        <v>3446</v>
      </c>
      <c r="I18" s="142">
        <v>1667</v>
      </c>
      <c r="J18" s="152">
        <v>1779</v>
      </c>
      <c r="K18" s="149">
        <v>4234</v>
      </c>
      <c r="L18" s="142">
        <v>2046</v>
      </c>
      <c r="M18" s="155">
        <v>2188</v>
      </c>
      <c r="N18" s="158">
        <v>1918</v>
      </c>
      <c r="O18" s="142">
        <v>939</v>
      </c>
      <c r="P18" s="152">
        <v>979</v>
      </c>
      <c r="Q18" s="149">
        <v>1750</v>
      </c>
      <c r="R18" s="142">
        <v>912</v>
      </c>
      <c r="S18" s="155">
        <v>838</v>
      </c>
      <c r="T18" s="158">
        <v>5113</v>
      </c>
      <c r="U18" s="142">
        <v>2506</v>
      </c>
      <c r="V18" s="152">
        <v>2607</v>
      </c>
      <c r="W18" s="149">
        <v>1721</v>
      </c>
      <c r="X18" s="142">
        <v>852</v>
      </c>
      <c r="Y18" s="155">
        <v>869</v>
      </c>
      <c r="Z18" s="158">
        <v>4071</v>
      </c>
      <c r="AA18" s="142">
        <v>1981</v>
      </c>
      <c r="AB18" s="152">
        <v>2090</v>
      </c>
      <c r="AC18" s="149">
        <v>4712</v>
      </c>
      <c r="AD18" s="142">
        <v>2314</v>
      </c>
      <c r="AE18" s="155">
        <v>2398</v>
      </c>
      <c r="AF18" s="158">
        <v>488</v>
      </c>
      <c r="AG18" s="142">
        <v>270</v>
      </c>
      <c r="AH18" s="152">
        <v>218</v>
      </c>
      <c r="AI18" s="149">
        <v>984</v>
      </c>
      <c r="AJ18" s="142">
        <v>494</v>
      </c>
      <c r="AK18" s="155">
        <v>490</v>
      </c>
      <c r="AL18" s="158">
        <v>228</v>
      </c>
      <c r="AM18" s="142">
        <v>117</v>
      </c>
      <c r="AN18" s="152">
        <v>111</v>
      </c>
      <c r="AO18" s="149">
        <v>165</v>
      </c>
      <c r="AP18" s="142">
        <v>95</v>
      </c>
      <c r="AQ18" s="155">
        <v>70</v>
      </c>
      <c r="AR18" s="158">
        <v>821</v>
      </c>
      <c r="AS18" s="142">
        <v>425</v>
      </c>
      <c r="AT18" s="152">
        <v>396</v>
      </c>
      <c r="AU18" s="149">
        <v>486</v>
      </c>
      <c r="AV18" s="142">
        <v>241</v>
      </c>
      <c r="AW18" s="155">
        <v>245</v>
      </c>
      <c r="AX18" s="158">
        <v>1610</v>
      </c>
      <c r="AY18" s="142">
        <v>794</v>
      </c>
      <c r="AZ18" s="152">
        <v>816</v>
      </c>
      <c r="BA18" s="149">
        <v>423</v>
      </c>
      <c r="BB18" s="142">
        <v>204</v>
      </c>
      <c r="BC18" s="155">
        <v>219</v>
      </c>
      <c r="BD18" s="158">
        <v>510</v>
      </c>
      <c r="BE18" s="142">
        <v>257</v>
      </c>
      <c r="BF18" s="152">
        <v>253</v>
      </c>
      <c r="BG18" s="149">
        <v>346</v>
      </c>
      <c r="BH18" s="142">
        <v>203</v>
      </c>
      <c r="BI18" s="155">
        <v>143</v>
      </c>
      <c r="BJ18" s="158">
        <v>529</v>
      </c>
      <c r="BK18" s="142">
        <v>249</v>
      </c>
      <c r="BL18" s="152">
        <v>280</v>
      </c>
      <c r="BM18" s="149">
        <v>846</v>
      </c>
      <c r="BN18" s="142">
        <v>441</v>
      </c>
      <c r="BO18" s="155">
        <v>405</v>
      </c>
      <c r="BP18" s="158">
        <v>591</v>
      </c>
      <c r="BQ18" s="142">
        <v>293</v>
      </c>
      <c r="BR18" s="152">
        <v>298</v>
      </c>
      <c r="BS18" s="149">
        <v>1310</v>
      </c>
      <c r="BT18" s="142">
        <v>672</v>
      </c>
      <c r="BU18" s="155">
        <v>638</v>
      </c>
      <c r="BV18" s="158">
        <v>1246</v>
      </c>
      <c r="BW18" s="142">
        <v>603</v>
      </c>
      <c r="BX18" s="152">
        <v>643</v>
      </c>
      <c r="BY18" s="149">
        <v>200</v>
      </c>
      <c r="BZ18" s="142">
        <v>108</v>
      </c>
      <c r="CA18" s="155">
        <v>92</v>
      </c>
      <c r="CB18" s="158">
        <v>891</v>
      </c>
      <c r="CC18" s="142">
        <v>451</v>
      </c>
      <c r="CD18" s="152">
        <v>440</v>
      </c>
      <c r="CE18" s="149">
        <v>173</v>
      </c>
      <c r="CF18" s="142">
        <v>77</v>
      </c>
      <c r="CG18" s="155">
        <v>96</v>
      </c>
      <c r="CH18" s="158">
        <v>114</v>
      </c>
      <c r="CI18" s="142">
        <v>56</v>
      </c>
      <c r="CJ18" s="152">
        <v>58</v>
      </c>
      <c r="CK18" s="149">
        <v>22</v>
      </c>
      <c r="CL18" s="142">
        <v>12</v>
      </c>
      <c r="CM18" s="155">
        <v>10</v>
      </c>
      <c r="CN18" s="158">
        <v>895</v>
      </c>
      <c r="CO18" s="142">
        <v>475</v>
      </c>
      <c r="CP18" s="138">
        <v>420</v>
      </c>
      <c r="CR18" s="12">
        <f t="shared" si="0"/>
        <v>54428</v>
      </c>
      <c r="CS18" s="13">
        <f t="shared" si="1"/>
        <v>26620</v>
      </c>
      <c r="CT18" s="14">
        <f t="shared" si="2"/>
        <v>27808</v>
      </c>
      <c r="CU18" s="12">
        <f t="shared" si="3"/>
        <v>12878</v>
      </c>
      <c r="CV18" s="13">
        <f t="shared" si="4"/>
        <v>6537</v>
      </c>
      <c r="CW18" s="14">
        <f t="shared" si="5"/>
        <v>6341</v>
      </c>
      <c r="CX18" s="22">
        <f t="shared" si="6"/>
        <v>488</v>
      </c>
      <c r="CY18" s="23">
        <f t="shared" si="7"/>
        <v>270</v>
      </c>
      <c r="CZ18" s="24">
        <f t="shared" si="8"/>
        <v>218</v>
      </c>
      <c r="DA18" s="22">
        <f t="shared" si="9"/>
        <v>1377</v>
      </c>
      <c r="DB18" s="23">
        <f t="shared" si="10"/>
        <v>706</v>
      </c>
      <c r="DC18" s="24">
        <f t="shared" si="11"/>
        <v>671</v>
      </c>
      <c r="DD18" s="22">
        <f t="shared" si="12"/>
        <v>2917</v>
      </c>
      <c r="DE18" s="23">
        <f t="shared" si="13"/>
        <v>1460</v>
      </c>
      <c r="DF18" s="24">
        <f t="shared" si="14"/>
        <v>1457</v>
      </c>
      <c r="DG18" s="22">
        <f t="shared" si="15"/>
        <v>3245</v>
      </c>
      <c r="DH18" s="23">
        <f t="shared" si="16"/>
        <v>1647</v>
      </c>
      <c r="DI18" s="24">
        <f t="shared" si="17"/>
        <v>1598</v>
      </c>
      <c r="DJ18" s="22">
        <f t="shared" si="18"/>
        <v>2756</v>
      </c>
      <c r="DK18" s="23">
        <f t="shared" si="19"/>
        <v>1383</v>
      </c>
      <c r="DL18" s="24">
        <f t="shared" si="20"/>
        <v>1373</v>
      </c>
      <c r="DM18" s="22">
        <f t="shared" si="21"/>
        <v>2095</v>
      </c>
      <c r="DN18" s="23">
        <f t="shared" si="22"/>
        <v>1071</v>
      </c>
      <c r="DO18" s="24">
        <f t="shared" si="23"/>
        <v>1024</v>
      </c>
    </row>
    <row r="19" spans="1:119" ht="21" customHeight="1">
      <c r="A19" s="11" t="s">
        <v>44</v>
      </c>
      <c r="B19" s="135">
        <v>60797</v>
      </c>
      <c r="C19" s="142">
        <v>28972</v>
      </c>
      <c r="D19" s="152">
        <v>31825</v>
      </c>
      <c r="E19" s="149">
        <v>24329</v>
      </c>
      <c r="F19" s="142">
        <v>11479</v>
      </c>
      <c r="G19" s="155">
        <v>12850</v>
      </c>
      <c r="H19" s="158">
        <v>3163</v>
      </c>
      <c r="I19" s="142">
        <v>1504</v>
      </c>
      <c r="J19" s="152">
        <v>1659</v>
      </c>
      <c r="K19" s="149">
        <v>3796</v>
      </c>
      <c r="L19" s="142">
        <v>1783</v>
      </c>
      <c r="M19" s="155">
        <v>2013</v>
      </c>
      <c r="N19" s="158">
        <v>1772</v>
      </c>
      <c r="O19" s="142">
        <v>864</v>
      </c>
      <c r="P19" s="152">
        <v>908</v>
      </c>
      <c r="Q19" s="149">
        <v>1561</v>
      </c>
      <c r="R19" s="142">
        <v>770</v>
      </c>
      <c r="S19" s="155">
        <v>791</v>
      </c>
      <c r="T19" s="158">
        <v>4620</v>
      </c>
      <c r="U19" s="142">
        <v>2232</v>
      </c>
      <c r="V19" s="152">
        <v>2388</v>
      </c>
      <c r="W19" s="149">
        <v>1683</v>
      </c>
      <c r="X19" s="142">
        <v>827</v>
      </c>
      <c r="Y19" s="155">
        <v>856</v>
      </c>
      <c r="Z19" s="158">
        <v>3992</v>
      </c>
      <c r="AA19" s="142">
        <v>1844</v>
      </c>
      <c r="AB19" s="152">
        <v>2148</v>
      </c>
      <c r="AC19" s="149">
        <v>4052</v>
      </c>
      <c r="AD19" s="142">
        <v>1905</v>
      </c>
      <c r="AE19" s="155">
        <v>2147</v>
      </c>
      <c r="AF19" s="158">
        <v>439</v>
      </c>
      <c r="AG19" s="142">
        <v>216</v>
      </c>
      <c r="AH19" s="152">
        <v>223</v>
      </c>
      <c r="AI19" s="149">
        <v>891</v>
      </c>
      <c r="AJ19" s="142">
        <v>431</v>
      </c>
      <c r="AK19" s="155">
        <v>460</v>
      </c>
      <c r="AL19" s="158">
        <v>217</v>
      </c>
      <c r="AM19" s="142">
        <v>105</v>
      </c>
      <c r="AN19" s="152">
        <v>112</v>
      </c>
      <c r="AO19" s="149">
        <v>148</v>
      </c>
      <c r="AP19" s="142">
        <v>86</v>
      </c>
      <c r="AQ19" s="155">
        <v>62</v>
      </c>
      <c r="AR19" s="158">
        <v>706</v>
      </c>
      <c r="AS19" s="142">
        <v>342</v>
      </c>
      <c r="AT19" s="152">
        <v>364</v>
      </c>
      <c r="AU19" s="149">
        <v>392</v>
      </c>
      <c r="AV19" s="142">
        <v>191</v>
      </c>
      <c r="AW19" s="155">
        <v>201</v>
      </c>
      <c r="AX19" s="158">
        <v>1553</v>
      </c>
      <c r="AY19" s="142">
        <v>749</v>
      </c>
      <c r="AZ19" s="152">
        <v>804</v>
      </c>
      <c r="BA19" s="149">
        <v>413</v>
      </c>
      <c r="BB19" s="142">
        <v>189</v>
      </c>
      <c r="BC19" s="155">
        <v>224</v>
      </c>
      <c r="BD19" s="158">
        <v>498</v>
      </c>
      <c r="BE19" s="142">
        <v>233</v>
      </c>
      <c r="BF19" s="152">
        <v>265</v>
      </c>
      <c r="BG19" s="149">
        <v>356</v>
      </c>
      <c r="BH19" s="142">
        <v>177</v>
      </c>
      <c r="BI19" s="155">
        <v>179</v>
      </c>
      <c r="BJ19" s="158">
        <v>432</v>
      </c>
      <c r="BK19" s="142">
        <v>211</v>
      </c>
      <c r="BL19" s="152">
        <v>221</v>
      </c>
      <c r="BM19" s="149">
        <v>736</v>
      </c>
      <c r="BN19" s="142">
        <v>351</v>
      </c>
      <c r="BO19" s="155">
        <v>385</v>
      </c>
      <c r="BP19" s="158">
        <v>548</v>
      </c>
      <c r="BQ19" s="142">
        <v>269</v>
      </c>
      <c r="BR19" s="152">
        <v>279</v>
      </c>
      <c r="BS19" s="149">
        <v>1258</v>
      </c>
      <c r="BT19" s="142">
        <v>618</v>
      </c>
      <c r="BU19" s="155">
        <v>640</v>
      </c>
      <c r="BV19" s="158">
        <v>1003</v>
      </c>
      <c r="BW19" s="142">
        <v>475</v>
      </c>
      <c r="BX19" s="152">
        <v>528</v>
      </c>
      <c r="BY19" s="149">
        <v>227</v>
      </c>
      <c r="BZ19" s="142">
        <v>121</v>
      </c>
      <c r="CA19" s="155">
        <v>106</v>
      </c>
      <c r="CB19" s="158">
        <v>893</v>
      </c>
      <c r="CC19" s="142">
        <v>455</v>
      </c>
      <c r="CD19" s="152">
        <v>438</v>
      </c>
      <c r="CE19" s="149">
        <v>169</v>
      </c>
      <c r="CF19" s="142">
        <v>82</v>
      </c>
      <c r="CG19" s="155">
        <v>87</v>
      </c>
      <c r="CH19" s="158">
        <v>110</v>
      </c>
      <c r="CI19" s="142">
        <v>56</v>
      </c>
      <c r="CJ19" s="152">
        <v>54</v>
      </c>
      <c r="CK19" s="149">
        <v>26</v>
      </c>
      <c r="CL19" s="142">
        <v>14</v>
      </c>
      <c r="CM19" s="155">
        <v>12</v>
      </c>
      <c r="CN19" s="158">
        <v>814</v>
      </c>
      <c r="CO19" s="142">
        <v>393</v>
      </c>
      <c r="CP19" s="138">
        <v>421</v>
      </c>
      <c r="CR19" s="12">
        <f t="shared" si="0"/>
        <v>48968</v>
      </c>
      <c r="CS19" s="13">
        <f t="shared" si="1"/>
        <v>23208</v>
      </c>
      <c r="CT19" s="14">
        <f t="shared" si="2"/>
        <v>25760</v>
      </c>
      <c r="CU19" s="12">
        <f t="shared" si="3"/>
        <v>11829</v>
      </c>
      <c r="CV19" s="13">
        <f t="shared" si="4"/>
        <v>5764</v>
      </c>
      <c r="CW19" s="14">
        <f t="shared" si="5"/>
        <v>6065</v>
      </c>
      <c r="CX19" s="22">
        <f t="shared" si="6"/>
        <v>439</v>
      </c>
      <c r="CY19" s="23">
        <f t="shared" si="7"/>
        <v>216</v>
      </c>
      <c r="CZ19" s="24">
        <f t="shared" si="8"/>
        <v>223</v>
      </c>
      <c r="DA19" s="22">
        <f t="shared" si="9"/>
        <v>1256</v>
      </c>
      <c r="DB19" s="23">
        <f t="shared" si="10"/>
        <v>622</v>
      </c>
      <c r="DC19" s="24">
        <f t="shared" si="11"/>
        <v>634</v>
      </c>
      <c r="DD19" s="22">
        <f t="shared" si="12"/>
        <v>2651</v>
      </c>
      <c r="DE19" s="23">
        <f t="shared" si="13"/>
        <v>1282</v>
      </c>
      <c r="DF19" s="24">
        <f t="shared" si="14"/>
        <v>1369</v>
      </c>
      <c r="DG19" s="22">
        <f t="shared" si="15"/>
        <v>2983</v>
      </c>
      <c r="DH19" s="23">
        <f t="shared" si="16"/>
        <v>1430</v>
      </c>
      <c r="DI19" s="24">
        <f t="shared" si="17"/>
        <v>1553</v>
      </c>
      <c r="DJ19" s="22">
        <f t="shared" si="18"/>
        <v>2488</v>
      </c>
      <c r="DK19" s="23">
        <f t="shared" si="19"/>
        <v>1214</v>
      </c>
      <c r="DL19" s="24">
        <f t="shared" si="20"/>
        <v>1274</v>
      </c>
      <c r="DM19" s="22">
        <f t="shared" si="21"/>
        <v>2012</v>
      </c>
      <c r="DN19" s="23">
        <f t="shared" si="22"/>
        <v>1000</v>
      </c>
      <c r="DO19" s="24">
        <f t="shared" si="23"/>
        <v>1012</v>
      </c>
    </row>
    <row r="20" spans="1:119" ht="21" customHeight="1">
      <c r="A20" s="11" t="s">
        <v>45</v>
      </c>
      <c r="B20" s="135">
        <v>60813</v>
      </c>
      <c r="C20" s="142">
        <v>28509</v>
      </c>
      <c r="D20" s="152">
        <v>32304</v>
      </c>
      <c r="E20" s="149">
        <v>22988</v>
      </c>
      <c r="F20" s="142">
        <v>10764</v>
      </c>
      <c r="G20" s="155">
        <v>12224</v>
      </c>
      <c r="H20" s="158">
        <v>3164</v>
      </c>
      <c r="I20" s="142">
        <v>1501</v>
      </c>
      <c r="J20" s="152">
        <v>1663</v>
      </c>
      <c r="K20" s="149">
        <v>4109</v>
      </c>
      <c r="L20" s="142">
        <v>1844</v>
      </c>
      <c r="M20" s="155">
        <v>2265</v>
      </c>
      <c r="N20" s="158">
        <v>1798</v>
      </c>
      <c r="O20" s="142">
        <v>828</v>
      </c>
      <c r="P20" s="152">
        <v>970</v>
      </c>
      <c r="Q20" s="149">
        <v>1553</v>
      </c>
      <c r="R20" s="142">
        <v>740</v>
      </c>
      <c r="S20" s="155">
        <v>813</v>
      </c>
      <c r="T20" s="158">
        <v>4945</v>
      </c>
      <c r="U20" s="142">
        <v>2346</v>
      </c>
      <c r="V20" s="152">
        <v>2599</v>
      </c>
      <c r="W20" s="149">
        <v>1809</v>
      </c>
      <c r="X20" s="142">
        <v>834</v>
      </c>
      <c r="Y20" s="155">
        <v>975</v>
      </c>
      <c r="Z20" s="158">
        <v>4143</v>
      </c>
      <c r="AA20" s="142">
        <v>1946</v>
      </c>
      <c r="AB20" s="152">
        <v>2197</v>
      </c>
      <c r="AC20" s="149">
        <v>3570</v>
      </c>
      <c r="AD20" s="142">
        <v>1629</v>
      </c>
      <c r="AE20" s="155">
        <v>1941</v>
      </c>
      <c r="AF20" s="158">
        <v>498</v>
      </c>
      <c r="AG20" s="142">
        <v>245</v>
      </c>
      <c r="AH20" s="152">
        <v>253</v>
      </c>
      <c r="AI20" s="149">
        <v>1062</v>
      </c>
      <c r="AJ20" s="142">
        <v>507</v>
      </c>
      <c r="AK20" s="155">
        <v>555</v>
      </c>
      <c r="AL20" s="158">
        <v>258</v>
      </c>
      <c r="AM20" s="142">
        <v>118</v>
      </c>
      <c r="AN20" s="152">
        <v>140</v>
      </c>
      <c r="AO20" s="149">
        <v>179</v>
      </c>
      <c r="AP20" s="142">
        <v>97</v>
      </c>
      <c r="AQ20" s="155">
        <v>82</v>
      </c>
      <c r="AR20" s="158">
        <v>688</v>
      </c>
      <c r="AS20" s="142">
        <v>331</v>
      </c>
      <c r="AT20" s="152">
        <v>357</v>
      </c>
      <c r="AU20" s="149">
        <v>453</v>
      </c>
      <c r="AV20" s="142">
        <v>209</v>
      </c>
      <c r="AW20" s="155">
        <v>244</v>
      </c>
      <c r="AX20" s="158">
        <v>1664</v>
      </c>
      <c r="AY20" s="142">
        <v>770</v>
      </c>
      <c r="AZ20" s="152">
        <v>894</v>
      </c>
      <c r="BA20" s="149">
        <v>520</v>
      </c>
      <c r="BB20" s="142">
        <v>251</v>
      </c>
      <c r="BC20" s="155">
        <v>269</v>
      </c>
      <c r="BD20" s="158">
        <v>416</v>
      </c>
      <c r="BE20" s="142">
        <v>201</v>
      </c>
      <c r="BF20" s="152">
        <v>215</v>
      </c>
      <c r="BG20" s="149">
        <v>337</v>
      </c>
      <c r="BH20" s="142">
        <v>162</v>
      </c>
      <c r="BI20" s="155">
        <v>175</v>
      </c>
      <c r="BJ20" s="158">
        <v>482</v>
      </c>
      <c r="BK20" s="142">
        <v>237</v>
      </c>
      <c r="BL20" s="152">
        <v>245</v>
      </c>
      <c r="BM20" s="149">
        <v>809</v>
      </c>
      <c r="BN20" s="142">
        <v>373</v>
      </c>
      <c r="BO20" s="155">
        <v>436</v>
      </c>
      <c r="BP20" s="158">
        <v>588</v>
      </c>
      <c r="BQ20" s="142">
        <v>275</v>
      </c>
      <c r="BR20" s="152">
        <v>313</v>
      </c>
      <c r="BS20" s="149">
        <v>1387</v>
      </c>
      <c r="BT20" s="142">
        <v>688</v>
      </c>
      <c r="BU20" s="155">
        <v>699</v>
      </c>
      <c r="BV20" s="158">
        <v>991</v>
      </c>
      <c r="BW20" s="142">
        <v>469</v>
      </c>
      <c r="BX20" s="152">
        <v>522</v>
      </c>
      <c r="BY20" s="149">
        <v>237</v>
      </c>
      <c r="BZ20" s="142">
        <v>117</v>
      </c>
      <c r="CA20" s="155">
        <v>120</v>
      </c>
      <c r="CB20" s="158">
        <v>928</v>
      </c>
      <c r="CC20" s="142">
        <v>446</v>
      </c>
      <c r="CD20" s="152">
        <v>482</v>
      </c>
      <c r="CE20" s="149">
        <v>183</v>
      </c>
      <c r="CF20" s="142">
        <v>73</v>
      </c>
      <c r="CG20" s="155">
        <v>110</v>
      </c>
      <c r="CH20" s="158">
        <v>148</v>
      </c>
      <c r="CI20" s="142">
        <v>84</v>
      </c>
      <c r="CJ20" s="152">
        <v>64</v>
      </c>
      <c r="CK20" s="149">
        <v>31</v>
      </c>
      <c r="CL20" s="142">
        <v>18</v>
      </c>
      <c r="CM20" s="155">
        <v>13</v>
      </c>
      <c r="CN20" s="158">
        <v>875</v>
      </c>
      <c r="CO20" s="142">
        <v>406</v>
      </c>
      <c r="CP20" s="138">
        <v>469</v>
      </c>
      <c r="CR20" s="12">
        <f t="shared" si="0"/>
        <v>48079</v>
      </c>
      <c r="CS20" s="13">
        <f t="shared" si="1"/>
        <v>22432</v>
      </c>
      <c r="CT20" s="14">
        <f t="shared" si="2"/>
        <v>25647</v>
      </c>
      <c r="CU20" s="12">
        <f t="shared" si="3"/>
        <v>12734</v>
      </c>
      <c r="CV20" s="13">
        <f t="shared" si="4"/>
        <v>6077</v>
      </c>
      <c r="CW20" s="14">
        <f t="shared" si="5"/>
        <v>6657</v>
      </c>
      <c r="CX20" s="22">
        <f t="shared" si="6"/>
        <v>498</v>
      </c>
      <c r="CY20" s="23">
        <f t="shared" si="7"/>
        <v>245</v>
      </c>
      <c r="CZ20" s="24">
        <f t="shared" si="8"/>
        <v>253</v>
      </c>
      <c r="DA20" s="22">
        <f t="shared" si="9"/>
        <v>1499</v>
      </c>
      <c r="DB20" s="23">
        <f t="shared" si="10"/>
        <v>722</v>
      </c>
      <c r="DC20" s="24">
        <f t="shared" si="11"/>
        <v>777</v>
      </c>
      <c r="DD20" s="22">
        <f t="shared" si="12"/>
        <v>2805</v>
      </c>
      <c r="DE20" s="23">
        <f t="shared" si="13"/>
        <v>1310</v>
      </c>
      <c r="DF20" s="24">
        <f t="shared" si="14"/>
        <v>1495</v>
      </c>
      <c r="DG20" s="22">
        <f t="shared" si="15"/>
        <v>3152</v>
      </c>
      <c r="DH20" s="23">
        <f t="shared" si="16"/>
        <v>1499</v>
      </c>
      <c r="DI20" s="24">
        <f t="shared" si="17"/>
        <v>1653</v>
      </c>
      <c r="DJ20" s="22">
        <f t="shared" si="18"/>
        <v>2615</v>
      </c>
      <c r="DK20" s="23">
        <f t="shared" si="19"/>
        <v>1274</v>
      </c>
      <c r="DL20" s="24">
        <f t="shared" si="20"/>
        <v>1341</v>
      </c>
      <c r="DM20" s="22">
        <f t="shared" si="21"/>
        <v>2165</v>
      </c>
      <c r="DN20" s="23">
        <f t="shared" si="22"/>
        <v>1027</v>
      </c>
      <c r="DO20" s="24">
        <f t="shared" si="23"/>
        <v>1138</v>
      </c>
    </row>
    <row r="21" spans="1:119" ht="21" customHeight="1">
      <c r="A21" s="11" t="s">
        <v>46</v>
      </c>
      <c r="B21" s="135">
        <v>60038</v>
      </c>
      <c r="C21" s="142">
        <v>28799</v>
      </c>
      <c r="D21" s="152">
        <v>31239</v>
      </c>
      <c r="E21" s="149">
        <v>21234</v>
      </c>
      <c r="F21" s="142">
        <v>10208</v>
      </c>
      <c r="G21" s="155">
        <v>11026</v>
      </c>
      <c r="H21" s="158">
        <v>3267</v>
      </c>
      <c r="I21" s="142">
        <v>1539</v>
      </c>
      <c r="J21" s="152">
        <v>1728</v>
      </c>
      <c r="K21" s="149">
        <v>4509</v>
      </c>
      <c r="L21" s="142">
        <v>2089</v>
      </c>
      <c r="M21" s="155">
        <v>2420</v>
      </c>
      <c r="N21" s="158">
        <v>1777</v>
      </c>
      <c r="O21" s="142">
        <v>836</v>
      </c>
      <c r="P21" s="152">
        <v>941</v>
      </c>
      <c r="Q21" s="149">
        <v>1477</v>
      </c>
      <c r="R21" s="142">
        <v>704</v>
      </c>
      <c r="S21" s="155">
        <v>773</v>
      </c>
      <c r="T21" s="158">
        <v>4716</v>
      </c>
      <c r="U21" s="142">
        <v>2313</v>
      </c>
      <c r="V21" s="152">
        <v>2403</v>
      </c>
      <c r="W21" s="149">
        <v>1897</v>
      </c>
      <c r="X21" s="142">
        <v>880</v>
      </c>
      <c r="Y21" s="155">
        <v>1017</v>
      </c>
      <c r="Z21" s="158">
        <v>4094</v>
      </c>
      <c r="AA21" s="142">
        <v>1950</v>
      </c>
      <c r="AB21" s="152">
        <v>2144</v>
      </c>
      <c r="AC21" s="149">
        <v>3164</v>
      </c>
      <c r="AD21" s="142">
        <v>1549</v>
      </c>
      <c r="AE21" s="155">
        <v>1615</v>
      </c>
      <c r="AF21" s="158">
        <v>645</v>
      </c>
      <c r="AG21" s="142">
        <v>302</v>
      </c>
      <c r="AH21" s="152">
        <v>343</v>
      </c>
      <c r="AI21" s="149">
        <v>1094</v>
      </c>
      <c r="AJ21" s="142">
        <v>537</v>
      </c>
      <c r="AK21" s="155">
        <v>557</v>
      </c>
      <c r="AL21" s="158">
        <v>281</v>
      </c>
      <c r="AM21" s="142">
        <v>134</v>
      </c>
      <c r="AN21" s="152">
        <v>147</v>
      </c>
      <c r="AO21" s="149">
        <v>208</v>
      </c>
      <c r="AP21" s="142">
        <v>96</v>
      </c>
      <c r="AQ21" s="155">
        <v>112</v>
      </c>
      <c r="AR21" s="158">
        <v>779</v>
      </c>
      <c r="AS21" s="142">
        <v>340</v>
      </c>
      <c r="AT21" s="152">
        <v>439</v>
      </c>
      <c r="AU21" s="149">
        <v>441</v>
      </c>
      <c r="AV21" s="142">
        <v>212</v>
      </c>
      <c r="AW21" s="155">
        <v>229</v>
      </c>
      <c r="AX21" s="158">
        <v>1798</v>
      </c>
      <c r="AY21" s="142">
        <v>863</v>
      </c>
      <c r="AZ21" s="152">
        <v>935</v>
      </c>
      <c r="BA21" s="149">
        <v>495</v>
      </c>
      <c r="BB21" s="142">
        <v>244</v>
      </c>
      <c r="BC21" s="155">
        <v>251</v>
      </c>
      <c r="BD21" s="158">
        <v>477</v>
      </c>
      <c r="BE21" s="142">
        <v>224</v>
      </c>
      <c r="BF21" s="152">
        <v>253</v>
      </c>
      <c r="BG21" s="149">
        <v>421</v>
      </c>
      <c r="BH21" s="142">
        <v>203</v>
      </c>
      <c r="BI21" s="155">
        <v>218</v>
      </c>
      <c r="BJ21" s="158">
        <v>559</v>
      </c>
      <c r="BK21" s="142">
        <v>257</v>
      </c>
      <c r="BL21" s="152">
        <v>302</v>
      </c>
      <c r="BM21" s="149">
        <v>843</v>
      </c>
      <c r="BN21" s="142">
        <v>397</v>
      </c>
      <c r="BO21" s="155">
        <v>446</v>
      </c>
      <c r="BP21" s="158">
        <v>712</v>
      </c>
      <c r="BQ21" s="142">
        <v>376</v>
      </c>
      <c r="BR21" s="152">
        <v>336</v>
      </c>
      <c r="BS21" s="149">
        <v>1339</v>
      </c>
      <c r="BT21" s="142">
        <v>672</v>
      </c>
      <c r="BU21" s="155">
        <v>667</v>
      </c>
      <c r="BV21" s="158">
        <v>981</v>
      </c>
      <c r="BW21" s="142">
        <v>470</v>
      </c>
      <c r="BX21" s="152">
        <v>511</v>
      </c>
      <c r="BY21" s="149">
        <v>266</v>
      </c>
      <c r="BZ21" s="142">
        <v>129</v>
      </c>
      <c r="CA21" s="155">
        <v>137</v>
      </c>
      <c r="CB21" s="158">
        <v>982</v>
      </c>
      <c r="CC21" s="142">
        <v>479</v>
      </c>
      <c r="CD21" s="152">
        <v>503</v>
      </c>
      <c r="CE21" s="149">
        <v>223</v>
      </c>
      <c r="CF21" s="142">
        <v>108</v>
      </c>
      <c r="CG21" s="155">
        <v>115</v>
      </c>
      <c r="CH21" s="158">
        <v>184</v>
      </c>
      <c r="CI21" s="142">
        <v>93</v>
      </c>
      <c r="CJ21" s="152">
        <v>91</v>
      </c>
      <c r="CK21" s="149">
        <v>30</v>
      </c>
      <c r="CL21" s="142">
        <v>17</v>
      </c>
      <c r="CM21" s="155">
        <v>13</v>
      </c>
      <c r="CN21" s="158">
        <v>1145</v>
      </c>
      <c r="CO21" s="142">
        <v>578</v>
      </c>
      <c r="CP21" s="138">
        <v>567</v>
      </c>
      <c r="CR21" s="12">
        <f t="shared" si="0"/>
        <v>46135</v>
      </c>
      <c r="CS21" s="13">
        <f t="shared" si="1"/>
        <v>22068</v>
      </c>
      <c r="CT21" s="14">
        <f t="shared" si="2"/>
        <v>24067</v>
      </c>
      <c r="CU21" s="12">
        <f t="shared" si="3"/>
        <v>13903</v>
      </c>
      <c r="CV21" s="13">
        <f t="shared" si="4"/>
        <v>6731</v>
      </c>
      <c r="CW21" s="14">
        <f t="shared" si="5"/>
        <v>7172</v>
      </c>
      <c r="CX21" s="22">
        <f t="shared" si="6"/>
        <v>645</v>
      </c>
      <c r="CY21" s="23">
        <f t="shared" si="7"/>
        <v>302</v>
      </c>
      <c r="CZ21" s="24">
        <f t="shared" si="8"/>
        <v>343</v>
      </c>
      <c r="DA21" s="22">
        <f t="shared" si="9"/>
        <v>1583</v>
      </c>
      <c r="DB21" s="23">
        <f t="shared" si="10"/>
        <v>767</v>
      </c>
      <c r="DC21" s="24">
        <f t="shared" si="11"/>
        <v>816</v>
      </c>
      <c r="DD21" s="22">
        <f t="shared" si="12"/>
        <v>3018</v>
      </c>
      <c r="DE21" s="23">
        <f t="shared" si="13"/>
        <v>1415</v>
      </c>
      <c r="DF21" s="24">
        <f t="shared" si="14"/>
        <v>1603</v>
      </c>
      <c r="DG21" s="22">
        <f t="shared" si="15"/>
        <v>3507</v>
      </c>
      <c r="DH21" s="23">
        <f t="shared" si="16"/>
        <v>1701</v>
      </c>
      <c r="DI21" s="24">
        <f t="shared" si="17"/>
        <v>1806</v>
      </c>
      <c r="DJ21" s="22">
        <f t="shared" si="18"/>
        <v>2586</v>
      </c>
      <c r="DK21" s="23">
        <f t="shared" si="19"/>
        <v>1271</v>
      </c>
      <c r="DL21" s="24">
        <f t="shared" si="20"/>
        <v>1315</v>
      </c>
      <c r="DM21" s="22">
        <f t="shared" si="21"/>
        <v>2564</v>
      </c>
      <c r="DN21" s="23">
        <f t="shared" si="22"/>
        <v>1275</v>
      </c>
      <c r="DO21" s="24">
        <f t="shared" si="23"/>
        <v>1289</v>
      </c>
    </row>
    <row r="22" spans="1:119" ht="21" customHeight="1">
      <c r="A22" s="11" t="s">
        <v>47</v>
      </c>
      <c r="B22" s="135">
        <v>66533</v>
      </c>
      <c r="C22" s="142">
        <v>31671</v>
      </c>
      <c r="D22" s="152">
        <v>34862</v>
      </c>
      <c r="E22" s="149">
        <v>23097</v>
      </c>
      <c r="F22" s="142">
        <v>10794</v>
      </c>
      <c r="G22" s="155">
        <v>12303</v>
      </c>
      <c r="H22" s="158">
        <v>3684</v>
      </c>
      <c r="I22" s="142">
        <v>1759</v>
      </c>
      <c r="J22" s="152">
        <v>1925</v>
      </c>
      <c r="K22" s="149">
        <v>4898</v>
      </c>
      <c r="L22" s="142">
        <v>2421</v>
      </c>
      <c r="M22" s="155">
        <v>2477</v>
      </c>
      <c r="N22" s="158">
        <v>2072</v>
      </c>
      <c r="O22" s="142">
        <v>984</v>
      </c>
      <c r="P22" s="152">
        <v>1088</v>
      </c>
      <c r="Q22" s="149">
        <v>1710</v>
      </c>
      <c r="R22" s="142">
        <v>815</v>
      </c>
      <c r="S22" s="155">
        <v>895</v>
      </c>
      <c r="T22" s="158">
        <v>5055</v>
      </c>
      <c r="U22" s="142">
        <v>2402</v>
      </c>
      <c r="V22" s="152">
        <v>2653</v>
      </c>
      <c r="W22" s="149">
        <v>2127</v>
      </c>
      <c r="X22" s="142">
        <v>1030</v>
      </c>
      <c r="Y22" s="155">
        <v>1097</v>
      </c>
      <c r="Z22" s="158">
        <v>4576</v>
      </c>
      <c r="AA22" s="142">
        <v>2206</v>
      </c>
      <c r="AB22" s="152">
        <v>2370</v>
      </c>
      <c r="AC22" s="149">
        <v>3284</v>
      </c>
      <c r="AD22" s="142">
        <v>1578</v>
      </c>
      <c r="AE22" s="155">
        <v>1706</v>
      </c>
      <c r="AF22" s="158">
        <v>793</v>
      </c>
      <c r="AG22" s="142">
        <v>373</v>
      </c>
      <c r="AH22" s="152">
        <v>420</v>
      </c>
      <c r="AI22" s="149">
        <v>1303</v>
      </c>
      <c r="AJ22" s="142">
        <v>612</v>
      </c>
      <c r="AK22" s="155">
        <v>691</v>
      </c>
      <c r="AL22" s="158">
        <v>346</v>
      </c>
      <c r="AM22" s="142">
        <v>184</v>
      </c>
      <c r="AN22" s="152">
        <v>162</v>
      </c>
      <c r="AO22" s="149">
        <v>232</v>
      </c>
      <c r="AP22" s="142">
        <v>104</v>
      </c>
      <c r="AQ22" s="155">
        <v>128</v>
      </c>
      <c r="AR22" s="158">
        <v>922</v>
      </c>
      <c r="AS22" s="142">
        <v>431</v>
      </c>
      <c r="AT22" s="152">
        <v>491</v>
      </c>
      <c r="AU22" s="149">
        <v>583</v>
      </c>
      <c r="AV22" s="142">
        <v>282</v>
      </c>
      <c r="AW22" s="155">
        <v>301</v>
      </c>
      <c r="AX22" s="158">
        <v>1822</v>
      </c>
      <c r="AY22" s="142">
        <v>903</v>
      </c>
      <c r="AZ22" s="152">
        <v>919</v>
      </c>
      <c r="BA22" s="149">
        <v>581</v>
      </c>
      <c r="BB22" s="142">
        <v>273</v>
      </c>
      <c r="BC22" s="155">
        <v>308</v>
      </c>
      <c r="BD22" s="158">
        <v>535</v>
      </c>
      <c r="BE22" s="142">
        <v>269</v>
      </c>
      <c r="BF22" s="152">
        <v>266</v>
      </c>
      <c r="BG22" s="149">
        <v>498</v>
      </c>
      <c r="BH22" s="142">
        <v>243</v>
      </c>
      <c r="BI22" s="155">
        <v>255</v>
      </c>
      <c r="BJ22" s="158">
        <v>639</v>
      </c>
      <c r="BK22" s="142">
        <v>301</v>
      </c>
      <c r="BL22" s="152">
        <v>338</v>
      </c>
      <c r="BM22" s="149">
        <v>921</v>
      </c>
      <c r="BN22" s="142">
        <v>440</v>
      </c>
      <c r="BO22" s="155">
        <v>481</v>
      </c>
      <c r="BP22" s="158">
        <v>750</v>
      </c>
      <c r="BQ22" s="142">
        <v>366</v>
      </c>
      <c r="BR22" s="152">
        <v>384</v>
      </c>
      <c r="BS22" s="149">
        <v>1570</v>
      </c>
      <c r="BT22" s="142">
        <v>731</v>
      </c>
      <c r="BU22" s="155">
        <v>839</v>
      </c>
      <c r="BV22" s="158">
        <v>1059</v>
      </c>
      <c r="BW22" s="142">
        <v>504</v>
      </c>
      <c r="BX22" s="152">
        <v>555</v>
      </c>
      <c r="BY22" s="149">
        <v>332</v>
      </c>
      <c r="BZ22" s="142">
        <v>166</v>
      </c>
      <c r="CA22" s="155">
        <v>166</v>
      </c>
      <c r="CB22" s="158">
        <v>1242</v>
      </c>
      <c r="CC22" s="142">
        <v>599</v>
      </c>
      <c r="CD22" s="152">
        <v>643</v>
      </c>
      <c r="CE22" s="149">
        <v>240</v>
      </c>
      <c r="CF22" s="142">
        <v>111</v>
      </c>
      <c r="CG22" s="155">
        <v>129</v>
      </c>
      <c r="CH22" s="158">
        <v>229</v>
      </c>
      <c r="CI22" s="142">
        <v>104</v>
      </c>
      <c r="CJ22" s="152">
        <v>125</v>
      </c>
      <c r="CK22" s="149">
        <v>22</v>
      </c>
      <c r="CL22" s="142">
        <v>14</v>
      </c>
      <c r="CM22" s="155">
        <v>8</v>
      </c>
      <c r="CN22" s="158">
        <v>1411</v>
      </c>
      <c r="CO22" s="142">
        <v>672</v>
      </c>
      <c r="CP22" s="138">
        <v>739</v>
      </c>
      <c r="CR22" s="12">
        <f t="shared" si="0"/>
        <v>50503</v>
      </c>
      <c r="CS22" s="13">
        <f t="shared" si="1"/>
        <v>23989</v>
      </c>
      <c r="CT22" s="14">
        <f t="shared" si="2"/>
        <v>26514</v>
      </c>
      <c r="CU22" s="12">
        <f t="shared" si="3"/>
        <v>16030</v>
      </c>
      <c r="CV22" s="13">
        <f t="shared" si="4"/>
        <v>7682</v>
      </c>
      <c r="CW22" s="14">
        <f t="shared" si="5"/>
        <v>8348</v>
      </c>
      <c r="CX22" s="22">
        <f t="shared" si="6"/>
        <v>793</v>
      </c>
      <c r="CY22" s="23">
        <f t="shared" si="7"/>
        <v>373</v>
      </c>
      <c r="CZ22" s="24">
        <f t="shared" si="8"/>
        <v>420</v>
      </c>
      <c r="DA22" s="22">
        <f t="shared" si="9"/>
        <v>1881</v>
      </c>
      <c r="DB22" s="23">
        <f t="shared" si="10"/>
        <v>900</v>
      </c>
      <c r="DC22" s="24">
        <f t="shared" si="11"/>
        <v>981</v>
      </c>
      <c r="DD22" s="22">
        <f t="shared" si="12"/>
        <v>3327</v>
      </c>
      <c r="DE22" s="23">
        <f t="shared" si="13"/>
        <v>1616</v>
      </c>
      <c r="DF22" s="24">
        <f t="shared" si="14"/>
        <v>1711</v>
      </c>
      <c r="DG22" s="22">
        <f t="shared" si="15"/>
        <v>3924</v>
      </c>
      <c r="DH22" s="23">
        <f t="shared" si="16"/>
        <v>1892</v>
      </c>
      <c r="DI22" s="24">
        <f t="shared" si="17"/>
        <v>2032</v>
      </c>
      <c r="DJ22" s="22">
        <f t="shared" si="18"/>
        <v>2961</v>
      </c>
      <c r="DK22" s="23">
        <f t="shared" si="19"/>
        <v>1401</v>
      </c>
      <c r="DL22" s="24">
        <f t="shared" si="20"/>
        <v>1560</v>
      </c>
      <c r="DM22" s="22">
        <f t="shared" si="21"/>
        <v>3144</v>
      </c>
      <c r="DN22" s="23">
        <f t="shared" si="22"/>
        <v>1500</v>
      </c>
      <c r="DO22" s="24">
        <f t="shared" si="23"/>
        <v>1644</v>
      </c>
    </row>
    <row r="23" spans="1:119" ht="21" customHeight="1">
      <c r="A23" s="11" t="s">
        <v>48</v>
      </c>
      <c r="B23" s="135">
        <v>76291</v>
      </c>
      <c r="C23" s="142">
        <v>35324</v>
      </c>
      <c r="D23" s="152">
        <v>40967</v>
      </c>
      <c r="E23" s="149">
        <v>28076</v>
      </c>
      <c r="F23" s="142">
        <v>12692</v>
      </c>
      <c r="G23" s="155">
        <v>15384</v>
      </c>
      <c r="H23" s="158">
        <v>4342</v>
      </c>
      <c r="I23" s="142">
        <v>1993</v>
      </c>
      <c r="J23" s="152">
        <v>2349</v>
      </c>
      <c r="K23" s="149">
        <v>5141</v>
      </c>
      <c r="L23" s="142">
        <v>2420</v>
      </c>
      <c r="M23" s="155">
        <v>2721</v>
      </c>
      <c r="N23" s="158">
        <v>2367</v>
      </c>
      <c r="O23" s="142">
        <v>1130</v>
      </c>
      <c r="P23" s="152">
        <v>1237</v>
      </c>
      <c r="Q23" s="149">
        <v>1789</v>
      </c>
      <c r="R23" s="142">
        <v>823</v>
      </c>
      <c r="S23" s="155">
        <v>966</v>
      </c>
      <c r="T23" s="158">
        <v>5528</v>
      </c>
      <c r="U23" s="142">
        <v>2599</v>
      </c>
      <c r="V23" s="152">
        <v>2929</v>
      </c>
      <c r="W23" s="149">
        <v>2408</v>
      </c>
      <c r="X23" s="142">
        <v>1057</v>
      </c>
      <c r="Y23" s="155">
        <v>1351</v>
      </c>
      <c r="Z23" s="158">
        <v>5024</v>
      </c>
      <c r="AA23" s="142">
        <v>2415</v>
      </c>
      <c r="AB23" s="152">
        <v>2609</v>
      </c>
      <c r="AC23" s="149">
        <v>3586</v>
      </c>
      <c r="AD23" s="142">
        <v>1654</v>
      </c>
      <c r="AE23" s="155">
        <v>1932</v>
      </c>
      <c r="AF23" s="158">
        <v>926</v>
      </c>
      <c r="AG23" s="142">
        <v>441</v>
      </c>
      <c r="AH23" s="152">
        <v>485</v>
      </c>
      <c r="AI23" s="149">
        <v>1533</v>
      </c>
      <c r="AJ23" s="142">
        <v>728</v>
      </c>
      <c r="AK23" s="155">
        <v>805</v>
      </c>
      <c r="AL23" s="158">
        <v>414</v>
      </c>
      <c r="AM23" s="142">
        <v>188</v>
      </c>
      <c r="AN23" s="152">
        <v>226</v>
      </c>
      <c r="AO23" s="149">
        <v>274</v>
      </c>
      <c r="AP23" s="142">
        <v>132</v>
      </c>
      <c r="AQ23" s="155">
        <v>142</v>
      </c>
      <c r="AR23" s="158">
        <v>1072</v>
      </c>
      <c r="AS23" s="142">
        <v>496</v>
      </c>
      <c r="AT23" s="152">
        <v>576</v>
      </c>
      <c r="AU23" s="149">
        <v>624</v>
      </c>
      <c r="AV23" s="142">
        <v>288</v>
      </c>
      <c r="AW23" s="155">
        <v>336</v>
      </c>
      <c r="AX23" s="158">
        <v>1810</v>
      </c>
      <c r="AY23" s="142">
        <v>871</v>
      </c>
      <c r="AZ23" s="152">
        <v>939</v>
      </c>
      <c r="BA23" s="149">
        <v>594</v>
      </c>
      <c r="BB23" s="142">
        <v>263</v>
      </c>
      <c r="BC23" s="155">
        <v>331</v>
      </c>
      <c r="BD23" s="158">
        <v>538</v>
      </c>
      <c r="BE23" s="142">
        <v>265</v>
      </c>
      <c r="BF23" s="152">
        <v>273</v>
      </c>
      <c r="BG23" s="149">
        <v>516</v>
      </c>
      <c r="BH23" s="142">
        <v>264</v>
      </c>
      <c r="BI23" s="155">
        <v>252</v>
      </c>
      <c r="BJ23" s="158">
        <v>748</v>
      </c>
      <c r="BK23" s="142">
        <v>375</v>
      </c>
      <c r="BL23" s="152">
        <v>373</v>
      </c>
      <c r="BM23" s="149">
        <v>953</v>
      </c>
      <c r="BN23" s="142">
        <v>449</v>
      </c>
      <c r="BO23" s="155">
        <v>504</v>
      </c>
      <c r="BP23" s="158">
        <v>761</v>
      </c>
      <c r="BQ23" s="142">
        <v>362</v>
      </c>
      <c r="BR23" s="152">
        <v>399</v>
      </c>
      <c r="BS23" s="149">
        <v>1950</v>
      </c>
      <c r="BT23" s="142">
        <v>893</v>
      </c>
      <c r="BU23" s="155">
        <v>1057</v>
      </c>
      <c r="BV23" s="158">
        <v>1065</v>
      </c>
      <c r="BW23" s="142">
        <v>491</v>
      </c>
      <c r="BX23" s="152">
        <v>574</v>
      </c>
      <c r="BY23" s="149">
        <v>363</v>
      </c>
      <c r="BZ23" s="142">
        <v>180</v>
      </c>
      <c r="CA23" s="155">
        <v>183</v>
      </c>
      <c r="CB23" s="158">
        <v>1503</v>
      </c>
      <c r="CC23" s="142">
        <v>701</v>
      </c>
      <c r="CD23" s="152">
        <v>802</v>
      </c>
      <c r="CE23" s="149">
        <v>284</v>
      </c>
      <c r="CF23" s="142">
        <v>140</v>
      </c>
      <c r="CG23" s="155">
        <v>144</v>
      </c>
      <c r="CH23" s="158">
        <v>289</v>
      </c>
      <c r="CI23" s="142">
        <v>139</v>
      </c>
      <c r="CJ23" s="152">
        <v>150</v>
      </c>
      <c r="CK23" s="149">
        <v>32</v>
      </c>
      <c r="CL23" s="142">
        <v>17</v>
      </c>
      <c r="CM23" s="155">
        <v>15</v>
      </c>
      <c r="CN23" s="158">
        <v>1781</v>
      </c>
      <c r="CO23" s="142">
        <v>858</v>
      </c>
      <c r="CP23" s="138">
        <v>923</v>
      </c>
      <c r="CR23" s="12">
        <f t="shared" si="0"/>
        <v>58261</v>
      </c>
      <c r="CS23" s="13">
        <f t="shared" si="1"/>
        <v>26783</v>
      </c>
      <c r="CT23" s="14">
        <f t="shared" si="2"/>
        <v>31478</v>
      </c>
      <c r="CU23" s="12">
        <f t="shared" si="3"/>
        <v>18030</v>
      </c>
      <c r="CV23" s="13">
        <f t="shared" si="4"/>
        <v>8541</v>
      </c>
      <c r="CW23" s="14">
        <f t="shared" si="5"/>
        <v>9489</v>
      </c>
      <c r="CX23" s="22">
        <f t="shared" si="6"/>
        <v>926</v>
      </c>
      <c r="CY23" s="23">
        <f t="shared" si="7"/>
        <v>441</v>
      </c>
      <c r="CZ23" s="24">
        <f t="shared" si="8"/>
        <v>485</v>
      </c>
      <c r="DA23" s="22">
        <f t="shared" si="9"/>
        <v>2221</v>
      </c>
      <c r="DB23" s="23">
        <f t="shared" si="10"/>
        <v>1048</v>
      </c>
      <c r="DC23" s="24">
        <f t="shared" si="11"/>
        <v>1173</v>
      </c>
      <c r="DD23" s="22">
        <f t="shared" si="12"/>
        <v>3506</v>
      </c>
      <c r="DE23" s="23">
        <f t="shared" si="13"/>
        <v>1655</v>
      </c>
      <c r="DF23" s="24">
        <f t="shared" si="14"/>
        <v>1851</v>
      </c>
      <c r="DG23" s="22">
        <f t="shared" si="15"/>
        <v>4110</v>
      </c>
      <c r="DH23" s="23">
        <f t="shared" si="16"/>
        <v>1978</v>
      </c>
      <c r="DI23" s="24">
        <f t="shared" si="17"/>
        <v>2132</v>
      </c>
      <c r="DJ23" s="22">
        <f t="shared" si="18"/>
        <v>3378</v>
      </c>
      <c r="DK23" s="23">
        <f t="shared" si="19"/>
        <v>1564</v>
      </c>
      <c r="DL23" s="24">
        <f t="shared" si="20"/>
        <v>1814</v>
      </c>
      <c r="DM23" s="22">
        <f t="shared" si="21"/>
        <v>3889</v>
      </c>
      <c r="DN23" s="23">
        <f t="shared" si="22"/>
        <v>1855</v>
      </c>
      <c r="DO23" s="24">
        <f t="shared" si="23"/>
        <v>2034</v>
      </c>
    </row>
    <row r="24" spans="1:119" ht="21" customHeight="1">
      <c r="A24" s="11" t="s">
        <v>49</v>
      </c>
      <c r="B24" s="135">
        <v>60024</v>
      </c>
      <c r="C24" s="142">
        <v>26159</v>
      </c>
      <c r="D24" s="152">
        <v>33865</v>
      </c>
      <c r="E24" s="149">
        <v>23030</v>
      </c>
      <c r="F24" s="142">
        <v>9987</v>
      </c>
      <c r="G24" s="155">
        <v>13043</v>
      </c>
      <c r="H24" s="158">
        <v>3461</v>
      </c>
      <c r="I24" s="142">
        <v>1512</v>
      </c>
      <c r="J24" s="152">
        <v>1949</v>
      </c>
      <c r="K24" s="149">
        <v>3846</v>
      </c>
      <c r="L24" s="142">
        <v>1799</v>
      </c>
      <c r="M24" s="155">
        <v>2047</v>
      </c>
      <c r="N24" s="158">
        <v>1805</v>
      </c>
      <c r="O24" s="142">
        <v>801</v>
      </c>
      <c r="P24" s="152">
        <v>1004</v>
      </c>
      <c r="Q24" s="149">
        <v>1359</v>
      </c>
      <c r="R24" s="142">
        <v>603</v>
      </c>
      <c r="S24" s="155">
        <v>756</v>
      </c>
      <c r="T24" s="158">
        <v>4508</v>
      </c>
      <c r="U24" s="142">
        <v>1884</v>
      </c>
      <c r="V24" s="152">
        <v>2624</v>
      </c>
      <c r="W24" s="149">
        <v>1932</v>
      </c>
      <c r="X24" s="142">
        <v>814</v>
      </c>
      <c r="Y24" s="155">
        <v>1118</v>
      </c>
      <c r="Z24" s="158">
        <v>3670</v>
      </c>
      <c r="AA24" s="142">
        <v>1636</v>
      </c>
      <c r="AB24" s="152">
        <v>2034</v>
      </c>
      <c r="AC24" s="149">
        <v>2586</v>
      </c>
      <c r="AD24" s="142">
        <v>1181</v>
      </c>
      <c r="AE24" s="155">
        <v>1405</v>
      </c>
      <c r="AF24" s="158">
        <v>682</v>
      </c>
      <c r="AG24" s="142">
        <v>308</v>
      </c>
      <c r="AH24" s="152">
        <v>374</v>
      </c>
      <c r="AI24" s="149">
        <v>1190</v>
      </c>
      <c r="AJ24" s="142">
        <v>520</v>
      </c>
      <c r="AK24" s="155">
        <v>670</v>
      </c>
      <c r="AL24" s="158">
        <v>339</v>
      </c>
      <c r="AM24" s="142">
        <v>148</v>
      </c>
      <c r="AN24" s="152">
        <v>191</v>
      </c>
      <c r="AO24" s="149">
        <v>236</v>
      </c>
      <c r="AP24" s="142">
        <v>90</v>
      </c>
      <c r="AQ24" s="155">
        <v>146</v>
      </c>
      <c r="AR24" s="158">
        <v>758</v>
      </c>
      <c r="AS24" s="142">
        <v>333</v>
      </c>
      <c r="AT24" s="152">
        <v>425</v>
      </c>
      <c r="AU24" s="149">
        <v>410</v>
      </c>
      <c r="AV24" s="142">
        <v>177</v>
      </c>
      <c r="AW24" s="155">
        <v>233</v>
      </c>
      <c r="AX24" s="158">
        <v>1457</v>
      </c>
      <c r="AY24" s="142">
        <v>618</v>
      </c>
      <c r="AZ24" s="152">
        <v>839</v>
      </c>
      <c r="BA24" s="149">
        <v>501</v>
      </c>
      <c r="BB24" s="142">
        <v>224</v>
      </c>
      <c r="BC24" s="155">
        <v>277</v>
      </c>
      <c r="BD24" s="158">
        <v>395</v>
      </c>
      <c r="BE24" s="142">
        <v>158</v>
      </c>
      <c r="BF24" s="152">
        <v>237</v>
      </c>
      <c r="BG24" s="149">
        <v>384</v>
      </c>
      <c r="BH24" s="142">
        <v>153</v>
      </c>
      <c r="BI24" s="155">
        <v>231</v>
      </c>
      <c r="BJ24" s="158">
        <v>520</v>
      </c>
      <c r="BK24" s="142">
        <v>235</v>
      </c>
      <c r="BL24" s="152">
        <v>285</v>
      </c>
      <c r="BM24" s="149">
        <v>693</v>
      </c>
      <c r="BN24" s="142">
        <v>309</v>
      </c>
      <c r="BO24" s="155">
        <v>384</v>
      </c>
      <c r="BP24" s="158">
        <v>555</v>
      </c>
      <c r="BQ24" s="142">
        <v>245</v>
      </c>
      <c r="BR24" s="152">
        <v>310</v>
      </c>
      <c r="BS24" s="149">
        <v>1576</v>
      </c>
      <c r="BT24" s="142">
        <v>681</v>
      </c>
      <c r="BU24" s="155">
        <v>895</v>
      </c>
      <c r="BV24" s="158">
        <v>727</v>
      </c>
      <c r="BW24" s="142">
        <v>324</v>
      </c>
      <c r="BX24" s="152">
        <v>403</v>
      </c>
      <c r="BY24" s="149">
        <v>347</v>
      </c>
      <c r="BZ24" s="142">
        <v>132</v>
      </c>
      <c r="CA24" s="155">
        <v>215</v>
      </c>
      <c r="CB24" s="158">
        <v>1227</v>
      </c>
      <c r="CC24" s="142">
        <v>493</v>
      </c>
      <c r="CD24" s="152">
        <v>734</v>
      </c>
      <c r="CE24" s="149">
        <v>223</v>
      </c>
      <c r="CF24" s="142">
        <v>85</v>
      </c>
      <c r="CG24" s="155">
        <v>138</v>
      </c>
      <c r="CH24" s="158">
        <v>246</v>
      </c>
      <c r="CI24" s="142">
        <v>108</v>
      </c>
      <c r="CJ24" s="152">
        <v>138</v>
      </c>
      <c r="CK24" s="149">
        <v>38</v>
      </c>
      <c r="CL24" s="142">
        <v>13</v>
      </c>
      <c r="CM24" s="155">
        <v>25</v>
      </c>
      <c r="CN24" s="158">
        <v>1323</v>
      </c>
      <c r="CO24" s="142">
        <v>588</v>
      </c>
      <c r="CP24" s="138">
        <v>735</v>
      </c>
      <c r="CR24" s="12">
        <f t="shared" si="0"/>
        <v>46197</v>
      </c>
      <c r="CS24" s="13">
        <f t="shared" si="1"/>
        <v>20217</v>
      </c>
      <c r="CT24" s="14">
        <f t="shared" si="2"/>
        <v>25980</v>
      </c>
      <c r="CU24" s="12">
        <f t="shared" si="3"/>
        <v>13827</v>
      </c>
      <c r="CV24" s="13">
        <f t="shared" si="4"/>
        <v>5942</v>
      </c>
      <c r="CW24" s="14">
        <f t="shared" si="5"/>
        <v>7885</v>
      </c>
      <c r="CX24" s="22">
        <f t="shared" si="6"/>
        <v>682</v>
      </c>
      <c r="CY24" s="23">
        <f t="shared" si="7"/>
        <v>308</v>
      </c>
      <c r="CZ24" s="24">
        <f t="shared" si="8"/>
        <v>374</v>
      </c>
      <c r="DA24" s="22">
        <f t="shared" si="9"/>
        <v>1765</v>
      </c>
      <c r="DB24" s="23">
        <f t="shared" si="10"/>
        <v>758</v>
      </c>
      <c r="DC24" s="24">
        <f t="shared" si="11"/>
        <v>1007</v>
      </c>
      <c r="DD24" s="22">
        <f t="shared" si="12"/>
        <v>2625</v>
      </c>
      <c r="DE24" s="23">
        <f t="shared" si="13"/>
        <v>1128</v>
      </c>
      <c r="DF24" s="24">
        <f t="shared" si="14"/>
        <v>1497</v>
      </c>
      <c r="DG24" s="22">
        <f t="shared" si="15"/>
        <v>3048</v>
      </c>
      <c r="DH24" s="23">
        <f t="shared" si="16"/>
        <v>1324</v>
      </c>
      <c r="DI24" s="24">
        <f t="shared" si="17"/>
        <v>1724</v>
      </c>
      <c r="DJ24" s="22">
        <f t="shared" si="18"/>
        <v>2650</v>
      </c>
      <c r="DK24" s="23">
        <f t="shared" si="19"/>
        <v>1137</v>
      </c>
      <c r="DL24" s="24">
        <f t="shared" si="20"/>
        <v>1513</v>
      </c>
      <c r="DM24" s="22">
        <f t="shared" si="21"/>
        <v>3057</v>
      </c>
      <c r="DN24" s="23">
        <f t="shared" si="22"/>
        <v>1287</v>
      </c>
      <c r="DO24" s="24">
        <f t="shared" si="23"/>
        <v>1770</v>
      </c>
    </row>
    <row r="25" spans="1:119" ht="21" customHeight="1">
      <c r="A25" s="11" t="s">
        <v>50</v>
      </c>
      <c r="B25" s="135">
        <v>46020</v>
      </c>
      <c r="C25" s="142">
        <v>18561</v>
      </c>
      <c r="D25" s="152">
        <v>27459</v>
      </c>
      <c r="E25" s="149">
        <v>16952</v>
      </c>
      <c r="F25" s="142">
        <v>6868</v>
      </c>
      <c r="G25" s="155">
        <v>10084</v>
      </c>
      <c r="H25" s="158">
        <v>2724</v>
      </c>
      <c r="I25" s="142">
        <v>1076</v>
      </c>
      <c r="J25" s="152">
        <v>1648</v>
      </c>
      <c r="K25" s="149">
        <v>2824</v>
      </c>
      <c r="L25" s="142">
        <v>1187</v>
      </c>
      <c r="M25" s="155">
        <v>1637</v>
      </c>
      <c r="N25" s="158">
        <v>1408</v>
      </c>
      <c r="O25" s="142">
        <v>544</v>
      </c>
      <c r="P25" s="152">
        <v>864</v>
      </c>
      <c r="Q25" s="149">
        <v>1079</v>
      </c>
      <c r="R25" s="142">
        <v>418</v>
      </c>
      <c r="S25" s="155">
        <v>661</v>
      </c>
      <c r="T25" s="158">
        <v>3658</v>
      </c>
      <c r="U25" s="142">
        <v>1465</v>
      </c>
      <c r="V25" s="152">
        <v>2193</v>
      </c>
      <c r="W25" s="149">
        <v>1578</v>
      </c>
      <c r="X25" s="142">
        <v>643</v>
      </c>
      <c r="Y25" s="155">
        <v>935</v>
      </c>
      <c r="Z25" s="158">
        <v>2788</v>
      </c>
      <c r="AA25" s="142">
        <v>1110</v>
      </c>
      <c r="AB25" s="152">
        <v>1678</v>
      </c>
      <c r="AC25" s="149">
        <v>1662</v>
      </c>
      <c r="AD25" s="142">
        <v>727</v>
      </c>
      <c r="AE25" s="155">
        <v>935</v>
      </c>
      <c r="AF25" s="158">
        <v>582</v>
      </c>
      <c r="AG25" s="142">
        <v>211</v>
      </c>
      <c r="AH25" s="152">
        <v>371</v>
      </c>
      <c r="AI25" s="149">
        <v>969</v>
      </c>
      <c r="AJ25" s="142">
        <v>359</v>
      </c>
      <c r="AK25" s="155">
        <v>610</v>
      </c>
      <c r="AL25" s="158">
        <v>290</v>
      </c>
      <c r="AM25" s="142">
        <v>121</v>
      </c>
      <c r="AN25" s="152">
        <v>169</v>
      </c>
      <c r="AO25" s="149">
        <v>205</v>
      </c>
      <c r="AP25" s="142">
        <v>74</v>
      </c>
      <c r="AQ25" s="155">
        <v>131</v>
      </c>
      <c r="AR25" s="158">
        <v>610</v>
      </c>
      <c r="AS25" s="142">
        <v>224</v>
      </c>
      <c r="AT25" s="152">
        <v>386</v>
      </c>
      <c r="AU25" s="149">
        <v>345</v>
      </c>
      <c r="AV25" s="142">
        <v>146</v>
      </c>
      <c r="AW25" s="155">
        <v>199</v>
      </c>
      <c r="AX25" s="158">
        <v>1322</v>
      </c>
      <c r="AY25" s="142">
        <v>569</v>
      </c>
      <c r="AZ25" s="152">
        <v>753</v>
      </c>
      <c r="BA25" s="149">
        <v>373</v>
      </c>
      <c r="BB25" s="142">
        <v>156</v>
      </c>
      <c r="BC25" s="155">
        <v>217</v>
      </c>
      <c r="BD25" s="158">
        <v>344</v>
      </c>
      <c r="BE25" s="142">
        <v>131</v>
      </c>
      <c r="BF25" s="152">
        <v>213</v>
      </c>
      <c r="BG25" s="149">
        <v>304</v>
      </c>
      <c r="BH25" s="142">
        <v>125</v>
      </c>
      <c r="BI25" s="155">
        <v>179</v>
      </c>
      <c r="BJ25" s="158">
        <v>399</v>
      </c>
      <c r="BK25" s="142">
        <v>157</v>
      </c>
      <c r="BL25" s="152">
        <v>242</v>
      </c>
      <c r="BM25" s="149">
        <v>565</v>
      </c>
      <c r="BN25" s="142">
        <v>233</v>
      </c>
      <c r="BO25" s="155">
        <v>332</v>
      </c>
      <c r="BP25" s="158">
        <v>504</v>
      </c>
      <c r="BQ25" s="142">
        <v>208</v>
      </c>
      <c r="BR25" s="152">
        <v>296</v>
      </c>
      <c r="BS25" s="149">
        <v>1237</v>
      </c>
      <c r="BT25" s="142">
        <v>489</v>
      </c>
      <c r="BU25" s="155">
        <v>748</v>
      </c>
      <c r="BV25" s="158">
        <v>566</v>
      </c>
      <c r="BW25" s="142">
        <v>226</v>
      </c>
      <c r="BX25" s="152">
        <v>340</v>
      </c>
      <c r="BY25" s="149">
        <v>300</v>
      </c>
      <c r="BZ25" s="142">
        <v>122</v>
      </c>
      <c r="CA25" s="155">
        <v>178</v>
      </c>
      <c r="CB25" s="158">
        <v>964</v>
      </c>
      <c r="CC25" s="142">
        <v>395</v>
      </c>
      <c r="CD25" s="152">
        <v>569</v>
      </c>
      <c r="CE25" s="149">
        <v>212</v>
      </c>
      <c r="CF25" s="142">
        <v>83</v>
      </c>
      <c r="CG25" s="155">
        <v>129</v>
      </c>
      <c r="CH25" s="158">
        <v>218</v>
      </c>
      <c r="CI25" s="142">
        <v>79</v>
      </c>
      <c r="CJ25" s="152">
        <v>139</v>
      </c>
      <c r="CK25" s="149">
        <v>34</v>
      </c>
      <c r="CL25" s="142">
        <v>6</v>
      </c>
      <c r="CM25" s="155">
        <v>28</v>
      </c>
      <c r="CN25" s="158">
        <v>1004</v>
      </c>
      <c r="CO25" s="142">
        <v>409</v>
      </c>
      <c r="CP25" s="138">
        <v>595</v>
      </c>
      <c r="CR25" s="12">
        <f t="shared" si="0"/>
        <v>34673</v>
      </c>
      <c r="CS25" s="13">
        <f t="shared" si="1"/>
        <v>14038</v>
      </c>
      <c r="CT25" s="14">
        <f t="shared" si="2"/>
        <v>20635</v>
      </c>
      <c r="CU25" s="12">
        <f t="shared" si="3"/>
        <v>11347</v>
      </c>
      <c r="CV25" s="13">
        <f t="shared" si="4"/>
        <v>4523</v>
      </c>
      <c r="CW25" s="14">
        <f t="shared" si="5"/>
        <v>6824</v>
      </c>
      <c r="CX25" s="22">
        <f t="shared" si="6"/>
        <v>582</v>
      </c>
      <c r="CY25" s="23">
        <f t="shared" si="7"/>
        <v>211</v>
      </c>
      <c r="CZ25" s="24">
        <f t="shared" si="8"/>
        <v>371</v>
      </c>
      <c r="DA25" s="22">
        <f t="shared" si="9"/>
        <v>1464</v>
      </c>
      <c r="DB25" s="23">
        <f t="shared" si="10"/>
        <v>554</v>
      </c>
      <c r="DC25" s="24">
        <f t="shared" si="11"/>
        <v>910</v>
      </c>
      <c r="DD25" s="22">
        <f t="shared" si="12"/>
        <v>2277</v>
      </c>
      <c r="DE25" s="23">
        <f t="shared" si="13"/>
        <v>939</v>
      </c>
      <c r="DF25" s="24">
        <f t="shared" si="14"/>
        <v>1338</v>
      </c>
      <c r="DG25" s="22">
        <f t="shared" si="15"/>
        <v>2489</v>
      </c>
      <c r="DH25" s="23">
        <f t="shared" si="16"/>
        <v>1010</v>
      </c>
      <c r="DI25" s="24">
        <f t="shared" si="17"/>
        <v>1479</v>
      </c>
      <c r="DJ25" s="22">
        <f t="shared" si="18"/>
        <v>2103</v>
      </c>
      <c r="DK25" s="23">
        <f t="shared" si="19"/>
        <v>837</v>
      </c>
      <c r="DL25" s="24">
        <f t="shared" si="20"/>
        <v>1266</v>
      </c>
      <c r="DM25" s="22">
        <f t="shared" si="21"/>
        <v>2432</v>
      </c>
      <c r="DN25" s="23">
        <f t="shared" si="22"/>
        <v>972</v>
      </c>
      <c r="DO25" s="24">
        <f t="shared" si="23"/>
        <v>1460</v>
      </c>
    </row>
    <row r="26" spans="1:119" ht="21" customHeight="1">
      <c r="A26" s="11" t="s">
        <v>51</v>
      </c>
      <c r="B26" s="135">
        <v>33876</v>
      </c>
      <c r="C26" s="142">
        <v>11494</v>
      </c>
      <c r="D26" s="152">
        <v>22382</v>
      </c>
      <c r="E26" s="149">
        <v>11599</v>
      </c>
      <c r="F26" s="142">
        <v>3828</v>
      </c>
      <c r="G26" s="155">
        <v>7771</v>
      </c>
      <c r="H26" s="158">
        <v>2108</v>
      </c>
      <c r="I26" s="142">
        <v>779</v>
      </c>
      <c r="J26" s="152">
        <v>1329</v>
      </c>
      <c r="K26" s="149">
        <v>2044</v>
      </c>
      <c r="L26" s="142">
        <v>690</v>
      </c>
      <c r="M26" s="155">
        <v>1354</v>
      </c>
      <c r="N26" s="158">
        <v>997</v>
      </c>
      <c r="O26" s="142">
        <v>302</v>
      </c>
      <c r="P26" s="152">
        <v>695</v>
      </c>
      <c r="Q26" s="149">
        <v>842</v>
      </c>
      <c r="R26" s="142">
        <v>288</v>
      </c>
      <c r="S26" s="155">
        <v>554</v>
      </c>
      <c r="T26" s="158">
        <v>2825</v>
      </c>
      <c r="U26" s="142">
        <v>1020</v>
      </c>
      <c r="V26" s="152">
        <v>1805</v>
      </c>
      <c r="W26" s="149">
        <v>1189</v>
      </c>
      <c r="X26" s="142">
        <v>379</v>
      </c>
      <c r="Y26" s="155">
        <v>810</v>
      </c>
      <c r="Z26" s="158">
        <v>1975</v>
      </c>
      <c r="AA26" s="142">
        <v>715</v>
      </c>
      <c r="AB26" s="152">
        <v>1260</v>
      </c>
      <c r="AC26" s="149">
        <v>1102</v>
      </c>
      <c r="AD26" s="142">
        <v>361</v>
      </c>
      <c r="AE26" s="155">
        <v>741</v>
      </c>
      <c r="AF26" s="158">
        <v>565</v>
      </c>
      <c r="AG26" s="142">
        <v>204</v>
      </c>
      <c r="AH26" s="152">
        <v>361</v>
      </c>
      <c r="AI26" s="149">
        <v>820</v>
      </c>
      <c r="AJ26" s="142">
        <v>275</v>
      </c>
      <c r="AK26" s="155">
        <v>545</v>
      </c>
      <c r="AL26" s="158">
        <v>228</v>
      </c>
      <c r="AM26" s="142">
        <v>82</v>
      </c>
      <c r="AN26" s="152">
        <v>146</v>
      </c>
      <c r="AO26" s="149">
        <v>178</v>
      </c>
      <c r="AP26" s="142">
        <v>71</v>
      </c>
      <c r="AQ26" s="155">
        <v>107</v>
      </c>
      <c r="AR26" s="158">
        <v>441</v>
      </c>
      <c r="AS26" s="142">
        <v>149</v>
      </c>
      <c r="AT26" s="152">
        <v>292</v>
      </c>
      <c r="AU26" s="149">
        <v>250</v>
      </c>
      <c r="AV26" s="142">
        <v>82</v>
      </c>
      <c r="AW26" s="155">
        <v>168</v>
      </c>
      <c r="AX26" s="158">
        <v>1084</v>
      </c>
      <c r="AY26" s="142">
        <v>368</v>
      </c>
      <c r="AZ26" s="152">
        <v>716</v>
      </c>
      <c r="BA26" s="149">
        <v>306</v>
      </c>
      <c r="BB26" s="142">
        <v>95</v>
      </c>
      <c r="BC26" s="155">
        <v>211</v>
      </c>
      <c r="BD26" s="158">
        <v>266</v>
      </c>
      <c r="BE26" s="142">
        <v>88</v>
      </c>
      <c r="BF26" s="152">
        <v>178</v>
      </c>
      <c r="BG26" s="149">
        <v>236</v>
      </c>
      <c r="BH26" s="142">
        <v>82</v>
      </c>
      <c r="BI26" s="155">
        <v>154</v>
      </c>
      <c r="BJ26" s="158">
        <v>326</v>
      </c>
      <c r="BK26" s="142">
        <v>114</v>
      </c>
      <c r="BL26" s="152">
        <v>212</v>
      </c>
      <c r="BM26" s="149">
        <v>470</v>
      </c>
      <c r="BN26" s="142">
        <v>174</v>
      </c>
      <c r="BO26" s="155">
        <v>296</v>
      </c>
      <c r="BP26" s="158">
        <v>444</v>
      </c>
      <c r="BQ26" s="142">
        <v>137</v>
      </c>
      <c r="BR26" s="152">
        <v>307</v>
      </c>
      <c r="BS26" s="149">
        <v>937</v>
      </c>
      <c r="BT26" s="142">
        <v>323</v>
      </c>
      <c r="BU26" s="155">
        <v>614</v>
      </c>
      <c r="BV26" s="158">
        <v>392</v>
      </c>
      <c r="BW26" s="142">
        <v>135</v>
      </c>
      <c r="BX26" s="152">
        <v>257</v>
      </c>
      <c r="BY26" s="149">
        <v>247</v>
      </c>
      <c r="BZ26" s="142">
        <v>82</v>
      </c>
      <c r="CA26" s="155">
        <v>165</v>
      </c>
      <c r="CB26" s="158">
        <v>754</v>
      </c>
      <c r="CC26" s="142">
        <v>263</v>
      </c>
      <c r="CD26" s="152">
        <v>491</v>
      </c>
      <c r="CE26" s="149">
        <v>179</v>
      </c>
      <c r="CF26" s="142">
        <v>60</v>
      </c>
      <c r="CG26" s="155">
        <v>119</v>
      </c>
      <c r="CH26" s="158">
        <v>202</v>
      </c>
      <c r="CI26" s="142">
        <v>65</v>
      </c>
      <c r="CJ26" s="152">
        <v>137</v>
      </c>
      <c r="CK26" s="149">
        <v>39</v>
      </c>
      <c r="CL26" s="142">
        <v>13</v>
      </c>
      <c r="CM26" s="155">
        <v>26</v>
      </c>
      <c r="CN26" s="158">
        <v>831</v>
      </c>
      <c r="CO26" s="142">
        <v>270</v>
      </c>
      <c r="CP26" s="138">
        <v>561</v>
      </c>
      <c r="CR26" s="12">
        <f t="shared" si="0"/>
        <v>24681</v>
      </c>
      <c r="CS26" s="13">
        <f t="shared" si="1"/>
        <v>8362</v>
      </c>
      <c r="CT26" s="14">
        <f t="shared" si="2"/>
        <v>16319</v>
      </c>
      <c r="CU26" s="12">
        <f t="shared" si="3"/>
        <v>9195</v>
      </c>
      <c r="CV26" s="13">
        <f t="shared" si="4"/>
        <v>3132</v>
      </c>
      <c r="CW26" s="14">
        <f t="shared" si="5"/>
        <v>6063</v>
      </c>
      <c r="CX26" s="22">
        <f t="shared" si="6"/>
        <v>565</v>
      </c>
      <c r="CY26" s="23">
        <f t="shared" si="7"/>
        <v>204</v>
      </c>
      <c r="CZ26" s="24">
        <f t="shared" si="8"/>
        <v>361</v>
      </c>
      <c r="DA26" s="22">
        <f t="shared" si="9"/>
        <v>1226</v>
      </c>
      <c r="DB26" s="23">
        <f t="shared" si="10"/>
        <v>428</v>
      </c>
      <c r="DC26" s="24">
        <f t="shared" si="11"/>
        <v>798</v>
      </c>
      <c r="DD26" s="22">
        <f t="shared" si="12"/>
        <v>1775</v>
      </c>
      <c r="DE26" s="23">
        <f t="shared" si="13"/>
        <v>599</v>
      </c>
      <c r="DF26" s="24">
        <f t="shared" si="14"/>
        <v>1176</v>
      </c>
      <c r="DG26" s="22">
        <f t="shared" si="15"/>
        <v>2048</v>
      </c>
      <c r="DH26" s="23">
        <f t="shared" si="16"/>
        <v>690</v>
      </c>
      <c r="DI26" s="24">
        <f t="shared" si="17"/>
        <v>1358</v>
      </c>
      <c r="DJ26" s="22">
        <f t="shared" si="18"/>
        <v>1576</v>
      </c>
      <c r="DK26" s="23">
        <f t="shared" si="19"/>
        <v>540</v>
      </c>
      <c r="DL26" s="24">
        <f t="shared" si="20"/>
        <v>1036</v>
      </c>
      <c r="DM26" s="22">
        <f t="shared" si="21"/>
        <v>2005</v>
      </c>
      <c r="DN26" s="23">
        <f t="shared" si="22"/>
        <v>671</v>
      </c>
      <c r="DO26" s="24">
        <f t="shared" si="23"/>
        <v>1334</v>
      </c>
    </row>
    <row r="27" spans="1:119" ht="21" customHeight="1">
      <c r="A27" s="11" t="s">
        <v>52</v>
      </c>
      <c r="B27" s="135">
        <v>17231</v>
      </c>
      <c r="C27" s="142">
        <v>4793</v>
      </c>
      <c r="D27" s="152">
        <v>12438</v>
      </c>
      <c r="E27" s="149">
        <v>5466</v>
      </c>
      <c r="F27" s="142">
        <v>1494</v>
      </c>
      <c r="G27" s="155">
        <v>3972</v>
      </c>
      <c r="H27" s="158">
        <v>1057</v>
      </c>
      <c r="I27" s="142">
        <v>287</v>
      </c>
      <c r="J27" s="152">
        <v>770</v>
      </c>
      <c r="K27" s="149">
        <v>1010</v>
      </c>
      <c r="L27" s="142">
        <v>284</v>
      </c>
      <c r="M27" s="155">
        <v>726</v>
      </c>
      <c r="N27" s="158">
        <v>486</v>
      </c>
      <c r="O27" s="142">
        <v>139</v>
      </c>
      <c r="P27" s="152">
        <v>347</v>
      </c>
      <c r="Q27" s="149">
        <v>434</v>
      </c>
      <c r="R27" s="142">
        <v>110</v>
      </c>
      <c r="S27" s="155">
        <v>324</v>
      </c>
      <c r="T27" s="158">
        <v>1399</v>
      </c>
      <c r="U27" s="142">
        <v>429</v>
      </c>
      <c r="V27" s="152">
        <v>970</v>
      </c>
      <c r="W27" s="149">
        <v>641</v>
      </c>
      <c r="X27" s="142">
        <v>166</v>
      </c>
      <c r="Y27" s="155">
        <v>475</v>
      </c>
      <c r="Z27" s="158">
        <v>1074</v>
      </c>
      <c r="AA27" s="142">
        <v>288</v>
      </c>
      <c r="AB27" s="152">
        <v>786</v>
      </c>
      <c r="AC27" s="149">
        <v>482</v>
      </c>
      <c r="AD27" s="142">
        <v>121</v>
      </c>
      <c r="AE27" s="155">
        <v>361</v>
      </c>
      <c r="AF27" s="158">
        <v>348</v>
      </c>
      <c r="AG27" s="142">
        <v>95</v>
      </c>
      <c r="AH27" s="152">
        <v>253</v>
      </c>
      <c r="AI27" s="149">
        <v>456</v>
      </c>
      <c r="AJ27" s="142">
        <v>129</v>
      </c>
      <c r="AK27" s="155">
        <v>327</v>
      </c>
      <c r="AL27" s="158">
        <v>141</v>
      </c>
      <c r="AM27" s="142">
        <v>42</v>
      </c>
      <c r="AN27" s="152">
        <v>99</v>
      </c>
      <c r="AO27" s="149">
        <v>77</v>
      </c>
      <c r="AP27" s="142">
        <v>20</v>
      </c>
      <c r="AQ27" s="155">
        <v>57</v>
      </c>
      <c r="AR27" s="158">
        <v>221</v>
      </c>
      <c r="AS27" s="142">
        <v>59</v>
      </c>
      <c r="AT27" s="152">
        <v>162</v>
      </c>
      <c r="AU27" s="149">
        <v>149</v>
      </c>
      <c r="AV27" s="142">
        <v>41</v>
      </c>
      <c r="AW27" s="155">
        <v>108</v>
      </c>
      <c r="AX27" s="158">
        <v>623</v>
      </c>
      <c r="AY27" s="142">
        <v>181</v>
      </c>
      <c r="AZ27" s="152">
        <v>442</v>
      </c>
      <c r="BA27" s="149">
        <v>161</v>
      </c>
      <c r="BB27" s="142">
        <v>41</v>
      </c>
      <c r="BC27" s="155">
        <v>120</v>
      </c>
      <c r="BD27" s="158">
        <v>176</v>
      </c>
      <c r="BE27" s="142">
        <v>60</v>
      </c>
      <c r="BF27" s="152">
        <v>116</v>
      </c>
      <c r="BG27" s="149">
        <v>118</v>
      </c>
      <c r="BH27" s="142">
        <v>30</v>
      </c>
      <c r="BI27" s="155">
        <v>88</v>
      </c>
      <c r="BJ27" s="158">
        <v>178</v>
      </c>
      <c r="BK27" s="142">
        <v>57</v>
      </c>
      <c r="BL27" s="152">
        <v>121</v>
      </c>
      <c r="BM27" s="149">
        <v>252</v>
      </c>
      <c r="BN27" s="142">
        <v>71</v>
      </c>
      <c r="BO27" s="155">
        <v>181</v>
      </c>
      <c r="BP27" s="158">
        <v>286</v>
      </c>
      <c r="BQ27" s="142">
        <v>82</v>
      </c>
      <c r="BR27" s="152">
        <v>204</v>
      </c>
      <c r="BS27" s="149">
        <v>559</v>
      </c>
      <c r="BT27" s="142">
        <v>177</v>
      </c>
      <c r="BU27" s="155">
        <v>382</v>
      </c>
      <c r="BV27" s="158">
        <v>229</v>
      </c>
      <c r="BW27" s="142">
        <v>62</v>
      </c>
      <c r="BX27" s="152">
        <v>167</v>
      </c>
      <c r="BY27" s="149">
        <v>141</v>
      </c>
      <c r="BZ27" s="142">
        <v>43</v>
      </c>
      <c r="CA27" s="155">
        <v>98</v>
      </c>
      <c r="CB27" s="158">
        <v>381</v>
      </c>
      <c r="CC27" s="142">
        <v>87</v>
      </c>
      <c r="CD27" s="152">
        <v>294</v>
      </c>
      <c r="CE27" s="149">
        <v>88</v>
      </c>
      <c r="CF27" s="142">
        <v>22</v>
      </c>
      <c r="CG27" s="155">
        <v>66</v>
      </c>
      <c r="CH27" s="158">
        <v>136</v>
      </c>
      <c r="CI27" s="142">
        <v>41</v>
      </c>
      <c r="CJ27" s="152">
        <v>95</v>
      </c>
      <c r="CK27" s="149">
        <v>14</v>
      </c>
      <c r="CL27" s="142">
        <v>3</v>
      </c>
      <c r="CM27" s="155">
        <v>11</v>
      </c>
      <c r="CN27" s="158">
        <v>448</v>
      </c>
      <c r="CO27" s="142">
        <v>132</v>
      </c>
      <c r="CP27" s="138">
        <v>316</v>
      </c>
      <c r="CR27" s="12">
        <f t="shared" si="0"/>
        <v>12049</v>
      </c>
      <c r="CS27" s="13">
        <f t="shared" si="1"/>
        <v>3318</v>
      </c>
      <c r="CT27" s="14">
        <f t="shared" si="2"/>
        <v>8731</v>
      </c>
      <c r="CU27" s="12">
        <f t="shared" si="3"/>
        <v>5182</v>
      </c>
      <c r="CV27" s="13">
        <f t="shared" si="4"/>
        <v>1475</v>
      </c>
      <c r="CW27" s="14">
        <f t="shared" si="5"/>
        <v>3707</v>
      </c>
      <c r="CX27" s="22">
        <f t="shared" si="6"/>
        <v>348</v>
      </c>
      <c r="CY27" s="23">
        <f t="shared" si="7"/>
        <v>95</v>
      </c>
      <c r="CZ27" s="24">
        <f t="shared" si="8"/>
        <v>253</v>
      </c>
      <c r="DA27" s="22">
        <f t="shared" si="9"/>
        <v>674</v>
      </c>
      <c r="DB27" s="23">
        <f t="shared" si="10"/>
        <v>191</v>
      </c>
      <c r="DC27" s="24">
        <f t="shared" si="11"/>
        <v>483</v>
      </c>
      <c r="DD27" s="22">
        <f t="shared" si="12"/>
        <v>993</v>
      </c>
      <c r="DE27" s="23">
        <f t="shared" si="13"/>
        <v>281</v>
      </c>
      <c r="DF27" s="24">
        <f t="shared" si="14"/>
        <v>712</v>
      </c>
      <c r="DG27" s="22">
        <f t="shared" si="15"/>
        <v>1171</v>
      </c>
      <c r="DH27" s="23">
        <f t="shared" si="16"/>
        <v>341</v>
      </c>
      <c r="DI27" s="24">
        <f t="shared" si="17"/>
        <v>830</v>
      </c>
      <c r="DJ27" s="22">
        <f t="shared" si="18"/>
        <v>929</v>
      </c>
      <c r="DK27" s="23">
        <f t="shared" si="19"/>
        <v>282</v>
      </c>
      <c r="DL27" s="24">
        <f t="shared" si="20"/>
        <v>647</v>
      </c>
      <c r="DM27" s="22">
        <f t="shared" si="21"/>
        <v>1067</v>
      </c>
      <c r="DN27" s="23">
        <f t="shared" si="22"/>
        <v>285</v>
      </c>
      <c r="DO27" s="24">
        <f t="shared" si="23"/>
        <v>782</v>
      </c>
    </row>
    <row r="28" spans="1:119" ht="21" customHeight="1">
      <c r="A28" s="11" t="s">
        <v>53</v>
      </c>
      <c r="B28" s="135">
        <v>4798</v>
      </c>
      <c r="C28" s="142">
        <v>872</v>
      </c>
      <c r="D28" s="152">
        <v>3926</v>
      </c>
      <c r="E28" s="149">
        <v>1486</v>
      </c>
      <c r="F28" s="142">
        <v>261</v>
      </c>
      <c r="G28" s="155">
        <v>1225</v>
      </c>
      <c r="H28" s="158">
        <v>292</v>
      </c>
      <c r="I28" s="142">
        <v>58</v>
      </c>
      <c r="J28" s="152">
        <v>234</v>
      </c>
      <c r="K28" s="149">
        <v>299</v>
      </c>
      <c r="L28" s="142">
        <v>57</v>
      </c>
      <c r="M28" s="155">
        <v>242</v>
      </c>
      <c r="N28" s="158">
        <v>113</v>
      </c>
      <c r="O28" s="142">
        <v>23</v>
      </c>
      <c r="P28" s="152">
        <v>90</v>
      </c>
      <c r="Q28" s="149">
        <v>108</v>
      </c>
      <c r="R28" s="142">
        <v>19</v>
      </c>
      <c r="S28" s="155">
        <v>89</v>
      </c>
      <c r="T28" s="158">
        <v>402</v>
      </c>
      <c r="U28" s="142">
        <v>79</v>
      </c>
      <c r="V28" s="152">
        <v>323</v>
      </c>
      <c r="W28" s="149">
        <v>206</v>
      </c>
      <c r="X28" s="142">
        <v>41</v>
      </c>
      <c r="Y28" s="155">
        <v>165</v>
      </c>
      <c r="Z28" s="158">
        <v>303</v>
      </c>
      <c r="AA28" s="142">
        <v>53</v>
      </c>
      <c r="AB28" s="152">
        <v>250</v>
      </c>
      <c r="AC28" s="149">
        <v>129</v>
      </c>
      <c r="AD28" s="142">
        <v>29</v>
      </c>
      <c r="AE28" s="155">
        <v>100</v>
      </c>
      <c r="AF28" s="158">
        <v>99</v>
      </c>
      <c r="AG28" s="142">
        <v>16</v>
      </c>
      <c r="AH28" s="152">
        <v>83</v>
      </c>
      <c r="AI28" s="149">
        <v>139</v>
      </c>
      <c r="AJ28" s="142">
        <v>19</v>
      </c>
      <c r="AK28" s="155">
        <v>120</v>
      </c>
      <c r="AL28" s="158">
        <v>29</v>
      </c>
      <c r="AM28" s="142">
        <v>9</v>
      </c>
      <c r="AN28" s="152">
        <v>20</v>
      </c>
      <c r="AO28" s="149">
        <v>17</v>
      </c>
      <c r="AP28" s="142">
        <v>2</v>
      </c>
      <c r="AQ28" s="155">
        <v>15</v>
      </c>
      <c r="AR28" s="158">
        <v>56</v>
      </c>
      <c r="AS28" s="142">
        <v>10</v>
      </c>
      <c r="AT28" s="152">
        <v>46</v>
      </c>
      <c r="AU28" s="149">
        <v>48</v>
      </c>
      <c r="AV28" s="142">
        <v>7</v>
      </c>
      <c r="AW28" s="155">
        <v>41</v>
      </c>
      <c r="AX28" s="158">
        <v>188</v>
      </c>
      <c r="AY28" s="142">
        <v>34</v>
      </c>
      <c r="AZ28" s="152">
        <v>154</v>
      </c>
      <c r="BA28" s="149">
        <v>42</v>
      </c>
      <c r="BB28" s="142">
        <v>7</v>
      </c>
      <c r="BC28" s="155">
        <v>35</v>
      </c>
      <c r="BD28" s="158">
        <v>54</v>
      </c>
      <c r="BE28" s="142">
        <v>11</v>
      </c>
      <c r="BF28" s="152">
        <v>43</v>
      </c>
      <c r="BG28" s="149">
        <v>29</v>
      </c>
      <c r="BH28" s="142">
        <v>3</v>
      </c>
      <c r="BI28" s="155">
        <v>26</v>
      </c>
      <c r="BJ28" s="158">
        <v>40</v>
      </c>
      <c r="BK28" s="142">
        <v>9</v>
      </c>
      <c r="BL28" s="152">
        <v>31</v>
      </c>
      <c r="BM28" s="149">
        <v>60</v>
      </c>
      <c r="BN28" s="142">
        <v>16</v>
      </c>
      <c r="BO28" s="155">
        <v>44</v>
      </c>
      <c r="BP28" s="158">
        <v>78</v>
      </c>
      <c r="BQ28" s="142">
        <v>8</v>
      </c>
      <c r="BR28" s="152">
        <v>70</v>
      </c>
      <c r="BS28" s="149">
        <v>159</v>
      </c>
      <c r="BT28" s="142">
        <v>24</v>
      </c>
      <c r="BU28" s="155">
        <v>135</v>
      </c>
      <c r="BV28" s="158">
        <v>69</v>
      </c>
      <c r="BW28" s="142">
        <v>13</v>
      </c>
      <c r="BX28" s="152">
        <v>56</v>
      </c>
      <c r="BY28" s="149">
        <v>59</v>
      </c>
      <c r="BZ28" s="142">
        <v>12</v>
      </c>
      <c r="CA28" s="155">
        <v>47</v>
      </c>
      <c r="CB28" s="158">
        <v>111</v>
      </c>
      <c r="CC28" s="142">
        <v>22</v>
      </c>
      <c r="CD28" s="152">
        <v>89</v>
      </c>
      <c r="CE28" s="149">
        <v>24</v>
      </c>
      <c r="CF28" s="142">
        <v>2</v>
      </c>
      <c r="CG28" s="155">
        <v>22</v>
      </c>
      <c r="CH28" s="158">
        <v>42</v>
      </c>
      <c r="CI28" s="142">
        <v>5</v>
      </c>
      <c r="CJ28" s="152">
        <v>37</v>
      </c>
      <c r="CK28" s="149">
        <v>3</v>
      </c>
      <c r="CL28" s="143">
        <v>0</v>
      </c>
      <c r="CM28" s="155">
        <v>3</v>
      </c>
      <c r="CN28" s="158">
        <v>114</v>
      </c>
      <c r="CO28" s="142">
        <v>23</v>
      </c>
      <c r="CP28" s="138">
        <v>91</v>
      </c>
      <c r="CR28" s="12">
        <f t="shared" si="0"/>
        <v>3338</v>
      </c>
      <c r="CS28" s="13">
        <f t="shared" si="1"/>
        <v>620</v>
      </c>
      <c r="CT28" s="14">
        <f t="shared" si="2"/>
        <v>2718</v>
      </c>
      <c r="CU28" s="12">
        <f t="shared" si="3"/>
        <v>1460</v>
      </c>
      <c r="CV28" s="13">
        <f t="shared" si="4"/>
        <v>252</v>
      </c>
      <c r="CW28" s="14">
        <f t="shared" si="5"/>
        <v>1208</v>
      </c>
      <c r="CX28" s="22">
        <f t="shared" si="6"/>
        <v>99</v>
      </c>
      <c r="CY28" s="23">
        <f t="shared" si="7"/>
        <v>16</v>
      </c>
      <c r="CZ28" s="24">
        <f t="shared" si="8"/>
        <v>83</v>
      </c>
      <c r="DA28" s="22">
        <f t="shared" si="9"/>
        <v>185</v>
      </c>
      <c r="DB28" s="23">
        <f t="shared" si="10"/>
        <v>30</v>
      </c>
      <c r="DC28" s="24">
        <f t="shared" si="11"/>
        <v>155</v>
      </c>
      <c r="DD28" s="22">
        <f t="shared" si="12"/>
        <v>292</v>
      </c>
      <c r="DE28" s="23">
        <f t="shared" si="13"/>
        <v>51</v>
      </c>
      <c r="DF28" s="24">
        <f t="shared" si="14"/>
        <v>241</v>
      </c>
      <c r="DG28" s="22">
        <f t="shared" si="15"/>
        <v>303</v>
      </c>
      <c r="DH28" s="23">
        <f t="shared" si="16"/>
        <v>54</v>
      </c>
      <c r="DI28" s="24">
        <f t="shared" si="17"/>
        <v>249</v>
      </c>
      <c r="DJ28" s="22">
        <f t="shared" si="18"/>
        <v>287</v>
      </c>
      <c r="DK28" s="23">
        <f t="shared" si="19"/>
        <v>49</v>
      </c>
      <c r="DL28" s="24">
        <f t="shared" si="20"/>
        <v>238</v>
      </c>
      <c r="DM28" s="22">
        <f t="shared" si="21"/>
        <v>294</v>
      </c>
      <c r="DN28" s="23">
        <f t="shared" si="22"/>
        <v>52</v>
      </c>
      <c r="DO28" s="24">
        <f t="shared" si="23"/>
        <v>242</v>
      </c>
    </row>
    <row r="29" spans="1:119" ht="21" customHeight="1">
      <c r="A29" s="11" t="s">
        <v>54</v>
      </c>
      <c r="B29" s="135">
        <v>727</v>
      </c>
      <c r="C29" s="142">
        <v>80</v>
      </c>
      <c r="D29" s="152">
        <v>647</v>
      </c>
      <c r="E29" s="149">
        <v>244</v>
      </c>
      <c r="F29" s="142">
        <v>32</v>
      </c>
      <c r="G29" s="155">
        <v>212</v>
      </c>
      <c r="H29" s="158">
        <v>52</v>
      </c>
      <c r="I29" s="142">
        <v>4</v>
      </c>
      <c r="J29" s="152">
        <v>48</v>
      </c>
      <c r="K29" s="149">
        <v>54</v>
      </c>
      <c r="L29" s="142">
        <v>7</v>
      </c>
      <c r="M29" s="155">
        <v>47</v>
      </c>
      <c r="N29" s="158">
        <v>22</v>
      </c>
      <c r="O29" s="142">
        <v>2</v>
      </c>
      <c r="P29" s="152">
        <v>20</v>
      </c>
      <c r="Q29" s="149">
        <v>12</v>
      </c>
      <c r="R29" s="142">
        <v>1</v>
      </c>
      <c r="S29" s="155">
        <v>11</v>
      </c>
      <c r="T29" s="158">
        <v>54</v>
      </c>
      <c r="U29" s="142">
        <v>6</v>
      </c>
      <c r="V29" s="152">
        <v>48</v>
      </c>
      <c r="W29" s="149">
        <v>30</v>
      </c>
      <c r="X29" s="142">
        <v>3</v>
      </c>
      <c r="Y29" s="155">
        <v>27</v>
      </c>
      <c r="Z29" s="158">
        <v>39</v>
      </c>
      <c r="AA29" s="142">
        <v>4</v>
      </c>
      <c r="AB29" s="152">
        <v>35</v>
      </c>
      <c r="AC29" s="149">
        <v>18</v>
      </c>
      <c r="AD29" s="143">
        <v>0</v>
      </c>
      <c r="AE29" s="155">
        <v>18</v>
      </c>
      <c r="AF29" s="158">
        <v>14</v>
      </c>
      <c r="AG29" s="142">
        <v>1</v>
      </c>
      <c r="AH29" s="152">
        <v>13</v>
      </c>
      <c r="AI29" s="149">
        <v>15</v>
      </c>
      <c r="AJ29" s="142">
        <v>2</v>
      </c>
      <c r="AK29" s="155">
        <v>13</v>
      </c>
      <c r="AL29" s="158">
        <v>5</v>
      </c>
      <c r="AM29" s="143">
        <v>0</v>
      </c>
      <c r="AN29" s="152">
        <v>5</v>
      </c>
      <c r="AO29" s="149">
        <v>1</v>
      </c>
      <c r="AP29" s="143">
        <v>0</v>
      </c>
      <c r="AQ29" s="155">
        <v>1</v>
      </c>
      <c r="AR29" s="158">
        <v>9</v>
      </c>
      <c r="AS29" s="142">
        <v>1</v>
      </c>
      <c r="AT29" s="152">
        <v>8</v>
      </c>
      <c r="AU29" s="149">
        <v>4</v>
      </c>
      <c r="AV29" s="142">
        <v>2</v>
      </c>
      <c r="AW29" s="155">
        <v>2</v>
      </c>
      <c r="AX29" s="158">
        <v>19</v>
      </c>
      <c r="AY29" s="142">
        <v>3</v>
      </c>
      <c r="AZ29" s="152">
        <v>16</v>
      </c>
      <c r="BA29" s="149">
        <v>8</v>
      </c>
      <c r="BB29" s="143">
        <v>0</v>
      </c>
      <c r="BC29" s="155">
        <v>8</v>
      </c>
      <c r="BD29" s="158">
        <v>9</v>
      </c>
      <c r="BE29" s="142">
        <v>1</v>
      </c>
      <c r="BF29" s="152">
        <v>8</v>
      </c>
      <c r="BG29" s="149">
        <v>3</v>
      </c>
      <c r="BH29" s="142">
        <v>1</v>
      </c>
      <c r="BI29" s="155">
        <v>2</v>
      </c>
      <c r="BJ29" s="158">
        <v>5</v>
      </c>
      <c r="BK29" s="143">
        <v>0</v>
      </c>
      <c r="BL29" s="152">
        <v>5</v>
      </c>
      <c r="BM29" s="149">
        <v>15</v>
      </c>
      <c r="BN29" s="142">
        <v>2</v>
      </c>
      <c r="BO29" s="155">
        <v>13</v>
      </c>
      <c r="BP29" s="158">
        <v>10</v>
      </c>
      <c r="BQ29" s="142">
        <v>1</v>
      </c>
      <c r="BR29" s="152">
        <v>9</v>
      </c>
      <c r="BS29" s="149">
        <v>29</v>
      </c>
      <c r="BT29" s="142">
        <v>3</v>
      </c>
      <c r="BU29" s="155">
        <v>26</v>
      </c>
      <c r="BV29" s="158">
        <v>5</v>
      </c>
      <c r="BW29" s="142">
        <v>1</v>
      </c>
      <c r="BX29" s="152">
        <v>4</v>
      </c>
      <c r="BY29" s="149">
        <v>6</v>
      </c>
      <c r="BZ29" s="143">
        <v>0</v>
      </c>
      <c r="CA29" s="155">
        <v>6</v>
      </c>
      <c r="CB29" s="158">
        <v>18</v>
      </c>
      <c r="CC29" s="142">
        <v>1</v>
      </c>
      <c r="CD29" s="152">
        <v>17</v>
      </c>
      <c r="CE29" s="149">
        <v>1</v>
      </c>
      <c r="CF29" s="143">
        <v>0</v>
      </c>
      <c r="CG29" s="155">
        <v>1</v>
      </c>
      <c r="CH29" s="158">
        <v>8</v>
      </c>
      <c r="CI29" s="142">
        <v>1</v>
      </c>
      <c r="CJ29" s="152">
        <v>7</v>
      </c>
      <c r="CK29" s="163">
        <v>0</v>
      </c>
      <c r="CL29" s="143">
        <v>0</v>
      </c>
      <c r="CM29" s="165">
        <v>0</v>
      </c>
      <c r="CN29" s="158">
        <v>18</v>
      </c>
      <c r="CO29" s="142">
        <v>1</v>
      </c>
      <c r="CP29" s="138">
        <v>17</v>
      </c>
      <c r="CR29" s="12">
        <f t="shared" si="0"/>
        <v>525</v>
      </c>
      <c r="CS29" s="13">
        <f t="shared" si="1"/>
        <v>59</v>
      </c>
      <c r="CT29" s="14">
        <f t="shared" si="2"/>
        <v>466</v>
      </c>
      <c r="CU29" s="12">
        <f t="shared" si="3"/>
        <v>202</v>
      </c>
      <c r="CV29" s="13">
        <f t="shared" si="4"/>
        <v>21</v>
      </c>
      <c r="CW29" s="14">
        <f t="shared" si="5"/>
        <v>181</v>
      </c>
      <c r="CX29" s="22">
        <f t="shared" si="6"/>
        <v>14</v>
      </c>
      <c r="CY29" s="81">
        <f t="shared" si="7"/>
        <v>1</v>
      </c>
      <c r="CZ29" s="24">
        <f t="shared" si="8"/>
        <v>13</v>
      </c>
      <c r="DA29" s="22">
        <f t="shared" si="9"/>
        <v>21</v>
      </c>
      <c r="DB29" s="23">
        <f t="shared" si="10"/>
        <v>2</v>
      </c>
      <c r="DC29" s="24">
        <f t="shared" si="11"/>
        <v>19</v>
      </c>
      <c r="DD29" s="22">
        <f t="shared" si="12"/>
        <v>32</v>
      </c>
      <c r="DE29" s="23">
        <f t="shared" si="13"/>
        <v>6</v>
      </c>
      <c r="DF29" s="24">
        <f t="shared" si="14"/>
        <v>26</v>
      </c>
      <c r="DG29" s="22">
        <f t="shared" si="15"/>
        <v>50</v>
      </c>
      <c r="DH29" s="23">
        <f>BB29+BN29</f>
        <v>2</v>
      </c>
      <c r="DI29" s="24">
        <f>BF29+BI29+BL29+BO29+BR29</f>
        <v>37</v>
      </c>
      <c r="DJ29" s="22">
        <f t="shared" si="18"/>
        <v>40</v>
      </c>
      <c r="DK29" s="23">
        <v>0</v>
      </c>
      <c r="DL29" s="24">
        <f t="shared" si="20"/>
        <v>36</v>
      </c>
      <c r="DM29" s="22">
        <f t="shared" si="21"/>
        <v>45</v>
      </c>
      <c r="DN29" s="23">
        <f t="shared" si="22"/>
        <v>3</v>
      </c>
      <c r="DO29" s="24">
        <f t="shared" si="23"/>
        <v>42</v>
      </c>
    </row>
    <row r="30" spans="1:119" ht="21" customHeight="1">
      <c r="A30" s="15" t="s">
        <v>55</v>
      </c>
      <c r="B30" s="139">
        <v>8020</v>
      </c>
      <c r="C30" s="146">
        <v>4698</v>
      </c>
      <c r="D30" s="153">
        <v>3322</v>
      </c>
      <c r="E30" s="150">
        <v>2717</v>
      </c>
      <c r="F30" s="144">
        <v>1692</v>
      </c>
      <c r="G30" s="156">
        <v>1025</v>
      </c>
      <c r="H30" s="159">
        <v>412</v>
      </c>
      <c r="I30" s="146">
        <v>201</v>
      </c>
      <c r="J30" s="153">
        <v>211</v>
      </c>
      <c r="K30" s="150">
        <v>340</v>
      </c>
      <c r="L30" s="144">
        <v>211</v>
      </c>
      <c r="M30" s="156">
        <v>129</v>
      </c>
      <c r="N30" s="159">
        <v>210</v>
      </c>
      <c r="O30" s="146">
        <v>111</v>
      </c>
      <c r="P30" s="153">
        <v>99</v>
      </c>
      <c r="Q30" s="150">
        <v>497</v>
      </c>
      <c r="R30" s="144">
        <v>290</v>
      </c>
      <c r="S30" s="156">
        <v>207</v>
      </c>
      <c r="T30" s="159">
        <v>889</v>
      </c>
      <c r="U30" s="146">
        <v>438</v>
      </c>
      <c r="V30" s="153">
        <v>451</v>
      </c>
      <c r="W30" s="150">
        <v>852</v>
      </c>
      <c r="X30" s="144">
        <v>518</v>
      </c>
      <c r="Y30" s="156">
        <v>334</v>
      </c>
      <c r="Z30" s="159">
        <v>374</v>
      </c>
      <c r="AA30" s="146">
        <v>177</v>
      </c>
      <c r="AB30" s="153">
        <v>197</v>
      </c>
      <c r="AC30" s="150">
        <v>871</v>
      </c>
      <c r="AD30" s="144">
        <v>510</v>
      </c>
      <c r="AE30" s="156">
        <v>361</v>
      </c>
      <c r="AF30" s="160">
        <v>0</v>
      </c>
      <c r="AG30" s="161">
        <v>0</v>
      </c>
      <c r="AH30" s="162">
        <v>0</v>
      </c>
      <c r="AI30" s="150">
        <v>32</v>
      </c>
      <c r="AJ30" s="144">
        <v>21</v>
      </c>
      <c r="AK30" s="156">
        <v>11</v>
      </c>
      <c r="AL30" s="159">
        <v>5</v>
      </c>
      <c r="AM30" s="146">
        <v>4</v>
      </c>
      <c r="AN30" s="153">
        <v>1</v>
      </c>
      <c r="AO30" s="150">
        <v>21</v>
      </c>
      <c r="AP30" s="144">
        <v>16</v>
      </c>
      <c r="AQ30" s="156">
        <v>5</v>
      </c>
      <c r="AR30" s="159">
        <v>82</v>
      </c>
      <c r="AS30" s="146">
        <v>48</v>
      </c>
      <c r="AT30" s="153">
        <v>34</v>
      </c>
      <c r="AU30" s="150">
        <v>29</v>
      </c>
      <c r="AV30" s="144">
        <v>21</v>
      </c>
      <c r="AW30" s="156">
        <v>8</v>
      </c>
      <c r="AX30" s="159">
        <v>39</v>
      </c>
      <c r="AY30" s="146">
        <v>28</v>
      </c>
      <c r="AZ30" s="153">
        <v>11</v>
      </c>
      <c r="BA30" s="150">
        <v>21</v>
      </c>
      <c r="BB30" s="144">
        <v>15</v>
      </c>
      <c r="BC30" s="156">
        <v>6</v>
      </c>
      <c r="BD30" s="159">
        <v>24</v>
      </c>
      <c r="BE30" s="146">
        <v>14</v>
      </c>
      <c r="BF30" s="153">
        <v>10</v>
      </c>
      <c r="BG30" s="150">
        <v>52</v>
      </c>
      <c r="BH30" s="144">
        <v>45</v>
      </c>
      <c r="BI30" s="156">
        <v>7</v>
      </c>
      <c r="BJ30" s="159">
        <v>13</v>
      </c>
      <c r="BK30" s="146">
        <v>13</v>
      </c>
      <c r="BL30" s="162">
        <v>0</v>
      </c>
      <c r="BM30" s="150">
        <v>49</v>
      </c>
      <c r="BN30" s="144">
        <v>32</v>
      </c>
      <c r="BO30" s="156">
        <v>17</v>
      </c>
      <c r="BP30" s="159">
        <v>1</v>
      </c>
      <c r="BQ30" s="161">
        <v>0</v>
      </c>
      <c r="BR30" s="153">
        <v>1</v>
      </c>
      <c r="BS30" s="150">
        <v>184</v>
      </c>
      <c r="BT30" s="144">
        <v>115</v>
      </c>
      <c r="BU30" s="156">
        <v>69</v>
      </c>
      <c r="BV30" s="159">
        <v>138</v>
      </c>
      <c r="BW30" s="146">
        <v>65</v>
      </c>
      <c r="BX30" s="153">
        <v>73</v>
      </c>
      <c r="BY30" s="150">
        <v>21</v>
      </c>
      <c r="BZ30" s="144">
        <v>13</v>
      </c>
      <c r="CA30" s="156">
        <v>8</v>
      </c>
      <c r="CB30" s="159">
        <v>30</v>
      </c>
      <c r="CC30" s="146">
        <v>21</v>
      </c>
      <c r="CD30" s="153">
        <v>9</v>
      </c>
      <c r="CE30" s="150">
        <v>3</v>
      </c>
      <c r="CF30" s="144">
        <v>1</v>
      </c>
      <c r="CG30" s="156">
        <v>2</v>
      </c>
      <c r="CH30" s="160">
        <v>0</v>
      </c>
      <c r="CI30" s="161">
        <v>0</v>
      </c>
      <c r="CJ30" s="162">
        <v>0</v>
      </c>
      <c r="CK30" s="164">
        <v>0</v>
      </c>
      <c r="CL30" s="145">
        <v>0</v>
      </c>
      <c r="CM30" s="166">
        <v>0</v>
      </c>
      <c r="CN30" s="159">
        <v>114</v>
      </c>
      <c r="CO30" s="146">
        <v>78</v>
      </c>
      <c r="CP30" s="140">
        <v>36</v>
      </c>
      <c r="CR30" s="170">
        <f t="shared" si="0"/>
        <v>7162</v>
      </c>
      <c r="CS30" s="171">
        <f t="shared" si="1"/>
        <v>4148</v>
      </c>
      <c r="CT30" s="172">
        <f t="shared" si="2"/>
        <v>3014</v>
      </c>
      <c r="CU30" s="170">
        <f t="shared" si="3"/>
        <v>858</v>
      </c>
      <c r="CV30" s="171">
        <f t="shared" si="4"/>
        <v>550</v>
      </c>
      <c r="CW30" s="172">
        <f t="shared" si="5"/>
        <v>308</v>
      </c>
      <c r="CX30" s="25">
        <f t="shared" si="6"/>
        <v>0</v>
      </c>
      <c r="CY30" s="82">
        <f t="shared" si="7"/>
        <v>0</v>
      </c>
      <c r="CZ30" s="27">
        <f t="shared" si="8"/>
        <v>0</v>
      </c>
      <c r="DA30" s="25">
        <f t="shared" si="9"/>
        <v>58</v>
      </c>
      <c r="DB30" s="23">
        <f t="shared" si="10"/>
        <v>41</v>
      </c>
      <c r="DC30" s="27">
        <f t="shared" si="11"/>
        <v>17</v>
      </c>
      <c r="DD30" s="25">
        <f t="shared" si="12"/>
        <v>150</v>
      </c>
      <c r="DE30" s="26">
        <f t="shared" si="13"/>
        <v>97</v>
      </c>
      <c r="DF30" s="27">
        <f t="shared" si="14"/>
        <v>53</v>
      </c>
      <c r="DG30" s="25">
        <f>BA30+BD30+BG30+BM30+BP30</f>
        <v>147</v>
      </c>
      <c r="DH30" s="26">
        <f>BB30+BE30+BH30+BN30+BQ30</f>
        <v>106</v>
      </c>
      <c r="DI30" s="27">
        <f>BC30+BF30+BO30+BR30</f>
        <v>34</v>
      </c>
      <c r="DJ30" s="25">
        <f>BS30+BV30</f>
        <v>322</v>
      </c>
      <c r="DK30" s="26">
        <f>BT30+BW30</f>
        <v>180</v>
      </c>
      <c r="DL30" s="27">
        <f>BU30+BX30</f>
        <v>142</v>
      </c>
      <c r="DM30" s="22">
        <f t="shared" si="21"/>
        <v>147</v>
      </c>
      <c r="DN30" s="23">
        <f t="shared" si="22"/>
        <v>100</v>
      </c>
      <c r="DO30" s="24">
        <f t="shared" si="23"/>
        <v>47</v>
      </c>
    </row>
  </sheetData>
  <mergeCells count="39">
    <mergeCell ref="B6:D6"/>
    <mergeCell ref="CR6:CT6"/>
    <mergeCell ref="CU6:CW6"/>
    <mergeCell ref="E6:G6"/>
    <mergeCell ref="H6:J6"/>
    <mergeCell ref="K6:M6"/>
    <mergeCell ref="N6:P6"/>
    <mergeCell ref="Q6:S6"/>
    <mergeCell ref="T6:V6"/>
    <mergeCell ref="W6:Y6"/>
    <mergeCell ref="BG6:BI6"/>
    <mergeCell ref="Z6:AB6"/>
    <mergeCell ref="AC6:AE6"/>
    <mergeCell ref="AF6:AH6"/>
    <mergeCell ref="AI6:AK6"/>
    <mergeCell ref="AL6:AN6"/>
    <mergeCell ref="AO6:AQ6"/>
    <mergeCell ref="AR6:AT6"/>
    <mergeCell ref="AU6:AW6"/>
    <mergeCell ref="AX6:AZ6"/>
    <mergeCell ref="BA6:BC6"/>
    <mergeCell ref="BD6:BF6"/>
    <mergeCell ref="BJ6:BL6"/>
    <mergeCell ref="BM6:BO6"/>
    <mergeCell ref="CH6:CJ6"/>
    <mergeCell ref="CK6:CM6"/>
    <mergeCell ref="BP6:BR6"/>
    <mergeCell ref="BS6:BU6"/>
    <mergeCell ref="BV6:BX6"/>
    <mergeCell ref="BY6:CA6"/>
    <mergeCell ref="CB6:CD6"/>
    <mergeCell ref="DM6:DO6"/>
    <mergeCell ref="CE6:CG6"/>
    <mergeCell ref="CX6:CZ6"/>
    <mergeCell ref="DA6:DC6"/>
    <mergeCell ref="DD6:DF6"/>
    <mergeCell ref="DG6:DI6"/>
    <mergeCell ref="DJ6:DL6"/>
    <mergeCell ref="CN6:CP6"/>
  </mergeCells>
  <phoneticPr fontId="3"/>
  <pageMargins left="0.70866141732283472" right="0.70866141732283472" top="0.74803149606299213" bottom="0.74803149606299213" header="0.31496062992125984" footer="0.31496062992125984"/>
  <pageSetup paperSize="9" scale="89" fitToWidth="0" orientation="landscape" r:id="rId1"/>
  <colBreaks count="3" manualBreakCount="3">
    <brk id="13" max="1048575" man="1"/>
    <brk id="101" max="1048575" man="1"/>
    <brk id="1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O30"/>
  <sheetViews>
    <sheetView view="pageBreakPreview" zoomScale="60" zoomScaleNormal="70" workbookViewId="0">
      <pane xSplit="1" ySplit="8" topLeftCell="B9" activePane="bottomRight" state="frozen"/>
      <selection activeCell="D13" sqref="D13"/>
      <selection pane="topRight" activeCell="D13" sqref="D13"/>
      <selection pane="bottomLeft" activeCell="D13" sqref="D13"/>
      <selection pane="bottomRight" activeCell="D13" sqref="D13"/>
    </sheetView>
  </sheetViews>
  <sheetFormatPr defaultRowHeight="15.75"/>
  <cols>
    <col min="1" max="1" width="11.25" style="1" customWidth="1"/>
    <col min="2" max="2" width="15.125" style="1" bestFit="1" customWidth="1"/>
    <col min="3" max="7" width="12.875" style="1" bestFit="1" customWidth="1"/>
    <col min="8" max="32" width="11.375" style="1" bestFit="1" customWidth="1"/>
    <col min="33" max="34" width="10.125" style="1" bestFit="1" customWidth="1"/>
    <col min="35" max="37" width="11.375" style="1" bestFit="1" customWidth="1"/>
    <col min="38" max="43" width="10.125" style="1" bestFit="1" customWidth="1"/>
    <col min="44" max="44" width="11.375" style="1" bestFit="1" customWidth="1"/>
    <col min="45" max="49" width="10.125" style="1" bestFit="1" customWidth="1"/>
    <col min="50" max="52" width="11.375" style="1" bestFit="1" customWidth="1"/>
    <col min="53" max="61" width="10.125" style="1" bestFit="1" customWidth="1"/>
    <col min="62" max="62" width="11.375" style="1" bestFit="1" customWidth="1"/>
    <col min="63" max="64" width="10.125" style="1" bestFit="1" customWidth="1"/>
    <col min="65" max="65" width="11.375" style="1" bestFit="1" customWidth="1"/>
    <col min="66" max="67" width="10.125" style="1" bestFit="1" customWidth="1"/>
    <col min="68" max="68" width="11.375" style="1" bestFit="1" customWidth="1"/>
    <col min="69" max="70" width="10.125" style="1" bestFit="1" customWidth="1"/>
    <col min="71" max="74" width="11.375" style="1" bestFit="1" customWidth="1"/>
    <col min="75" max="79" width="10.125" style="1" bestFit="1" customWidth="1"/>
    <col min="80" max="82" width="11.375" style="1" bestFit="1" customWidth="1"/>
    <col min="83" max="88" width="10.125" style="1" bestFit="1" customWidth="1"/>
    <col min="89" max="91" width="9.125" style="1" bestFit="1" customWidth="1"/>
    <col min="92" max="94" width="11.375" style="1" bestFit="1" customWidth="1"/>
    <col min="95" max="95" width="9" style="1"/>
    <col min="96" max="101" width="10.5" style="1" bestFit="1" customWidth="1"/>
    <col min="102" max="105" width="9.125" style="1" customWidth="1"/>
    <col min="106" max="106" width="10.125" style="1" customWidth="1"/>
    <col min="107" max="110" width="9.125" style="1" customWidth="1"/>
    <col min="111" max="119" width="10.125" style="1" customWidth="1"/>
    <col min="120" max="16384" width="9" style="1"/>
  </cols>
  <sheetData>
    <row r="1" spans="1:119">
      <c r="B1" s="1" t="s">
        <v>26</v>
      </c>
      <c r="C1" s="1" t="s">
        <v>297</v>
      </c>
    </row>
    <row r="2" spans="1:119">
      <c r="B2" s="1" t="s">
        <v>28</v>
      </c>
      <c r="C2" s="1" t="s">
        <v>299</v>
      </c>
    </row>
    <row r="3" spans="1:119">
      <c r="B3" s="1" t="s">
        <v>29</v>
      </c>
      <c r="C3" s="1" t="s">
        <v>298</v>
      </c>
      <c r="D3" s="1" t="s">
        <v>231</v>
      </c>
    </row>
    <row r="6" spans="1:119" s="3" customFormat="1" ht="21" customHeight="1">
      <c r="A6" s="2"/>
      <c r="B6" s="187" t="s">
        <v>56</v>
      </c>
      <c r="C6" s="188" t="s">
        <v>57</v>
      </c>
      <c r="D6" s="189" t="s">
        <v>57</v>
      </c>
      <c r="E6" s="187" t="s">
        <v>60</v>
      </c>
      <c r="F6" s="188" t="s">
        <v>57</v>
      </c>
      <c r="G6" s="189" t="s">
        <v>57</v>
      </c>
      <c r="H6" s="187" t="s">
        <v>61</v>
      </c>
      <c r="I6" s="188" t="s">
        <v>57</v>
      </c>
      <c r="J6" s="189" t="s">
        <v>57</v>
      </c>
      <c r="K6" s="187" t="s">
        <v>62</v>
      </c>
      <c r="L6" s="188" t="s">
        <v>57</v>
      </c>
      <c r="M6" s="189" t="s">
        <v>57</v>
      </c>
      <c r="N6" s="187" t="s">
        <v>63</v>
      </c>
      <c r="O6" s="188" t="s">
        <v>57</v>
      </c>
      <c r="P6" s="189" t="s">
        <v>57</v>
      </c>
      <c r="Q6" s="187" t="s">
        <v>64</v>
      </c>
      <c r="R6" s="188" t="s">
        <v>57</v>
      </c>
      <c r="S6" s="189" t="s">
        <v>57</v>
      </c>
      <c r="T6" s="187" t="s">
        <v>65</v>
      </c>
      <c r="U6" s="188" t="s">
        <v>57</v>
      </c>
      <c r="V6" s="189" t="s">
        <v>57</v>
      </c>
      <c r="W6" s="187" t="s">
        <v>66</v>
      </c>
      <c r="X6" s="188" t="s">
        <v>57</v>
      </c>
      <c r="Y6" s="189" t="s">
        <v>57</v>
      </c>
      <c r="Z6" s="187" t="s">
        <v>67</v>
      </c>
      <c r="AA6" s="188" t="s">
        <v>57</v>
      </c>
      <c r="AB6" s="189" t="s">
        <v>57</v>
      </c>
      <c r="AC6" s="187" t="s">
        <v>68</v>
      </c>
      <c r="AD6" s="188" t="s">
        <v>57</v>
      </c>
      <c r="AE6" s="189" t="s">
        <v>57</v>
      </c>
      <c r="AF6" s="187" t="s">
        <v>69</v>
      </c>
      <c r="AG6" s="188" t="s">
        <v>57</v>
      </c>
      <c r="AH6" s="189" t="s">
        <v>57</v>
      </c>
      <c r="AI6" s="187" t="s">
        <v>70</v>
      </c>
      <c r="AJ6" s="188" t="s">
        <v>57</v>
      </c>
      <c r="AK6" s="189" t="s">
        <v>57</v>
      </c>
      <c r="AL6" s="187" t="s">
        <v>71</v>
      </c>
      <c r="AM6" s="188" t="s">
        <v>57</v>
      </c>
      <c r="AN6" s="189" t="s">
        <v>57</v>
      </c>
      <c r="AO6" s="187" t="s">
        <v>72</v>
      </c>
      <c r="AP6" s="188" t="s">
        <v>57</v>
      </c>
      <c r="AQ6" s="189" t="s">
        <v>57</v>
      </c>
      <c r="AR6" s="187" t="s">
        <v>73</v>
      </c>
      <c r="AS6" s="188" t="s">
        <v>57</v>
      </c>
      <c r="AT6" s="189" t="s">
        <v>57</v>
      </c>
      <c r="AU6" s="187" t="s">
        <v>74</v>
      </c>
      <c r="AV6" s="188" t="s">
        <v>57</v>
      </c>
      <c r="AW6" s="189" t="s">
        <v>57</v>
      </c>
      <c r="AX6" s="187" t="s">
        <v>75</v>
      </c>
      <c r="AY6" s="188" t="s">
        <v>57</v>
      </c>
      <c r="AZ6" s="189" t="s">
        <v>57</v>
      </c>
      <c r="BA6" s="187" t="s">
        <v>76</v>
      </c>
      <c r="BB6" s="188" t="s">
        <v>57</v>
      </c>
      <c r="BC6" s="189" t="s">
        <v>57</v>
      </c>
      <c r="BD6" s="187" t="s">
        <v>77</v>
      </c>
      <c r="BE6" s="188" t="s">
        <v>57</v>
      </c>
      <c r="BF6" s="189" t="s">
        <v>57</v>
      </c>
      <c r="BG6" s="187" t="s">
        <v>78</v>
      </c>
      <c r="BH6" s="188" t="s">
        <v>57</v>
      </c>
      <c r="BI6" s="189" t="s">
        <v>57</v>
      </c>
      <c r="BJ6" s="187" t="s">
        <v>79</v>
      </c>
      <c r="BK6" s="188" t="s">
        <v>57</v>
      </c>
      <c r="BL6" s="189" t="s">
        <v>57</v>
      </c>
      <c r="BM6" s="187" t="s">
        <v>80</v>
      </c>
      <c r="BN6" s="188" t="s">
        <v>57</v>
      </c>
      <c r="BO6" s="189" t="s">
        <v>57</v>
      </c>
      <c r="BP6" s="187" t="s">
        <v>81</v>
      </c>
      <c r="BQ6" s="188" t="s">
        <v>57</v>
      </c>
      <c r="BR6" s="189" t="s">
        <v>57</v>
      </c>
      <c r="BS6" s="187" t="s">
        <v>82</v>
      </c>
      <c r="BT6" s="188" t="s">
        <v>57</v>
      </c>
      <c r="BU6" s="189" t="s">
        <v>57</v>
      </c>
      <c r="BV6" s="187" t="s">
        <v>83</v>
      </c>
      <c r="BW6" s="188" t="s">
        <v>57</v>
      </c>
      <c r="BX6" s="191" t="s">
        <v>57</v>
      </c>
      <c r="BY6" s="187" t="s">
        <v>84</v>
      </c>
      <c r="BZ6" s="188" t="s">
        <v>57</v>
      </c>
      <c r="CA6" s="189" t="s">
        <v>57</v>
      </c>
      <c r="CB6" s="187" t="s">
        <v>85</v>
      </c>
      <c r="CC6" s="188" t="s">
        <v>57</v>
      </c>
      <c r="CD6" s="189" t="s">
        <v>57</v>
      </c>
      <c r="CE6" s="187" t="s">
        <v>86</v>
      </c>
      <c r="CF6" s="188" t="s">
        <v>57</v>
      </c>
      <c r="CG6" s="189" t="s">
        <v>57</v>
      </c>
      <c r="CH6" s="187" t="s">
        <v>87</v>
      </c>
      <c r="CI6" s="188" t="s">
        <v>57</v>
      </c>
      <c r="CJ6" s="189" t="s">
        <v>57</v>
      </c>
      <c r="CK6" s="187" t="s">
        <v>88</v>
      </c>
      <c r="CL6" s="188" t="s">
        <v>57</v>
      </c>
      <c r="CM6" s="191" t="s">
        <v>57</v>
      </c>
      <c r="CN6" s="187" t="s">
        <v>89</v>
      </c>
      <c r="CO6" s="188" t="s">
        <v>57</v>
      </c>
      <c r="CP6" s="189" t="s">
        <v>57</v>
      </c>
      <c r="CR6" s="187" t="s">
        <v>58</v>
      </c>
      <c r="CS6" s="188" t="s">
        <v>57</v>
      </c>
      <c r="CT6" s="189" t="s">
        <v>57</v>
      </c>
      <c r="CU6" s="187" t="s">
        <v>59</v>
      </c>
      <c r="CV6" s="188" t="s">
        <v>57</v>
      </c>
      <c r="CW6" s="189" t="s">
        <v>57</v>
      </c>
      <c r="CX6" s="187" t="s">
        <v>90</v>
      </c>
      <c r="CY6" s="188" t="s">
        <v>57</v>
      </c>
      <c r="CZ6" s="189" t="s">
        <v>57</v>
      </c>
      <c r="DA6" s="187" t="s">
        <v>91</v>
      </c>
      <c r="DB6" s="188" t="s">
        <v>57</v>
      </c>
      <c r="DC6" s="189" t="s">
        <v>57</v>
      </c>
      <c r="DD6" s="187" t="s">
        <v>92</v>
      </c>
      <c r="DE6" s="188" t="s">
        <v>57</v>
      </c>
      <c r="DF6" s="189" t="s">
        <v>57</v>
      </c>
      <c r="DG6" s="187" t="s">
        <v>93</v>
      </c>
      <c r="DH6" s="188" t="s">
        <v>57</v>
      </c>
      <c r="DI6" s="189" t="s">
        <v>57</v>
      </c>
      <c r="DJ6" s="187" t="s">
        <v>94</v>
      </c>
      <c r="DK6" s="188" t="s">
        <v>57</v>
      </c>
      <c r="DL6" s="189" t="s">
        <v>57</v>
      </c>
      <c r="DM6" s="187" t="s">
        <v>95</v>
      </c>
      <c r="DN6" s="188" t="s">
        <v>57</v>
      </c>
      <c r="DO6" s="189" t="s">
        <v>57</v>
      </c>
    </row>
    <row r="7" spans="1:119" s="3" customFormat="1" ht="21" customHeight="1">
      <c r="A7" s="4"/>
      <c r="B7" s="5" t="s">
        <v>32</v>
      </c>
      <c r="C7" s="6" t="s">
        <v>17</v>
      </c>
      <c r="D7" s="7" t="s">
        <v>19</v>
      </c>
      <c r="E7" s="5" t="s">
        <v>32</v>
      </c>
      <c r="F7" s="6" t="s">
        <v>17</v>
      </c>
      <c r="G7" s="7" t="s">
        <v>19</v>
      </c>
      <c r="H7" s="5" t="s">
        <v>32</v>
      </c>
      <c r="I7" s="6" t="s">
        <v>17</v>
      </c>
      <c r="J7" s="7" t="s">
        <v>19</v>
      </c>
      <c r="K7" s="5" t="s">
        <v>32</v>
      </c>
      <c r="L7" s="6" t="s">
        <v>17</v>
      </c>
      <c r="M7" s="7" t="s">
        <v>19</v>
      </c>
      <c r="N7" s="5" t="s">
        <v>32</v>
      </c>
      <c r="O7" s="6" t="s">
        <v>17</v>
      </c>
      <c r="P7" s="7" t="s">
        <v>19</v>
      </c>
      <c r="Q7" s="5" t="s">
        <v>32</v>
      </c>
      <c r="R7" s="6" t="s">
        <v>17</v>
      </c>
      <c r="S7" s="7" t="s">
        <v>19</v>
      </c>
      <c r="T7" s="5" t="s">
        <v>32</v>
      </c>
      <c r="U7" s="6" t="s">
        <v>17</v>
      </c>
      <c r="V7" s="7" t="s">
        <v>19</v>
      </c>
      <c r="W7" s="5" t="s">
        <v>32</v>
      </c>
      <c r="X7" s="6" t="s">
        <v>17</v>
      </c>
      <c r="Y7" s="7" t="s">
        <v>19</v>
      </c>
      <c r="Z7" s="5" t="s">
        <v>32</v>
      </c>
      <c r="AA7" s="6" t="s">
        <v>17</v>
      </c>
      <c r="AB7" s="7" t="s">
        <v>19</v>
      </c>
      <c r="AC7" s="5" t="s">
        <v>32</v>
      </c>
      <c r="AD7" s="6" t="s">
        <v>17</v>
      </c>
      <c r="AE7" s="7" t="s">
        <v>19</v>
      </c>
      <c r="AF7" s="5" t="s">
        <v>32</v>
      </c>
      <c r="AG7" s="6" t="s">
        <v>17</v>
      </c>
      <c r="AH7" s="7" t="s">
        <v>19</v>
      </c>
      <c r="AI7" s="5" t="s">
        <v>32</v>
      </c>
      <c r="AJ7" s="6" t="s">
        <v>17</v>
      </c>
      <c r="AK7" s="7" t="s">
        <v>19</v>
      </c>
      <c r="AL7" s="5" t="s">
        <v>32</v>
      </c>
      <c r="AM7" s="6" t="s">
        <v>17</v>
      </c>
      <c r="AN7" s="7" t="s">
        <v>19</v>
      </c>
      <c r="AO7" s="5" t="s">
        <v>32</v>
      </c>
      <c r="AP7" s="6" t="s">
        <v>17</v>
      </c>
      <c r="AQ7" s="7" t="s">
        <v>19</v>
      </c>
      <c r="AR7" s="5" t="s">
        <v>32</v>
      </c>
      <c r="AS7" s="6" t="s">
        <v>17</v>
      </c>
      <c r="AT7" s="7" t="s">
        <v>19</v>
      </c>
      <c r="AU7" s="5" t="s">
        <v>32</v>
      </c>
      <c r="AV7" s="6" t="s">
        <v>17</v>
      </c>
      <c r="AW7" s="7" t="s">
        <v>19</v>
      </c>
      <c r="AX7" s="5" t="s">
        <v>32</v>
      </c>
      <c r="AY7" s="6" t="s">
        <v>17</v>
      </c>
      <c r="AZ7" s="7" t="s">
        <v>19</v>
      </c>
      <c r="BA7" s="5" t="s">
        <v>32</v>
      </c>
      <c r="BB7" s="6" t="s">
        <v>17</v>
      </c>
      <c r="BC7" s="7" t="s">
        <v>19</v>
      </c>
      <c r="BD7" s="5" t="s">
        <v>32</v>
      </c>
      <c r="BE7" s="6" t="s">
        <v>17</v>
      </c>
      <c r="BF7" s="7" t="s">
        <v>19</v>
      </c>
      <c r="BG7" s="5" t="s">
        <v>32</v>
      </c>
      <c r="BH7" s="6" t="s">
        <v>17</v>
      </c>
      <c r="BI7" s="7" t="s">
        <v>19</v>
      </c>
      <c r="BJ7" s="5" t="s">
        <v>32</v>
      </c>
      <c r="BK7" s="6" t="s">
        <v>17</v>
      </c>
      <c r="BL7" s="7" t="s">
        <v>19</v>
      </c>
      <c r="BM7" s="5" t="s">
        <v>32</v>
      </c>
      <c r="BN7" s="6" t="s">
        <v>17</v>
      </c>
      <c r="BO7" s="7" t="s">
        <v>19</v>
      </c>
      <c r="BP7" s="5" t="s">
        <v>32</v>
      </c>
      <c r="BQ7" s="6" t="s">
        <v>17</v>
      </c>
      <c r="BR7" s="7" t="s">
        <v>19</v>
      </c>
      <c r="BS7" s="5" t="s">
        <v>32</v>
      </c>
      <c r="BT7" s="6" t="s">
        <v>17</v>
      </c>
      <c r="BU7" s="7" t="s">
        <v>19</v>
      </c>
      <c r="BV7" s="5" t="s">
        <v>32</v>
      </c>
      <c r="BW7" s="6" t="s">
        <v>17</v>
      </c>
      <c r="BX7" s="8" t="s">
        <v>19</v>
      </c>
      <c r="BY7" s="5" t="s">
        <v>32</v>
      </c>
      <c r="BZ7" s="6" t="s">
        <v>17</v>
      </c>
      <c r="CA7" s="7" t="s">
        <v>19</v>
      </c>
      <c r="CB7" s="5" t="s">
        <v>32</v>
      </c>
      <c r="CC7" s="6" t="s">
        <v>17</v>
      </c>
      <c r="CD7" s="7" t="s">
        <v>19</v>
      </c>
      <c r="CE7" s="5" t="s">
        <v>32</v>
      </c>
      <c r="CF7" s="6" t="s">
        <v>17</v>
      </c>
      <c r="CG7" s="7" t="s">
        <v>19</v>
      </c>
      <c r="CH7" s="5" t="s">
        <v>32</v>
      </c>
      <c r="CI7" s="6" t="s">
        <v>17</v>
      </c>
      <c r="CJ7" s="7" t="s">
        <v>19</v>
      </c>
      <c r="CK7" s="5" t="s">
        <v>32</v>
      </c>
      <c r="CL7" s="6" t="s">
        <v>17</v>
      </c>
      <c r="CM7" s="8" t="s">
        <v>19</v>
      </c>
      <c r="CN7" s="5" t="s">
        <v>32</v>
      </c>
      <c r="CO7" s="6" t="s">
        <v>17</v>
      </c>
      <c r="CP7" s="7" t="s">
        <v>19</v>
      </c>
      <c r="CR7" s="5" t="s">
        <v>32</v>
      </c>
      <c r="CS7" s="6" t="s">
        <v>17</v>
      </c>
      <c r="CT7" s="7" t="s">
        <v>19</v>
      </c>
      <c r="CU7" s="5" t="s">
        <v>32</v>
      </c>
      <c r="CV7" s="6" t="s">
        <v>17</v>
      </c>
      <c r="CW7" s="7" t="s">
        <v>19</v>
      </c>
      <c r="CX7" s="5" t="s">
        <v>32</v>
      </c>
      <c r="CY7" s="6" t="s">
        <v>17</v>
      </c>
      <c r="CZ7" s="7" t="s">
        <v>19</v>
      </c>
      <c r="DA7" s="5" t="s">
        <v>32</v>
      </c>
      <c r="DB7" s="6" t="s">
        <v>17</v>
      </c>
      <c r="DC7" s="7" t="s">
        <v>19</v>
      </c>
      <c r="DD7" s="5" t="s">
        <v>32</v>
      </c>
      <c r="DE7" s="6" t="s">
        <v>17</v>
      </c>
      <c r="DF7" s="7" t="s">
        <v>19</v>
      </c>
      <c r="DG7" s="5" t="s">
        <v>32</v>
      </c>
      <c r="DH7" s="6" t="s">
        <v>17</v>
      </c>
      <c r="DI7" s="7" t="s">
        <v>19</v>
      </c>
      <c r="DJ7" s="5" t="s">
        <v>32</v>
      </c>
      <c r="DK7" s="6" t="s">
        <v>17</v>
      </c>
      <c r="DL7" s="7" t="s">
        <v>19</v>
      </c>
      <c r="DM7" s="5" t="s">
        <v>32</v>
      </c>
      <c r="DN7" s="6" t="s">
        <v>17</v>
      </c>
      <c r="DO7" s="7" t="s">
        <v>19</v>
      </c>
    </row>
    <row r="8" spans="1:119" ht="21" customHeight="1">
      <c r="A8" s="9" t="s">
        <v>33</v>
      </c>
      <c r="B8" s="126">
        <v>1074325</v>
      </c>
      <c r="C8" s="127">
        <v>510777</v>
      </c>
      <c r="D8" s="128">
        <v>563548</v>
      </c>
      <c r="E8" s="126">
        <v>396553</v>
      </c>
      <c r="F8" s="127">
        <v>188886</v>
      </c>
      <c r="G8" s="128">
        <v>207667</v>
      </c>
      <c r="H8" s="126">
        <v>64390</v>
      </c>
      <c r="I8" s="127">
        <v>30229</v>
      </c>
      <c r="J8" s="128">
        <v>34161</v>
      </c>
      <c r="K8" s="126">
        <v>62156</v>
      </c>
      <c r="L8" s="127">
        <v>29779</v>
      </c>
      <c r="M8" s="128">
        <v>32377</v>
      </c>
      <c r="N8" s="126">
        <v>34810</v>
      </c>
      <c r="O8" s="127">
        <v>16518</v>
      </c>
      <c r="P8" s="128">
        <v>18292</v>
      </c>
      <c r="Q8" s="126">
        <v>29133</v>
      </c>
      <c r="R8" s="127">
        <v>14196</v>
      </c>
      <c r="S8" s="128">
        <v>14937</v>
      </c>
      <c r="T8" s="126">
        <v>86143</v>
      </c>
      <c r="U8" s="127">
        <v>40896</v>
      </c>
      <c r="V8" s="128">
        <v>45247</v>
      </c>
      <c r="W8" s="126">
        <v>38140</v>
      </c>
      <c r="X8" s="127">
        <v>17823</v>
      </c>
      <c r="Y8" s="128">
        <v>20317</v>
      </c>
      <c r="Z8" s="126">
        <v>65126</v>
      </c>
      <c r="AA8" s="127">
        <v>31044</v>
      </c>
      <c r="AB8" s="128">
        <v>34082</v>
      </c>
      <c r="AC8" s="126">
        <v>32846</v>
      </c>
      <c r="AD8" s="127">
        <v>15842</v>
      </c>
      <c r="AE8" s="128">
        <v>17004</v>
      </c>
      <c r="AF8" s="126">
        <v>14215</v>
      </c>
      <c r="AG8" s="127">
        <v>6669</v>
      </c>
      <c r="AH8" s="128">
        <v>7546</v>
      </c>
      <c r="AI8" s="126">
        <v>22764</v>
      </c>
      <c r="AJ8" s="127">
        <v>10876</v>
      </c>
      <c r="AK8" s="128">
        <v>11888</v>
      </c>
      <c r="AL8" s="126">
        <v>7076</v>
      </c>
      <c r="AM8" s="127">
        <v>3344</v>
      </c>
      <c r="AN8" s="128">
        <v>3732</v>
      </c>
      <c r="AO8" s="126">
        <v>6611</v>
      </c>
      <c r="AP8" s="127">
        <v>3647</v>
      </c>
      <c r="AQ8" s="128">
        <v>2964</v>
      </c>
      <c r="AR8" s="126">
        <v>16525</v>
      </c>
      <c r="AS8" s="127">
        <v>7798</v>
      </c>
      <c r="AT8" s="128">
        <v>8727</v>
      </c>
      <c r="AU8" s="126">
        <v>8809</v>
      </c>
      <c r="AV8" s="127">
        <v>4181</v>
      </c>
      <c r="AW8" s="128">
        <v>4628</v>
      </c>
      <c r="AX8" s="126">
        <v>29870</v>
      </c>
      <c r="AY8" s="127">
        <v>14277</v>
      </c>
      <c r="AZ8" s="128">
        <v>15593</v>
      </c>
      <c r="BA8" s="126">
        <v>8920</v>
      </c>
      <c r="BB8" s="127">
        <v>4103</v>
      </c>
      <c r="BC8" s="128">
        <v>4817</v>
      </c>
      <c r="BD8" s="126">
        <v>6862</v>
      </c>
      <c r="BE8" s="127">
        <v>3243</v>
      </c>
      <c r="BF8" s="127">
        <v>3619</v>
      </c>
      <c r="BG8" s="126">
        <v>8529</v>
      </c>
      <c r="BH8" s="127">
        <v>4087</v>
      </c>
      <c r="BI8" s="128">
        <v>4442</v>
      </c>
      <c r="BJ8" s="126">
        <v>10315</v>
      </c>
      <c r="BK8" s="127">
        <v>4934</v>
      </c>
      <c r="BL8" s="128">
        <v>5381</v>
      </c>
      <c r="BM8" s="126">
        <v>15109</v>
      </c>
      <c r="BN8" s="127">
        <v>7275</v>
      </c>
      <c r="BO8" s="128">
        <v>7834</v>
      </c>
      <c r="BP8" s="126">
        <v>11746</v>
      </c>
      <c r="BQ8" s="127">
        <v>5612</v>
      </c>
      <c r="BR8" s="128">
        <v>6134</v>
      </c>
      <c r="BS8" s="126">
        <v>24737</v>
      </c>
      <c r="BT8" s="127">
        <v>11531</v>
      </c>
      <c r="BU8" s="128">
        <v>13206</v>
      </c>
      <c r="BV8" s="126">
        <v>13180</v>
      </c>
      <c r="BW8" s="127">
        <v>6398</v>
      </c>
      <c r="BX8" s="129">
        <v>6782</v>
      </c>
      <c r="BY8" s="126">
        <v>6309</v>
      </c>
      <c r="BZ8" s="127">
        <v>2923</v>
      </c>
      <c r="CA8" s="128">
        <v>3386</v>
      </c>
      <c r="CB8" s="126">
        <v>20610</v>
      </c>
      <c r="CC8" s="127">
        <v>9558</v>
      </c>
      <c r="CD8" s="128">
        <v>11052</v>
      </c>
      <c r="CE8" s="126">
        <v>4098</v>
      </c>
      <c r="CF8" s="127">
        <v>1828</v>
      </c>
      <c r="CG8" s="128">
        <v>2270</v>
      </c>
      <c r="CH8" s="126">
        <v>4193</v>
      </c>
      <c r="CI8" s="127">
        <v>1935</v>
      </c>
      <c r="CJ8" s="128">
        <v>2258</v>
      </c>
      <c r="CK8" s="126">
        <v>613</v>
      </c>
      <c r="CL8" s="127">
        <v>293</v>
      </c>
      <c r="CM8" s="129">
        <v>320</v>
      </c>
      <c r="CN8" s="126">
        <v>23937</v>
      </c>
      <c r="CO8" s="127">
        <v>11052</v>
      </c>
      <c r="CP8" s="128">
        <v>12885</v>
      </c>
      <c r="CR8" s="126">
        <v>809297</v>
      </c>
      <c r="CS8" s="127">
        <v>385213</v>
      </c>
      <c r="CT8" s="128">
        <v>424084</v>
      </c>
      <c r="CU8" s="126">
        <v>265028</v>
      </c>
      <c r="CV8" s="127">
        <v>125564</v>
      </c>
      <c r="CW8" s="128">
        <v>139464</v>
      </c>
      <c r="CX8" s="130">
        <v>14215</v>
      </c>
      <c r="CY8" s="131">
        <v>6669</v>
      </c>
      <c r="CZ8" s="132">
        <v>7546</v>
      </c>
      <c r="DA8" s="130">
        <v>36451</v>
      </c>
      <c r="DB8" s="131">
        <v>17867</v>
      </c>
      <c r="DC8" s="132">
        <v>18584</v>
      </c>
      <c r="DD8" s="130">
        <v>55204</v>
      </c>
      <c r="DE8" s="131">
        <v>26256</v>
      </c>
      <c r="DF8" s="132">
        <v>28948</v>
      </c>
      <c r="DG8" s="130">
        <v>61481</v>
      </c>
      <c r="DH8" s="131">
        <v>29254</v>
      </c>
      <c r="DI8" s="132">
        <v>32227</v>
      </c>
      <c r="DJ8" s="130">
        <v>44226</v>
      </c>
      <c r="DK8" s="131">
        <v>20852</v>
      </c>
      <c r="DL8" s="132">
        <v>23374</v>
      </c>
      <c r="DM8" s="130">
        <v>53451</v>
      </c>
      <c r="DN8" s="131">
        <v>24666</v>
      </c>
      <c r="DO8" s="132">
        <v>28785</v>
      </c>
    </row>
    <row r="9" spans="1:119" ht="21" customHeight="1">
      <c r="A9" s="10" t="s">
        <v>34</v>
      </c>
      <c r="B9" s="50">
        <v>55574</v>
      </c>
      <c r="C9" s="51">
        <v>28532</v>
      </c>
      <c r="D9" s="52">
        <v>27042</v>
      </c>
      <c r="E9" s="50">
        <v>20763</v>
      </c>
      <c r="F9" s="51">
        <v>10610</v>
      </c>
      <c r="G9" s="52">
        <v>10153</v>
      </c>
      <c r="H9" s="50">
        <v>2997</v>
      </c>
      <c r="I9" s="51">
        <v>1532</v>
      </c>
      <c r="J9" s="52">
        <v>1465</v>
      </c>
      <c r="K9" s="50">
        <v>3536</v>
      </c>
      <c r="L9" s="51">
        <v>1847</v>
      </c>
      <c r="M9" s="52">
        <v>1689</v>
      </c>
      <c r="N9" s="50">
        <v>1899</v>
      </c>
      <c r="O9" s="51">
        <v>993</v>
      </c>
      <c r="P9" s="52">
        <v>906</v>
      </c>
      <c r="Q9" s="50">
        <v>1541</v>
      </c>
      <c r="R9" s="51">
        <v>812</v>
      </c>
      <c r="S9" s="52">
        <v>729</v>
      </c>
      <c r="T9" s="50">
        <v>4823</v>
      </c>
      <c r="U9" s="51">
        <v>2506</v>
      </c>
      <c r="V9" s="52">
        <v>2317</v>
      </c>
      <c r="W9" s="50">
        <v>1936</v>
      </c>
      <c r="X9" s="51">
        <v>1008</v>
      </c>
      <c r="Y9" s="52">
        <v>928</v>
      </c>
      <c r="Z9" s="50">
        <v>3280</v>
      </c>
      <c r="AA9" s="51">
        <v>1691</v>
      </c>
      <c r="AB9" s="52">
        <v>1589</v>
      </c>
      <c r="AC9" s="50">
        <v>2104</v>
      </c>
      <c r="AD9" s="51">
        <v>1071</v>
      </c>
      <c r="AE9" s="52">
        <v>1033</v>
      </c>
      <c r="AF9" s="50">
        <v>501</v>
      </c>
      <c r="AG9" s="51">
        <v>249</v>
      </c>
      <c r="AH9" s="52">
        <v>252</v>
      </c>
      <c r="AI9" s="50">
        <v>996</v>
      </c>
      <c r="AJ9" s="51">
        <v>507</v>
      </c>
      <c r="AK9" s="52">
        <v>489</v>
      </c>
      <c r="AL9" s="50">
        <v>305</v>
      </c>
      <c r="AM9" s="51">
        <v>134</v>
      </c>
      <c r="AN9" s="52">
        <v>171</v>
      </c>
      <c r="AO9" s="50">
        <v>223</v>
      </c>
      <c r="AP9" s="51">
        <v>106</v>
      </c>
      <c r="AQ9" s="52">
        <v>117</v>
      </c>
      <c r="AR9" s="50">
        <v>844</v>
      </c>
      <c r="AS9" s="51">
        <v>429</v>
      </c>
      <c r="AT9" s="52">
        <v>415</v>
      </c>
      <c r="AU9" s="50">
        <v>442</v>
      </c>
      <c r="AV9" s="51">
        <v>225</v>
      </c>
      <c r="AW9" s="52">
        <v>217</v>
      </c>
      <c r="AX9" s="50">
        <v>1565</v>
      </c>
      <c r="AY9" s="51">
        <v>801</v>
      </c>
      <c r="AZ9" s="52">
        <v>764</v>
      </c>
      <c r="BA9" s="50">
        <v>480</v>
      </c>
      <c r="BB9" s="51">
        <v>252</v>
      </c>
      <c r="BC9" s="52">
        <v>228</v>
      </c>
      <c r="BD9" s="50">
        <v>353</v>
      </c>
      <c r="BE9" s="51">
        <v>183</v>
      </c>
      <c r="BF9" s="52">
        <v>170</v>
      </c>
      <c r="BG9" s="50">
        <v>438</v>
      </c>
      <c r="BH9" s="51">
        <v>230</v>
      </c>
      <c r="BI9" s="52">
        <v>208</v>
      </c>
      <c r="BJ9" s="50">
        <v>543</v>
      </c>
      <c r="BK9" s="51">
        <v>299</v>
      </c>
      <c r="BL9" s="52">
        <v>244</v>
      </c>
      <c r="BM9" s="50">
        <v>928</v>
      </c>
      <c r="BN9" s="51">
        <v>466</v>
      </c>
      <c r="BO9" s="52">
        <v>462</v>
      </c>
      <c r="BP9" s="50">
        <v>607</v>
      </c>
      <c r="BQ9" s="51">
        <v>300</v>
      </c>
      <c r="BR9" s="52">
        <v>307</v>
      </c>
      <c r="BS9" s="50">
        <v>1133</v>
      </c>
      <c r="BT9" s="51">
        <v>590</v>
      </c>
      <c r="BU9" s="52">
        <v>543</v>
      </c>
      <c r="BV9" s="50">
        <v>823</v>
      </c>
      <c r="BW9" s="51">
        <v>431</v>
      </c>
      <c r="BX9" s="53">
        <v>392</v>
      </c>
      <c r="BY9" s="50">
        <v>263</v>
      </c>
      <c r="BZ9" s="51">
        <v>125</v>
      </c>
      <c r="CA9" s="52">
        <v>138</v>
      </c>
      <c r="CB9" s="50">
        <v>877</v>
      </c>
      <c r="CC9" s="51">
        <v>458</v>
      </c>
      <c r="CD9" s="52">
        <v>419</v>
      </c>
      <c r="CE9" s="50">
        <v>185</v>
      </c>
      <c r="CF9" s="51">
        <v>95</v>
      </c>
      <c r="CG9" s="52">
        <v>90</v>
      </c>
      <c r="CH9" s="50">
        <v>113</v>
      </c>
      <c r="CI9" s="51">
        <v>49</v>
      </c>
      <c r="CJ9" s="52">
        <v>64</v>
      </c>
      <c r="CK9" s="50">
        <v>15</v>
      </c>
      <c r="CL9" s="51">
        <v>8</v>
      </c>
      <c r="CM9" s="53">
        <v>7</v>
      </c>
      <c r="CN9" s="50">
        <v>1061</v>
      </c>
      <c r="CO9" s="51">
        <v>525</v>
      </c>
      <c r="CP9" s="52">
        <v>536</v>
      </c>
      <c r="CR9" s="50">
        <v>42879</v>
      </c>
      <c r="CS9" s="51">
        <v>22070</v>
      </c>
      <c r="CT9" s="52">
        <v>20809</v>
      </c>
      <c r="CU9" s="50">
        <v>12695</v>
      </c>
      <c r="CV9" s="51">
        <v>6462</v>
      </c>
      <c r="CW9" s="52">
        <v>6233</v>
      </c>
      <c r="CX9" s="75">
        <v>501</v>
      </c>
      <c r="CY9" s="76">
        <v>249</v>
      </c>
      <c r="CZ9" s="77">
        <v>252</v>
      </c>
      <c r="DA9" s="75">
        <v>1524</v>
      </c>
      <c r="DB9" s="76">
        <v>747</v>
      </c>
      <c r="DC9" s="77">
        <v>777</v>
      </c>
      <c r="DD9" s="75">
        <v>2851</v>
      </c>
      <c r="DE9" s="76">
        <v>1455</v>
      </c>
      <c r="DF9" s="77">
        <v>1396</v>
      </c>
      <c r="DG9" s="75">
        <v>3349</v>
      </c>
      <c r="DH9" s="76">
        <v>1730</v>
      </c>
      <c r="DI9" s="77">
        <v>1619</v>
      </c>
      <c r="DJ9" s="75">
        <v>2219</v>
      </c>
      <c r="DK9" s="76">
        <v>1146</v>
      </c>
      <c r="DL9" s="77">
        <v>1073</v>
      </c>
      <c r="DM9" s="75">
        <v>2251</v>
      </c>
      <c r="DN9" s="76">
        <v>1135</v>
      </c>
      <c r="DO9" s="77">
        <v>1116</v>
      </c>
    </row>
    <row r="10" spans="1:119" ht="21" customHeight="1">
      <c r="A10" s="11" t="s">
        <v>35</v>
      </c>
      <c r="B10" s="50">
        <v>64465</v>
      </c>
      <c r="C10" s="51">
        <v>32977</v>
      </c>
      <c r="D10" s="52">
        <v>31488</v>
      </c>
      <c r="E10" s="50">
        <v>23170</v>
      </c>
      <c r="F10" s="51">
        <v>11778</v>
      </c>
      <c r="G10" s="52">
        <v>11392</v>
      </c>
      <c r="H10" s="50">
        <v>3507</v>
      </c>
      <c r="I10" s="51">
        <v>1796</v>
      </c>
      <c r="J10" s="52">
        <v>1711</v>
      </c>
      <c r="K10" s="50">
        <v>4220</v>
      </c>
      <c r="L10" s="51">
        <v>2173</v>
      </c>
      <c r="M10" s="52">
        <v>2047</v>
      </c>
      <c r="N10" s="50">
        <v>2213</v>
      </c>
      <c r="O10" s="51">
        <v>1076</v>
      </c>
      <c r="P10" s="52">
        <v>1137</v>
      </c>
      <c r="Q10" s="50">
        <v>1754</v>
      </c>
      <c r="R10" s="51">
        <v>885</v>
      </c>
      <c r="S10" s="52">
        <v>869</v>
      </c>
      <c r="T10" s="50">
        <v>5350</v>
      </c>
      <c r="U10" s="51">
        <v>2765</v>
      </c>
      <c r="V10" s="52">
        <v>2585</v>
      </c>
      <c r="W10" s="50">
        <v>2124</v>
      </c>
      <c r="X10" s="51">
        <v>1097</v>
      </c>
      <c r="Y10" s="52">
        <v>1027</v>
      </c>
      <c r="Z10" s="50">
        <v>4089</v>
      </c>
      <c r="AA10" s="51">
        <v>2123</v>
      </c>
      <c r="AB10" s="52">
        <v>1966</v>
      </c>
      <c r="AC10" s="50">
        <v>2343</v>
      </c>
      <c r="AD10" s="51">
        <v>1198</v>
      </c>
      <c r="AE10" s="52">
        <v>1145</v>
      </c>
      <c r="AF10" s="50">
        <v>697</v>
      </c>
      <c r="AG10" s="51">
        <v>373</v>
      </c>
      <c r="AH10" s="52">
        <v>324</v>
      </c>
      <c r="AI10" s="50">
        <v>1289</v>
      </c>
      <c r="AJ10" s="51">
        <v>666</v>
      </c>
      <c r="AK10" s="52">
        <v>623</v>
      </c>
      <c r="AL10" s="50">
        <v>358</v>
      </c>
      <c r="AM10" s="51">
        <v>182</v>
      </c>
      <c r="AN10" s="52">
        <v>176</v>
      </c>
      <c r="AO10" s="50">
        <v>263</v>
      </c>
      <c r="AP10" s="51">
        <v>137</v>
      </c>
      <c r="AQ10" s="52">
        <v>126</v>
      </c>
      <c r="AR10" s="50">
        <v>1032</v>
      </c>
      <c r="AS10" s="51">
        <v>547</v>
      </c>
      <c r="AT10" s="52">
        <v>485</v>
      </c>
      <c r="AU10" s="50">
        <v>579</v>
      </c>
      <c r="AV10" s="51">
        <v>304</v>
      </c>
      <c r="AW10" s="52">
        <v>275</v>
      </c>
      <c r="AX10" s="50">
        <v>1855</v>
      </c>
      <c r="AY10" s="51">
        <v>949</v>
      </c>
      <c r="AZ10" s="52">
        <v>906</v>
      </c>
      <c r="BA10" s="50">
        <v>562</v>
      </c>
      <c r="BB10" s="51">
        <v>278</v>
      </c>
      <c r="BC10" s="52">
        <v>284</v>
      </c>
      <c r="BD10" s="50">
        <v>386</v>
      </c>
      <c r="BE10" s="51">
        <v>198</v>
      </c>
      <c r="BF10" s="52">
        <v>188</v>
      </c>
      <c r="BG10" s="50">
        <v>560</v>
      </c>
      <c r="BH10" s="51">
        <v>291</v>
      </c>
      <c r="BI10" s="52">
        <v>269</v>
      </c>
      <c r="BJ10" s="50">
        <v>670</v>
      </c>
      <c r="BK10" s="51">
        <v>332</v>
      </c>
      <c r="BL10" s="52">
        <v>338</v>
      </c>
      <c r="BM10" s="50">
        <v>977</v>
      </c>
      <c r="BN10" s="51">
        <v>480</v>
      </c>
      <c r="BO10" s="52">
        <v>497</v>
      </c>
      <c r="BP10" s="50">
        <v>757</v>
      </c>
      <c r="BQ10" s="51">
        <v>400</v>
      </c>
      <c r="BR10" s="52">
        <v>357</v>
      </c>
      <c r="BS10" s="50">
        <v>1472</v>
      </c>
      <c r="BT10" s="51">
        <v>771</v>
      </c>
      <c r="BU10" s="52">
        <v>701</v>
      </c>
      <c r="BV10" s="50">
        <v>1006</v>
      </c>
      <c r="BW10" s="51">
        <v>523</v>
      </c>
      <c r="BX10" s="53">
        <v>483</v>
      </c>
      <c r="BY10" s="50">
        <v>312</v>
      </c>
      <c r="BZ10" s="51">
        <v>169</v>
      </c>
      <c r="CA10" s="52">
        <v>143</v>
      </c>
      <c r="CB10" s="50">
        <v>1138</v>
      </c>
      <c r="CC10" s="51">
        <v>585</v>
      </c>
      <c r="CD10" s="52">
        <v>553</v>
      </c>
      <c r="CE10" s="50">
        <v>191</v>
      </c>
      <c r="CF10" s="51">
        <v>90</v>
      </c>
      <c r="CG10" s="52">
        <v>101</v>
      </c>
      <c r="CH10" s="50">
        <v>171</v>
      </c>
      <c r="CI10" s="51">
        <v>93</v>
      </c>
      <c r="CJ10" s="52">
        <v>78</v>
      </c>
      <c r="CK10" s="50">
        <v>11</v>
      </c>
      <c r="CL10" s="51">
        <v>6</v>
      </c>
      <c r="CM10" s="53">
        <v>5</v>
      </c>
      <c r="CN10" s="50">
        <v>1409</v>
      </c>
      <c r="CO10" s="51">
        <v>712</v>
      </c>
      <c r="CP10" s="52">
        <v>697</v>
      </c>
      <c r="CR10" s="50">
        <v>48770</v>
      </c>
      <c r="CS10" s="51">
        <v>24891</v>
      </c>
      <c r="CT10" s="52">
        <v>23879</v>
      </c>
      <c r="CU10" s="50">
        <v>15695</v>
      </c>
      <c r="CV10" s="51">
        <v>8086</v>
      </c>
      <c r="CW10" s="52">
        <v>7609</v>
      </c>
      <c r="CX10" s="75">
        <v>697</v>
      </c>
      <c r="CY10" s="76">
        <v>373</v>
      </c>
      <c r="CZ10" s="77">
        <v>324</v>
      </c>
      <c r="DA10" s="75">
        <v>1910</v>
      </c>
      <c r="DB10" s="76">
        <v>985</v>
      </c>
      <c r="DC10" s="77">
        <v>925</v>
      </c>
      <c r="DD10" s="75">
        <v>3466</v>
      </c>
      <c r="DE10" s="76">
        <v>1800</v>
      </c>
      <c r="DF10" s="77">
        <v>1666</v>
      </c>
      <c r="DG10" s="75">
        <v>3912</v>
      </c>
      <c r="DH10" s="76">
        <v>1979</v>
      </c>
      <c r="DI10" s="77">
        <v>1933</v>
      </c>
      <c r="DJ10" s="75">
        <v>2790</v>
      </c>
      <c r="DK10" s="76">
        <v>1463</v>
      </c>
      <c r="DL10" s="77">
        <v>1327</v>
      </c>
      <c r="DM10" s="75">
        <v>2920</v>
      </c>
      <c r="DN10" s="76">
        <v>1486</v>
      </c>
      <c r="DO10" s="77">
        <v>1434</v>
      </c>
    </row>
    <row r="11" spans="1:119" ht="21" customHeight="1">
      <c r="A11" s="11" t="s">
        <v>36</v>
      </c>
      <c r="B11" s="50">
        <v>72800</v>
      </c>
      <c r="C11" s="51">
        <v>37414</v>
      </c>
      <c r="D11" s="52">
        <v>35386</v>
      </c>
      <c r="E11" s="50">
        <v>26087</v>
      </c>
      <c r="F11" s="51">
        <v>13397</v>
      </c>
      <c r="G11" s="52">
        <v>12690</v>
      </c>
      <c r="H11" s="50">
        <v>4058</v>
      </c>
      <c r="I11" s="51">
        <v>2097</v>
      </c>
      <c r="J11" s="52">
        <v>1961</v>
      </c>
      <c r="K11" s="50">
        <v>4588</v>
      </c>
      <c r="L11" s="51">
        <v>2399</v>
      </c>
      <c r="M11" s="52">
        <v>2189</v>
      </c>
      <c r="N11" s="50">
        <v>2457</v>
      </c>
      <c r="O11" s="51">
        <v>1274</v>
      </c>
      <c r="P11" s="52">
        <v>1183</v>
      </c>
      <c r="Q11" s="50">
        <v>1918</v>
      </c>
      <c r="R11" s="51">
        <v>982</v>
      </c>
      <c r="S11" s="52">
        <v>936</v>
      </c>
      <c r="T11" s="50">
        <v>6126</v>
      </c>
      <c r="U11" s="51">
        <v>3154</v>
      </c>
      <c r="V11" s="52">
        <v>2972</v>
      </c>
      <c r="W11" s="50">
        <v>2535</v>
      </c>
      <c r="X11" s="51">
        <v>1297</v>
      </c>
      <c r="Y11" s="52">
        <v>1238</v>
      </c>
      <c r="Z11" s="50">
        <v>4564</v>
      </c>
      <c r="AA11" s="51">
        <v>2301</v>
      </c>
      <c r="AB11" s="52">
        <v>2263</v>
      </c>
      <c r="AC11" s="50">
        <v>2720</v>
      </c>
      <c r="AD11" s="51">
        <v>1385</v>
      </c>
      <c r="AE11" s="52">
        <v>1335</v>
      </c>
      <c r="AF11" s="50">
        <v>944</v>
      </c>
      <c r="AG11" s="51">
        <v>482</v>
      </c>
      <c r="AH11" s="52">
        <v>462</v>
      </c>
      <c r="AI11" s="50">
        <v>1535</v>
      </c>
      <c r="AJ11" s="51">
        <v>814</v>
      </c>
      <c r="AK11" s="52">
        <v>721</v>
      </c>
      <c r="AL11" s="50">
        <v>486</v>
      </c>
      <c r="AM11" s="51">
        <v>240</v>
      </c>
      <c r="AN11" s="52">
        <v>246</v>
      </c>
      <c r="AO11" s="50">
        <v>312</v>
      </c>
      <c r="AP11" s="51">
        <v>150</v>
      </c>
      <c r="AQ11" s="52">
        <v>162</v>
      </c>
      <c r="AR11" s="50">
        <v>1169</v>
      </c>
      <c r="AS11" s="51">
        <v>602</v>
      </c>
      <c r="AT11" s="52">
        <v>567</v>
      </c>
      <c r="AU11" s="50">
        <v>690</v>
      </c>
      <c r="AV11" s="51">
        <v>334</v>
      </c>
      <c r="AW11" s="52">
        <v>356</v>
      </c>
      <c r="AX11" s="50">
        <v>1877</v>
      </c>
      <c r="AY11" s="51">
        <v>977</v>
      </c>
      <c r="AZ11" s="52">
        <v>900</v>
      </c>
      <c r="BA11" s="50">
        <v>610</v>
      </c>
      <c r="BB11" s="51">
        <v>323</v>
      </c>
      <c r="BC11" s="52">
        <v>287</v>
      </c>
      <c r="BD11" s="50">
        <v>463</v>
      </c>
      <c r="BE11" s="51">
        <v>230</v>
      </c>
      <c r="BF11" s="52">
        <v>233</v>
      </c>
      <c r="BG11" s="50">
        <v>601</v>
      </c>
      <c r="BH11" s="51">
        <v>302</v>
      </c>
      <c r="BI11" s="52">
        <v>299</v>
      </c>
      <c r="BJ11" s="50">
        <v>741</v>
      </c>
      <c r="BK11" s="51">
        <v>378</v>
      </c>
      <c r="BL11" s="52">
        <v>363</v>
      </c>
      <c r="BM11" s="50">
        <v>1118</v>
      </c>
      <c r="BN11" s="51">
        <v>601</v>
      </c>
      <c r="BO11" s="52">
        <v>517</v>
      </c>
      <c r="BP11" s="50">
        <v>756</v>
      </c>
      <c r="BQ11" s="51">
        <v>355</v>
      </c>
      <c r="BR11" s="52">
        <v>401</v>
      </c>
      <c r="BS11" s="50">
        <v>1645</v>
      </c>
      <c r="BT11" s="51">
        <v>854</v>
      </c>
      <c r="BU11" s="52">
        <v>791</v>
      </c>
      <c r="BV11" s="50">
        <v>1070</v>
      </c>
      <c r="BW11" s="51">
        <v>569</v>
      </c>
      <c r="BX11" s="53">
        <v>501</v>
      </c>
      <c r="BY11" s="50">
        <v>343</v>
      </c>
      <c r="BZ11" s="51">
        <v>180</v>
      </c>
      <c r="CA11" s="52">
        <v>163</v>
      </c>
      <c r="CB11" s="50">
        <v>1429</v>
      </c>
      <c r="CC11" s="51">
        <v>725</v>
      </c>
      <c r="CD11" s="52">
        <v>704</v>
      </c>
      <c r="CE11" s="50">
        <v>260</v>
      </c>
      <c r="CF11" s="51">
        <v>120</v>
      </c>
      <c r="CG11" s="52">
        <v>140</v>
      </c>
      <c r="CH11" s="50">
        <v>194</v>
      </c>
      <c r="CI11" s="51">
        <v>106</v>
      </c>
      <c r="CJ11" s="52">
        <v>88</v>
      </c>
      <c r="CK11" s="50">
        <v>15</v>
      </c>
      <c r="CL11" s="51">
        <v>10</v>
      </c>
      <c r="CM11" s="53">
        <v>5</v>
      </c>
      <c r="CN11" s="50">
        <v>1489</v>
      </c>
      <c r="CO11" s="51">
        <v>776</v>
      </c>
      <c r="CP11" s="52">
        <v>713</v>
      </c>
      <c r="CR11" s="50">
        <v>55053</v>
      </c>
      <c r="CS11" s="51">
        <v>28286</v>
      </c>
      <c r="CT11" s="52">
        <v>26767</v>
      </c>
      <c r="CU11" s="50">
        <v>17747</v>
      </c>
      <c r="CV11" s="51">
        <v>9128</v>
      </c>
      <c r="CW11" s="52">
        <v>8619</v>
      </c>
      <c r="CX11" s="75">
        <v>944</v>
      </c>
      <c r="CY11" s="76">
        <v>482</v>
      </c>
      <c r="CZ11" s="77">
        <v>462</v>
      </c>
      <c r="DA11" s="75">
        <v>2333</v>
      </c>
      <c r="DB11" s="76">
        <v>1204</v>
      </c>
      <c r="DC11" s="77">
        <v>1129</v>
      </c>
      <c r="DD11" s="75">
        <v>3736</v>
      </c>
      <c r="DE11" s="76">
        <v>1913</v>
      </c>
      <c r="DF11" s="77">
        <v>1823</v>
      </c>
      <c r="DG11" s="75">
        <v>4289</v>
      </c>
      <c r="DH11" s="76">
        <v>2189</v>
      </c>
      <c r="DI11" s="77">
        <v>2100</v>
      </c>
      <c r="DJ11" s="75">
        <v>3058</v>
      </c>
      <c r="DK11" s="76">
        <v>1603</v>
      </c>
      <c r="DL11" s="77">
        <v>1455</v>
      </c>
      <c r="DM11" s="75">
        <v>3387</v>
      </c>
      <c r="DN11" s="76">
        <v>1737</v>
      </c>
      <c r="DO11" s="77">
        <v>1650</v>
      </c>
    </row>
    <row r="12" spans="1:119" ht="21" customHeight="1">
      <c r="A12" s="11" t="s">
        <v>37</v>
      </c>
      <c r="B12" s="50">
        <v>79910</v>
      </c>
      <c r="C12" s="51">
        <v>40817</v>
      </c>
      <c r="D12" s="52">
        <v>39093</v>
      </c>
      <c r="E12" s="50">
        <v>31480</v>
      </c>
      <c r="F12" s="51">
        <v>15958</v>
      </c>
      <c r="G12" s="52">
        <v>15522</v>
      </c>
      <c r="H12" s="50">
        <v>4488</v>
      </c>
      <c r="I12" s="51">
        <v>2206</v>
      </c>
      <c r="J12" s="52">
        <v>2282</v>
      </c>
      <c r="K12" s="50">
        <v>4895</v>
      </c>
      <c r="L12" s="51">
        <v>2421</v>
      </c>
      <c r="M12" s="52">
        <v>2474</v>
      </c>
      <c r="N12" s="50">
        <v>2595</v>
      </c>
      <c r="O12" s="51">
        <v>1290</v>
      </c>
      <c r="P12" s="52">
        <v>1305</v>
      </c>
      <c r="Q12" s="50">
        <v>2577</v>
      </c>
      <c r="R12" s="51">
        <v>1590</v>
      </c>
      <c r="S12" s="52">
        <v>987</v>
      </c>
      <c r="T12" s="50">
        <v>5965</v>
      </c>
      <c r="U12" s="51">
        <v>2967</v>
      </c>
      <c r="V12" s="52">
        <v>2998</v>
      </c>
      <c r="W12" s="50">
        <v>2576</v>
      </c>
      <c r="X12" s="51">
        <v>1308</v>
      </c>
      <c r="Y12" s="52">
        <v>1268</v>
      </c>
      <c r="Z12" s="50">
        <v>4514</v>
      </c>
      <c r="AA12" s="51">
        <v>2224</v>
      </c>
      <c r="AB12" s="52">
        <v>2290</v>
      </c>
      <c r="AC12" s="50">
        <v>2784</v>
      </c>
      <c r="AD12" s="51">
        <v>1414</v>
      </c>
      <c r="AE12" s="52">
        <v>1370</v>
      </c>
      <c r="AF12" s="50">
        <v>905</v>
      </c>
      <c r="AG12" s="51">
        <v>452</v>
      </c>
      <c r="AH12" s="52">
        <v>453</v>
      </c>
      <c r="AI12" s="50">
        <v>1664</v>
      </c>
      <c r="AJ12" s="51">
        <v>895</v>
      </c>
      <c r="AK12" s="52">
        <v>769</v>
      </c>
      <c r="AL12" s="50">
        <v>524</v>
      </c>
      <c r="AM12" s="51">
        <v>285</v>
      </c>
      <c r="AN12" s="52">
        <v>239</v>
      </c>
      <c r="AO12" s="50">
        <v>926</v>
      </c>
      <c r="AP12" s="51">
        <v>742</v>
      </c>
      <c r="AQ12" s="52">
        <v>184</v>
      </c>
      <c r="AR12" s="50">
        <v>1289</v>
      </c>
      <c r="AS12" s="51">
        <v>652</v>
      </c>
      <c r="AT12" s="52">
        <v>637</v>
      </c>
      <c r="AU12" s="50">
        <v>684</v>
      </c>
      <c r="AV12" s="51">
        <v>329</v>
      </c>
      <c r="AW12" s="52">
        <v>355</v>
      </c>
      <c r="AX12" s="50">
        <v>1703</v>
      </c>
      <c r="AY12" s="51">
        <v>842</v>
      </c>
      <c r="AZ12" s="52">
        <v>861</v>
      </c>
      <c r="BA12" s="50">
        <v>581</v>
      </c>
      <c r="BB12" s="51">
        <v>255</v>
      </c>
      <c r="BC12" s="52">
        <v>326</v>
      </c>
      <c r="BD12" s="50">
        <v>426</v>
      </c>
      <c r="BE12" s="51">
        <v>221</v>
      </c>
      <c r="BF12" s="52">
        <v>205</v>
      </c>
      <c r="BG12" s="50">
        <v>562</v>
      </c>
      <c r="BH12" s="51">
        <v>297</v>
      </c>
      <c r="BI12" s="52">
        <v>265</v>
      </c>
      <c r="BJ12" s="50">
        <v>707</v>
      </c>
      <c r="BK12" s="51">
        <v>369</v>
      </c>
      <c r="BL12" s="52">
        <v>338</v>
      </c>
      <c r="BM12" s="50">
        <v>1056</v>
      </c>
      <c r="BN12" s="51">
        <v>559</v>
      </c>
      <c r="BO12" s="52">
        <v>497</v>
      </c>
      <c r="BP12" s="50">
        <v>790</v>
      </c>
      <c r="BQ12" s="51">
        <v>435</v>
      </c>
      <c r="BR12" s="52">
        <v>355</v>
      </c>
      <c r="BS12" s="50">
        <v>1657</v>
      </c>
      <c r="BT12" s="51">
        <v>834</v>
      </c>
      <c r="BU12" s="52">
        <v>823</v>
      </c>
      <c r="BV12" s="50">
        <v>1049</v>
      </c>
      <c r="BW12" s="51">
        <v>528</v>
      </c>
      <c r="BX12" s="53">
        <v>521</v>
      </c>
      <c r="BY12" s="50">
        <v>337</v>
      </c>
      <c r="BZ12" s="51">
        <v>171</v>
      </c>
      <c r="CA12" s="52">
        <v>166</v>
      </c>
      <c r="CB12" s="50">
        <v>1288</v>
      </c>
      <c r="CC12" s="51">
        <v>648</v>
      </c>
      <c r="CD12" s="52">
        <v>640</v>
      </c>
      <c r="CE12" s="50">
        <v>234</v>
      </c>
      <c r="CF12" s="51">
        <v>117</v>
      </c>
      <c r="CG12" s="52">
        <v>117</v>
      </c>
      <c r="CH12" s="50">
        <v>212</v>
      </c>
      <c r="CI12" s="51">
        <v>100</v>
      </c>
      <c r="CJ12" s="52">
        <v>112</v>
      </c>
      <c r="CK12" s="50">
        <v>3</v>
      </c>
      <c r="CL12" s="51">
        <v>1</v>
      </c>
      <c r="CM12" s="53">
        <v>2</v>
      </c>
      <c r="CN12" s="50">
        <v>1439</v>
      </c>
      <c r="CO12" s="51">
        <v>707</v>
      </c>
      <c r="CP12" s="52">
        <v>732</v>
      </c>
      <c r="CR12" s="50">
        <v>61874</v>
      </c>
      <c r="CS12" s="51">
        <v>31378</v>
      </c>
      <c r="CT12" s="52">
        <v>30496</v>
      </c>
      <c r="CU12" s="50">
        <v>18036</v>
      </c>
      <c r="CV12" s="51">
        <v>9439</v>
      </c>
      <c r="CW12" s="52">
        <v>8597</v>
      </c>
      <c r="CX12" s="75">
        <v>905</v>
      </c>
      <c r="CY12" s="76">
        <v>452</v>
      </c>
      <c r="CZ12" s="77">
        <v>453</v>
      </c>
      <c r="DA12" s="75">
        <v>3114</v>
      </c>
      <c r="DB12" s="76">
        <v>1922</v>
      </c>
      <c r="DC12" s="77">
        <v>1192</v>
      </c>
      <c r="DD12" s="75">
        <v>3676</v>
      </c>
      <c r="DE12" s="76">
        <v>1823</v>
      </c>
      <c r="DF12" s="77">
        <v>1853</v>
      </c>
      <c r="DG12" s="75">
        <v>4122</v>
      </c>
      <c r="DH12" s="76">
        <v>2136</v>
      </c>
      <c r="DI12" s="77">
        <v>1986</v>
      </c>
      <c r="DJ12" s="75">
        <v>3043</v>
      </c>
      <c r="DK12" s="76">
        <v>1533</v>
      </c>
      <c r="DL12" s="77">
        <v>1510</v>
      </c>
      <c r="DM12" s="75">
        <v>3176</v>
      </c>
      <c r="DN12" s="76">
        <v>1573</v>
      </c>
      <c r="DO12" s="77">
        <v>1603</v>
      </c>
    </row>
    <row r="13" spans="1:119" ht="21" customHeight="1">
      <c r="A13" s="11" t="s">
        <v>38</v>
      </c>
      <c r="B13" s="50">
        <v>58703</v>
      </c>
      <c r="C13" s="51">
        <v>26892</v>
      </c>
      <c r="D13" s="52">
        <v>31811</v>
      </c>
      <c r="E13" s="50">
        <v>25951</v>
      </c>
      <c r="F13" s="51">
        <v>11934</v>
      </c>
      <c r="G13" s="52">
        <v>14017</v>
      </c>
      <c r="H13" s="50">
        <v>3484</v>
      </c>
      <c r="I13" s="51">
        <v>1501</v>
      </c>
      <c r="J13" s="52">
        <v>1983</v>
      </c>
      <c r="K13" s="50">
        <v>3475</v>
      </c>
      <c r="L13" s="51">
        <v>1594</v>
      </c>
      <c r="M13" s="52">
        <v>1881</v>
      </c>
      <c r="N13" s="50">
        <v>1950</v>
      </c>
      <c r="O13" s="51">
        <v>872</v>
      </c>
      <c r="P13" s="52">
        <v>1078</v>
      </c>
      <c r="Q13" s="50">
        <v>1453</v>
      </c>
      <c r="R13" s="51">
        <v>675</v>
      </c>
      <c r="S13" s="52">
        <v>778</v>
      </c>
      <c r="T13" s="50">
        <v>3807</v>
      </c>
      <c r="U13" s="51">
        <v>1601</v>
      </c>
      <c r="V13" s="52">
        <v>2206</v>
      </c>
      <c r="W13" s="50">
        <v>1489</v>
      </c>
      <c r="X13" s="51">
        <v>658</v>
      </c>
      <c r="Y13" s="52">
        <v>831</v>
      </c>
      <c r="Z13" s="50">
        <v>3438</v>
      </c>
      <c r="AA13" s="51">
        <v>1576</v>
      </c>
      <c r="AB13" s="52">
        <v>1862</v>
      </c>
      <c r="AC13" s="50">
        <v>1656</v>
      </c>
      <c r="AD13" s="51">
        <v>730</v>
      </c>
      <c r="AE13" s="52">
        <v>926</v>
      </c>
      <c r="AF13" s="50">
        <v>569</v>
      </c>
      <c r="AG13" s="51">
        <v>269</v>
      </c>
      <c r="AH13" s="52">
        <v>300</v>
      </c>
      <c r="AI13" s="50">
        <v>1181</v>
      </c>
      <c r="AJ13" s="51">
        <v>566</v>
      </c>
      <c r="AK13" s="52">
        <v>615</v>
      </c>
      <c r="AL13" s="50">
        <v>442</v>
      </c>
      <c r="AM13" s="51">
        <v>213</v>
      </c>
      <c r="AN13" s="52">
        <v>229</v>
      </c>
      <c r="AO13" s="50">
        <v>755</v>
      </c>
      <c r="AP13" s="51">
        <v>585</v>
      </c>
      <c r="AQ13" s="52">
        <v>170</v>
      </c>
      <c r="AR13" s="50">
        <v>903</v>
      </c>
      <c r="AS13" s="51">
        <v>428</v>
      </c>
      <c r="AT13" s="52">
        <v>475</v>
      </c>
      <c r="AU13" s="50">
        <v>510</v>
      </c>
      <c r="AV13" s="51">
        <v>217</v>
      </c>
      <c r="AW13" s="52">
        <v>293</v>
      </c>
      <c r="AX13" s="50">
        <v>1336</v>
      </c>
      <c r="AY13" s="51">
        <v>639</v>
      </c>
      <c r="AZ13" s="52">
        <v>697</v>
      </c>
      <c r="BA13" s="50">
        <v>467</v>
      </c>
      <c r="BB13" s="51">
        <v>170</v>
      </c>
      <c r="BC13" s="52">
        <v>297</v>
      </c>
      <c r="BD13" s="50">
        <v>277</v>
      </c>
      <c r="BE13" s="51">
        <v>114</v>
      </c>
      <c r="BF13" s="52">
        <v>163</v>
      </c>
      <c r="BG13" s="50">
        <v>401</v>
      </c>
      <c r="BH13" s="51">
        <v>164</v>
      </c>
      <c r="BI13" s="52">
        <v>237</v>
      </c>
      <c r="BJ13" s="50">
        <v>405</v>
      </c>
      <c r="BK13" s="51">
        <v>181</v>
      </c>
      <c r="BL13" s="52">
        <v>224</v>
      </c>
      <c r="BM13" s="50">
        <v>675</v>
      </c>
      <c r="BN13" s="51">
        <v>330</v>
      </c>
      <c r="BO13" s="52">
        <v>345</v>
      </c>
      <c r="BP13" s="50">
        <v>379</v>
      </c>
      <c r="BQ13" s="51">
        <v>178</v>
      </c>
      <c r="BR13" s="52">
        <v>201</v>
      </c>
      <c r="BS13" s="50">
        <v>1170</v>
      </c>
      <c r="BT13" s="51">
        <v>534</v>
      </c>
      <c r="BU13" s="52">
        <v>636</v>
      </c>
      <c r="BV13" s="50">
        <v>619</v>
      </c>
      <c r="BW13" s="51">
        <v>270</v>
      </c>
      <c r="BX13" s="53">
        <v>349</v>
      </c>
      <c r="BY13" s="50">
        <v>214</v>
      </c>
      <c r="BZ13" s="51">
        <v>101</v>
      </c>
      <c r="CA13" s="52">
        <v>113</v>
      </c>
      <c r="CB13" s="50">
        <v>731</v>
      </c>
      <c r="CC13" s="51">
        <v>339</v>
      </c>
      <c r="CD13" s="52">
        <v>392</v>
      </c>
      <c r="CE13" s="50">
        <v>139</v>
      </c>
      <c r="CF13" s="51">
        <v>64</v>
      </c>
      <c r="CG13" s="52">
        <v>75</v>
      </c>
      <c r="CH13" s="50">
        <v>94</v>
      </c>
      <c r="CI13" s="51">
        <v>45</v>
      </c>
      <c r="CJ13" s="52">
        <v>49</v>
      </c>
      <c r="CK13" s="50">
        <v>15</v>
      </c>
      <c r="CL13" s="51">
        <v>8</v>
      </c>
      <c r="CM13" s="53">
        <v>7</v>
      </c>
      <c r="CN13" s="50">
        <v>718</v>
      </c>
      <c r="CO13" s="51">
        <v>336</v>
      </c>
      <c r="CP13" s="52">
        <v>382</v>
      </c>
      <c r="CR13" s="50">
        <v>46703</v>
      </c>
      <c r="CS13" s="51">
        <v>21141</v>
      </c>
      <c r="CT13" s="52">
        <v>25562</v>
      </c>
      <c r="CU13" s="50">
        <v>12000</v>
      </c>
      <c r="CV13" s="51">
        <v>5751</v>
      </c>
      <c r="CW13" s="52">
        <v>6249</v>
      </c>
      <c r="CX13" s="75">
        <v>569</v>
      </c>
      <c r="CY13" s="76">
        <v>269</v>
      </c>
      <c r="CZ13" s="77">
        <v>300</v>
      </c>
      <c r="DA13" s="75">
        <v>2378</v>
      </c>
      <c r="DB13" s="76">
        <v>1364</v>
      </c>
      <c r="DC13" s="77">
        <v>1014</v>
      </c>
      <c r="DD13" s="75">
        <v>2749</v>
      </c>
      <c r="DE13" s="76">
        <v>1284</v>
      </c>
      <c r="DF13" s="77">
        <v>1465</v>
      </c>
      <c r="DG13" s="75">
        <v>2604</v>
      </c>
      <c r="DH13" s="76">
        <v>1137</v>
      </c>
      <c r="DI13" s="77">
        <v>1467</v>
      </c>
      <c r="DJ13" s="75">
        <v>2003</v>
      </c>
      <c r="DK13" s="76">
        <v>905</v>
      </c>
      <c r="DL13" s="77">
        <v>1098</v>
      </c>
      <c r="DM13" s="75">
        <v>1697</v>
      </c>
      <c r="DN13" s="76">
        <v>792</v>
      </c>
      <c r="DO13" s="77">
        <v>905</v>
      </c>
    </row>
    <row r="14" spans="1:119" ht="21" customHeight="1">
      <c r="A14" s="11" t="s">
        <v>39</v>
      </c>
      <c r="B14" s="50">
        <v>61229</v>
      </c>
      <c r="C14" s="51">
        <v>28492</v>
      </c>
      <c r="D14" s="52">
        <v>32737</v>
      </c>
      <c r="E14" s="50">
        <v>25208</v>
      </c>
      <c r="F14" s="51">
        <v>11853</v>
      </c>
      <c r="G14" s="52">
        <v>13355</v>
      </c>
      <c r="H14" s="50">
        <v>3549</v>
      </c>
      <c r="I14" s="51">
        <v>1656</v>
      </c>
      <c r="J14" s="52">
        <v>1893</v>
      </c>
      <c r="K14" s="50">
        <v>3342</v>
      </c>
      <c r="L14" s="51">
        <v>1501</v>
      </c>
      <c r="M14" s="52">
        <v>1841</v>
      </c>
      <c r="N14" s="50">
        <v>2019</v>
      </c>
      <c r="O14" s="51">
        <v>953</v>
      </c>
      <c r="P14" s="52">
        <v>1066</v>
      </c>
      <c r="Q14" s="50">
        <v>1588</v>
      </c>
      <c r="R14" s="51">
        <v>735</v>
      </c>
      <c r="S14" s="52">
        <v>853</v>
      </c>
      <c r="T14" s="50">
        <v>4997</v>
      </c>
      <c r="U14" s="51">
        <v>2285</v>
      </c>
      <c r="V14" s="52">
        <v>2712</v>
      </c>
      <c r="W14" s="50">
        <v>1926</v>
      </c>
      <c r="X14" s="51">
        <v>850</v>
      </c>
      <c r="Y14" s="52">
        <v>1076</v>
      </c>
      <c r="Z14" s="50">
        <v>3502</v>
      </c>
      <c r="AA14" s="51">
        <v>1635</v>
      </c>
      <c r="AB14" s="52">
        <v>1867</v>
      </c>
      <c r="AC14" s="50">
        <v>2029</v>
      </c>
      <c r="AD14" s="51">
        <v>884</v>
      </c>
      <c r="AE14" s="52">
        <v>1145</v>
      </c>
      <c r="AF14" s="50">
        <v>569</v>
      </c>
      <c r="AG14" s="51">
        <v>288</v>
      </c>
      <c r="AH14" s="52">
        <v>281</v>
      </c>
      <c r="AI14" s="50">
        <v>1201</v>
      </c>
      <c r="AJ14" s="51">
        <v>575</v>
      </c>
      <c r="AK14" s="52">
        <v>626</v>
      </c>
      <c r="AL14" s="50">
        <v>355</v>
      </c>
      <c r="AM14" s="51">
        <v>154</v>
      </c>
      <c r="AN14" s="52">
        <v>201</v>
      </c>
      <c r="AO14" s="50">
        <v>333</v>
      </c>
      <c r="AP14" s="51">
        <v>192</v>
      </c>
      <c r="AQ14" s="52">
        <v>141</v>
      </c>
      <c r="AR14" s="50">
        <v>939</v>
      </c>
      <c r="AS14" s="51">
        <v>463</v>
      </c>
      <c r="AT14" s="52">
        <v>476</v>
      </c>
      <c r="AU14" s="50">
        <v>498</v>
      </c>
      <c r="AV14" s="51">
        <v>223</v>
      </c>
      <c r="AW14" s="52">
        <v>275</v>
      </c>
      <c r="AX14" s="50">
        <v>1598</v>
      </c>
      <c r="AY14" s="51">
        <v>742</v>
      </c>
      <c r="AZ14" s="52">
        <v>856</v>
      </c>
      <c r="BA14" s="50">
        <v>499</v>
      </c>
      <c r="BB14" s="51">
        <v>222</v>
      </c>
      <c r="BC14" s="52">
        <v>277</v>
      </c>
      <c r="BD14" s="50">
        <v>328</v>
      </c>
      <c r="BE14" s="51">
        <v>159</v>
      </c>
      <c r="BF14" s="52">
        <v>169</v>
      </c>
      <c r="BG14" s="50">
        <v>437</v>
      </c>
      <c r="BH14" s="51">
        <v>196</v>
      </c>
      <c r="BI14" s="52">
        <v>241</v>
      </c>
      <c r="BJ14" s="50">
        <v>469</v>
      </c>
      <c r="BK14" s="51">
        <v>226</v>
      </c>
      <c r="BL14" s="52">
        <v>243</v>
      </c>
      <c r="BM14" s="50">
        <v>828</v>
      </c>
      <c r="BN14" s="51">
        <v>378</v>
      </c>
      <c r="BO14" s="52">
        <v>450</v>
      </c>
      <c r="BP14" s="50">
        <v>514</v>
      </c>
      <c r="BQ14" s="51">
        <v>255</v>
      </c>
      <c r="BR14" s="52">
        <v>259</v>
      </c>
      <c r="BS14" s="50">
        <v>1270</v>
      </c>
      <c r="BT14" s="51">
        <v>598</v>
      </c>
      <c r="BU14" s="52">
        <v>672</v>
      </c>
      <c r="BV14" s="50">
        <v>838</v>
      </c>
      <c r="BW14" s="51">
        <v>377</v>
      </c>
      <c r="BX14" s="53">
        <v>461</v>
      </c>
      <c r="BY14" s="50">
        <v>250</v>
      </c>
      <c r="BZ14" s="51">
        <v>110</v>
      </c>
      <c r="CA14" s="52">
        <v>140</v>
      </c>
      <c r="CB14" s="50">
        <v>871</v>
      </c>
      <c r="CC14" s="51">
        <v>396</v>
      </c>
      <c r="CD14" s="52">
        <v>475</v>
      </c>
      <c r="CE14" s="50">
        <v>160</v>
      </c>
      <c r="CF14" s="51">
        <v>60</v>
      </c>
      <c r="CG14" s="52">
        <v>100</v>
      </c>
      <c r="CH14" s="50">
        <v>117</v>
      </c>
      <c r="CI14" s="51">
        <v>51</v>
      </c>
      <c r="CJ14" s="52">
        <v>66</v>
      </c>
      <c r="CK14" s="50">
        <v>24</v>
      </c>
      <c r="CL14" s="51">
        <v>16</v>
      </c>
      <c r="CM14" s="53">
        <v>8</v>
      </c>
      <c r="CN14" s="50">
        <v>971</v>
      </c>
      <c r="CO14" s="51">
        <v>459</v>
      </c>
      <c r="CP14" s="52">
        <v>512</v>
      </c>
      <c r="CR14" s="50">
        <v>48160</v>
      </c>
      <c r="CS14" s="51">
        <v>22352</v>
      </c>
      <c r="CT14" s="52">
        <v>25808</v>
      </c>
      <c r="CU14" s="50">
        <v>13069</v>
      </c>
      <c r="CV14" s="51">
        <v>6140</v>
      </c>
      <c r="CW14" s="52">
        <v>6929</v>
      </c>
      <c r="CX14" s="75">
        <v>569</v>
      </c>
      <c r="CY14" s="76">
        <v>288</v>
      </c>
      <c r="CZ14" s="77">
        <v>281</v>
      </c>
      <c r="DA14" s="75">
        <v>1889</v>
      </c>
      <c r="DB14" s="76">
        <v>921</v>
      </c>
      <c r="DC14" s="77">
        <v>968</v>
      </c>
      <c r="DD14" s="75">
        <v>3035</v>
      </c>
      <c r="DE14" s="76">
        <v>1428</v>
      </c>
      <c r="DF14" s="77">
        <v>1607</v>
      </c>
      <c r="DG14" s="75">
        <v>3075</v>
      </c>
      <c r="DH14" s="76">
        <v>1436</v>
      </c>
      <c r="DI14" s="77">
        <v>1639</v>
      </c>
      <c r="DJ14" s="75">
        <v>2358</v>
      </c>
      <c r="DK14" s="76">
        <v>1085</v>
      </c>
      <c r="DL14" s="77">
        <v>1273</v>
      </c>
      <c r="DM14" s="75">
        <v>2143</v>
      </c>
      <c r="DN14" s="76">
        <v>982</v>
      </c>
      <c r="DO14" s="77">
        <v>1161</v>
      </c>
    </row>
    <row r="15" spans="1:119" ht="21" customHeight="1">
      <c r="A15" s="11" t="s">
        <v>40</v>
      </c>
      <c r="B15" s="50">
        <v>62248</v>
      </c>
      <c r="C15" s="51">
        <v>30131</v>
      </c>
      <c r="D15" s="52">
        <v>32117</v>
      </c>
      <c r="E15" s="50">
        <v>23748</v>
      </c>
      <c r="F15" s="51">
        <v>11641</v>
      </c>
      <c r="G15" s="52">
        <v>12107</v>
      </c>
      <c r="H15" s="50">
        <v>3527</v>
      </c>
      <c r="I15" s="51">
        <v>1686</v>
      </c>
      <c r="J15" s="52">
        <v>1841</v>
      </c>
      <c r="K15" s="50">
        <v>3880</v>
      </c>
      <c r="L15" s="51">
        <v>1813</v>
      </c>
      <c r="M15" s="52">
        <v>2067</v>
      </c>
      <c r="N15" s="50">
        <v>1949</v>
      </c>
      <c r="O15" s="51">
        <v>943</v>
      </c>
      <c r="P15" s="52">
        <v>1006</v>
      </c>
      <c r="Q15" s="50">
        <v>1660</v>
      </c>
      <c r="R15" s="51">
        <v>824</v>
      </c>
      <c r="S15" s="52">
        <v>836</v>
      </c>
      <c r="T15" s="50">
        <v>5173</v>
      </c>
      <c r="U15" s="51">
        <v>2541</v>
      </c>
      <c r="V15" s="52">
        <v>2632</v>
      </c>
      <c r="W15" s="50">
        <v>2150</v>
      </c>
      <c r="X15" s="51">
        <v>1030</v>
      </c>
      <c r="Y15" s="52">
        <v>1120</v>
      </c>
      <c r="Z15" s="50">
        <v>3826</v>
      </c>
      <c r="AA15" s="51">
        <v>1817</v>
      </c>
      <c r="AB15" s="52">
        <v>2009</v>
      </c>
      <c r="AC15" s="50">
        <v>2287</v>
      </c>
      <c r="AD15" s="51">
        <v>1050</v>
      </c>
      <c r="AE15" s="52">
        <v>1237</v>
      </c>
      <c r="AF15" s="50">
        <v>669</v>
      </c>
      <c r="AG15" s="51">
        <v>324</v>
      </c>
      <c r="AH15" s="52">
        <v>345</v>
      </c>
      <c r="AI15" s="50">
        <v>1108</v>
      </c>
      <c r="AJ15" s="51">
        <v>528</v>
      </c>
      <c r="AK15" s="52">
        <v>580</v>
      </c>
      <c r="AL15" s="50">
        <v>342</v>
      </c>
      <c r="AM15" s="51">
        <v>169</v>
      </c>
      <c r="AN15" s="52">
        <v>173</v>
      </c>
      <c r="AO15" s="50">
        <v>289</v>
      </c>
      <c r="AP15" s="51">
        <v>147</v>
      </c>
      <c r="AQ15" s="52">
        <v>142</v>
      </c>
      <c r="AR15" s="50">
        <v>947</v>
      </c>
      <c r="AS15" s="51">
        <v>440</v>
      </c>
      <c r="AT15" s="52">
        <v>507</v>
      </c>
      <c r="AU15" s="50">
        <v>497</v>
      </c>
      <c r="AV15" s="51">
        <v>248</v>
      </c>
      <c r="AW15" s="52">
        <v>249</v>
      </c>
      <c r="AX15" s="50">
        <v>1792</v>
      </c>
      <c r="AY15" s="51">
        <v>870</v>
      </c>
      <c r="AZ15" s="52">
        <v>922</v>
      </c>
      <c r="BA15" s="50">
        <v>532</v>
      </c>
      <c r="BB15" s="51">
        <v>270</v>
      </c>
      <c r="BC15" s="52">
        <v>262</v>
      </c>
      <c r="BD15" s="50">
        <v>369</v>
      </c>
      <c r="BE15" s="51">
        <v>175</v>
      </c>
      <c r="BF15" s="52">
        <v>194</v>
      </c>
      <c r="BG15" s="50">
        <v>497</v>
      </c>
      <c r="BH15" s="51">
        <v>239</v>
      </c>
      <c r="BI15" s="52">
        <v>258</v>
      </c>
      <c r="BJ15" s="50">
        <v>572</v>
      </c>
      <c r="BK15" s="51">
        <v>265</v>
      </c>
      <c r="BL15" s="52">
        <v>307</v>
      </c>
      <c r="BM15" s="50">
        <v>888</v>
      </c>
      <c r="BN15" s="51">
        <v>426</v>
      </c>
      <c r="BO15" s="52">
        <v>462</v>
      </c>
      <c r="BP15" s="50">
        <v>644</v>
      </c>
      <c r="BQ15" s="51">
        <v>331</v>
      </c>
      <c r="BR15" s="52">
        <v>313</v>
      </c>
      <c r="BS15" s="50">
        <v>1232</v>
      </c>
      <c r="BT15" s="51">
        <v>600</v>
      </c>
      <c r="BU15" s="52">
        <v>632</v>
      </c>
      <c r="BV15" s="50">
        <v>853</v>
      </c>
      <c r="BW15" s="51">
        <v>401</v>
      </c>
      <c r="BX15" s="53">
        <v>452</v>
      </c>
      <c r="BY15" s="50">
        <v>273</v>
      </c>
      <c r="BZ15" s="51">
        <v>133</v>
      </c>
      <c r="CA15" s="52">
        <v>140</v>
      </c>
      <c r="CB15" s="50">
        <v>961</v>
      </c>
      <c r="CC15" s="51">
        <v>446</v>
      </c>
      <c r="CD15" s="52">
        <v>515</v>
      </c>
      <c r="CE15" s="50">
        <v>207</v>
      </c>
      <c r="CF15" s="51">
        <v>97</v>
      </c>
      <c r="CG15" s="52">
        <v>110</v>
      </c>
      <c r="CH15" s="50">
        <v>153</v>
      </c>
      <c r="CI15" s="51">
        <v>80</v>
      </c>
      <c r="CJ15" s="52">
        <v>73</v>
      </c>
      <c r="CK15" s="50">
        <v>22</v>
      </c>
      <c r="CL15" s="51">
        <v>14</v>
      </c>
      <c r="CM15" s="53">
        <v>8</v>
      </c>
      <c r="CN15" s="50">
        <v>1201</v>
      </c>
      <c r="CO15" s="51">
        <v>583</v>
      </c>
      <c r="CP15" s="52">
        <v>618</v>
      </c>
      <c r="CR15" s="50">
        <v>48200</v>
      </c>
      <c r="CS15" s="51">
        <v>23345</v>
      </c>
      <c r="CT15" s="52">
        <v>24855</v>
      </c>
      <c r="CU15" s="50">
        <v>14048</v>
      </c>
      <c r="CV15" s="51">
        <v>6786</v>
      </c>
      <c r="CW15" s="52">
        <v>7262</v>
      </c>
      <c r="CX15" s="75">
        <v>669</v>
      </c>
      <c r="CY15" s="76">
        <v>324</v>
      </c>
      <c r="CZ15" s="77">
        <v>345</v>
      </c>
      <c r="DA15" s="75">
        <v>1739</v>
      </c>
      <c r="DB15" s="76">
        <v>844</v>
      </c>
      <c r="DC15" s="77">
        <v>895</v>
      </c>
      <c r="DD15" s="75">
        <v>3236</v>
      </c>
      <c r="DE15" s="76">
        <v>1558</v>
      </c>
      <c r="DF15" s="77">
        <v>1678</v>
      </c>
      <c r="DG15" s="75">
        <v>3502</v>
      </c>
      <c r="DH15" s="76">
        <v>1706</v>
      </c>
      <c r="DI15" s="77">
        <v>1796</v>
      </c>
      <c r="DJ15" s="75">
        <v>2358</v>
      </c>
      <c r="DK15" s="76">
        <v>1134</v>
      </c>
      <c r="DL15" s="77">
        <v>1224</v>
      </c>
      <c r="DM15" s="75">
        <v>2544</v>
      </c>
      <c r="DN15" s="76">
        <v>1220</v>
      </c>
      <c r="DO15" s="77">
        <v>1324</v>
      </c>
    </row>
    <row r="16" spans="1:119" ht="21" customHeight="1">
      <c r="A16" s="11" t="s">
        <v>41</v>
      </c>
      <c r="B16" s="50">
        <v>72563</v>
      </c>
      <c r="C16" s="51">
        <v>35463</v>
      </c>
      <c r="D16" s="52">
        <v>37100</v>
      </c>
      <c r="E16" s="50">
        <v>26935</v>
      </c>
      <c r="F16" s="51">
        <v>13010</v>
      </c>
      <c r="G16" s="52">
        <v>13925</v>
      </c>
      <c r="H16" s="50">
        <v>4080</v>
      </c>
      <c r="I16" s="51">
        <v>1984</v>
      </c>
      <c r="J16" s="52">
        <v>2096</v>
      </c>
      <c r="K16" s="50">
        <v>4662</v>
      </c>
      <c r="L16" s="51">
        <v>2316</v>
      </c>
      <c r="M16" s="52">
        <v>2346</v>
      </c>
      <c r="N16" s="50">
        <v>2404</v>
      </c>
      <c r="O16" s="51">
        <v>1186</v>
      </c>
      <c r="P16" s="52">
        <v>1218</v>
      </c>
      <c r="Q16" s="50">
        <v>1889</v>
      </c>
      <c r="R16" s="51">
        <v>939</v>
      </c>
      <c r="S16" s="52">
        <v>950</v>
      </c>
      <c r="T16" s="50">
        <v>5623</v>
      </c>
      <c r="U16" s="51">
        <v>2735</v>
      </c>
      <c r="V16" s="52">
        <v>2888</v>
      </c>
      <c r="W16" s="50">
        <v>2513</v>
      </c>
      <c r="X16" s="51">
        <v>1242</v>
      </c>
      <c r="Y16" s="52">
        <v>1271</v>
      </c>
      <c r="Z16" s="50">
        <v>4674</v>
      </c>
      <c r="AA16" s="51">
        <v>2309</v>
      </c>
      <c r="AB16" s="52">
        <v>2365</v>
      </c>
      <c r="AC16" s="50">
        <v>2762</v>
      </c>
      <c r="AD16" s="51">
        <v>1367</v>
      </c>
      <c r="AE16" s="52">
        <v>1395</v>
      </c>
      <c r="AF16" s="50">
        <v>894</v>
      </c>
      <c r="AG16" s="51">
        <v>420</v>
      </c>
      <c r="AH16" s="52">
        <v>474</v>
      </c>
      <c r="AI16" s="50">
        <v>1381</v>
      </c>
      <c r="AJ16" s="51">
        <v>666</v>
      </c>
      <c r="AK16" s="52">
        <v>715</v>
      </c>
      <c r="AL16" s="50">
        <v>425</v>
      </c>
      <c r="AM16" s="51">
        <v>222</v>
      </c>
      <c r="AN16" s="52">
        <v>203</v>
      </c>
      <c r="AO16" s="50">
        <v>321</v>
      </c>
      <c r="AP16" s="51">
        <v>153</v>
      </c>
      <c r="AQ16" s="52">
        <v>168</v>
      </c>
      <c r="AR16" s="50">
        <v>1089</v>
      </c>
      <c r="AS16" s="51">
        <v>521</v>
      </c>
      <c r="AT16" s="52">
        <v>568</v>
      </c>
      <c r="AU16" s="50">
        <v>643</v>
      </c>
      <c r="AV16" s="51">
        <v>324</v>
      </c>
      <c r="AW16" s="52">
        <v>319</v>
      </c>
      <c r="AX16" s="50">
        <v>1894</v>
      </c>
      <c r="AY16" s="51">
        <v>952</v>
      </c>
      <c r="AZ16" s="52">
        <v>942</v>
      </c>
      <c r="BA16" s="50">
        <v>632</v>
      </c>
      <c r="BB16" s="51">
        <v>306</v>
      </c>
      <c r="BC16" s="52">
        <v>326</v>
      </c>
      <c r="BD16" s="50">
        <v>452</v>
      </c>
      <c r="BE16" s="51">
        <v>219</v>
      </c>
      <c r="BF16" s="52">
        <v>233</v>
      </c>
      <c r="BG16" s="50">
        <v>628</v>
      </c>
      <c r="BH16" s="51">
        <v>311</v>
      </c>
      <c r="BI16" s="52">
        <v>317</v>
      </c>
      <c r="BJ16" s="50">
        <v>683</v>
      </c>
      <c r="BK16" s="51">
        <v>330</v>
      </c>
      <c r="BL16" s="52">
        <v>353</v>
      </c>
      <c r="BM16" s="50">
        <v>1019</v>
      </c>
      <c r="BN16" s="51">
        <v>517</v>
      </c>
      <c r="BO16" s="52">
        <v>502</v>
      </c>
      <c r="BP16" s="50">
        <v>733</v>
      </c>
      <c r="BQ16" s="51">
        <v>380</v>
      </c>
      <c r="BR16" s="52">
        <v>353</v>
      </c>
      <c r="BS16" s="50">
        <v>1534</v>
      </c>
      <c r="BT16" s="51">
        <v>724</v>
      </c>
      <c r="BU16" s="52">
        <v>810</v>
      </c>
      <c r="BV16" s="50">
        <v>1018</v>
      </c>
      <c r="BW16" s="51">
        <v>533</v>
      </c>
      <c r="BX16" s="53">
        <v>485</v>
      </c>
      <c r="BY16" s="50">
        <v>352</v>
      </c>
      <c r="BZ16" s="51">
        <v>177</v>
      </c>
      <c r="CA16" s="52">
        <v>175</v>
      </c>
      <c r="CB16" s="50">
        <v>1322</v>
      </c>
      <c r="CC16" s="51">
        <v>639</v>
      </c>
      <c r="CD16" s="52">
        <v>683</v>
      </c>
      <c r="CE16" s="50">
        <v>233</v>
      </c>
      <c r="CF16" s="51">
        <v>107</v>
      </c>
      <c r="CG16" s="52">
        <v>126</v>
      </c>
      <c r="CH16" s="50">
        <v>202</v>
      </c>
      <c r="CI16" s="51">
        <v>99</v>
      </c>
      <c r="CJ16" s="52">
        <v>103</v>
      </c>
      <c r="CK16" s="50">
        <v>26</v>
      </c>
      <c r="CL16" s="51">
        <v>14</v>
      </c>
      <c r="CM16" s="53">
        <v>12</v>
      </c>
      <c r="CN16" s="50">
        <v>1540</v>
      </c>
      <c r="CO16" s="51">
        <v>761</v>
      </c>
      <c r="CP16" s="52">
        <v>779</v>
      </c>
      <c r="CR16" s="50">
        <v>55542</v>
      </c>
      <c r="CS16" s="51">
        <v>27088</v>
      </c>
      <c r="CT16" s="52">
        <v>28454</v>
      </c>
      <c r="CU16" s="50">
        <v>17021</v>
      </c>
      <c r="CV16" s="51">
        <v>8375</v>
      </c>
      <c r="CW16" s="52">
        <v>8646</v>
      </c>
      <c r="CX16" s="75">
        <v>894</v>
      </c>
      <c r="CY16" s="76">
        <v>420</v>
      </c>
      <c r="CZ16" s="77">
        <v>474</v>
      </c>
      <c r="DA16" s="75">
        <v>2127</v>
      </c>
      <c r="DB16" s="76">
        <v>1041</v>
      </c>
      <c r="DC16" s="77">
        <v>1086</v>
      </c>
      <c r="DD16" s="75">
        <v>3626</v>
      </c>
      <c r="DE16" s="76">
        <v>1797</v>
      </c>
      <c r="DF16" s="77">
        <v>1829</v>
      </c>
      <c r="DG16" s="75">
        <v>4147</v>
      </c>
      <c r="DH16" s="76">
        <v>2063</v>
      </c>
      <c r="DI16" s="77">
        <v>2084</v>
      </c>
      <c r="DJ16" s="75">
        <v>2904</v>
      </c>
      <c r="DK16" s="76">
        <v>1434</v>
      </c>
      <c r="DL16" s="77">
        <v>1470</v>
      </c>
      <c r="DM16" s="75">
        <v>3323</v>
      </c>
      <c r="DN16" s="76">
        <v>1620</v>
      </c>
      <c r="DO16" s="77">
        <v>1703</v>
      </c>
    </row>
    <row r="17" spans="1:119" ht="21" customHeight="1">
      <c r="A17" s="11" t="s">
        <v>42</v>
      </c>
      <c r="B17" s="50">
        <v>89080</v>
      </c>
      <c r="C17" s="51">
        <v>43840</v>
      </c>
      <c r="D17" s="52">
        <v>45240</v>
      </c>
      <c r="E17" s="50">
        <v>34880</v>
      </c>
      <c r="F17" s="51">
        <v>16845</v>
      </c>
      <c r="G17" s="52">
        <v>18035</v>
      </c>
      <c r="H17" s="50">
        <v>5232</v>
      </c>
      <c r="I17" s="51">
        <v>2576</v>
      </c>
      <c r="J17" s="52">
        <v>2656</v>
      </c>
      <c r="K17" s="50">
        <v>5380</v>
      </c>
      <c r="L17" s="51">
        <v>2675</v>
      </c>
      <c r="M17" s="52">
        <v>2705</v>
      </c>
      <c r="N17" s="50">
        <v>2942</v>
      </c>
      <c r="O17" s="51">
        <v>1478</v>
      </c>
      <c r="P17" s="52">
        <v>1464</v>
      </c>
      <c r="Q17" s="50">
        <v>2212</v>
      </c>
      <c r="R17" s="51">
        <v>1108</v>
      </c>
      <c r="S17" s="52">
        <v>1104</v>
      </c>
      <c r="T17" s="50">
        <v>6654</v>
      </c>
      <c r="U17" s="51">
        <v>3304</v>
      </c>
      <c r="V17" s="52">
        <v>3350</v>
      </c>
      <c r="W17" s="50">
        <v>3096</v>
      </c>
      <c r="X17" s="51">
        <v>1474</v>
      </c>
      <c r="Y17" s="52">
        <v>1622</v>
      </c>
      <c r="Z17" s="50">
        <v>5464</v>
      </c>
      <c r="AA17" s="51">
        <v>2789</v>
      </c>
      <c r="AB17" s="52">
        <v>2675</v>
      </c>
      <c r="AC17" s="50">
        <v>3304</v>
      </c>
      <c r="AD17" s="51">
        <v>1657</v>
      </c>
      <c r="AE17" s="52">
        <v>1647</v>
      </c>
      <c r="AF17" s="50">
        <v>1068</v>
      </c>
      <c r="AG17" s="51">
        <v>556</v>
      </c>
      <c r="AH17" s="52">
        <v>512</v>
      </c>
      <c r="AI17" s="50">
        <v>1812</v>
      </c>
      <c r="AJ17" s="51">
        <v>901</v>
      </c>
      <c r="AK17" s="52">
        <v>911</v>
      </c>
      <c r="AL17" s="50">
        <v>527</v>
      </c>
      <c r="AM17" s="51">
        <v>258</v>
      </c>
      <c r="AN17" s="52">
        <v>269</v>
      </c>
      <c r="AO17" s="50">
        <v>346</v>
      </c>
      <c r="AP17" s="51">
        <v>182</v>
      </c>
      <c r="AQ17" s="52">
        <v>164</v>
      </c>
      <c r="AR17" s="50">
        <v>1386</v>
      </c>
      <c r="AS17" s="51">
        <v>708</v>
      </c>
      <c r="AT17" s="52">
        <v>678</v>
      </c>
      <c r="AU17" s="50">
        <v>720</v>
      </c>
      <c r="AV17" s="51">
        <v>359</v>
      </c>
      <c r="AW17" s="52">
        <v>361</v>
      </c>
      <c r="AX17" s="50">
        <v>2018</v>
      </c>
      <c r="AY17" s="51">
        <v>1020</v>
      </c>
      <c r="AZ17" s="52">
        <v>998</v>
      </c>
      <c r="BA17" s="50">
        <v>634</v>
      </c>
      <c r="BB17" s="51">
        <v>303</v>
      </c>
      <c r="BC17" s="52">
        <v>331</v>
      </c>
      <c r="BD17" s="50">
        <v>499</v>
      </c>
      <c r="BE17" s="51">
        <v>254</v>
      </c>
      <c r="BF17" s="52">
        <v>245</v>
      </c>
      <c r="BG17" s="50">
        <v>673</v>
      </c>
      <c r="BH17" s="51">
        <v>367</v>
      </c>
      <c r="BI17" s="52">
        <v>306</v>
      </c>
      <c r="BJ17" s="50">
        <v>779</v>
      </c>
      <c r="BK17" s="51">
        <v>398</v>
      </c>
      <c r="BL17" s="52">
        <v>381</v>
      </c>
      <c r="BM17" s="50">
        <v>1073</v>
      </c>
      <c r="BN17" s="51">
        <v>519</v>
      </c>
      <c r="BO17" s="52">
        <v>554</v>
      </c>
      <c r="BP17" s="50">
        <v>780</v>
      </c>
      <c r="BQ17" s="51">
        <v>394</v>
      </c>
      <c r="BR17" s="52">
        <v>386</v>
      </c>
      <c r="BS17" s="50">
        <v>1913</v>
      </c>
      <c r="BT17" s="51">
        <v>894</v>
      </c>
      <c r="BU17" s="52">
        <v>1019</v>
      </c>
      <c r="BV17" s="50">
        <v>1058</v>
      </c>
      <c r="BW17" s="51">
        <v>538</v>
      </c>
      <c r="BX17" s="53">
        <v>520</v>
      </c>
      <c r="BY17" s="50">
        <v>387</v>
      </c>
      <c r="BZ17" s="51">
        <v>202</v>
      </c>
      <c r="CA17" s="52">
        <v>185</v>
      </c>
      <c r="CB17" s="50">
        <v>1696</v>
      </c>
      <c r="CC17" s="51">
        <v>814</v>
      </c>
      <c r="CD17" s="52">
        <v>882</v>
      </c>
      <c r="CE17" s="50">
        <v>309</v>
      </c>
      <c r="CF17" s="51">
        <v>144</v>
      </c>
      <c r="CG17" s="52">
        <v>165</v>
      </c>
      <c r="CH17" s="50">
        <v>279</v>
      </c>
      <c r="CI17" s="51">
        <v>139</v>
      </c>
      <c r="CJ17" s="52">
        <v>140</v>
      </c>
      <c r="CK17" s="50">
        <v>26</v>
      </c>
      <c r="CL17" s="51">
        <v>15</v>
      </c>
      <c r="CM17" s="53">
        <v>11</v>
      </c>
      <c r="CN17" s="50">
        <v>1933</v>
      </c>
      <c r="CO17" s="51">
        <v>969</v>
      </c>
      <c r="CP17" s="52">
        <v>964</v>
      </c>
      <c r="CR17" s="50">
        <v>69164</v>
      </c>
      <c r="CS17" s="51">
        <v>33906</v>
      </c>
      <c r="CT17" s="52">
        <v>35258</v>
      </c>
      <c r="CU17" s="50">
        <v>19916</v>
      </c>
      <c r="CV17" s="51">
        <v>9934</v>
      </c>
      <c r="CW17" s="52">
        <v>9982</v>
      </c>
      <c r="CX17" s="75">
        <v>1068</v>
      </c>
      <c r="CY17" s="76">
        <v>556</v>
      </c>
      <c r="CZ17" s="77">
        <v>512</v>
      </c>
      <c r="DA17" s="75">
        <v>2685</v>
      </c>
      <c r="DB17" s="76">
        <v>1341</v>
      </c>
      <c r="DC17" s="77">
        <v>1344</v>
      </c>
      <c r="DD17" s="75">
        <v>4124</v>
      </c>
      <c r="DE17" s="76">
        <v>2087</v>
      </c>
      <c r="DF17" s="77">
        <v>2037</v>
      </c>
      <c r="DG17" s="75">
        <v>4438</v>
      </c>
      <c r="DH17" s="76">
        <v>2235</v>
      </c>
      <c r="DI17" s="77">
        <v>2203</v>
      </c>
      <c r="DJ17" s="75">
        <v>3358</v>
      </c>
      <c r="DK17" s="76">
        <v>1634</v>
      </c>
      <c r="DL17" s="77">
        <v>1724</v>
      </c>
      <c r="DM17" s="75">
        <v>4243</v>
      </c>
      <c r="DN17" s="76">
        <v>2081</v>
      </c>
      <c r="DO17" s="77">
        <v>2162</v>
      </c>
    </row>
    <row r="18" spans="1:119" ht="21" customHeight="1">
      <c r="A18" s="11" t="s">
        <v>43</v>
      </c>
      <c r="B18" s="50">
        <v>77558</v>
      </c>
      <c r="C18" s="51">
        <v>37674</v>
      </c>
      <c r="D18" s="52">
        <v>39884</v>
      </c>
      <c r="E18" s="50">
        <v>31689</v>
      </c>
      <c r="F18" s="51">
        <v>15492</v>
      </c>
      <c r="G18" s="52">
        <v>16197</v>
      </c>
      <c r="H18" s="50">
        <v>4675</v>
      </c>
      <c r="I18" s="51">
        <v>2241</v>
      </c>
      <c r="J18" s="52">
        <v>2434</v>
      </c>
      <c r="K18" s="50">
        <v>4459</v>
      </c>
      <c r="L18" s="51">
        <v>2271</v>
      </c>
      <c r="M18" s="52">
        <v>2188</v>
      </c>
      <c r="N18" s="50">
        <v>2431</v>
      </c>
      <c r="O18" s="51">
        <v>1198</v>
      </c>
      <c r="P18" s="52">
        <v>1233</v>
      </c>
      <c r="Q18" s="50">
        <v>1900</v>
      </c>
      <c r="R18" s="51">
        <v>929</v>
      </c>
      <c r="S18" s="52">
        <v>971</v>
      </c>
      <c r="T18" s="50">
        <v>5868</v>
      </c>
      <c r="U18" s="51">
        <v>2786</v>
      </c>
      <c r="V18" s="52">
        <v>3082</v>
      </c>
      <c r="W18" s="50">
        <v>2742</v>
      </c>
      <c r="X18" s="51">
        <v>1329</v>
      </c>
      <c r="Y18" s="52">
        <v>1413</v>
      </c>
      <c r="Z18" s="50">
        <v>4363</v>
      </c>
      <c r="AA18" s="51">
        <v>2140</v>
      </c>
      <c r="AB18" s="52">
        <v>2223</v>
      </c>
      <c r="AC18" s="50">
        <v>2596</v>
      </c>
      <c r="AD18" s="51">
        <v>1329</v>
      </c>
      <c r="AE18" s="52">
        <v>1267</v>
      </c>
      <c r="AF18" s="50">
        <v>862</v>
      </c>
      <c r="AG18" s="51">
        <v>424</v>
      </c>
      <c r="AH18" s="52">
        <v>438</v>
      </c>
      <c r="AI18" s="50">
        <v>1556</v>
      </c>
      <c r="AJ18" s="51">
        <v>768</v>
      </c>
      <c r="AK18" s="52">
        <v>788</v>
      </c>
      <c r="AL18" s="50">
        <v>497</v>
      </c>
      <c r="AM18" s="51">
        <v>237</v>
      </c>
      <c r="AN18" s="52">
        <v>260</v>
      </c>
      <c r="AO18" s="50">
        <v>324</v>
      </c>
      <c r="AP18" s="51">
        <v>137</v>
      </c>
      <c r="AQ18" s="52">
        <v>187</v>
      </c>
      <c r="AR18" s="50">
        <v>1028</v>
      </c>
      <c r="AS18" s="51">
        <v>512</v>
      </c>
      <c r="AT18" s="52">
        <v>516</v>
      </c>
      <c r="AU18" s="50">
        <v>534</v>
      </c>
      <c r="AV18" s="51">
        <v>261</v>
      </c>
      <c r="AW18" s="52">
        <v>273</v>
      </c>
      <c r="AX18" s="50">
        <v>1771</v>
      </c>
      <c r="AY18" s="51">
        <v>814</v>
      </c>
      <c r="AZ18" s="52">
        <v>957</v>
      </c>
      <c r="BA18" s="50">
        <v>568</v>
      </c>
      <c r="BB18" s="51">
        <v>269</v>
      </c>
      <c r="BC18" s="52">
        <v>299</v>
      </c>
      <c r="BD18" s="50">
        <v>422</v>
      </c>
      <c r="BE18" s="51">
        <v>183</v>
      </c>
      <c r="BF18" s="52">
        <v>239</v>
      </c>
      <c r="BG18" s="50">
        <v>548</v>
      </c>
      <c r="BH18" s="51">
        <v>261</v>
      </c>
      <c r="BI18" s="52">
        <v>287</v>
      </c>
      <c r="BJ18" s="50">
        <v>631</v>
      </c>
      <c r="BK18" s="51">
        <v>310</v>
      </c>
      <c r="BL18" s="52">
        <v>321</v>
      </c>
      <c r="BM18" s="50">
        <v>887</v>
      </c>
      <c r="BN18" s="51">
        <v>440</v>
      </c>
      <c r="BO18" s="52">
        <v>447</v>
      </c>
      <c r="BP18" s="50">
        <v>598</v>
      </c>
      <c r="BQ18" s="51">
        <v>278</v>
      </c>
      <c r="BR18" s="52">
        <v>320</v>
      </c>
      <c r="BS18" s="50">
        <v>1762</v>
      </c>
      <c r="BT18" s="51">
        <v>810</v>
      </c>
      <c r="BU18" s="52">
        <v>952</v>
      </c>
      <c r="BV18" s="50">
        <v>771</v>
      </c>
      <c r="BW18" s="51">
        <v>367</v>
      </c>
      <c r="BX18" s="53">
        <v>404</v>
      </c>
      <c r="BY18" s="50">
        <v>412</v>
      </c>
      <c r="BZ18" s="51">
        <v>176</v>
      </c>
      <c r="CA18" s="52">
        <v>236</v>
      </c>
      <c r="CB18" s="50">
        <v>1537</v>
      </c>
      <c r="CC18" s="51">
        <v>711</v>
      </c>
      <c r="CD18" s="52">
        <v>826</v>
      </c>
      <c r="CE18" s="50">
        <v>279</v>
      </c>
      <c r="CF18" s="51">
        <v>121</v>
      </c>
      <c r="CG18" s="52">
        <v>158</v>
      </c>
      <c r="CH18" s="50">
        <v>249</v>
      </c>
      <c r="CI18" s="51">
        <v>116</v>
      </c>
      <c r="CJ18" s="52">
        <v>133</v>
      </c>
      <c r="CK18" s="50">
        <v>39</v>
      </c>
      <c r="CL18" s="51">
        <v>18</v>
      </c>
      <c r="CM18" s="53">
        <v>21</v>
      </c>
      <c r="CN18" s="50">
        <v>1560</v>
      </c>
      <c r="CO18" s="51">
        <v>746</v>
      </c>
      <c r="CP18" s="52">
        <v>814</v>
      </c>
      <c r="CR18" s="50">
        <v>60723</v>
      </c>
      <c r="CS18" s="51">
        <v>29715</v>
      </c>
      <c r="CT18" s="52">
        <v>31008</v>
      </c>
      <c r="CU18" s="50">
        <v>16835</v>
      </c>
      <c r="CV18" s="51">
        <v>7959</v>
      </c>
      <c r="CW18" s="52">
        <v>8876</v>
      </c>
      <c r="CX18" s="75">
        <v>862</v>
      </c>
      <c r="CY18" s="76">
        <v>424</v>
      </c>
      <c r="CZ18" s="77">
        <v>438</v>
      </c>
      <c r="DA18" s="75">
        <v>2377</v>
      </c>
      <c r="DB18" s="76">
        <v>1142</v>
      </c>
      <c r="DC18" s="77">
        <v>1235</v>
      </c>
      <c r="DD18" s="75">
        <v>3333</v>
      </c>
      <c r="DE18" s="76">
        <v>1587</v>
      </c>
      <c r="DF18" s="77">
        <v>1746</v>
      </c>
      <c r="DG18" s="75">
        <v>3654</v>
      </c>
      <c r="DH18" s="76">
        <v>1741</v>
      </c>
      <c r="DI18" s="77">
        <v>1913</v>
      </c>
      <c r="DJ18" s="75">
        <v>2945</v>
      </c>
      <c r="DK18" s="76">
        <v>1353</v>
      </c>
      <c r="DL18" s="77">
        <v>1592</v>
      </c>
      <c r="DM18" s="75">
        <v>3664</v>
      </c>
      <c r="DN18" s="76">
        <v>1712</v>
      </c>
      <c r="DO18" s="77">
        <v>1952</v>
      </c>
    </row>
    <row r="19" spans="1:119" ht="21" customHeight="1">
      <c r="A19" s="11" t="s">
        <v>44</v>
      </c>
      <c r="B19" s="50">
        <v>70807</v>
      </c>
      <c r="C19" s="51">
        <v>34526</v>
      </c>
      <c r="D19" s="52">
        <v>36281</v>
      </c>
      <c r="E19" s="50">
        <v>27513</v>
      </c>
      <c r="F19" s="51">
        <v>13576</v>
      </c>
      <c r="G19" s="52">
        <v>13937</v>
      </c>
      <c r="H19" s="50">
        <v>4303</v>
      </c>
      <c r="I19" s="51">
        <v>2020</v>
      </c>
      <c r="J19" s="52">
        <v>2283</v>
      </c>
      <c r="K19" s="50">
        <v>3855</v>
      </c>
      <c r="L19" s="51">
        <v>1940</v>
      </c>
      <c r="M19" s="52">
        <v>1915</v>
      </c>
      <c r="N19" s="50">
        <v>2270</v>
      </c>
      <c r="O19" s="51">
        <v>1095</v>
      </c>
      <c r="P19" s="52">
        <v>1175</v>
      </c>
      <c r="Q19" s="50">
        <v>1861</v>
      </c>
      <c r="R19" s="51">
        <v>889</v>
      </c>
      <c r="S19" s="52">
        <v>972</v>
      </c>
      <c r="T19" s="50">
        <v>5534</v>
      </c>
      <c r="U19" s="51">
        <v>2674</v>
      </c>
      <c r="V19" s="52">
        <v>2860</v>
      </c>
      <c r="W19" s="50">
        <v>2611</v>
      </c>
      <c r="X19" s="51">
        <v>1296</v>
      </c>
      <c r="Y19" s="52">
        <v>1315</v>
      </c>
      <c r="Z19" s="50">
        <v>4047</v>
      </c>
      <c r="AA19" s="51">
        <v>1969</v>
      </c>
      <c r="AB19" s="52">
        <v>2078</v>
      </c>
      <c r="AC19" s="50">
        <v>1844</v>
      </c>
      <c r="AD19" s="51">
        <v>969</v>
      </c>
      <c r="AE19" s="52">
        <v>875</v>
      </c>
      <c r="AF19" s="50">
        <v>844</v>
      </c>
      <c r="AG19" s="51">
        <v>384</v>
      </c>
      <c r="AH19" s="52">
        <v>460</v>
      </c>
      <c r="AI19" s="50">
        <v>1540</v>
      </c>
      <c r="AJ19" s="51">
        <v>732</v>
      </c>
      <c r="AK19" s="52">
        <v>808</v>
      </c>
      <c r="AL19" s="50">
        <v>469</v>
      </c>
      <c r="AM19" s="51">
        <v>233</v>
      </c>
      <c r="AN19" s="52">
        <v>236</v>
      </c>
      <c r="AO19" s="50">
        <v>373</v>
      </c>
      <c r="AP19" s="51">
        <v>176</v>
      </c>
      <c r="AQ19" s="52">
        <v>197</v>
      </c>
      <c r="AR19" s="50">
        <v>982</v>
      </c>
      <c r="AS19" s="51">
        <v>451</v>
      </c>
      <c r="AT19" s="52">
        <v>531</v>
      </c>
      <c r="AU19" s="50">
        <v>533</v>
      </c>
      <c r="AV19" s="51">
        <v>266</v>
      </c>
      <c r="AW19" s="52">
        <v>267</v>
      </c>
      <c r="AX19" s="50">
        <v>1940</v>
      </c>
      <c r="AY19" s="51">
        <v>961</v>
      </c>
      <c r="AZ19" s="52">
        <v>979</v>
      </c>
      <c r="BA19" s="50">
        <v>552</v>
      </c>
      <c r="BB19" s="51">
        <v>278</v>
      </c>
      <c r="BC19" s="52">
        <v>274</v>
      </c>
      <c r="BD19" s="50">
        <v>453</v>
      </c>
      <c r="BE19" s="51">
        <v>223</v>
      </c>
      <c r="BF19" s="52">
        <v>230</v>
      </c>
      <c r="BG19" s="50">
        <v>542</v>
      </c>
      <c r="BH19" s="51">
        <v>273</v>
      </c>
      <c r="BI19" s="52">
        <v>269</v>
      </c>
      <c r="BJ19" s="50">
        <v>620</v>
      </c>
      <c r="BK19" s="51">
        <v>293</v>
      </c>
      <c r="BL19" s="52">
        <v>327</v>
      </c>
      <c r="BM19" s="50">
        <v>874</v>
      </c>
      <c r="BN19" s="51">
        <v>425</v>
      </c>
      <c r="BO19" s="52">
        <v>449</v>
      </c>
      <c r="BP19" s="50">
        <v>701</v>
      </c>
      <c r="BQ19" s="51">
        <v>338</v>
      </c>
      <c r="BR19" s="52">
        <v>363</v>
      </c>
      <c r="BS19" s="50">
        <v>1718</v>
      </c>
      <c r="BT19" s="51">
        <v>805</v>
      </c>
      <c r="BU19" s="52">
        <v>913</v>
      </c>
      <c r="BV19" s="50">
        <v>755</v>
      </c>
      <c r="BW19" s="51">
        <v>372</v>
      </c>
      <c r="BX19" s="53">
        <v>383</v>
      </c>
      <c r="BY19" s="50">
        <v>429</v>
      </c>
      <c r="BZ19" s="51">
        <v>202</v>
      </c>
      <c r="CA19" s="52">
        <v>227</v>
      </c>
      <c r="CB19" s="50">
        <v>1476</v>
      </c>
      <c r="CC19" s="51">
        <v>703</v>
      </c>
      <c r="CD19" s="52">
        <v>773</v>
      </c>
      <c r="CE19" s="50">
        <v>298</v>
      </c>
      <c r="CF19" s="51">
        <v>149</v>
      </c>
      <c r="CG19" s="52">
        <v>149</v>
      </c>
      <c r="CH19" s="50">
        <v>280</v>
      </c>
      <c r="CI19" s="51">
        <v>122</v>
      </c>
      <c r="CJ19" s="52">
        <v>158</v>
      </c>
      <c r="CK19" s="50">
        <v>54</v>
      </c>
      <c r="CL19" s="51">
        <v>16</v>
      </c>
      <c r="CM19" s="53">
        <v>38</v>
      </c>
      <c r="CN19" s="50">
        <v>1536</v>
      </c>
      <c r="CO19" s="51">
        <v>696</v>
      </c>
      <c r="CP19" s="52">
        <v>840</v>
      </c>
      <c r="CR19" s="50">
        <v>53838</v>
      </c>
      <c r="CS19" s="51">
        <v>26428</v>
      </c>
      <c r="CT19" s="52">
        <v>27410</v>
      </c>
      <c r="CU19" s="50">
        <v>16969</v>
      </c>
      <c r="CV19" s="51">
        <v>8098</v>
      </c>
      <c r="CW19" s="52">
        <v>8871</v>
      </c>
      <c r="CX19" s="75">
        <v>844</v>
      </c>
      <c r="CY19" s="76">
        <v>384</v>
      </c>
      <c r="CZ19" s="77">
        <v>460</v>
      </c>
      <c r="DA19" s="75">
        <v>2382</v>
      </c>
      <c r="DB19" s="76">
        <v>1141</v>
      </c>
      <c r="DC19" s="77">
        <v>1241</v>
      </c>
      <c r="DD19" s="75">
        <v>3455</v>
      </c>
      <c r="DE19" s="76">
        <v>1678</v>
      </c>
      <c r="DF19" s="77">
        <v>1777</v>
      </c>
      <c r="DG19" s="75">
        <v>3742</v>
      </c>
      <c r="DH19" s="76">
        <v>1830</v>
      </c>
      <c r="DI19" s="77">
        <v>1912</v>
      </c>
      <c r="DJ19" s="75">
        <v>2902</v>
      </c>
      <c r="DK19" s="76">
        <v>1379</v>
      </c>
      <c r="DL19" s="77">
        <v>1523</v>
      </c>
      <c r="DM19" s="75">
        <v>3644</v>
      </c>
      <c r="DN19" s="76">
        <v>1686</v>
      </c>
      <c r="DO19" s="77">
        <v>1958</v>
      </c>
    </row>
    <row r="20" spans="1:119" ht="21" customHeight="1">
      <c r="A20" s="11" t="s">
        <v>45</v>
      </c>
      <c r="B20" s="50">
        <v>74222</v>
      </c>
      <c r="C20" s="51">
        <v>35796</v>
      </c>
      <c r="D20" s="52">
        <v>38426</v>
      </c>
      <c r="E20" s="50">
        <v>26193</v>
      </c>
      <c r="F20" s="51">
        <v>12579</v>
      </c>
      <c r="G20" s="52">
        <v>13614</v>
      </c>
      <c r="H20" s="50">
        <v>4880</v>
      </c>
      <c r="I20" s="51">
        <v>2390</v>
      </c>
      <c r="J20" s="52">
        <v>2490</v>
      </c>
      <c r="K20" s="50">
        <v>3806</v>
      </c>
      <c r="L20" s="51">
        <v>1799</v>
      </c>
      <c r="M20" s="52">
        <v>2007</v>
      </c>
      <c r="N20" s="50">
        <v>2379</v>
      </c>
      <c r="O20" s="51">
        <v>1146</v>
      </c>
      <c r="P20" s="52">
        <v>1233</v>
      </c>
      <c r="Q20" s="50">
        <v>2152</v>
      </c>
      <c r="R20" s="51">
        <v>1049</v>
      </c>
      <c r="S20" s="52">
        <v>1103</v>
      </c>
      <c r="T20" s="50">
        <v>6162</v>
      </c>
      <c r="U20" s="51">
        <v>3073</v>
      </c>
      <c r="V20" s="52">
        <v>3089</v>
      </c>
      <c r="W20" s="50">
        <v>2822</v>
      </c>
      <c r="X20" s="51">
        <v>1305</v>
      </c>
      <c r="Y20" s="52">
        <v>1517</v>
      </c>
      <c r="Z20" s="50">
        <v>4306</v>
      </c>
      <c r="AA20" s="51">
        <v>2104</v>
      </c>
      <c r="AB20" s="52">
        <v>2202</v>
      </c>
      <c r="AC20" s="50">
        <v>1672</v>
      </c>
      <c r="AD20" s="51">
        <v>800</v>
      </c>
      <c r="AE20" s="52">
        <v>872</v>
      </c>
      <c r="AF20" s="50">
        <v>1103</v>
      </c>
      <c r="AG20" s="51">
        <v>512</v>
      </c>
      <c r="AH20" s="52">
        <v>591</v>
      </c>
      <c r="AI20" s="50">
        <v>1740</v>
      </c>
      <c r="AJ20" s="51">
        <v>838</v>
      </c>
      <c r="AK20" s="52">
        <v>902</v>
      </c>
      <c r="AL20" s="50">
        <v>485</v>
      </c>
      <c r="AM20" s="51">
        <v>242</v>
      </c>
      <c r="AN20" s="52">
        <v>243</v>
      </c>
      <c r="AO20" s="50">
        <v>503</v>
      </c>
      <c r="AP20" s="51">
        <v>262</v>
      </c>
      <c r="AQ20" s="52">
        <v>241</v>
      </c>
      <c r="AR20" s="50">
        <v>1128</v>
      </c>
      <c r="AS20" s="51">
        <v>550</v>
      </c>
      <c r="AT20" s="52">
        <v>578</v>
      </c>
      <c r="AU20" s="50">
        <v>565</v>
      </c>
      <c r="AV20" s="51">
        <v>282</v>
      </c>
      <c r="AW20" s="52">
        <v>283</v>
      </c>
      <c r="AX20" s="50">
        <v>2318</v>
      </c>
      <c r="AY20" s="51">
        <v>1129</v>
      </c>
      <c r="AZ20" s="52">
        <v>1189</v>
      </c>
      <c r="BA20" s="50">
        <v>601</v>
      </c>
      <c r="BB20" s="51">
        <v>275</v>
      </c>
      <c r="BC20" s="52">
        <v>326</v>
      </c>
      <c r="BD20" s="50">
        <v>506</v>
      </c>
      <c r="BE20" s="51">
        <v>253</v>
      </c>
      <c r="BF20" s="52">
        <v>253</v>
      </c>
      <c r="BG20" s="50">
        <v>616</v>
      </c>
      <c r="BH20" s="51">
        <v>299</v>
      </c>
      <c r="BI20" s="52">
        <v>317</v>
      </c>
      <c r="BJ20" s="50">
        <v>727</v>
      </c>
      <c r="BK20" s="51">
        <v>354</v>
      </c>
      <c r="BL20" s="52">
        <v>373</v>
      </c>
      <c r="BM20" s="50">
        <v>1102</v>
      </c>
      <c r="BN20" s="51">
        <v>535</v>
      </c>
      <c r="BO20" s="52">
        <v>567</v>
      </c>
      <c r="BP20" s="50">
        <v>925</v>
      </c>
      <c r="BQ20" s="51">
        <v>443</v>
      </c>
      <c r="BR20" s="52">
        <v>482</v>
      </c>
      <c r="BS20" s="50">
        <v>1877</v>
      </c>
      <c r="BT20" s="51">
        <v>844</v>
      </c>
      <c r="BU20" s="52">
        <v>1033</v>
      </c>
      <c r="BV20" s="50">
        <v>754</v>
      </c>
      <c r="BW20" s="51">
        <v>380</v>
      </c>
      <c r="BX20" s="53">
        <v>374</v>
      </c>
      <c r="BY20" s="50">
        <v>506</v>
      </c>
      <c r="BZ20" s="51">
        <v>249</v>
      </c>
      <c r="CA20" s="52">
        <v>257</v>
      </c>
      <c r="CB20" s="50">
        <v>1642</v>
      </c>
      <c r="CC20" s="51">
        <v>784</v>
      </c>
      <c r="CD20" s="52">
        <v>858</v>
      </c>
      <c r="CE20" s="50">
        <v>380</v>
      </c>
      <c r="CF20" s="51">
        <v>185</v>
      </c>
      <c r="CG20" s="52">
        <v>195</v>
      </c>
      <c r="CH20" s="50">
        <v>390</v>
      </c>
      <c r="CI20" s="51">
        <v>189</v>
      </c>
      <c r="CJ20" s="52">
        <v>201</v>
      </c>
      <c r="CK20" s="50">
        <v>89</v>
      </c>
      <c r="CL20" s="51">
        <v>48</v>
      </c>
      <c r="CM20" s="53">
        <v>41</v>
      </c>
      <c r="CN20" s="50">
        <v>1893</v>
      </c>
      <c r="CO20" s="51">
        <v>898</v>
      </c>
      <c r="CP20" s="52">
        <v>995</v>
      </c>
      <c r="CR20" s="50">
        <v>54372</v>
      </c>
      <c r="CS20" s="51">
        <v>26245</v>
      </c>
      <c r="CT20" s="52">
        <v>28127</v>
      </c>
      <c r="CU20" s="50">
        <v>19850</v>
      </c>
      <c r="CV20" s="51">
        <v>9551</v>
      </c>
      <c r="CW20" s="52">
        <v>10299</v>
      </c>
      <c r="CX20" s="75">
        <v>1103</v>
      </c>
      <c r="CY20" s="76">
        <v>512</v>
      </c>
      <c r="CZ20" s="77">
        <v>591</v>
      </c>
      <c r="DA20" s="75">
        <v>2728</v>
      </c>
      <c r="DB20" s="76">
        <v>1342</v>
      </c>
      <c r="DC20" s="77">
        <v>1386</v>
      </c>
      <c r="DD20" s="75">
        <v>4011</v>
      </c>
      <c r="DE20" s="76">
        <v>1961</v>
      </c>
      <c r="DF20" s="77">
        <v>2050</v>
      </c>
      <c r="DG20" s="75">
        <v>4477</v>
      </c>
      <c r="DH20" s="76">
        <v>2159</v>
      </c>
      <c r="DI20" s="77">
        <v>2318</v>
      </c>
      <c r="DJ20" s="75">
        <v>3137</v>
      </c>
      <c r="DK20" s="76">
        <v>1473</v>
      </c>
      <c r="DL20" s="77">
        <v>1664</v>
      </c>
      <c r="DM20" s="75">
        <v>4394</v>
      </c>
      <c r="DN20" s="76">
        <v>2104</v>
      </c>
      <c r="DO20" s="77">
        <v>2290</v>
      </c>
    </row>
    <row r="21" spans="1:119" ht="21" customHeight="1">
      <c r="A21" s="11" t="s">
        <v>46</v>
      </c>
      <c r="B21" s="50">
        <v>69841</v>
      </c>
      <c r="C21" s="51">
        <v>33438</v>
      </c>
      <c r="D21" s="52">
        <v>36403</v>
      </c>
      <c r="E21" s="50">
        <v>22764</v>
      </c>
      <c r="F21" s="51">
        <v>10917</v>
      </c>
      <c r="G21" s="52">
        <v>11847</v>
      </c>
      <c r="H21" s="50">
        <v>4639</v>
      </c>
      <c r="I21" s="51">
        <v>2229</v>
      </c>
      <c r="J21" s="52">
        <v>2410</v>
      </c>
      <c r="K21" s="50">
        <v>3688</v>
      </c>
      <c r="L21" s="51">
        <v>1736</v>
      </c>
      <c r="M21" s="52">
        <v>1952</v>
      </c>
      <c r="N21" s="50">
        <v>2103</v>
      </c>
      <c r="O21" s="51">
        <v>1008</v>
      </c>
      <c r="P21" s="52">
        <v>1095</v>
      </c>
      <c r="Q21" s="50">
        <v>2042</v>
      </c>
      <c r="R21" s="51">
        <v>966</v>
      </c>
      <c r="S21" s="52">
        <v>1076</v>
      </c>
      <c r="T21" s="50">
        <v>5816</v>
      </c>
      <c r="U21" s="51">
        <v>2802</v>
      </c>
      <c r="V21" s="52">
        <v>3014</v>
      </c>
      <c r="W21" s="50">
        <v>2763</v>
      </c>
      <c r="X21" s="51">
        <v>1290</v>
      </c>
      <c r="Y21" s="52">
        <v>1473</v>
      </c>
      <c r="Z21" s="50">
        <v>4381</v>
      </c>
      <c r="AA21" s="51">
        <v>2085</v>
      </c>
      <c r="AB21" s="52">
        <v>2296</v>
      </c>
      <c r="AC21" s="50">
        <v>1430</v>
      </c>
      <c r="AD21" s="51">
        <v>689</v>
      </c>
      <c r="AE21" s="52">
        <v>741</v>
      </c>
      <c r="AF21" s="50">
        <v>1229</v>
      </c>
      <c r="AG21" s="51">
        <v>615</v>
      </c>
      <c r="AH21" s="52">
        <v>614</v>
      </c>
      <c r="AI21" s="50">
        <v>1654</v>
      </c>
      <c r="AJ21" s="51">
        <v>811</v>
      </c>
      <c r="AK21" s="52">
        <v>843</v>
      </c>
      <c r="AL21" s="50">
        <v>526</v>
      </c>
      <c r="AM21" s="51">
        <v>250</v>
      </c>
      <c r="AN21" s="52">
        <v>276</v>
      </c>
      <c r="AO21" s="50">
        <v>462</v>
      </c>
      <c r="AP21" s="51">
        <v>207</v>
      </c>
      <c r="AQ21" s="52">
        <v>255</v>
      </c>
      <c r="AR21" s="50">
        <v>1091</v>
      </c>
      <c r="AS21" s="51">
        <v>517</v>
      </c>
      <c r="AT21" s="52">
        <v>574</v>
      </c>
      <c r="AU21" s="50">
        <v>562</v>
      </c>
      <c r="AV21" s="51">
        <v>266</v>
      </c>
      <c r="AW21" s="52">
        <v>296</v>
      </c>
      <c r="AX21" s="50">
        <v>2399</v>
      </c>
      <c r="AY21" s="51">
        <v>1205</v>
      </c>
      <c r="AZ21" s="52">
        <v>1194</v>
      </c>
      <c r="BA21" s="50">
        <v>628</v>
      </c>
      <c r="BB21" s="51">
        <v>289</v>
      </c>
      <c r="BC21" s="52">
        <v>339</v>
      </c>
      <c r="BD21" s="50">
        <v>535</v>
      </c>
      <c r="BE21" s="51">
        <v>279</v>
      </c>
      <c r="BF21" s="52">
        <v>256</v>
      </c>
      <c r="BG21" s="50">
        <v>592</v>
      </c>
      <c r="BH21" s="51">
        <v>286</v>
      </c>
      <c r="BI21" s="52">
        <v>306</v>
      </c>
      <c r="BJ21" s="50">
        <v>807</v>
      </c>
      <c r="BK21" s="51">
        <v>372</v>
      </c>
      <c r="BL21" s="52">
        <v>435</v>
      </c>
      <c r="BM21" s="50">
        <v>1097</v>
      </c>
      <c r="BN21" s="51">
        <v>546</v>
      </c>
      <c r="BO21" s="52">
        <v>551</v>
      </c>
      <c r="BP21" s="50">
        <v>1002</v>
      </c>
      <c r="BQ21" s="51">
        <v>491</v>
      </c>
      <c r="BR21" s="52">
        <v>511</v>
      </c>
      <c r="BS21" s="50">
        <v>1854</v>
      </c>
      <c r="BT21" s="51">
        <v>884</v>
      </c>
      <c r="BU21" s="52">
        <v>970</v>
      </c>
      <c r="BV21" s="50">
        <v>786</v>
      </c>
      <c r="BW21" s="51">
        <v>380</v>
      </c>
      <c r="BX21" s="53">
        <v>406</v>
      </c>
      <c r="BY21" s="50">
        <v>552</v>
      </c>
      <c r="BZ21" s="51">
        <v>270</v>
      </c>
      <c r="CA21" s="52">
        <v>282</v>
      </c>
      <c r="CB21" s="50">
        <v>1613</v>
      </c>
      <c r="CC21" s="51">
        <v>724</v>
      </c>
      <c r="CD21" s="52">
        <v>889</v>
      </c>
      <c r="CE21" s="50">
        <v>334</v>
      </c>
      <c r="CF21" s="51">
        <v>153</v>
      </c>
      <c r="CG21" s="52">
        <v>181</v>
      </c>
      <c r="CH21" s="50">
        <v>437</v>
      </c>
      <c r="CI21" s="51">
        <v>202</v>
      </c>
      <c r="CJ21" s="52">
        <v>235</v>
      </c>
      <c r="CK21" s="50">
        <v>77</v>
      </c>
      <c r="CL21" s="51">
        <v>45</v>
      </c>
      <c r="CM21" s="53">
        <v>32</v>
      </c>
      <c r="CN21" s="50">
        <v>1978</v>
      </c>
      <c r="CO21" s="51">
        <v>924</v>
      </c>
      <c r="CP21" s="52">
        <v>1054</v>
      </c>
      <c r="CR21" s="50">
        <v>49626</v>
      </c>
      <c r="CS21" s="51">
        <v>23722</v>
      </c>
      <c r="CT21" s="52">
        <v>25904</v>
      </c>
      <c r="CU21" s="50">
        <v>20215</v>
      </c>
      <c r="CV21" s="51">
        <v>9716</v>
      </c>
      <c r="CW21" s="52">
        <v>10499</v>
      </c>
      <c r="CX21" s="75">
        <v>1229</v>
      </c>
      <c r="CY21" s="76">
        <v>615</v>
      </c>
      <c r="CZ21" s="77">
        <v>614</v>
      </c>
      <c r="DA21" s="75">
        <v>2642</v>
      </c>
      <c r="DB21" s="76">
        <v>1268</v>
      </c>
      <c r="DC21" s="77">
        <v>1374</v>
      </c>
      <c r="DD21" s="75">
        <v>4052</v>
      </c>
      <c r="DE21" s="76">
        <v>1988</v>
      </c>
      <c r="DF21" s="77">
        <v>2064</v>
      </c>
      <c r="DG21" s="75">
        <v>4661</v>
      </c>
      <c r="DH21" s="76">
        <v>2263</v>
      </c>
      <c r="DI21" s="77">
        <v>2398</v>
      </c>
      <c r="DJ21" s="75">
        <v>3192</v>
      </c>
      <c r="DK21" s="76">
        <v>1534</v>
      </c>
      <c r="DL21" s="77">
        <v>1658</v>
      </c>
      <c r="DM21" s="75">
        <v>4439</v>
      </c>
      <c r="DN21" s="76">
        <v>2048</v>
      </c>
      <c r="DO21" s="77">
        <v>2391</v>
      </c>
    </row>
    <row r="22" spans="1:119" ht="21" customHeight="1">
      <c r="A22" s="11" t="s">
        <v>47</v>
      </c>
      <c r="B22" s="50">
        <v>54351</v>
      </c>
      <c r="C22" s="51">
        <v>22837</v>
      </c>
      <c r="D22" s="52">
        <v>31514</v>
      </c>
      <c r="E22" s="50">
        <v>16681</v>
      </c>
      <c r="F22" s="51">
        <v>6941</v>
      </c>
      <c r="G22" s="52">
        <v>9740</v>
      </c>
      <c r="H22" s="50">
        <v>3527</v>
      </c>
      <c r="I22" s="51">
        <v>1513</v>
      </c>
      <c r="J22" s="52">
        <v>2014</v>
      </c>
      <c r="K22" s="50">
        <v>2751</v>
      </c>
      <c r="L22" s="51">
        <v>1179</v>
      </c>
      <c r="M22" s="52">
        <v>1572</v>
      </c>
      <c r="N22" s="50">
        <v>1677</v>
      </c>
      <c r="O22" s="51">
        <v>684</v>
      </c>
      <c r="P22" s="52">
        <v>993</v>
      </c>
      <c r="Q22" s="50">
        <v>1559</v>
      </c>
      <c r="R22" s="51">
        <v>629</v>
      </c>
      <c r="S22" s="52">
        <v>930</v>
      </c>
      <c r="T22" s="50">
        <v>4751</v>
      </c>
      <c r="U22" s="51">
        <v>1998</v>
      </c>
      <c r="V22" s="52">
        <v>2753</v>
      </c>
      <c r="W22" s="50">
        <v>2244</v>
      </c>
      <c r="X22" s="51">
        <v>885</v>
      </c>
      <c r="Y22" s="52">
        <v>1359</v>
      </c>
      <c r="Z22" s="50">
        <v>3412</v>
      </c>
      <c r="AA22" s="51">
        <v>1494</v>
      </c>
      <c r="AB22" s="52">
        <v>1918</v>
      </c>
      <c r="AC22" s="50">
        <v>1119</v>
      </c>
      <c r="AD22" s="51">
        <v>469</v>
      </c>
      <c r="AE22" s="52">
        <v>650</v>
      </c>
      <c r="AF22" s="50">
        <v>1038</v>
      </c>
      <c r="AG22" s="51">
        <v>466</v>
      </c>
      <c r="AH22" s="52">
        <v>572</v>
      </c>
      <c r="AI22" s="50">
        <v>1331</v>
      </c>
      <c r="AJ22" s="51">
        <v>557</v>
      </c>
      <c r="AK22" s="52">
        <v>774</v>
      </c>
      <c r="AL22" s="50">
        <v>399</v>
      </c>
      <c r="AM22" s="51">
        <v>162</v>
      </c>
      <c r="AN22" s="52">
        <v>237</v>
      </c>
      <c r="AO22" s="50">
        <v>401</v>
      </c>
      <c r="AP22" s="51">
        <v>171</v>
      </c>
      <c r="AQ22" s="52">
        <v>230</v>
      </c>
      <c r="AR22" s="50">
        <v>855</v>
      </c>
      <c r="AS22" s="51">
        <v>325</v>
      </c>
      <c r="AT22" s="52">
        <v>530</v>
      </c>
      <c r="AU22" s="50">
        <v>478</v>
      </c>
      <c r="AV22" s="51">
        <v>193</v>
      </c>
      <c r="AW22" s="52">
        <v>285</v>
      </c>
      <c r="AX22" s="50">
        <v>1948</v>
      </c>
      <c r="AY22" s="51">
        <v>858</v>
      </c>
      <c r="AZ22" s="52">
        <v>1090</v>
      </c>
      <c r="BA22" s="50">
        <v>507</v>
      </c>
      <c r="BB22" s="51">
        <v>218</v>
      </c>
      <c r="BC22" s="52">
        <v>289</v>
      </c>
      <c r="BD22" s="50">
        <v>447</v>
      </c>
      <c r="BE22" s="51">
        <v>180</v>
      </c>
      <c r="BF22" s="52">
        <v>267</v>
      </c>
      <c r="BG22" s="50">
        <v>453</v>
      </c>
      <c r="BH22" s="51">
        <v>204</v>
      </c>
      <c r="BI22" s="52">
        <v>249</v>
      </c>
      <c r="BJ22" s="50">
        <v>666</v>
      </c>
      <c r="BK22" s="51">
        <v>311</v>
      </c>
      <c r="BL22" s="52">
        <v>355</v>
      </c>
      <c r="BM22" s="50">
        <v>860</v>
      </c>
      <c r="BN22" s="51">
        <v>361</v>
      </c>
      <c r="BO22" s="52">
        <v>499</v>
      </c>
      <c r="BP22" s="50">
        <v>826</v>
      </c>
      <c r="BQ22" s="51">
        <v>368</v>
      </c>
      <c r="BR22" s="52">
        <v>458</v>
      </c>
      <c r="BS22" s="50">
        <v>1527</v>
      </c>
      <c r="BT22" s="51">
        <v>626</v>
      </c>
      <c r="BU22" s="52">
        <v>901</v>
      </c>
      <c r="BV22" s="50">
        <v>611</v>
      </c>
      <c r="BW22" s="51">
        <v>267</v>
      </c>
      <c r="BX22" s="53">
        <v>344</v>
      </c>
      <c r="BY22" s="50">
        <v>539</v>
      </c>
      <c r="BZ22" s="51">
        <v>221</v>
      </c>
      <c r="CA22" s="52">
        <v>318</v>
      </c>
      <c r="CB22" s="50">
        <v>1352</v>
      </c>
      <c r="CC22" s="51">
        <v>567</v>
      </c>
      <c r="CD22" s="52">
        <v>785</v>
      </c>
      <c r="CE22" s="50">
        <v>255</v>
      </c>
      <c r="CF22" s="51">
        <v>111</v>
      </c>
      <c r="CG22" s="52">
        <v>144</v>
      </c>
      <c r="CH22" s="50">
        <v>414</v>
      </c>
      <c r="CI22" s="51">
        <v>172</v>
      </c>
      <c r="CJ22" s="52">
        <v>242</v>
      </c>
      <c r="CK22" s="50">
        <v>62</v>
      </c>
      <c r="CL22" s="51">
        <v>25</v>
      </c>
      <c r="CM22" s="53">
        <v>37</v>
      </c>
      <c r="CN22" s="50">
        <v>1661</v>
      </c>
      <c r="CO22" s="51">
        <v>682</v>
      </c>
      <c r="CP22" s="52">
        <v>979</v>
      </c>
      <c r="CR22" s="50">
        <v>37721</v>
      </c>
      <c r="CS22" s="51">
        <v>15792</v>
      </c>
      <c r="CT22" s="52">
        <v>21929</v>
      </c>
      <c r="CU22" s="50">
        <v>16630</v>
      </c>
      <c r="CV22" s="51">
        <v>7045</v>
      </c>
      <c r="CW22" s="52">
        <v>9585</v>
      </c>
      <c r="CX22" s="75">
        <v>1038</v>
      </c>
      <c r="CY22" s="76">
        <v>466</v>
      </c>
      <c r="CZ22" s="77">
        <v>572</v>
      </c>
      <c r="DA22" s="75">
        <v>2131</v>
      </c>
      <c r="DB22" s="76">
        <v>890</v>
      </c>
      <c r="DC22" s="77">
        <v>1241</v>
      </c>
      <c r="DD22" s="75">
        <v>3281</v>
      </c>
      <c r="DE22" s="76">
        <v>1376</v>
      </c>
      <c r="DF22" s="77">
        <v>1905</v>
      </c>
      <c r="DG22" s="75">
        <v>3759</v>
      </c>
      <c r="DH22" s="76">
        <v>1642</v>
      </c>
      <c r="DI22" s="77">
        <v>2117</v>
      </c>
      <c r="DJ22" s="75">
        <v>2677</v>
      </c>
      <c r="DK22" s="76">
        <v>1114</v>
      </c>
      <c r="DL22" s="77">
        <v>1563</v>
      </c>
      <c r="DM22" s="75">
        <v>3744</v>
      </c>
      <c r="DN22" s="76">
        <v>1557</v>
      </c>
      <c r="DO22" s="77">
        <v>2187</v>
      </c>
    </row>
    <row r="23" spans="1:119" ht="21" customHeight="1">
      <c r="A23" s="11" t="s">
        <v>48</v>
      </c>
      <c r="B23" s="50">
        <v>41694</v>
      </c>
      <c r="C23" s="51">
        <v>16820</v>
      </c>
      <c r="D23" s="52">
        <v>24874</v>
      </c>
      <c r="E23" s="50">
        <v>12667</v>
      </c>
      <c r="F23" s="51">
        <v>4924</v>
      </c>
      <c r="G23" s="52">
        <v>7743</v>
      </c>
      <c r="H23" s="50">
        <v>2750</v>
      </c>
      <c r="I23" s="51">
        <v>1134</v>
      </c>
      <c r="J23" s="52">
        <v>1616</v>
      </c>
      <c r="K23" s="50">
        <v>2130</v>
      </c>
      <c r="L23" s="51">
        <v>841</v>
      </c>
      <c r="M23" s="52">
        <v>1289</v>
      </c>
      <c r="N23" s="50">
        <v>1328</v>
      </c>
      <c r="O23" s="51">
        <v>557</v>
      </c>
      <c r="P23" s="52">
        <v>771</v>
      </c>
      <c r="Q23" s="50">
        <v>1200</v>
      </c>
      <c r="R23" s="51">
        <v>520</v>
      </c>
      <c r="S23" s="52">
        <v>680</v>
      </c>
      <c r="T23" s="50">
        <v>3571</v>
      </c>
      <c r="U23" s="51">
        <v>1484</v>
      </c>
      <c r="V23" s="52">
        <v>2087</v>
      </c>
      <c r="W23" s="50">
        <v>1755</v>
      </c>
      <c r="X23" s="51">
        <v>704</v>
      </c>
      <c r="Y23" s="52">
        <v>1051</v>
      </c>
      <c r="Z23" s="50">
        <v>2683</v>
      </c>
      <c r="AA23" s="51">
        <v>1105</v>
      </c>
      <c r="AB23" s="52">
        <v>1578</v>
      </c>
      <c r="AC23" s="50">
        <v>797</v>
      </c>
      <c r="AD23" s="51">
        <v>314</v>
      </c>
      <c r="AE23" s="52">
        <v>483</v>
      </c>
      <c r="AF23" s="50">
        <v>768</v>
      </c>
      <c r="AG23" s="51">
        <v>314</v>
      </c>
      <c r="AH23" s="52">
        <v>454</v>
      </c>
      <c r="AI23" s="50">
        <v>1081</v>
      </c>
      <c r="AJ23" s="51">
        <v>447</v>
      </c>
      <c r="AK23" s="52">
        <v>634</v>
      </c>
      <c r="AL23" s="50">
        <v>351</v>
      </c>
      <c r="AM23" s="51">
        <v>148</v>
      </c>
      <c r="AN23" s="52">
        <v>203</v>
      </c>
      <c r="AO23" s="50">
        <v>304</v>
      </c>
      <c r="AP23" s="51">
        <v>121</v>
      </c>
      <c r="AQ23" s="52">
        <v>183</v>
      </c>
      <c r="AR23" s="50">
        <v>720</v>
      </c>
      <c r="AS23" s="51">
        <v>270</v>
      </c>
      <c r="AT23" s="52">
        <v>450</v>
      </c>
      <c r="AU23" s="50">
        <v>341</v>
      </c>
      <c r="AV23" s="51">
        <v>151</v>
      </c>
      <c r="AW23" s="52">
        <v>190</v>
      </c>
      <c r="AX23" s="50">
        <v>1492</v>
      </c>
      <c r="AY23" s="51">
        <v>649</v>
      </c>
      <c r="AZ23" s="52">
        <v>843</v>
      </c>
      <c r="BA23" s="50">
        <v>384</v>
      </c>
      <c r="BB23" s="51">
        <v>157</v>
      </c>
      <c r="BC23" s="52">
        <v>227</v>
      </c>
      <c r="BD23" s="50">
        <v>340</v>
      </c>
      <c r="BE23" s="51">
        <v>139</v>
      </c>
      <c r="BF23" s="52">
        <v>201</v>
      </c>
      <c r="BG23" s="50">
        <v>354</v>
      </c>
      <c r="BH23" s="51">
        <v>136</v>
      </c>
      <c r="BI23" s="52">
        <v>218</v>
      </c>
      <c r="BJ23" s="50">
        <v>529</v>
      </c>
      <c r="BK23" s="51">
        <v>213</v>
      </c>
      <c r="BL23" s="52">
        <v>316</v>
      </c>
      <c r="BM23" s="50">
        <v>665</v>
      </c>
      <c r="BN23" s="51">
        <v>283</v>
      </c>
      <c r="BO23" s="52">
        <v>382</v>
      </c>
      <c r="BP23" s="50">
        <v>675</v>
      </c>
      <c r="BQ23" s="51">
        <v>255</v>
      </c>
      <c r="BR23" s="52">
        <v>420</v>
      </c>
      <c r="BS23" s="50">
        <v>1136</v>
      </c>
      <c r="BT23" s="51">
        <v>471</v>
      </c>
      <c r="BU23" s="52">
        <v>665</v>
      </c>
      <c r="BV23" s="50">
        <v>426</v>
      </c>
      <c r="BW23" s="51">
        <v>186</v>
      </c>
      <c r="BX23" s="53">
        <v>240</v>
      </c>
      <c r="BY23" s="50">
        <v>386</v>
      </c>
      <c r="BZ23" s="51">
        <v>152</v>
      </c>
      <c r="CA23" s="52">
        <v>234</v>
      </c>
      <c r="CB23" s="50">
        <v>1009</v>
      </c>
      <c r="CC23" s="51">
        <v>390</v>
      </c>
      <c r="CD23" s="52">
        <v>619</v>
      </c>
      <c r="CE23" s="50">
        <v>191</v>
      </c>
      <c r="CF23" s="51">
        <v>76</v>
      </c>
      <c r="CG23" s="52">
        <v>115</v>
      </c>
      <c r="CH23" s="50">
        <v>305</v>
      </c>
      <c r="CI23" s="51">
        <v>136</v>
      </c>
      <c r="CJ23" s="52">
        <v>169</v>
      </c>
      <c r="CK23" s="50">
        <v>44</v>
      </c>
      <c r="CL23" s="51">
        <v>23</v>
      </c>
      <c r="CM23" s="53">
        <v>21</v>
      </c>
      <c r="CN23" s="50">
        <v>1312</v>
      </c>
      <c r="CO23" s="51">
        <v>520</v>
      </c>
      <c r="CP23" s="52">
        <v>792</v>
      </c>
      <c r="CR23" s="50">
        <v>28881</v>
      </c>
      <c r="CS23" s="51">
        <v>11583</v>
      </c>
      <c r="CT23" s="52">
        <v>17298</v>
      </c>
      <c r="CU23" s="50">
        <v>12813</v>
      </c>
      <c r="CV23" s="51">
        <v>5237</v>
      </c>
      <c r="CW23" s="52">
        <v>7576</v>
      </c>
      <c r="CX23" s="75">
        <v>768</v>
      </c>
      <c r="CY23" s="76">
        <v>314</v>
      </c>
      <c r="CZ23" s="77">
        <v>454</v>
      </c>
      <c r="DA23" s="75">
        <v>1736</v>
      </c>
      <c r="DB23" s="76">
        <v>716</v>
      </c>
      <c r="DC23" s="77">
        <v>1020</v>
      </c>
      <c r="DD23" s="75">
        <v>2553</v>
      </c>
      <c r="DE23" s="76">
        <v>1070</v>
      </c>
      <c r="DF23" s="77">
        <v>1483</v>
      </c>
      <c r="DG23" s="75">
        <v>2947</v>
      </c>
      <c r="DH23" s="76">
        <v>1183</v>
      </c>
      <c r="DI23" s="77">
        <v>1764</v>
      </c>
      <c r="DJ23" s="75">
        <v>1948</v>
      </c>
      <c r="DK23" s="76">
        <v>809</v>
      </c>
      <c r="DL23" s="77">
        <v>1139</v>
      </c>
      <c r="DM23" s="75">
        <v>2861</v>
      </c>
      <c r="DN23" s="76">
        <v>1145</v>
      </c>
      <c r="DO23" s="77">
        <v>1716</v>
      </c>
    </row>
    <row r="24" spans="1:119" ht="21" customHeight="1">
      <c r="A24" s="11" t="s">
        <v>49</v>
      </c>
      <c r="B24" s="50">
        <v>33854</v>
      </c>
      <c r="C24" s="51">
        <v>12857</v>
      </c>
      <c r="D24" s="52">
        <v>20997</v>
      </c>
      <c r="E24" s="50">
        <v>10302</v>
      </c>
      <c r="F24" s="51">
        <v>3839</v>
      </c>
      <c r="G24" s="52">
        <v>6463</v>
      </c>
      <c r="H24" s="50">
        <v>2293</v>
      </c>
      <c r="I24" s="51">
        <v>853</v>
      </c>
      <c r="J24" s="52">
        <v>1440</v>
      </c>
      <c r="K24" s="50">
        <v>1809</v>
      </c>
      <c r="L24" s="51">
        <v>699</v>
      </c>
      <c r="M24" s="52">
        <v>1110</v>
      </c>
      <c r="N24" s="50">
        <v>1059</v>
      </c>
      <c r="O24" s="51">
        <v>377</v>
      </c>
      <c r="P24" s="52">
        <v>682</v>
      </c>
      <c r="Q24" s="50">
        <v>906</v>
      </c>
      <c r="R24" s="51">
        <v>357</v>
      </c>
      <c r="S24" s="52">
        <v>549</v>
      </c>
      <c r="T24" s="50">
        <v>2841</v>
      </c>
      <c r="U24" s="51">
        <v>1078</v>
      </c>
      <c r="V24" s="52">
        <v>1763</v>
      </c>
      <c r="W24" s="50">
        <v>1400</v>
      </c>
      <c r="X24" s="51">
        <v>538</v>
      </c>
      <c r="Y24" s="52">
        <v>862</v>
      </c>
      <c r="Z24" s="50">
        <v>2345</v>
      </c>
      <c r="AA24" s="51">
        <v>905</v>
      </c>
      <c r="AB24" s="52">
        <v>1440</v>
      </c>
      <c r="AC24" s="50">
        <v>631</v>
      </c>
      <c r="AD24" s="51">
        <v>226</v>
      </c>
      <c r="AE24" s="52">
        <v>405</v>
      </c>
      <c r="AF24" s="50">
        <v>681</v>
      </c>
      <c r="AG24" s="51">
        <v>240</v>
      </c>
      <c r="AH24" s="52">
        <v>441</v>
      </c>
      <c r="AI24" s="50">
        <v>836</v>
      </c>
      <c r="AJ24" s="51">
        <v>343</v>
      </c>
      <c r="AK24" s="52">
        <v>493</v>
      </c>
      <c r="AL24" s="50">
        <v>296</v>
      </c>
      <c r="AM24" s="51">
        <v>126</v>
      </c>
      <c r="AN24" s="52">
        <v>170</v>
      </c>
      <c r="AO24" s="50">
        <v>223</v>
      </c>
      <c r="AP24" s="51">
        <v>90</v>
      </c>
      <c r="AQ24" s="52">
        <v>133</v>
      </c>
      <c r="AR24" s="50">
        <v>544</v>
      </c>
      <c r="AS24" s="51">
        <v>201</v>
      </c>
      <c r="AT24" s="52">
        <v>343</v>
      </c>
      <c r="AU24" s="50">
        <v>279</v>
      </c>
      <c r="AV24" s="51">
        <v>112</v>
      </c>
      <c r="AW24" s="52">
        <v>167</v>
      </c>
      <c r="AX24" s="50">
        <v>1089</v>
      </c>
      <c r="AY24" s="51">
        <v>428</v>
      </c>
      <c r="AZ24" s="52">
        <v>661</v>
      </c>
      <c r="BA24" s="50">
        <v>320</v>
      </c>
      <c r="BB24" s="51">
        <v>113</v>
      </c>
      <c r="BC24" s="52">
        <v>207</v>
      </c>
      <c r="BD24" s="50">
        <v>291</v>
      </c>
      <c r="BE24" s="51">
        <v>121</v>
      </c>
      <c r="BF24" s="52">
        <v>170</v>
      </c>
      <c r="BG24" s="50">
        <v>300</v>
      </c>
      <c r="BH24" s="51">
        <v>113</v>
      </c>
      <c r="BI24" s="52">
        <v>187</v>
      </c>
      <c r="BJ24" s="50">
        <v>420</v>
      </c>
      <c r="BK24" s="51">
        <v>175</v>
      </c>
      <c r="BL24" s="52">
        <v>245</v>
      </c>
      <c r="BM24" s="50">
        <v>567</v>
      </c>
      <c r="BN24" s="51">
        <v>213</v>
      </c>
      <c r="BO24" s="52">
        <v>354</v>
      </c>
      <c r="BP24" s="50">
        <v>449</v>
      </c>
      <c r="BQ24" s="51">
        <v>184</v>
      </c>
      <c r="BR24" s="52">
        <v>265</v>
      </c>
      <c r="BS24" s="50">
        <v>897</v>
      </c>
      <c r="BT24" s="51">
        <v>362</v>
      </c>
      <c r="BU24" s="52">
        <v>535</v>
      </c>
      <c r="BV24" s="50">
        <v>319</v>
      </c>
      <c r="BW24" s="51">
        <v>123</v>
      </c>
      <c r="BX24" s="53">
        <v>196</v>
      </c>
      <c r="BY24" s="50">
        <v>358</v>
      </c>
      <c r="BZ24" s="51">
        <v>147</v>
      </c>
      <c r="CA24" s="52">
        <v>211</v>
      </c>
      <c r="CB24" s="50">
        <v>818</v>
      </c>
      <c r="CC24" s="51">
        <v>322</v>
      </c>
      <c r="CD24" s="52">
        <v>496</v>
      </c>
      <c r="CE24" s="50">
        <v>195</v>
      </c>
      <c r="CF24" s="51">
        <v>67</v>
      </c>
      <c r="CG24" s="52">
        <v>128</v>
      </c>
      <c r="CH24" s="50">
        <v>258</v>
      </c>
      <c r="CI24" s="51">
        <v>107</v>
      </c>
      <c r="CJ24" s="52">
        <v>151</v>
      </c>
      <c r="CK24" s="50">
        <v>48</v>
      </c>
      <c r="CL24" s="51">
        <v>11</v>
      </c>
      <c r="CM24" s="53">
        <v>37</v>
      </c>
      <c r="CN24" s="50">
        <v>1080</v>
      </c>
      <c r="CO24" s="51">
        <v>387</v>
      </c>
      <c r="CP24" s="52">
        <v>693</v>
      </c>
      <c r="CR24" s="50">
        <v>23586</v>
      </c>
      <c r="CS24" s="51">
        <v>8872</v>
      </c>
      <c r="CT24" s="52">
        <v>14714</v>
      </c>
      <c r="CU24" s="50">
        <v>10268</v>
      </c>
      <c r="CV24" s="51">
        <v>3985</v>
      </c>
      <c r="CW24" s="52">
        <v>6283</v>
      </c>
      <c r="CX24" s="75">
        <v>681</v>
      </c>
      <c r="CY24" s="76">
        <v>240</v>
      </c>
      <c r="CZ24" s="77">
        <v>441</v>
      </c>
      <c r="DA24" s="75">
        <v>1355</v>
      </c>
      <c r="DB24" s="76">
        <v>559</v>
      </c>
      <c r="DC24" s="77">
        <v>796</v>
      </c>
      <c r="DD24" s="75">
        <v>1912</v>
      </c>
      <c r="DE24" s="76">
        <v>741</v>
      </c>
      <c r="DF24" s="77">
        <v>1171</v>
      </c>
      <c r="DG24" s="75">
        <v>2347</v>
      </c>
      <c r="DH24" s="76">
        <v>919</v>
      </c>
      <c r="DI24" s="77">
        <v>1428</v>
      </c>
      <c r="DJ24" s="75">
        <v>1574</v>
      </c>
      <c r="DK24" s="76">
        <v>632</v>
      </c>
      <c r="DL24" s="77">
        <v>942</v>
      </c>
      <c r="DM24" s="75">
        <v>2399</v>
      </c>
      <c r="DN24" s="76">
        <v>894</v>
      </c>
      <c r="DO24" s="77">
        <v>1505</v>
      </c>
    </row>
    <row r="25" spans="1:119" ht="21" customHeight="1">
      <c r="A25" s="11" t="s">
        <v>50</v>
      </c>
      <c r="B25" s="50">
        <v>21637</v>
      </c>
      <c r="C25" s="51">
        <v>7752</v>
      </c>
      <c r="D25" s="52">
        <v>13885</v>
      </c>
      <c r="E25" s="50">
        <v>6437</v>
      </c>
      <c r="F25" s="51">
        <v>2247</v>
      </c>
      <c r="G25" s="52">
        <v>4190</v>
      </c>
      <c r="H25" s="50">
        <v>1462</v>
      </c>
      <c r="I25" s="51">
        <v>527</v>
      </c>
      <c r="J25" s="52">
        <v>935</v>
      </c>
      <c r="K25" s="50">
        <v>1065</v>
      </c>
      <c r="L25" s="51">
        <v>380</v>
      </c>
      <c r="M25" s="52">
        <v>685</v>
      </c>
      <c r="N25" s="50">
        <v>701</v>
      </c>
      <c r="O25" s="51">
        <v>258</v>
      </c>
      <c r="P25" s="52">
        <v>443</v>
      </c>
      <c r="Q25" s="50">
        <v>563</v>
      </c>
      <c r="R25" s="51">
        <v>190</v>
      </c>
      <c r="S25" s="52">
        <v>373</v>
      </c>
      <c r="T25" s="50">
        <v>1829</v>
      </c>
      <c r="U25" s="51">
        <v>692</v>
      </c>
      <c r="V25" s="52">
        <v>1137</v>
      </c>
      <c r="W25" s="50">
        <v>887</v>
      </c>
      <c r="X25" s="51">
        <v>318</v>
      </c>
      <c r="Y25" s="52">
        <v>569</v>
      </c>
      <c r="Z25" s="50">
        <v>1432</v>
      </c>
      <c r="AA25" s="51">
        <v>524</v>
      </c>
      <c r="AB25" s="52">
        <v>908</v>
      </c>
      <c r="AC25" s="50">
        <v>409</v>
      </c>
      <c r="AD25" s="51">
        <v>160</v>
      </c>
      <c r="AE25" s="52">
        <v>249</v>
      </c>
      <c r="AF25" s="50">
        <v>498</v>
      </c>
      <c r="AG25" s="51">
        <v>180</v>
      </c>
      <c r="AH25" s="52">
        <v>318</v>
      </c>
      <c r="AI25" s="50">
        <v>537</v>
      </c>
      <c r="AJ25" s="51">
        <v>168</v>
      </c>
      <c r="AK25" s="52">
        <v>369</v>
      </c>
      <c r="AL25" s="50">
        <v>185</v>
      </c>
      <c r="AM25" s="51">
        <v>57</v>
      </c>
      <c r="AN25" s="52">
        <v>128</v>
      </c>
      <c r="AO25" s="50">
        <v>159</v>
      </c>
      <c r="AP25" s="51">
        <v>61</v>
      </c>
      <c r="AQ25" s="52">
        <v>98</v>
      </c>
      <c r="AR25" s="50">
        <v>386</v>
      </c>
      <c r="AS25" s="51">
        <v>121</v>
      </c>
      <c r="AT25" s="52">
        <v>265</v>
      </c>
      <c r="AU25" s="50">
        <v>173</v>
      </c>
      <c r="AV25" s="51">
        <v>57</v>
      </c>
      <c r="AW25" s="52">
        <v>116</v>
      </c>
      <c r="AX25" s="50">
        <v>787</v>
      </c>
      <c r="AY25" s="51">
        <v>275</v>
      </c>
      <c r="AZ25" s="52">
        <v>512</v>
      </c>
      <c r="BA25" s="50">
        <v>224</v>
      </c>
      <c r="BB25" s="51">
        <v>86</v>
      </c>
      <c r="BC25" s="52">
        <v>138</v>
      </c>
      <c r="BD25" s="50">
        <v>191</v>
      </c>
      <c r="BE25" s="51">
        <v>70</v>
      </c>
      <c r="BF25" s="52">
        <v>121</v>
      </c>
      <c r="BG25" s="50">
        <v>215</v>
      </c>
      <c r="BH25" s="51">
        <v>82</v>
      </c>
      <c r="BI25" s="52">
        <v>133</v>
      </c>
      <c r="BJ25" s="50">
        <v>236</v>
      </c>
      <c r="BK25" s="51">
        <v>98</v>
      </c>
      <c r="BL25" s="52">
        <v>138</v>
      </c>
      <c r="BM25" s="50">
        <v>301</v>
      </c>
      <c r="BN25" s="51">
        <v>131</v>
      </c>
      <c r="BO25" s="52">
        <v>170</v>
      </c>
      <c r="BP25" s="50">
        <v>370</v>
      </c>
      <c r="BQ25" s="51">
        <v>139</v>
      </c>
      <c r="BR25" s="52">
        <v>231</v>
      </c>
      <c r="BS25" s="50">
        <v>553</v>
      </c>
      <c r="BT25" s="51">
        <v>198</v>
      </c>
      <c r="BU25" s="52">
        <v>355</v>
      </c>
      <c r="BV25" s="50">
        <v>238</v>
      </c>
      <c r="BW25" s="51">
        <v>90</v>
      </c>
      <c r="BX25" s="53">
        <v>148</v>
      </c>
      <c r="BY25" s="50">
        <v>218</v>
      </c>
      <c r="BZ25" s="51">
        <v>72</v>
      </c>
      <c r="CA25" s="52">
        <v>146</v>
      </c>
      <c r="CB25" s="50">
        <v>513</v>
      </c>
      <c r="CC25" s="51">
        <v>192</v>
      </c>
      <c r="CD25" s="52">
        <v>321</v>
      </c>
      <c r="CE25" s="50">
        <v>136</v>
      </c>
      <c r="CF25" s="51">
        <v>45</v>
      </c>
      <c r="CG25" s="52">
        <v>91</v>
      </c>
      <c r="CH25" s="50">
        <v>189</v>
      </c>
      <c r="CI25" s="51">
        <v>75</v>
      </c>
      <c r="CJ25" s="52">
        <v>114</v>
      </c>
      <c r="CK25" s="50">
        <v>21</v>
      </c>
      <c r="CL25" s="51">
        <v>9</v>
      </c>
      <c r="CM25" s="53">
        <v>12</v>
      </c>
      <c r="CN25" s="50">
        <v>722</v>
      </c>
      <c r="CO25" s="51">
        <v>250</v>
      </c>
      <c r="CP25" s="52">
        <v>472</v>
      </c>
      <c r="CR25" s="50">
        <v>14785</v>
      </c>
      <c r="CS25" s="51">
        <v>5296</v>
      </c>
      <c r="CT25" s="52">
        <v>9489</v>
      </c>
      <c r="CU25" s="50">
        <v>6852</v>
      </c>
      <c r="CV25" s="51">
        <v>2456</v>
      </c>
      <c r="CW25" s="52">
        <v>4396</v>
      </c>
      <c r="CX25" s="75">
        <v>498</v>
      </c>
      <c r="CY25" s="76">
        <v>180</v>
      </c>
      <c r="CZ25" s="77">
        <v>318</v>
      </c>
      <c r="DA25" s="75">
        <v>881</v>
      </c>
      <c r="DB25" s="76">
        <v>286</v>
      </c>
      <c r="DC25" s="77">
        <v>595</v>
      </c>
      <c r="DD25" s="75">
        <v>1346</v>
      </c>
      <c r="DE25" s="76">
        <v>453</v>
      </c>
      <c r="DF25" s="77">
        <v>893</v>
      </c>
      <c r="DG25" s="75">
        <v>1537</v>
      </c>
      <c r="DH25" s="76">
        <v>606</v>
      </c>
      <c r="DI25" s="77">
        <v>931</v>
      </c>
      <c r="DJ25" s="75">
        <v>1009</v>
      </c>
      <c r="DK25" s="76">
        <v>360</v>
      </c>
      <c r="DL25" s="77">
        <v>649</v>
      </c>
      <c r="DM25" s="75">
        <v>1581</v>
      </c>
      <c r="DN25" s="76">
        <v>571</v>
      </c>
      <c r="DO25" s="77">
        <v>1010</v>
      </c>
    </row>
    <row r="26" spans="1:119" ht="21" customHeight="1">
      <c r="A26" s="11" t="s">
        <v>51</v>
      </c>
      <c r="B26" s="50">
        <v>9668</v>
      </c>
      <c r="C26" s="51">
        <v>3127</v>
      </c>
      <c r="D26" s="52">
        <v>6541</v>
      </c>
      <c r="E26" s="50">
        <v>2650</v>
      </c>
      <c r="F26" s="51">
        <v>793</v>
      </c>
      <c r="G26" s="52">
        <v>1857</v>
      </c>
      <c r="H26" s="50">
        <v>694</v>
      </c>
      <c r="I26" s="51">
        <v>219</v>
      </c>
      <c r="J26" s="52">
        <v>475</v>
      </c>
      <c r="K26" s="50">
        <v>456</v>
      </c>
      <c r="L26" s="51">
        <v>154</v>
      </c>
      <c r="M26" s="52">
        <v>302</v>
      </c>
      <c r="N26" s="50">
        <v>335</v>
      </c>
      <c r="O26" s="51">
        <v>99</v>
      </c>
      <c r="P26" s="52">
        <v>236</v>
      </c>
      <c r="Q26" s="50">
        <v>264</v>
      </c>
      <c r="R26" s="51">
        <v>88</v>
      </c>
      <c r="S26" s="52">
        <v>176</v>
      </c>
      <c r="T26" s="50">
        <v>881</v>
      </c>
      <c r="U26" s="51">
        <v>327</v>
      </c>
      <c r="V26" s="52">
        <v>554</v>
      </c>
      <c r="W26" s="50">
        <v>395</v>
      </c>
      <c r="X26" s="51">
        <v>123</v>
      </c>
      <c r="Y26" s="52">
        <v>272</v>
      </c>
      <c r="Z26" s="50">
        <v>607</v>
      </c>
      <c r="AA26" s="51">
        <v>200</v>
      </c>
      <c r="AB26" s="52">
        <v>407</v>
      </c>
      <c r="AC26" s="50">
        <v>188</v>
      </c>
      <c r="AD26" s="51">
        <v>54</v>
      </c>
      <c r="AE26" s="52">
        <v>134</v>
      </c>
      <c r="AF26" s="50">
        <v>271</v>
      </c>
      <c r="AG26" s="51">
        <v>96</v>
      </c>
      <c r="AH26" s="52">
        <v>175</v>
      </c>
      <c r="AI26" s="50">
        <v>247</v>
      </c>
      <c r="AJ26" s="51">
        <v>74</v>
      </c>
      <c r="AK26" s="52">
        <v>173</v>
      </c>
      <c r="AL26" s="50">
        <v>77</v>
      </c>
      <c r="AM26" s="51">
        <v>21</v>
      </c>
      <c r="AN26" s="52">
        <v>56</v>
      </c>
      <c r="AO26" s="50">
        <v>69</v>
      </c>
      <c r="AP26" s="51">
        <v>20</v>
      </c>
      <c r="AQ26" s="52">
        <v>49</v>
      </c>
      <c r="AR26" s="50">
        <v>148</v>
      </c>
      <c r="AS26" s="51">
        <v>49</v>
      </c>
      <c r="AT26" s="52">
        <v>99</v>
      </c>
      <c r="AU26" s="50">
        <v>61</v>
      </c>
      <c r="AV26" s="51">
        <v>26</v>
      </c>
      <c r="AW26" s="52">
        <v>35</v>
      </c>
      <c r="AX26" s="50">
        <v>365</v>
      </c>
      <c r="AY26" s="51">
        <v>127</v>
      </c>
      <c r="AZ26" s="52">
        <v>238</v>
      </c>
      <c r="BA26" s="50">
        <v>103</v>
      </c>
      <c r="BB26" s="51">
        <v>32</v>
      </c>
      <c r="BC26" s="52">
        <v>71</v>
      </c>
      <c r="BD26" s="50">
        <v>89</v>
      </c>
      <c r="BE26" s="51">
        <v>29</v>
      </c>
      <c r="BF26" s="52">
        <v>60</v>
      </c>
      <c r="BG26" s="50">
        <v>89</v>
      </c>
      <c r="BH26" s="51">
        <v>28</v>
      </c>
      <c r="BI26" s="52">
        <v>61</v>
      </c>
      <c r="BJ26" s="50">
        <v>83</v>
      </c>
      <c r="BK26" s="51">
        <v>24</v>
      </c>
      <c r="BL26" s="52">
        <v>59</v>
      </c>
      <c r="BM26" s="50">
        <v>141</v>
      </c>
      <c r="BN26" s="51">
        <v>51</v>
      </c>
      <c r="BO26" s="52">
        <v>90</v>
      </c>
      <c r="BP26" s="50">
        <v>169</v>
      </c>
      <c r="BQ26" s="51">
        <v>65</v>
      </c>
      <c r="BR26" s="52">
        <v>104</v>
      </c>
      <c r="BS26" s="50">
        <v>279</v>
      </c>
      <c r="BT26" s="51">
        <v>97</v>
      </c>
      <c r="BU26" s="52">
        <v>182</v>
      </c>
      <c r="BV26" s="50">
        <v>116</v>
      </c>
      <c r="BW26" s="51">
        <v>40</v>
      </c>
      <c r="BX26" s="53">
        <v>76</v>
      </c>
      <c r="BY26" s="50">
        <v>132</v>
      </c>
      <c r="BZ26" s="51">
        <v>52</v>
      </c>
      <c r="CA26" s="52">
        <v>80</v>
      </c>
      <c r="CB26" s="50">
        <v>244</v>
      </c>
      <c r="CC26" s="51">
        <v>82</v>
      </c>
      <c r="CD26" s="52">
        <v>162</v>
      </c>
      <c r="CE26" s="50">
        <v>79</v>
      </c>
      <c r="CF26" s="51">
        <v>17</v>
      </c>
      <c r="CG26" s="52">
        <v>62</v>
      </c>
      <c r="CH26" s="50">
        <v>105</v>
      </c>
      <c r="CI26" s="51">
        <v>44</v>
      </c>
      <c r="CJ26" s="52">
        <v>61</v>
      </c>
      <c r="CK26" s="50">
        <v>17</v>
      </c>
      <c r="CL26" s="51">
        <v>5</v>
      </c>
      <c r="CM26" s="53">
        <v>12</v>
      </c>
      <c r="CN26" s="50">
        <v>314</v>
      </c>
      <c r="CO26" s="51">
        <v>91</v>
      </c>
      <c r="CP26" s="52">
        <v>223</v>
      </c>
      <c r="CR26" s="50">
        <v>6470</v>
      </c>
      <c r="CS26" s="51">
        <v>2057</v>
      </c>
      <c r="CT26" s="52">
        <v>4413</v>
      </c>
      <c r="CU26" s="50">
        <v>3198</v>
      </c>
      <c r="CV26" s="51">
        <v>1070</v>
      </c>
      <c r="CW26" s="52">
        <v>2128</v>
      </c>
      <c r="CX26" s="75">
        <v>271</v>
      </c>
      <c r="CY26" s="76">
        <v>96</v>
      </c>
      <c r="CZ26" s="77">
        <v>175</v>
      </c>
      <c r="DA26" s="75">
        <v>393</v>
      </c>
      <c r="DB26" s="76">
        <v>115</v>
      </c>
      <c r="DC26" s="77">
        <v>278</v>
      </c>
      <c r="DD26" s="75">
        <v>574</v>
      </c>
      <c r="DE26" s="76">
        <v>202</v>
      </c>
      <c r="DF26" s="77">
        <v>372</v>
      </c>
      <c r="DG26" s="75">
        <v>674</v>
      </c>
      <c r="DH26" s="76">
        <v>229</v>
      </c>
      <c r="DI26" s="77">
        <v>445</v>
      </c>
      <c r="DJ26" s="75">
        <v>527</v>
      </c>
      <c r="DK26" s="76">
        <v>189</v>
      </c>
      <c r="DL26" s="77">
        <v>338</v>
      </c>
      <c r="DM26" s="75">
        <v>759</v>
      </c>
      <c r="DN26" s="76">
        <v>239</v>
      </c>
      <c r="DO26" s="77">
        <v>520</v>
      </c>
    </row>
    <row r="27" spans="1:119" ht="21" customHeight="1">
      <c r="A27" s="11" t="s">
        <v>52</v>
      </c>
      <c r="B27" s="50">
        <v>2877</v>
      </c>
      <c r="C27" s="51">
        <v>815</v>
      </c>
      <c r="D27" s="52">
        <v>2062</v>
      </c>
      <c r="E27" s="50">
        <v>788</v>
      </c>
      <c r="F27" s="51">
        <v>208</v>
      </c>
      <c r="G27" s="52">
        <v>580</v>
      </c>
      <c r="H27" s="50">
        <v>205</v>
      </c>
      <c r="I27" s="51">
        <v>57</v>
      </c>
      <c r="J27" s="52">
        <v>148</v>
      </c>
      <c r="K27" s="50">
        <v>133</v>
      </c>
      <c r="L27" s="51">
        <v>36</v>
      </c>
      <c r="M27" s="52">
        <v>97</v>
      </c>
      <c r="N27" s="50">
        <v>86</v>
      </c>
      <c r="O27" s="51">
        <v>26</v>
      </c>
      <c r="P27" s="52">
        <v>60</v>
      </c>
      <c r="Q27" s="50">
        <v>82</v>
      </c>
      <c r="R27" s="51">
        <v>26</v>
      </c>
      <c r="S27" s="52">
        <v>56</v>
      </c>
      <c r="T27" s="50">
        <v>262</v>
      </c>
      <c r="U27" s="51">
        <v>75</v>
      </c>
      <c r="V27" s="52">
        <v>187</v>
      </c>
      <c r="W27" s="50">
        <v>115</v>
      </c>
      <c r="X27" s="51">
        <v>39</v>
      </c>
      <c r="Y27" s="52">
        <v>76</v>
      </c>
      <c r="Z27" s="50">
        <v>171</v>
      </c>
      <c r="AA27" s="51">
        <v>46</v>
      </c>
      <c r="AB27" s="52">
        <v>125</v>
      </c>
      <c r="AC27" s="50">
        <v>47</v>
      </c>
      <c r="AD27" s="51">
        <v>14</v>
      </c>
      <c r="AE27" s="52">
        <v>33</v>
      </c>
      <c r="AF27" s="50">
        <v>88</v>
      </c>
      <c r="AG27" s="51">
        <v>20</v>
      </c>
      <c r="AH27" s="52">
        <v>68</v>
      </c>
      <c r="AI27" s="50">
        <v>61</v>
      </c>
      <c r="AJ27" s="51">
        <v>17</v>
      </c>
      <c r="AK27" s="52">
        <v>44</v>
      </c>
      <c r="AL27" s="50">
        <v>25</v>
      </c>
      <c r="AM27" s="51">
        <v>10</v>
      </c>
      <c r="AN27" s="52">
        <v>15</v>
      </c>
      <c r="AO27" s="50">
        <v>22</v>
      </c>
      <c r="AP27" s="51">
        <v>8</v>
      </c>
      <c r="AQ27" s="52">
        <v>14</v>
      </c>
      <c r="AR27" s="50">
        <v>40</v>
      </c>
      <c r="AS27" s="51">
        <v>9</v>
      </c>
      <c r="AT27" s="52">
        <v>31</v>
      </c>
      <c r="AU27" s="50">
        <v>20</v>
      </c>
      <c r="AV27" s="51">
        <v>4</v>
      </c>
      <c r="AW27" s="52">
        <v>16</v>
      </c>
      <c r="AX27" s="50">
        <v>106</v>
      </c>
      <c r="AY27" s="51">
        <v>34</v>
      </c>
      <c r="AZ27" s="52">
        <v>72</v>
      </c>
      <c r="BA27" s="50">
        <v>29</v>
      </c>
      <c r="BB27" s="51">
        <v>7</v>
      </c>
      <c r="BC27" s="52">
        <v>22</v>
      </c>
      <c r="BD27" s="50">
        <v>30</v>
      </c>
      <c r="BE27" s="51">
        <v>11</v>
      </c>
      <c r="BF27" s="52">
        <v>19</v>
      </c>
      <c r="BG27" s="50">
        <v>17</v>
      </c>
      <c r="BH27" s="51">
        <v>5</v>
      </c>
      <c r="BI27" s="52">
        <v>12</v>
      </c>
      <c r="BJ27" s="50">
        <v>22</v>
      </c>
      <c r="BK27" s="51">
        <v>5</v>
      </c>
      <c r="BL27" s="52">
        <v>17</v>
      </c>
      <c r="BM27" s="50">
        <v>50</v>
      </c>
      <c r="BN27" s="51">
        <v>12</v>
      </c>
      <c r="BO27" s="52">
        <v>38</v>
      </c>
      <c r="BP27" s="50">
        <v>60</v>
      </c>
      <c r="BQ27" s="51">
        <v>20</v>
      </c>
      <c r="BR27" s="52">
        <v>40</v>
      </c>
      <c r="BS27" s="50">
        <v>95</v>
      </c>
      <c r="BT27" s="51">
        <v>29</v>
      </c>
      <c r="BU27" s="52">
        <v>66</v>
      </c>
      <c r="BV27" s="50">
        <v>56</v>
      </c>
      <c r="BW27" s="51">
        <v>18</v>
      </c>
      <c r="BX27" s="53">
        <v>38</v>
      </c>
      <c r="BY27" s="50">
        <v>35</v>
      </c>
      <c r="BZ27" s="51">
        <v>10</v>
      </c>
      <c r="CA27" s="52">
        <v>25</v>
      </c>
      <c r="CB27" s="50">
        <v>75</v>
      </c>
      <c r="CC27" s="51">
        <v>26</v>
      </c>
      <c r="CD27" s="52">
        <v>49</v>
      </c>
      <c r="CE27" s="50">
        <v>29</v>
      </c>
      <c r="CF27" s="51">
        <v>8</v>
      </c>
      <c r="CG27" s="52">
        <v>21</v>
      </c>
      <c r="CH27" s="50">
        <v>26</v>
      </c>
      <c r="CI27" s="51">
        <v>8</v>
      </c>
      <c r="CJ27" s="52">
        <v>18</v>
      </c>
      <c r="CK27" s="50">
        <v>4</v>
      </c>
      <c r="CL27" s="51">
        <v>1</v>
      </c>
      <c r="CM27" s="53">
        <v>3</v>
      </c>
      <c r="CN27" s="50">
        <v>98</v>
      </c>
      <c r="CO27" s="51">
        <v>26</v>
      </c>
      <c r="CP27" s="52">
        <v>72</v>
      </c>
      <c r="CR27" s="50">
        <v>1889</v>
      </c>
      <c r="CS27" s="51">
        <v>527</v>
      </c>
      <c r="CT27" s="52">
        <v>1362</v>
      </c>
      <c r="CU27" s="50">
        <v>988</v>
      </c>
      <c r="CV27" s="51">
        <v>288</v>
      </c>
      <c r="CW27" s="52">
        <v>700</v>
      </c>
      <c r="CX27" s="75">
        <v>88</v>
      </c>
      <c r="CY27" s="76">
        <v>20</v>
      </c>
      <c r="CZ27" s="77">
        <v>68</v>
      </c>
      <c r="DA27" s="75">
        <v>108</v>
      </c>
      <c r="DB27" s="76">
        <v>35</v>
      </c>
      <c r="DC27" s="77">
        <v>73</v>
      </c>
      <c r="DD27" s="75">
        <v>166</v>
      </c>
      <c r="DE27" s="76">
        <v>47</v>
      </c>
      <c r="DF27" s="77">
        <v>119</v>
      </c>
      <c r="DG27" s="75">
        <v>208</v>
      </c>
      <c r="DH27" s="76">
        <v>60</v>
      </c>
      <c r="DI27" s="77">
        <v>148</v>
      </c>
      <c r="DJ27" s="75">
        <v>186</v>
      </c>
      <c r="DK27" s="76">
        <v>57</v>
      </c>
      <c r="DL27" s="77">
        <v>129</v>
      </c>
      <c r="DM27" s="75">
        <v>232</v>
      </c>
      <c r="DN27" s="76">
        <v>69</v>
      </c>
      <c r="DO27" s="77">
        <v>163</v>
      </c>
    </row>
    <row r="28" spans="1:119" ht="21" customHeight="1">
      <c r="A28" s="11" t="s">
        <v>53</v>
      </c>
      <c r="B28" s="50">
        <v>435</v>
      </c>
      <c r="C28" s="51">
        <v>108</v>
      </c>
      <c r="D28" s="52">
        <v>327</v>
      </c>
      <c r="E28" s="50">
        <v>106</v>
      </c>
      <c r="F28" s="51">
        <v>21</v>
      </c>
      <c r="G28" s="52">
        <v>85</v>
      </c>
      <c r="H28" s="50">
        <v>35</v>
      </c>
      <c r="I28" s="51">
        <v>10</v>
      </c>
      <c r="J28" s="52">
        <v>25</v>
      </c>
      <c r="K28" s="50">
        <v>25</v>
      </c>
      <c r="L28" s="51">
        <v>5</v>
      </c>
      <c r="M28" s="52">
        <v>20</v>
      </c>
      <c r="N28" s="50">
        <v>11</v>
      </c>
      <c r="O28" s="51">
        <v>4</v>
      </c>
      <c r="P28" s="52">
        <v>7</v>
      </c>
      <c r="Q28" s="50">
        <v>12</v>
      </c>
      <c r="R28" s="51">
        <v>3</v>
      </c>
      <c r="S28" s="52">
        <v>9</v>
      </c>
      <c r="T28" s="50">
        <v>48</v>
      </c>
      <c r="U28" s="51">
        <v>13</v>
      </c>
      <c r="V28" s="52">
        <v>35</v>
      </c>
      <c r="W28" s="50">
        <v>23</v>
      </c>
      <c r="X28" s="51">
        <v>8</v>
      </c>
      <c r="Y28" s="52">
        <v>15</v>
      </c>
      <c r="Z28" s="50">
        <v>24</v>
      </c>
      <c r="AA28" s="51">
        <v>5</v>
      </c>
      <c r="AB28" s="52">
        <v>19</v>
      </c>
      <c r="AC28" s="50">
        <v>5</v>
      </c>
      <c r="AD28" s="51">
        <v>1</v>
      </c>
      <c r="AE28" s="52">
        <v>4</v>
      </c>
      <c r="AF28" s="50">
        <v>15</v>
      </c>
      <c r="AG28" s="51">
        <v>5</v>
      </c>
      <c r="AH28" s="52">
        <v>10</v>
      </c>
      <c r="AI28" s="50">
        <v>12</v>
      </c>
      <c r="AJ28" s="51">
        <v>3</v>
      </c>
      <c r="AK28" s="52">
        <v>9</v>
      </c>
      <c r="AL28" s="50">
        <v>1</v>
      </c>
      <c r="AM28" s="51">
        <v>0</v>
      </c>
      <c r="AN28" s="52">
        <v>1</v>
      </c>
      <c r="AO28" s="50">
        <v>3</v>
      </c>
      <c r="AP28" s="51">
        <v>0</v>
      </c>
      <c r="AQ28" s="52">
        <v>3</v>
      </c>
      <c r="AR28" s="50">
        <v>5</v>
      </c>
      <c r="AS28" s="51">
        <v>3</v>
      </c>
      <c r="AT28" s="52">
        <v>2</v>
      </c>
      <c r="AU28" s="50">
        <v>0</v>
      </c>
      <c r="AV28" s="51">
        <v>0</v>
      </c>
      <c r="AW28" s="52">
        <v>0</v>
      </c>
      <c r="AX28" s="50">
        <v>15</v>
      </c>
      <c r="AY28" s="51">
        <v>5</v>
      </c>
      <c r="AZ28" s="52">
        <v>10</v>
      </c>
      <c r="BA28" s="50">
        <v>6</v>
      </c>
      <c r="BB28" s="51">
        <v>0</v>
      </c>
      <c r="BC28" s="52">
        <v>6</v>
      </c>
      <c r="BD28" s="50">
        <v>5</v>
      </c>
      <c r="BE28" s="51">
        <v>2</v>
      </c>
      <c r="BF28" s="52">
        <v>3</v>
      </c>
      <c r="BG28" s="50">
        <v>5</v>
      </c>
      <c r="BH28" s="51">
        <v>2</v>
      </c>
      <c r="BI28" s="52">
        <v>3</v>
      </c>
      <c r="BJ28" s="50">
        <v>5</v>
      </c>
      <c r="BK28" s="51">
        <v>1</v>
      </c>
      <c r="BL28" s="52">
        <v>4</v>
      </c>
      <c r="BM28" s="50">
        <v>3</v>
      </c>
      <c r="BN28" s="51">
        <v>2</v>
      </c>
      <c r="BO28" s="52">
        <v>1</v>
      </c>
      <c r="BP28" s="50">
        <v>9</v>
      </c>
      <c r="BQ28" s="51">
        <v>1</v>
      </c>
      <c r="BR28" s="52">
        <v>8</v>
      </c>
      <c r="BS28" s="50">
        <v>11</v>
      </c>
      <c r="BT28" s="51">
        <v>4</v>
      </c>
      <c r="BU28" s="52">
        <v>7</v>
      </c>
      <c r="BV28" s="50">
        <v>8</v>
      </c>
      <c r="BW28" s="51">
        <v>1</v>
      </c>
      <c r="BX28" s="53">
        <v>7</v>
      </c>
      <c r="BY28" s="50">
        <v>11</v>
      </c>
      <c r="BZ28" s="51">
        <v>4</v>
      </c>
      <c r="CA28" s="52">
        <v>7</v>
      </c>
      <c r="CB28" s="50">
        <v>11</v>
      </c>
      <c r="CC28" s="51">
        <v>1</v>
      </c>
      <c r="CD28" s="52">
        <v>10</v>
      </c>
      <c r="CE28" s="50">
        <v>4</v>
      </c>
      <c r="CF28" s="51">
        <v>2</v>
      </c>
      <c r="CG28" s="52">
        <v>2</v>
      </c>
      <c r="CH28" s="50">
        <v>5</v>
      </c>
      <c r="CI28" s="51">
        <v>2</v>
      </c>
      <c r="CJ28" s="52">
        <v>3</v>
      </c>
      <c r="CK28" s="50">
        <v>1</v>
      </c>
      <c r="CL28" s="51">
        <v>0</v>
      </c>
      <c r="CM28" s="53">
        <v>1</v>
      </c>
      <c r="CN28" s="50">
        <v>11</v>
      </c>
      <c r="CO28" s="51">
        <v>0</v>
      </c>
      <c r="CP28" s="52">
        <v>11</v>
      </c>
      <c r="CR28" s="50">
        <v>289</v>
      </c>
      <c r="CS28" s="51">
        <v>70</v>
      </c>
      <c r="CT28" s="52">
        <v>219</v>
      </c>
      <c r="CU28" s="50">
        <v>146</v>
      </c>
      <c r="CV28" s="51">
        <v>38</v>
      </c>
      <c r="CW28" s="52">
        <v>108</v>
      </c>
      <c r="CX28" s="75">
        <v>15</v>
      </c>
      <c r="CY28" s="76">
        <v>5</v>
      </c>
      <c r="CZ28" s="77">
        <v>10</v>
      </c>
      <c r="DA28" s="75">
        <v>16</v>
      </c>
      <c r="DB28" s="76">
        <v>3</v>
      </c>
      <c r="DC28" s="77">
        <v>13</v>
      </c>
      <c r="DD28" s="75">
        <v>20</v>
      </c>
      <c r="DE28" s="76">
        <v>8</v>
      </c>
      <c r="DF28" s="77">
        <v>12</v>
      </c>
      <c r="DG28" s="75">
        <v>33</v>
      </c>
      <c r="DH28" s="76">
        <v>8</v>
      </c>
      <c r="DI28" s="77">
        <v>25</v>
      </c>
      <c r="DJ28" s="75">
        <v>30</v>
      </c>
      <c r="DK28" s="76">
        <v>9</v>
      </c>
      <c r="DL28" s="77">
        <v>21</v>
      </c>
      <c r="DM28" s="75">
        <v>32</v>
      </c>
      <c r="DN28" s="76">
        <v>5</v>
      </c>
      <c r="DO28" s="77">
        <v>27</v>
      </c>
    </row>
    <row r="29" spans="1:119" ht="21" customHeight="1">
      <c r="A29" s="11" t="s">
        <v>54</v>
      </c>
      <c r="B29" s="50">
        <v>36</v>
      </c>
      <c r="C29" s="51">
        <v>8</v>
      </c>
      <c r="D29" s="52">
        <v>28</v>
      </c>
      <c r="E29" s="50">
        <v>9</v>
      </c>
      <c r="F29" s="51">
        <v>2</v>
      </c>
      <c r="G29" s="52">
        <v>7</v>
      </c>
      <c r="H29" s="50">
        <v>3</v>
      </c>
      <c r="I29" s="51">
        <v>1</v>
      </c>
      <c r="J29" s="52">
        <v>2</v>
      </c>
      <c r="K29" s="50">
        <v>1</v>
      </c>
      <c r="L29" s="51">
        <v>0</v>
      </c>
      <c r="M29" s="52">
        <v>1</v>
      </c>
      <c r="N29" s="50">
        <v>2</v>
      </c>
      <c r="O29" s="51">
        <v>1</v>
      </c>
      <c r="P29" s="52">
        <v>1</v>
      </c>
      <c r="Q29" s="50">
        <v>0</v>
      </c>
      <c r="R29" s="51">
        <v>0</v>
      </c>
      <c r="S29" s="52">
        <v>0</v>
      </c>
      <c r="T29" s="50">
        <v>2</v>
      </c>
      <c r="U29" s="51">
        <v>0</v>
      </c>
      <c r="V29" s="52">
        <v>2</v>
      </c>
      <c r="W29" s="50">
        <v>1</v>
      </c>
      <c r="X29" s="51">
        <v>0</v>
      </c>
      <c r="Y29" s="52">
        <v>1</v>
      </c>
      <c r="Z29" s="50">
        <v>1</v>
      </c>
      <c r="AA29" s="51">
        <v>0</v>
      </c>
      <c r="AB29" s="52">
        <v>1</v>
      </c>
      <c r="AC29" s="50">
        <v>0</v>
      </c>
      <c r="AD29" s="51">
        <v>0</v>
      </c>
      <c r="AE29" s="52">
        <v>0</v>
      </c>
      <c r="AF29" s="50">
        <v>2</v>
      </c>
      <c r="AG29" s="51">
        <v>0</v>
      </c>
      <c r="AH29" s="52">
        <v>2</v>
      </c>
      <c r="AI29" s="50">
        <v>2</v>
      </c>
      <c r="AJ29" s="51">
        <v>0</v>
      </c>
      <c r="AK29" s="52">
        <v>2</v>
      </c>
      <c r="AL29" s="50">
        <v>0</v>
      </c>
      <c r="AM29" s="51">
        <v>0</v>
      </c>
      <c r="AN29" s="52">
        <v>0</v>
      </c>
      <c r="AO29" s="50">
        <v>0</v>
      </c>
      <c r="AP29" s="51">
        <v>0</v>
      </c>
      <c r="AQ29" s="52">
        <v>0</v>
      </c>
      <c r="AR29" s="50">
        <v>0</v>
      </c>
      <c r="AS29" s="51">
        <v>0</v>
      </c>
      <c r="AT29" s="52">
        <v>0</v>
      </c>
      <c r="AU29" s="50">
        <v>0</v>
      </c>
      <c r="AV29" s="51">
        <v>0</v>
      </c>
      <c r="AW29" s="52">
        <v>0</v>
      </c>
      <c r="AX29" s="50">
        <v>0</v>
      </c>
      <c r="AY29" s="51">
        <v>0</v>
      </c>
      <c r="AZ29" s="52">
        <v>0</v>
      </c>
      <c r="BA29" s="50">
        <v>1</v>
      </c>
      <c r="BB29" s="51">
        <v>0</v>
      </c>
      <c r="BC29" s="52">
        <v>1</v>
      </c>
      <c r="BD29" s="50">
        <v>0</v>
      </c>
      <c r="BE29" s="51">
        <v>0</v>
      </c>
      <c r="BF29" s="52">
        <v>0</v>
      </c>
      <c r="BG29" s="50">
        <v>1</v>
      </c>
      <c r="BH29" s="51">
        <v>1</v>
      </c>
      <c r="BI29" s="52">
        <v>0</v>
      </c>
      <c r="BJ29" s="50">
        <v>0</v>
      </c>
      <c r="BK29" s="51">
        <v>0</v>
      </c>
      <c r="BL29" s="52">
        <v>0</v>
      </c>
      <c r="BM29" s="50">
        <v>0</v>
      </c>
      <c r="BN29" s="51">
        <v>0</v>
      </c>
      <c r="BO29" s="52">
        <v>0</v>
      </c>
      <c r="BP29" s="50">
        <v>2</v>
      </c>
      <c r="BQ29" s="51">
        <v>2</v>
      </c>
      <c r="BR29" s="52">
        <v>0</v>
      </c>
      <c r="BS29" s="50">
        <v>1</v>
      </c>
      <c r="BT29" s="51">
        <v>1</v>
      </c>
      <c r="BU29" s="52">
        <v>0</v>
      </c>
      <c r="BV29" s="50">
        <v>1</v>
      </c>
      <c r="BW29" s="51">
        <v>0</v>
      </c>
      <c r="BX29" s="53">
        <v>1</v>
      </c>
      <c r="BY29" s="50">
        <v>0</v>
      </c>
      <c r="BZ29" s="51">
        <v>0</v>
      </c>
      <c r="CA29" s="52">
        <v>0</v>
      </c>
      <c r="CB29" s="50">
        <v>1</v>
      </c>
      <c r="CC29" s="51">
        <v>0</v>
      </c>
      <c r="CD29" s="52">
        <v>1</v>
      </c>
      <c r="CE29" s="50">
        <v>0</v>
      </c>
      <c r="CF29" s="51">
        <v>0</v>
      </c>
      <c r="CG29" s="52">
        <v>0</v>
      </c>
      <c r="CH29" s="50">
        <v>0</v>
      </c>
      <c r="CI29" s="51">
        <v>0</v>
      </c>
      <c r="CJ29" s="52">
        <v>0</v>
      </c>
      <c r="CK29" s="50">
        <v>0</v>
      </c>
      <c r="CL29" s="51">
        <v>0</v>
      </c>
      <c r="CM29" s="53">
        <v>0</v>
      </c>
      <c r="CN29" s="50">
        <v>6</v>
      </c>
      <c r="CO29" s="51">
        <v>0</v>
      </c>
      <c r="CP29" s="52">
        <v>6</v>
      </c>
      <c r="CR29" s="50">
        <v>19</v>
      </c>
      <c r="CS29" s="51">
        <v>4</v>
      </c>
      <c r="CT29" s="52">
        <v>15</v>
      </c>
      <c r="CU29" s="50">
        <v>17</v>
      </c>
      <c r="CV29" s="51">
        <v>4</v>
      </c>
      <c r="CW29" s="52">
        <v>13</v>
      </c>
      <c r="CX29" s="75">
        <v>2</v>
      </c>
      <c r="CY29" s="76">
        <v>0</v>
      </c>
      <c r="CZ29" s="77">
        <v>2</v>
      </c>
      <c r="DA29" s="75">
        <v>2</v>
      </c>
      <c r="DB29" s="76">
        <v>0</v>
      </c>
      <c r="DC29" s="77">
        <v>2</v>
      </c>
      <c r="DD29" s="75">
        <v>0</v>
      </c>
      <c r="DE29" s="76">
        <v>0</v>
      </c>
      <c r="DF29" s="77">
        <v>0</v>
      </c>
      <c r="DG29" s="75">
        <v>4</v>
      </c>
      <c r="DH29" s="76">
        <v>3</v>
      </c>
      <c r="DI29" s="77">
        <v>1</v>
      </c>
      <c r="DJ29" s="75">
        <v>2</v>
      </c>
      <c r="DK29" s="76">
        <v>1</v>
      </c>
      <c r="DL29" s="77">
        <v>1</v>
      </c>
      <c r="DM29" s="75">
        <v>7</v>
      </c>
      <c r="DN29" s="76">
        <v>0</v>
      </c>
      <c r="DO29" s="77">
        <v>7</v>
      </c>
    </row>
    <row r="30" spans="1:119" ht="21" customHeight="1">
      <c r="A30" s="15" t="s">
        <v>55</v>
      </c>
      <c r="B30" s="54">
        <v>773</v>
      </c>
      <c r="C30" s="55">
        <v>461</v>
      </c>
      <c r="D30" s="56">
        <v>312</v>
      </c>
      <c r="E30" s="54">
        <v>532</v>
      </c>
      <c r="F30" s="55">
        <v>321</v>
      </c>
      <c r="G30" s="56">
        <v>211</v>
      </c>
      <c r="H30" s="54">
        <v>2</v>
      </c>
      <c r="I30" s="55">
        <v>1</v>
      </c>
      <c r="J30" s="56">
        <v>1</v>
      </c>
      <c r="K30" s="54">
        <v>0</v>
      </c>
      <c r="L30" s="55">
        <v>0</v>
      </c>
      <c r="M30" s="56">
        <v>0</v>
      </c>
      <c r="N30" s="54">
        <v>0</v>
      </c>
      <c r="O30" s="55">
        <v>0</v>
      </c>
      <c r="P30" s="56">
        <v>0</v>
      </c>
      <c r="Q30" s="54">
        <v>0</v>
      </c>
      <c r="R30" s="55">
        <v>0</v>
      </c>
      <c r="S30" s="56">
        <v>0</v>
      </c>
      <c r="T30" s="54">
        <v>60</v>
      </c>
      <c r="U30" s="55">
        <v>36</v>
      </c>
      <c r="V30" s="56">
        <v>24</v>
      </c>
      <c r="W30" s="54">
        <v>37</v>
      </c>
      <c r="X30" s="55">
        <v>24</v>
      </c>
      <c r="Y30" s="56">
        <v>13</v>
      </c>
      <c r="Z30" s="54">
        <v>3</v>
      </c>
      <c r="AA30" s="55">
        <v>2</v>
      </c>
      <c r="AB30" s="56">
        <v>1</v>
      </c>
      <c r="AC30" s="54">
        <v>119</v>
      </c>
      <c r="AD30" s="55">
        <v>61</v>
      </c>
      <c r="AE30" s="56">
        <v>58</v>
      </c>
      <c r="AF30" s="54">
        <v>0</v>
      </c>
      <c r="AG30" s="55">
        <v>0</v>
      </c>
      <c r="AH30" s="56">
        <v>0</v>
      </c>
      <c r="AI30" s="54">
        <v>0</v>
      </c>
      <c r="AJ30" s="55">
        <v>0</v>
      </c>
      <c r="AK30" s="56">
        <v>0</v>
      </c>
      <c r="AL30" s="54">
        <v>1</v>
      </c>
      <c r="AM30" s="55">
        <v>1</v>
      </c>
      <c r="AN30" s="56">
        <v>0</v>
      </c>
      <c r="AO30" s="54">
        <v>0</v>
      </c>
      <c r="AP30" s="55">
        <v>0</v>
      </c>
      <c r="AQ30" s="56">
        <v>0</v>
      </c>
      <c r="AR30" s="54">
        <v>0</v>
      </c>
      <c r="AS30" s="55">
        <v>0</v>
      </c>
      <c r="AT30" s="56">
        <v>0</v>
      </c>
      <c r="AU30" s="54">
        <v>0</v>
      </c>
      <c r="AV30" s="55">
        <v>0</v>
      </c>
      <c r="AW30" s="56">
        <v>0</v>
      </c>
      <c r="AX30" s="54">
        <v>2</v>
      </c>
      <c r="AY30" s="55">
        <v>0</v>
      </c>
      <c r="AZ30" s="56">
        <v>2</v>
      </c>
      <c r="BA30" s="54">
        <v>0</v>
      </c>
      <c r="BB30" s="55">
        <v>0</v>
      </c>
      <c r="BC30" s="56">
        <v>0</v>
      </c>
      <c r="BD30" s="54">
        <v>0</v>
      </c>
      <c r="BE30" s="55">
        <v>0</v>
      </c>
      <c r="BF30" s="56">
        <v>0</v>
      </c>
      <c r="BG30" s="54">
        <v>0</v>
      </c>
      <c r="BH30" s="55">
        <v>0</v>
      </c>
      <c r="BI30" s="56">
        <v>0</v>
      </c>
      <c r="BJ30" s="54">
        <v>0</v>
      </c>
      <c r="BK30" s="55">
        <v>0</v>
      </c>
      <c r="BL30" s="56">
        <v>0</v>
      </c>
      <c r="BM30" s="54">
        <v>0</v>
      </c>
      <c r="BN30" s="55">
        <v>0</v>
      </c>
      <c r="BO30" s="56">
        <v>0</v>
      </c>
      <c r="BP30" s="54">
        <v>0</v>
      </c>
      <c r="BQ30" s="55">
        <v>0</v>
      </c>
      <c r="BR30" s="56">
        <v>0</v>
      </c>
      <c r="BS30" s="54">
        <v>1</v>
      </c>
      <c r="BT30" s="55">
        <v>1</v>
      </c>
      <c r="BU30" s="56">
        <v>0</v>
      </c>
      <c r="BV30" s="54">
        <v>5</v>
      </c>
      <c r="BW30" s="55">
        <v>4</v>
      </c>
      <c r="BX30" s="57">
        <v>1</v>
      </c>
      <c r="BY30" s="54">
        <v>0</v>
      </c>
      <c r="BZ30" s="55">
        <v>0</v>
      </c>
      <c r="CA30" s="56">
        <v>0</v>
      </c>
      <c r="CB30" s="54">
        <v>6</v>
      </c>
      <c r="CC30" s="55">
        <v>6</v>
      </c>
      <c r="CD30" s="56">
        <v>0</v>
      </c>
      <c r="CE30" s="54">
        <v>0</v>
      </c>
      <c r="CF30" s="55">
        <v>0</v>
      </c>
      <c r="CG30" s="56">
        <v>0</v>
      </c>
      <c r="CH30" s="54">
        <v>0</v>
      </c>
      <c r="CI30" s="55">
        <v>0</v>
      </c>
      <c r="CJ30" s="56">
        <v>0</v>
      </c>
      <c r="CK30" s="54">
        <v>0</v>
      </c>
      <c r="CL30" s="55">
        <v>0</v>
      </c>
      <c r="CM30" s="57">
        <v>0</v>
      </c>
      <c r="CN30" s="54">
        <v>5</v>
      </c>
      <c r="CO30" s="55">
        <v>4</v>
      </c>
      <c r="CP30" s="56">
        <v>1</v>
      </c>
      <c r="CR30" s="54">
        <v>753</v>
      </c>
      <c r="CS30" s="55">
        <v>445</v>
      </c>
      <c r="CT30" s="56">
        <v>308</v>
      </c>
      <c r="CU30" s="54">
        <v>20</v>
      </c>
      <c r="CV30" s="55">
        <v>16</v>
      </c>
      <c r="CW30" s="56">
        <v>4</v>
      </c>
      <c r="CX30" s="78">
        <v>0</v>
      </c>
      <c r="CY30" s="79">
        <v>0</v>
      </c>
      <c r="CZ30" s="80">
        <v>0</v>
      </c>
      <c r="DA30" s="78">
        <v>1</v>
      </c>
      <c r="DB30" s="79">
        <v>1</v>
      </c>
      <c r="DC30" s="80">
        <v>0</v>
      </c>
      <c r="DD30" s="78">
        <v>2</v>
      </c>
      <c r="DE30" s="79">
        <v>0</v>
      </c>
      <c r="DF30" s="80">
        <v>2</v>
      </c>
      <c r="DG30" s="78">
        <v>0</v>
      </c>
      <c r="DH30" s="79">
        <v>0</v>
      </c>
      <c r="DI30" s="80">
        <v>0</v>
      </c>
      <c r="DJ30" s="78">
        <v>6</v>
      </c>
      <c r="DK30" s="79">
        <v>5</v>
      </c>
      <c r="DL30" s="80">
        <v>1</v>
      </c>
      <c r="DM30" s="78">
        <v>11</v>
      </c>
      <c r="DN30" s="79">
        <v>10</v>
      </c>
      <c r="DO30" s="80">
        <v>1</v>
      </c>
    </row>
  </sheetData>
  <mergeCells count="39">
    <mergeCell ref="Q6:S6"/>
    <mergeCell ref="B6:D6"/>
    <mergeCell ref="E6:G6"/>
    <mergeCell ref="H6:J6"/>
    <mergeCell ref="K6:M6"/>
    <mergeCell ref="N6:P6"/>
    <mergeCell ref="BA6:BC6"/>
    <mergeCell ref="T6:V6"/>
    <mergeCell ref="W6:Y6"/>
    <mergeCell ref="Z6:AB6"/>
    <mergeCell ref="AC6:AE6"/>
    <mergeCell ref="AF6:AH6"/>
    <mergeCell ref="AI6:AK6"/>
    <mergeCell ref="AL6:AN6"/>
    <mergeCell ref="AO6:AQ6"/>
    <mergeCell ref="AR6:AT6"/>
    <mergeCell ref="AU6:AW6"/>
    <mergeCell ref="AX6:AZ6"/>
    <mergeCell ref="CK6:CM6"/>
    <mergeCell ref="BD6:BF6"/>
    <mergeCell ref="BG6:BI6"/>
    <mergeCell ref="BJ6:BL6"/>
    <mergeCell ref="BM6:BO6"/>
    <mergeCell ref="BP6:BR6"/>
    <mergeCell ref="BS6:BU6"/>
    <mergeCell ref="BV6:BX6"/>
    <mergeCell ref="BY6:CA6"/>
    <mergeCell ref="CB6:CD6"/>
    <mergeCell ref="CE6:CG6"/>
    <mergeCell ref="CH6:CJ6"/>
    <mergeCell ref="DG6:DI6"/>
    <mergeCell ref="DJ6:DL6"/>
    <mergeCell ref="DM6:DO6"/>
    <mergeCell ref="CN6:CP6"/>
    <mergeCell ref="CR6:CT6"/>
    <mergeCell ref="CU6:CW6"/>
    <mergeCell ref="CX6:CZ6"/>
    <mergeCell ref="DA6:DC6"/>
    <mergeCell ref="DD6:DF6"/>
  </mergeCells>
  <phoneticPr fontId="14"/>
  <pageMargins left="0.70866141732283472" right="0.70866141732283472" top="0.74803149606299213" bottom="0.74803149606299213" header="0.31496062992125984" footer="0.31496062992125984"/>
  <pageSetup paperSize="9" scale="89" fitToWidth="0" orientation="landscape" r:id="rId1"/>
  <colBreaks count="7" manualBreakCount="7">
    <brk id="10" max="1048575" man="1"/>
    <brk id="46" max="1048575" man="1"/>
    <brk id="58" max="1048575" man="1"/>
    <brk id="70" max="1048575" man="1"/>
    <brk id="82" max="29" man="1"/>
    <brk id="95" max="1048575" man="1"/>
    <brk id="10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D34"/>
  <sheetViews>
    <sheetView zoomScale="85" zoomScaleNormal="85" workbookViewId="0">
      <pane xSplit="1" ySplit="8" topLeftCell="AN9" activePane="bottomRight" state="frozen"/>
      <selection activeCell="D13" sqref="D13"/>
      <selection pane="topRight" activeCell="D13" sqref="D13"/>
      <selection pane="bottomLeft" activeCell="D13" sqref="D13"/>
      <selection pane="bottomRight" activeCell="D13" sqref="D13"/>
    </sheetView>
  </sheetViews>
  <sheetFormatPr defaultRowHeight="15.75"/>
  <cols>
    <col min="1" max="1" width="14.375" style="89" customWidth="1"/>
    <col min="2" max="2" width="10.875" style="89" bestFit="1" customWidth="1"/>
    <col min="3" max="160" width="9.125" style="89" bestFit="1" customWidth="1"/>
    <col min="161" max="16384" width="9" style="89"/>
  </cols>
  <sheetData>
    <row r="1" spans="1:160">
      <c r="B1" s="89" t="s">
        <v>26</v>
      </c>
      <c r="C1" s="89" t="s">
        <v>297</v>
      </c>
    </row>
    <row r="2" spans="1:160">
      <c r="B2" s="89" t="s">
        <v>27</v>
      </c>
      <c r="C2" s="89">
        <v>401</v>
      </c>
    </row>
    <row r="3" spans="1:160">
      <c r="B3" s="89" t="s">
        <v>28</v>
      </c>
      <c r="C3" s="89" t="s">
        <v>299</v>
      </c>
    </row>
    <row r="4" spans="1:160">
      <c r="B4" s="89" t="s">
        <v>29</v>
      </c>
      <c r="C4" s="89" t="s">
        <v>298</v>
      </c>
      <c r="D4" s="89" t="s">
        <v>30</v>
      </c>
    </row>
    <row r="6" spans="1:160">
      <c r="A6" s="90"/>
      <c r="B6" s="192" t="s">
        <v>175</v>
      </c>
      <c r="C6" s="193" t="s">
        <v>57</v>
      </c>
      <c r="D6" s="193" t="s">
        <v>57</v>
      </c>
      <c r="E6" s="192" t="s">
        <v>176</v>
      </c>
      <c r="F6" s="193" t="s">
        <v>57</v>
      </c>
      <c r="G6" s="193" t="s">
        <v>57</v>
      </c>
      <c r="H6" s="192" t="s">
        <v>177</v>
      </c>
      <c r="I6" s="193" t="s">
        <v>57</v>
      </c>
      <c r="J6" s="193" t="s">
        <v>57</v>
      </c>
      <c r="K6" s="192" t="s">
        <v>178</v>
      </c>
      <c r="L6" s="193" t="s">
        <v>57</v>
      </c>
      <c r="M6" s="193" t="s">
        <v>57</v>
      </c>
      <c r="N6" s="192" t="s">
        <v>179</v>
      </c>
      <c r="O6" s="193" t="s">
        <v>57</v>
      </c>
      <c r="P6" s="193" t="s">
        <v>57</v>
      </c>
      <c r="Q6" s="192" t="s">
        <v>180</v>
      </c>
      <c r="R6" s="193" t="s">
        <v>57</v>
      </c>
      <c r="S6" s="193" t="s">
        <v>57</v>
      </c>
      <c r="T6" s="192" t="s">
        <v>181</v>
      </c>
      <c r="U6" s="193" t="s">
        <v>57</v>
      </c>
      <c r="V6" s="193" t="s">
        <v>57</v>
      </c>
      <c r="W6" s="192" t="s">
        <v>182</v>
      </c>
      <c r="X6" s="193" t="s">
        <v>57</v>
      </c>
      <c r="Y6" s="193" t="s">
        <v>57</v>
      </c>
      <c r="Z6" s="192" t="s">
        <v>183</v>
      </c>
      <c r="AA6" s="193" t="s">
        <v>57</v>
      </c>
      <c r="AB6" s="193" t="s">
        <v>57</v>
      </c>
      <c r="AC6" s="192" t="s">
        <v>184</v>
      </c>
      <c r="AD6" s="193" t="s">
        <v>57</v>
      </c>
      <c r="AE6" s="193" t="s">
        <v>57</v>
      </c>
      <c r="AF6" s="192" t="s">
        <v>185</v>
      </c>
      <c r="AG6" s="193" t="s">
        <v>57</v>
      </c>
      <c r="AH6" s="193" t="s">
        <v>57</v>
      </c>
      <c r="AI6" s="192" t="s">
        <v>186</v>
      </c>
      <c r="AJ6" s="193" t="s">
        <v>57</v>
      </c>
      <c r="AK6" s="193" t="s">
        <v>57</v>
      </c>
      <c r="AL6" s="192" t="s">
        <v>187</v>
      </c>
      <c r="AM6" s="193" t="s">
        <v>57</v>
      </c>
      <c r="AN6" s="193" t="s">
        <v>57</v>
      </c>
      <c r="AO6" s="192" t="s">
        <v>188</v>
      </c>
      <c r="AP6" s="193" t="s">
        <v>57</v>
      </c>
      <c r="AQ6" s="193" t="s">
        <v>57</v>
      </c>
      <c r="AR6" s="192" t="s">
        <v>189</v>
      </c>
      <c r="AS6" s="193" t="s">
        <v>57</v>
      </c>
      <c r="AT6" s="193" t="s">
        <v>57</v>
      </c>
      <c r="AU6" s="192" t="s">
        <v>190</v>
      </c>
      <c r="AV6" s="193" t="s">
        <v>57</v>
      </c>
      <c r="AW6" s="193" t="s">
        <v>57</v>
      </c>
      <c r="AX6" s="192" t="s">
        <v>191</v>
      </c>
      <c r="AY6" s="193" t="s">
        <v>57</v>
      </c>
      <c r="AZ6" s="193" t="s">
        <v>57</v>
      </c>
      <c r="BA6" s="192" t="s">
        <v>192</v>
      </c>
      <c r="BB6" s="193" t="s">
        <v>57</v>
      </c>
      <c r="BC6" s="193" t="s">
        <v>57</v>
      </c>
      <c r="BD6" s="192" t="s">
        <v>193</v>
      </c>
      <c r="BE6" s="193" t="s">
        <v>57</v>
      </c>
      <c r="BF6" s="193" t="s">
        <v>57</v>
      </c>
      <c r="BG6" s="192" t="s">
        <v>194</v>
      </c>
      <c r="BH6" s="193" t="s">
        <v>57</v>
      </c>
      <c r="BI6" s="193" t="s">
        <v>57</v>
      </c>
      <c r="BJ6" s="192" t="s">
        <v>195</v>
      </c>
      <c r="BK6" s="193" t="s">
        <v>57</v>
      </c>
      <c r="BL6" s="193" t="s">
        <v>57</v>
      </c>
      <c r="BM6" s="192" t="s">
        <v>196</v>
      </c>
      <c r="BN6" s="193" t="s">
        <v>57</v>
      </c>
      <c r="BO6" s="193" t="s">
        <v>57</v>
      </c>
      <c r="BP6" s="192" t="s">
        <v>197</v>
      </c>
      <c r="BQ6" s="193" t="s">
        <v>57</v>
      </c>
      <c r="BR6" s="193" t="s">
        <v>57</v>
      </c>
      <c r="BS6" s="192" t="s">
        <v>198</v>
      </c>
      <c r="BT6" s="193" t="s">
        <v>57</v>
      </c>
      <c r="BU6" s="193" t="s">
        <v>57</v>
      </c>
      <c r="BV6" s="192" t="s">
        <v>199</v>
      </c>
      <c r="BW6" s="193" t="s">
        <v>57</v>
      </c>
      <c r="BX6" s="193" t="s">
        <v>57</v>
      </c>
      <c r="BY6" s="192" t="s">
        <v>200</v>
      </c>
      <c r="BZ6" s="193" t="s">
        <v>57</v>
      </c>
      <c r="CA6" s="193" t="s">
        <v>57</v>
      </c>
      <c r="CB6" s="192" t="s">
        <v>201</v>
      </c>
      <c r="CC6" s="193" t="s">
        <v>57</v>
      </c>
      <c r="CD6" s="193" t="s">
        <v>57</v>
      </c>
      <c r="CE6" s="192" t="s">
        <v>202</v>
      </c>
      <c r="CF6" s="193" t="s">
        <v>57</v>
      </c>
      <c r="CG6" s="193" t="s">
        <v>57</v>
      </c>
      <c r="CH6" s="192" t="s">
        <v>203</v>
      </c>
      <c r="CI6" s="193" t="s">
        <v>57</v>
      </c>
      <c r="CJ6" s="193" t="s">
        <v>57</v>
      </c>
      <c r="CK6" s="192" t="s">
        <v>204</v>
      </c>
      <c r="CL6" s="193" t="s">
        <v>57</v>
      </c>
      <c r="CM6" s="193" t="s">
        <v>57</v>
      </c>
      <c r="CN6" s="192" t="s">
        <v>205</v>
      </c>
      <c r="CO6" s="193" t="s">
        <v>57</v>
      </c>
      <c r="CP6" s="193" t="s">
        <v>57</v>
      </c>
      <c r="CQ6" s="192" t="s">
        <v>206</v>
      </c>
      <c r="CR6" s="193" t="s">
        <v>57</v>
      </c>
      <c r="CS6" s="193" t="s">
        <v>57</v>
      </c>
      <c r="CT6" s="192" t="s">
        <v>207</v>
      </c>
      <c r="CU6" s="193" t="s">
        <v>57</v>
      </c>
      <c r="CV6" s="193" t="s">
        <v>57</v>
      </c>
      <c r="CW6" s="192" t="s">
        <v>208</v>
      </c>
      <c r="CX6" s="193" t="s">
        <v>57</v>
      </c>
      <c r="CY6" s="193" t="s">
        <v>57</v>
      </c>
      <c r="CZ6" s="192" t="s">
        <v>209</v>
      </c>
      <c r="DA6" s="193" t="s">
        <v>57</v>
      </c>
      <c r="DB6" s="193" t="s">
        <v>57</v>
      </c>
      <c r="DC6" s="192" t="s">
        <v>210</v>
      </c>
      <c r="DD6" s="193" t="s">
        <v>57</v>
      </c>
      <c r="DE6" s="193" t="s">
        <v>57</v>
      </c>
      <c r="DF6" s="192" t="s">
        <v>211</v>
      </c>
      <c r="DG6" s="193" t="s">
        <v>57</v>
      </c>
      <c r="DH6" s="193" t="s">
        <v>57</v>
      </c>
      <c r="DI6" s="192" t="s">
        <v>212</v>
      </c>
      <c r="DJ6" s="193" t="s">
        <v>57</v>
      </c>
      <c r="DK6" s="193" t="s">
        <v>57</v>
      </c>
      <c r="DL6" s="192" t="s">
        <v>213</v>
      </c>
      <c r="DM6" s="193" t="s">
        <v>57</v>
      </c>
      <c r="DN6" s="193" t="s">
        <v>57</v>
      </c>
      <c r="DO6" s="192" t="s">
        <v>214</v>
      </c>
      <c r="DP6" s="193" t="s">
        <v>57</v>
      </c>
      <c r="DQ6" s="193" t="s">
        <v>57</v>
      </c>
      <c r="DR6" s="192" t="s">
        <v>215</v>
      </c>
      <c r="DS6" s="193" t="s">
        <v>57</v>
      </c>
      <c r="DT6" s="193" t="s">
        <v>57</v>
      </c>
      <c r="DU6" s="192" t="s">
        <v>216</v>
      </c>
      <c r="DV6" s="193" t="s">
        <v>57</v>
      </c>
      <c r="DW6" s="193" t="s">
        <v>57</v>
      </c>
      <c r="DX6" s="192" t="s">
        <v>217</v>
      </c>
      <c r="DY6" s="193" t="s">
        <v>57</v>
      </c>
      <c r="DZ6" s="193" t="s">
        <v>57</v>
      </c>
      <c r="EA6" s="192" t="s">
        <v>218</v>
      </c>
      <c r="EB6" s="193" t="s">
        <v>57</v>
      </c>
      <c r="EC6" s="193" t="s">
        <v>57</v>
      </c>
      <c r="ED6" s="192" t="s">
        <v>219</v>
      </c>
      <c r="EE6" s="193" t="s">
        <v>57</v>
      </c>
      <c r="EF6" s="193" t="s">
        <v>57</v>
      </c>
      <c r="EG6" s="192" t="s">
        <v>220</v>
      </c>
      <c r="EH6" s="193" t="s">
        <v>57</v>
      </c>
      <c r="EI6" s="193" t="s">
        <v>57</v>
      </c>
      <c r="EJ6" s="192" t="s">
        <v>221</v>
      </c>
      <c r="EK6" s="193" t="s">
        <v>57</v>
      </c>
      <c r="EL6" s="193" t="s">
        <v>57</v>
      </c>
      <c r="EM6" s="192" t="s">
        <v>222</v>
      </c>
      <c r="EN6" s="193" t="s">
        <v>57</v>
      </c>
      <c r="EO6" s="193" t="s">
        <v>57</v>
      </c>
      <c r="EP6" s="192" t="s">
        <v>223</v>
      </c>
      <c r="EQ6" s="193" t="s">
        <v>57</v>
      </c>
      <c r="ER6" s="193" t="s">
        <v>57</v>
      </c>
      <c r="ES6" s="192" t="s">
        <v>224</v>
      </c>
      <c r="ET6" s="193" t="s">
        <v>57</v>
      </c>
      <c r="EU6" s="193" t="s">
        <v>57</v>
      </c>
      <c r="EV6" s="192" t="s">
        <v>225</v>
      </c>
      <c r="EW6" s="193" t="s">
        <v>57</v>
      </c>
      <c r="EX6" s="193" t="s">
        <v>57</v>
      </c>
      <c r="EY6" s="192" t="s">
        <v>226</v>
      </c>
      <c r="EZ6" s="193" t="s">
        <v>57</v>
      </c>
      <c r="FA6" s="193" t="s">
        <v>57</v>
      </c>
      <c r="FB6" s="192" t="s">
        <v>227</v>
      </c>
      <c r="FC6" s="193" t="s">
        <v>57</v>
      </c>
      <c r="FD6" s="194" t="s">
        <v>57</v>
      </c>
    </row>
    <row r="7" spans="1:160">
      <c r="A7" s="91"/>
      <c r="B7" s="195" t="s">
        <v>56</v>
      </c>
      <c r="C7" s="196" t="s">
        <v>57</v>
      </c>
      <c r="D7" s="196" t="s">
        <v>57</v>
      </c>
      <c r="E7" s="195" t="s">
        <v>58</v>
      </c>
      <c r="F7" s="196" t="s">
        <v>57</v>
      </c>
      <c r="G7" s="196" t="s">
        <v>57</v>
      </c>
      <c r="H7" s="195" t="s">
        <v>59</v>
      </c>
      <c r="I7" s="196" t="s">
        <v>57</v>
      </c>
      <c r="J7" s="196" t="s">
        <v>57</v>
      </c>
      <c r="K7" s="195" t="s">
        <v>60</v>
      </c>
      <c r="L7" s="196" t="s">
        <v>57</v>
      </c>
      <c r="M7" s="196" t="s">
        <v>57</v>
      </c>
      <c r="N7" s="195" t="s">
        <v>61</v>
      </c>
      <c r="O7" s="196" t="s">
        <v>57</v>
      </c>
      <c r="P7" s="196" t="s">
        <v>57</v>
      </c>
      <c r="Q7" s="195" t="s">
        <v>62</v>
      </c>
      <c r="R7" s="196" t="s">
        <v>57</v>
      </c>
      <c r="S7" s="196" t="s">
        <v>57</v>
      </c>
      <c r="T7" s="195" t="s">
        <v>63</v>
      </c>
      <c r="U7" s="196" t="s">
        <v>57</v>
      </c>
      <c r="V7" s="196" t="s">
        <v>57</v>
      </c>
      <c r="W7" s="195" t="s">
        <v>64</v>
      </c>
      <c r="X7" s="196" t="s">
        <v>57</v>
      </c>
      <c r="Y7" s="196" t="s">
        <v>57</v>
      </c>
      <c r="Z7" s="195" t="s">
        <v>65</v>
      </c>
      <c r="AA7" s="196" t="s">
        <v>57</v>
      </c>
      <c r="AB7" s="196" t="s">
        <v>57</v>
      </c>
      <c r="AC7" s="195" t="s">
        <v>66</v>
      </c>
      <c r="AD7" s="196" t="s">
        <v>57</v>
      </c>
      <c r="AE7" s="196" t="s">
        <v>57</v>
      </c>
      <c r="AF7" s="195" t="s">
        <v>150</v>
      </c>
      <c r="AG7" s="196" t="s">
        <v>57</v>
      </c>
      <c r="AH7" s="196" t="s">
        <v>57</v>
      </c>
      <c r="AI7" s="195" t="s">
        <v>151</v>
      </c>
      <c r="AJ7" s="196" t="s">
        <v>57</v>
      </c>
      <c r="AK7" s="196" t="s">
        <v>57</v>
      </c>
      <c r="AL7" s="195" t="s">
        <v>152</v>
      </c>
      <c r="AM7" s="196" t="s">
        <v>57</v>
      </c>
      <c r="AN7" s="196" t="s">
        <v>57</v>
      </c>
      <c r="AO7" s="195" t="s">
        <v>153</v>
      </c>
      <c r="AP7" s="196" t="s">
        <v>57</v>
      </c>
      <c r="AQ7" s="196" t="s">
        <v>57</v>
      </c>
      <c r="AR7" s="195" t="s">
        <v>154</v>
      </c>
      <c r="AS7" s="196" t="s">
        <v>57</v>
      </c>
      <c r="AT7" s="196" t="s">
        <v>57</v>
      </c>
      <c r="AU7" s="195" t="s">
        <v>155</v>
      </c>
      <c r="AV7" s="196" t="s">
        <v>57</v>
      </c>
      <c r="AW7" s="196" t="s">
        <v>57</v>
      </c>
      <c r="AX7" s="195" t="s">
        <v>156</v>
      </c>
      <c r="AY7" s="196" t="s">
        <v>57</v>
      </c>
      <c r="AZ7" s="196" t="s">
        <v>57</v>
      </c>
      <c r="BA7" s="195" t="s">
        <v>157</v>
      </c>
      <c r="BB7" s="196" t="s">
        <v>57</v>
      </c>
      <c r="BC7" s="196" t="s">
        <v>57</v>
      </c>
      <c r="BD7" s="195" t="s">
        <v>158</v>
      </c>
      <c r="BE7" s="196" t="s">
        <v>57</v>
      </c>
      <c r="BF7" s="196" t="s">
        <v>57</v>
      </c>
      <c r="BG7" s="195" t="s">
        <v>70</v>
      </c>
      <c r="BH7" s="196" t="s">
        <v>57</v>
      </c>
      <c r="BI7" s="196" t="s">
        <v>57</v>
      </c>
      <c r="BJ7" s="195" t="s">
        <v>159</v>
      </c>
      <c r="BK7" s="196" t="s">
        <v>57</v>
      </c>
      <c r="BL7" s="196" t="s">
        <v>57</v>
      </c>
      <c r="BM7" s="195" t="s">
        <v>71</v>
      </c>
      <c r="BN7" s="196" t="s">
        <v>57</v>
      </c>
      <c r="BO7" s="196" t="s">
        <v>57</v>
      </c>
      <c r="BP7" s="195" t="s">
        <v>72</v>
      </c>
      <c r="BQ7" s="196" t="s">
        <v>57</v>
      </c>
      <c r="BR7" s="196" t="s">
        <v>57</v>
      </c>
      <c r="BS7" s="195" t="s">
        <v>160</v>
      </c>
      <c r="BT7" s="196" t="s">
        <v>57</v>
      </c>
      <c r="BU7" s="196" t="s">
        <v>57</v>
      </c>
      <c r="BV7" s="195" t="s">
        <v>73</v>
      </c>
      <c r="BW7" s="196" t="s">
        <v>57</v>
      </c>
      <c r="BX7" s="196" t="s">
        <v>57</v>
      </c>
      <c r="BY7" s="195" t="s">
        <v>74</v>
      </c>
      <c r="BZ7" s="196" t="s">
        <v>57</v>
      </c>
      <c r="CA7" s="196" t="s">
        <v>57</v>
      </c>
      <c r="CB7" s="195" t="s">
        <v>161</v>
      </c>
      <c r="CC7" s="196" t="s">
        <v>57</v>
      </c>
      <c r="CD7" s="196" t="s">
        <v>57</v>
      </c>
      <c r="CE7" s="195" t="s">
        <v>162</v>
      </c>
      <c r="CF7" s="196" t="s">
        <v>57</v>
      </c>
      <c r="CG7" s="196" t="s">
        <v>57</v>
      </c>
      <c r="CH7" s="195" t="s">
        <v>163</v>
      </c>
      <c r="CI7" s="196" t="s">
        <v>57</v>
      </c>
      <c r="CJ7" s="196" t="s">
        <v>57</v>
      </c>
      <c r="CK7" s="195" t="s">
        <v>76</v>
      </c>
      <c r="CL7" s="196" t="s">
        <v>57</v>
      </c>
      <c r="CM7" s="196" t="s">
        <v>57</v>
      </c>
      <c r="CN7" s="195" t="s">
        <v>77</v>
      </c>
      <c r="CO7" s="196" t="s">
        <v>57</v>
      </c>
      <c r="CP7" s="196" t="s">
        <v>57</v>
      </c>
      <c r="CQ7" s="195" t="s">
        <v>78</v>
      </c>
      <c r="CR7" s="196" t="s">
        <v>57</v>
      </c>
      <c r="CS7" s="196" t="s">
        <v>57</v>
      </c>
      <c r="CT7" s="195" t="s">
        <v>21</v>
      </c>
      <c r="CU7" s="196" t="s">
        <v>57</v>
      </c>
      <c r="CV7" s="196" t="s">
        <v>57</v>
      </c>
      <c r="CW7" s="195" t="s">
        <v>164</v>
      </c>
      <c r="CX7" s="196" t="s">
        <v>57</v>
      </c>
      <c r="CY7" s="196" t="s">
        <v>57</v>
      </c>
      <c r="CZ7" s="195" t="s">
        <v>165</v>
      </c>
      <c r="DA7" s="196" t="s">
        <v>57</v>
      </c>
      <c r="DB7" s="196" t="s">
        <v>57</v>
      </c>
      <c r="DC7" s="195" t="s">
        <v>166</v>
      </c>
      <c r="DD7" s="196" t="s">
        <v>57</v>
      </c>
      <c r="DE7" s="196" t="s">
        <v>57</v>
      </c>
      <c r="DF7" s="195" t="s">
        <v>167</v>
      </c>
      <c r="DG7" s="196" t="s">
        <v>57</v>
      </c>
      <c r="DH7" s="196" t="s">
        <v>57</v>
      </c>
      <c r="DI7" s="195" t="s">
        <v>168</v>
      </c>
      <c r="DJ7" s="196" t="s">
        <v>57</v>
      </c>
      <c r="DK7" s="196" t="s">
        <v>57</v>
      </c>
      <c r="DL7" s="195" t="s">
        <v>79</v>
      </c>
      <c r="DM7" s="196" t="s">
        <v>57</v>
      </c>
      <c r="DN7" s="196" t="s">
        <v>57</v>
      </c>
      <c r="DO7" s="195" t="s">
        <v>82</v>
      </c>
      <c r="DP7" s="196" t="s">
        <v>57</v>
      </c>
      <c r="DQ7" s="196" t="s">
        <v>57</v>
      </c>
      <c r="DR7" s="195" t="s">
        <v>169</v>
      </c>
      <c r="DS7" s="196" t="s">
        <v>57</v>
      </c>
      <c r="DT7" s="196" t="s">
        <v>57</v>
      </c>
      <c r="DU7" s="195" t="s">
        <v>170</v>
      </c>
      <c r="DV7" s="196" t="s">
        <v>57</v>
      </c>
      <c r="DW7" s="196" t="s">
        <v>57</v>
      </c>
      <c r="DX7" s="195" t="s">
        <v>83</v>
      </c>
      <c r="DY7" s="196" t="s">
        <v>57</v>
      </c>
      <c r="DZ7" s="196" t="s">
        <v>57</v>
      </c>
      <c r="EA7" s="195" t="s">
        <v>171</v>
      </c>
      <c r="EB7" s="196" t="s">
        <v>57</v>
      </c>
      <c r="EC7" s="196" t="s">
        <v>57</v>
      </c>
      <c r="ED7" s="195" t="s">
        <v>84</v>
      </c>
      <c r="EE7" s="196" t="s">
        <v>57</v>
      </c>
      <c r="EF7" s="196" t="s">
        <v>57</v>
      </c>
      <c r="EG7" s="195" t="s">
        <v>89</v>
      </c>
      <c r="EH7" s="196" t="s">
        <v>57</v>
      </c>
      <c r="EI7" s="196" t="s">
        <v>57</v>
      </c>
      <c r="EJ7" s="195" t="s">
        <v>85</v>
      </c>
      <c r="EK7" s="196" t="s">
        <v>57</v>
      </c>
      <c r="EL7" s="196" t="s">
        <v>57</v>
      </c>
      <c r="EM7" s="195" t="s">
        <v>86</v>
      </c>
      <c r="EN7" s="196" t="s">
        <v>57</v>
      </c>
      <c r="EO7" s="196" t="s">
        <v>57</v>
      </c>
      <c r="EP7" s="195" t="s">
        <v>172</v>
      </c>
      <c r="EQ7" s="196" t="s">
        <v>57</v>
      </c>
      <c r="ER7" s="196" t="s">
        <v>57</v>
      </c>
      <c r="ES7" s="195" t="s">
        <v>87</v>
      </c>
      <c r="ET7" s="196" t="s">
        <v>57</v>
      </c>
      <c r="EU7" s="196" t="s">
        <v>57</v>
      </c>
      <c r="EV7" s="195" t="s">
        <v>173</v>
      </c>
      <c r="EW7" s="196" t="s">
        <v>57</v>
      </c>
      <c r="EX7" s="196" t="s">
        <v>57</v>
      </c>
      <c r="EY7" s="195" t="s">
        <v>174</v>
      </c>
      <c r="EZ7" s="196" t="s">
        <v>57</v>
      </c>
      <c r="FA7" s="196" t="s">
        <v>57</v>
      </c>
      <c r="FB7" s="195" t="s">
        <v>88</v>
      </c>
      <c r="FC7" s="196" t="s">
        <v>57</v>
      </c>
      <c r="FD7" s="197" t="s">
        <v>57</v>
      </c>
    </row>
    <row r="8" spans="1:160">
      <c r="A8" s="94" t="s">
        <v>228</v>
      </c>
      <c r="B8" s="92" t="s">
        <v>229</v>
      </c>
      <c r="C8" s="92" t="s">
        <v>17</v>
      </c>
      <c r="D8" s="92" t="s">
        <v>19</v>
      </c>
      <c r="E8" s="92" t="s">
        <v>229</v>
      </c>
      <c r="F8" s="92" t="s">
        <v>17</v>
      </c>
      <c r="G8" s="92" t="s">
        <v>19</v>
      </c>
      <c r="H8" s="92" t="s">
        <v>229</v>
      </c>
      <c r="I8" s="92" t="s">
        <v>17</v>
      </c>
      <c r="J8" s="92" t="s">
        <v>19</v>
      </c>
      <c r="K8" s="92" t="s">
        <v>229</v>
      </c>
      <c r="L8" s="92" t="s">
        <v>17</v>
      </c>
      <c r="M8" s="92" t="s">
        <v>19</v>
      </c>
      <c r="N8" s="92" t="s">
        <v>229</v>
      </c>
      <c r="O8" s="92" t="s">
        <v>17</v>
      </c>
      <c r="P8" s="92" t="s">
        <v>19</v>
      </c>
      <c r="Q8" s="92" t="s">
        <v>229</v>
      </c>
      <c r="R8" s="92" t="s">
        <v>17</v>
      </c>
      <c r="S8" s="92" t="s">
        <v>19</v>
      </c>
      <c r="T8" s="92" t="s">
        <v>229</v>
      </c>
      <c r="U8" s="92" t="s">
        <v>17</v>
      </c>
      <c r="V8" s="92" t="s">
        <v>19</v>
      </c>
      <c r="W8" s="92" t="s">
        <v>229</v>
      </c>
      <c r="X8" s="92" t="s">
        <v>17</v>
      </c>
      <c r="Y8" s="92" t="s">
        <v>19</v>
      </c>
      <c r="Z8" s="92" t="s">
        <v>229</v>
      </c>
      <c r="AA8" s="92" t="s">
        <v>17</v>
      </c>
      <c r="AB8" s="92" t="s">
        <v>19</v>
      </c>
      <c r="AC8" s="92" t="s">
        <v>229</v>
      </c>
      <c r="AD8" s="92" t="s">
        <v>17</v>
      </c>
      <c r="AE8" s="92" t="s">
        <v>19</v>
      </c>
      <c r="AF8" s="92" t="s">
        <v>229</v>
      </c>
      <c r="AG8" s="92" t="s">
        <v>17</v>
      </c>
      <c r="AH8" s="92" t="s">
        <v>19</v>
      </c>
      <c r="AI8" s="92" t="s">
        <v>229</v>
      </c>
      <c r="AJ8" s="92" t="s">
        <v>17</v>
      </c>
      <c r="AK8" s="92" t="s">
        <v>19</v>
      </c>
      <c r="AL8" s="92" t="s">
        <v>229</v>
      </c>
      <c r="AM8" s="92" t="s">
        <v>17</v>
      </c>
      <c r="AN8" s="92" t="s">
        <v>19</v>
      </c>
      <c r="AO8" s="92" t="s">
        <v>229</v>
      </c>
      <c r="AP8" s="92" t="s">
        <v>17</v>
      </c>
      <c r="AQ8" s="92" t="s">
        <v>19</v>
      </c>
      <c r="AR8" s="92" t="s">
        <v>229</v>
      </c>
      <c r="AS8" s="92" t="s">
        <v>17</v>
      </c>
      <c r="AT8" s="92" t="s">
        <v>19</v>
      </c>
      <c r="AU8" s="92" t="s">
        <v>229</v>
      </c>
      <c r="AV8" s="92" t="s">
        <v>17</v>
      </c>
      <c r="AW8" s="92" t="s">
        <v>19</v>
      </c>
      <c r="AX8" s="92" t="s">
        <v>229</v>
      </c>
      <c r="AY8" s="92" t="s">
        <v>17</v>
      </c>
      <c r="AZ8" s="92" t="s">
        <v>19</v>
      </c>
      <c r="BA8" s="92" t="s">
        <v>229</v>
      </c>
      <c r="BB8" s="92" t="s">
        <v>17</v>
      </c>
      <c r="BC8" s="92" t="s">
        <v>19</v>
      </c>
      <c r="BD8" s="92" t="s">
        <v>229</v>
      </c>
      <c r="BE8" s="92" t="s">
        <v>17</v>
      </c>
      <c r="BF8" s="92" t="s">
        <v>19</v>
      </c>
      <c r="BG8" s="92" t="s">
        <v>229</v>
      </c>
      <c r="BH8" s="92" t="s">
        <v>17</v>
      </c>
      <c r="BI8" s="92" t="s">
        <v>19</v>
      </c>
      <c r="BJ8" s="92" t="s">
        <v>229</v>
      </c>
      <c r="BK8" s="92" t="s">
        <v>17</v>
      </c>
      <c r="BL8" s="92" t="s">
        <v>19</v>
      </c>
      <c r="BM8" s="92" t="s">
        <v>229</v>
      </c>
      <c r="BN8" s="92" t="s">
        <v>17</v>
      </c>
      <c r="BO8" s="92" t="s">
        <v>19</v>
      </c>
      <c r="BP8" s="92" t="s">
        <v>229</v>
      </c>
      <c r="BQ8" s="92" t="s">
        <v>17</v>
      </c>
      <c r="BR8" s="92" t="s">
        <v>19</v>
      </c>
      <c r="BS8" s="92" t="s">
        <v>229</v>
      </c>
      <c r="BT8" s="92" t="s">
        <v>17</v>
      </c>
      <c r="BU8" s="92" t="s">
        <v>19</v>
      </c>
      <c r="BV8" s="92" t="s">
        <v>229</v>
      </c>
      <c r="BW8" s="92" t="s">
        <v>17</v>
      </c>
      <c r="BX8" s="92" t="s">
        <v>19</v>
      </c>
      <c r="BY8" s="92" t="s">
        <v>229</v>
      </c>
      <c r="BZ8" s="92" t="s">
        <v>17</v>
      </c>
      <c r="CA8" s="92" t="s">
        <v>19</v>
      </c>
      <c r="CB8" s="92" t="s">
        <v>229</v>
      </c>
      <c r="CC8" s="92" t="s">
        <v>17</v>
      </c>
      <c r="CD8" s="92" t="s">
        <v>19</v>
      </c>
      <c r="CE8" s="92" t="s">
        <v>229</v>
      </c>
      <c r="CF8" s="92" t="s">
        <v>17</v>
      </c>
      <c r="CG8" s="92" t="s">
        <v>19</v>
      </c>
      <c r="CH8" s="92" t="s">
        <v>229</v>
      </c>
      <c r="CI8" s="92" t="s">
        <v>17</v>
      </c>
      <c r="CJ8" s="92" t="s">
        <v>19</v>
      </c>
      <c r="CK8" s="92" t="s">
        <v>229</v>
      </c>
      <c r="CL8" s="92" t="s">
        <v>17</v>
      </c>
      <c r="CM8" s="92" t="s">
        <v>19</v>
      </c>
      <c r="CN8" s="92" t="s">
        <v>229</v>
      </c>
      <c r="CO8" s="92" t="s">
        <v>17</v>
      </c>
      <c r="CP8" s="92" t="s">
        <v>19</v>
      </c>
      <c r="CQ8" s="92" t="s">
        <v>229</v>
      </c>
      <c r="CR8" s="92" t="s">
        <v>17</v>
      </c>
      <c r="CS8" s="92" t="s">
        <v>19</v>
      </c>
      <c r="CT8" s="92" t="s">
        <v>229</v>
      </c>
      <c r="CU8" s="92" t="s">
        <v>17</v>
      </c>
      <c r="CV8" s="92" t="s">
        <v>19</v>
      </c>
      <c r="CW8" s="92" t="s">
        <v>229</v>
      </c>
      <c r="CX8" s="92" t="s">
        <v>17</v>
      </c>
      <c r="CY8" s="92" t="s">
        <v>19</v>
      </c>
      <c r="CZ8" s="92" t="s">
        <v>229</v>
      </c>
      <c r="DA8" s="92" t="s">
        <v>17</v>
      </c>
      <c r="DB8" s="92" t="s">
        <v>19</v>
      </c>
      <c r="DC8" s="92" t="s">
        <v>229</v>
      </c>
      <c r="DD8" s="92" t="s">
        <v>17</v>
      </c>
      <c r="DE8" s="92" t="s">
        <v>19</v>
      </c>
      <c r="DF8" s="92" t="s">
        <v>229</v>
      </c>
      <c r="DG8" s="92" t="s">
        <v>17</v>
      </c>
      <c r="DH8" s="92" t="s">
        <v>19</v>
      </c>
      <c r="DI8" s="92" t="s">
        <v>229</v>
      </c>
      <c r="DJ8" s="92" t="s">
        <v>17</v>
      </c>
      <c r="DK8" s="92" t="s">
        <v>19</v>
      </c>
      <c r="DL8" s="92" t="s">
        <v>229</v>
      </c>
      <c r="DM8" s="92" t="s">
        <v>17</v>
      </c>
      <c r="DN8" s="92" t="s">
        <v>19</v>
      </c>
      <c r="DO8" s="92" t="s">
        <v>229</v>
      </c>
      <c r="DP8" s="92" t="s">
        <v>17</v>
      </c>
      <c r="DQ8" s="92" t="s">
        <v>19</v>
      </c>
      <c r="DR8" s="92" t="s">
        <v>229</v>
      </c>
      <c r="DS8" s="92" t="s">
        <v>17</v>
      </c>
      <c r="DT8" s="92" t="s">
        <v>19</v>
      </c>
      <c r="DU8" s="92" t="s">
        <v>229</v>
      </c>
      <c r="DV8" s="92" t="s">
        <v>17</v>
      </c>
      <c r="DW8" s="92" t="s">
        <v>19</v>
      </c>
      <c r="DX8" s="92" t="s">
        <v>229</v>
      </c>
      <c r="DY8" s="92" t="s">
        <v>17</v>
      </c>
      <c r="DZ8" s="92" t="s">
        <v>19</v>
      </c>
      <c r="EA8" s="92" t="s">
        <v>229</v>
      </c>
      <c r="EB8" s="92" t="s">
        <v>17</v>
      </c>
      <c r="EC8" s="92" t="s">
        <v>19</v>
      </c>
      <c r="ED8" s="92" t="s">
        <v>229</v>
      </c>
      <c r="EE8" s="92" t="s">
        <v>17</v>
      </c>
      <c r="EF8" s="92" t="s">
        <v>19</v>
      </c>
      <c r="EG8" s="92" t="s">
        <v>229</v>
      </c>
      <c r="EH8" s="92" t="s">
        <v>17</v>
      </c>
      <c r="EI8" s="92" t="s">
        <v>19</v>
      </c>
      <c r="EJ8" s="92" t="s">
        <v>229</v>
      </c>
      <c r="EK8" s="92" t="s">
        <v>17</v>
      </c>
      <c r="EL8" s="92" t="s">
        <v>19</v>
      </c>
      <c r="EM8" s="92" t="s">
        <v>229</v>
      </c>
      <c r="EN8" s="92" t="s">
        <v>17</v>
      </c>
      <c r="EO8" s="92" t="s">
        <v>19</v>
      </c>
      <c r="EP8" s="92" t="s">
        <v>229</v>
      </c>
      <c r="EQ8" s="92" t="s">
        <v>17</v>
      </c>
      <c r="ER8" s="92" t="s">
        <v>19</v>
      </c>
      <c r="ES8" s="92" t="s">
        <v>229</v>
      </c>
      <c r="ET8" s="92" t="s">
        <v>17</v>
      </c>
      <c r="EU8" s="92" t="s">
        <v>19</v>
      </c>
      <c r="EV8" s="92" t="s">
        <v>229</v>
      </c>
      <c r="EW8" s="92" t="s">
        <v>17</v>
      </c>
      <c r="EX8" s="92" t="s">
        <v>19</v>
      </c>
      <c r="EY8" s="92" t="s">
        <v>229</v>
      </c>
      <c r="EZ8" s="92" t="s">
        <v>17</v>
      </c>
      <c r="FA8" s="92" t="s">
        <v>19</v>
      </c>
      <c r="FB8" s="92" t="s">
        <v>229</v>
      </c>
      <c r="FC8" s="92" t="s">
        <v>17</v>
      </c>
      <c r="FD8" s="93" t="s">
        <v>19</v>
      </c>
    </row>
    <row r="9" spans="1:160">
      <c r="A9" s="95" t="s">
        <v>33</v>
      </c>
      <c r="B9" s="96">
        <v>1074325</v>
      </c>
      <c r="C9" s="96">
        <v>510777</v>
      </c>
      <c r="D9" s="96">
        <v>563548</v>
      </c>
      <c r="E9" s="96">
        <v>661470</v>
      </c>
      <c r="F9" s="96">
        <v>314495</v>
      </c>
      <c r="G9" s="96">
        <v>346975</v>
      </c>
      <c r="H9" s="96">
        <v>412855</v>
      </c>
      <c r="I9" s="96">
        <v>196282</v>
      </c>
      <c r="J9" s="96">
        <v>216573</v>
      </c>
      <c r="K9" s="96">
        <v>396553</v>
      </c>
      <c r="L9" s="96">
        <v>188886</v>
      </c>
      <c r="M9" s="96">
        <v>207667</v>
      </c>
      <c r="N9" s="96">
        <v>48596</v>
      </c>
      <c r="O9" s="96">
        <v>22689</v>
      </c>
      <c r="P9" s="96">
        <v>25907</v>
      </c>
      <c r="Q9" s="96">
        <v>46594</v>
      </c>
      <c r="R9" s="96">
        <v>22387</v>
      </c>
      <c r="S9" s="96">
        <v>24207</v>
      </c>
      <c r="T9" s="96">
        <v>34810</v>
      </c>
      <c r="U9" s="96">
        <v>16518</v>
      </c>
      <c r="V9" s="96">
        <v>18292</v>
      </c>
      <c r="W9" s="96">
        <v>29133</v>
      </c>
      <c r="X9" s="96">
        <v>14196</v>
      </c>
      <c r="Y9" s="96">
        <v>14937</v>
      </c>
      <c r="Z9" s="96">
        <v>69859</v>
      </c>
      <c r="AA9" s="96">
        <v>33067</v>
      </c>
      <c r="AB9" s="96">
        <v>36792</v>
      </c>
      <c r="AC9" s="96">
        <v>35925</v>
      </c>
      <c r="AD9" s="96">
        <v>16752</v>
      </c>
      <c r="AE9" s="96">
        <v>19173</v>
      </c>
      <c r="AF9" s="96">
        <v>15794</v>
      </c>
      <c r="AG9" s="96">
        <v>7540</v>
      </c>
      <c r="AH9" s="96">
        <v>8254</v>
      </c>
      <c r="AI9" s="96">
        <v>9298</v>
      </c>
      <c r="AJ9" s="96">
        <v>4365</v>
      </c>
      <c r="AK9" s="96">
        <v>4933</v>
      </c>
      <c r="AL9" s="96">
        <v>4917</v>
      </c>
      <c r="AM9" s="96">
        <v>2304</v>
      </c>
      <c r="AN9" s="96">
        <v>2613</v>
      </c>
      <c r="AO9" s="96">
        <v>13868</v>
      </c>
      <c r="AP9" s="96">
        <v>6583</v>
      </c>
      <c r="AQ9" s="96">
        <v>7285</v>
      </c>
      <c r="AR9" s="96">
        <v>16171</v>
      </c>
      <c r="AS9" s="96">
        <v>7681</v>
      </c>
      <c r="AT9" s="96">
        <v>8490</v>
      </c>
      <c r="AU9" s="96">
        <v>9377</v>
      </c>
      <c r="AV9" s="96">
        <v>4444</v>
      </c>
      <c r="AW9" s="96">
        <v>4933</v>
      </c>
      <c r="AX9" s="96">
        <v>8574</v>
      </c>
      <c r="AY9" s="96">
        <v>4085</v>
      </c>
      <c r="AZ9" s="96">
        <v>4489</v>
      </c>
      <c r="BA9" s="96">
        <v>17136</v>
      </c>
      <c r="BB9" s="96">
        <v>8251</v>
      </c>
      <c r="BC9" s="96">
        <v>8885</v>
      </c>
      <c r="BD9" s="96">
        <v>32846</v>
      </c>
      <c r="BE9" s="96">
        <v>15842</v>
      </c>
      <c r="BF9" s="96">
        <v>17004</v>
      </c>
      <c r="BG9" s="96">
        <v>22112</v>
      </c>
      <c r="BH9" s="96">
        <v>10554</v>
      </c>
      <c r="BI9" s="96">
        <v>11558</v>
      </c>
      <c r="BJ9" s="96">
        <v>15562</v>
      </c>
      <c r="BK9" s="96">
        <v>7392</v>
      </c>
      <c r="BL9" s="96">
        <v>8170</v>
      </c>
      <c r="BM9" s="96">
        <v>7076</v>
      </c>
      <c r="BN9" s="96">
        <v>3344</v>
      </c>
      <c r="BO9" s="96">
        <v>3732</v>
      </c>
      <c r="BP9" s="96">
        <v>6611</v>
      </c>
      <c r="BQ9" s="96">
        <v>3647</v>
      </c>
      <c r="BR9" s="96">
        <v>2964</v>
      </c>
      <c r="BS9" s="97">
        <v>652</v>
      </c>
      <c r="BT9" s="97">
        <v>322</v>
      </c>
      <c r="BU9" s="97">
        <v>330</v>
      </c>
      <c r="BV9" s="96">
        <v>16525</v>
      </c>
      <c r="BW9" s="96">
        <v>7798</v>
      </c>
      <c r="BX9" s="96">
        <v>8727</v>
      </c>
      <c r="BY9" s="96">
        <v>8809</v>
      </c>
      <c r="BZ9" s="96">
        <v>4181</v>
      </c>
      <c r="CA9" s="96">
        <v>4628</v>
      </c>
      <c r="CB9" s="96">
        <v>13621</v>
      </c>
      <c r="CC9" s="96">
        <v>6605</v>
      </c>
      <c r="CD9" s="96">
        <v>7016</v>
      </c>
      <c r="CE9" s="96">
        <v>10426</v>
      </c>
      <c r="CF9" s="96">
        <v>4947</v>
      </c>
      <c r="CG9" s="96">
        <v>5479</v>
      </c>
      <c r="CH9" s="96">
        <v>5823</v>
      </c>
      <c r="CI9" s="96">
        <v>2725</v>
      </c>
      <c r="CJ9" s="96">
        <v>3098</v>
      </c>
      <c r="CK9" s="96">
        <v>8920</v>
      </c>
      <c r="CL9" s="96">
        <v>4103</v>
      </c>
      <c r="CM9" s="96">
        <v>4817</v>
      </c>
      <c r="CN9" s="96">
        <v>6862</v>
      </c>
      <c r="CO9" s="96">
        <v>3243</v>
      </c>
      <c r="CP9" s="96">
        <v>3619</v>
      </c>
      <c r="CQ9" s="96">
        <v>8529</v>
      </c>
      <c r="CR9" s="96">
        <v>4087</v>
      </c>
      <c r="CS9" s="96">
        <v>4442</v>
      </c>
      <c r="CT9" s="96">
        <v>6780</v>
      </c>
      <c r="CU9" s="96">
        <v>3240</v>
      </c>
      <c r="CV9" s="96">
        <v>3540</v>
      </c>
      <c r="CW9" s="96">
        <v>2594</v>
      </c>
      <c r="CX9" s="96">
        <v>1243</v>
      </c>
      <c r="CY9" s="96">
        <v>1351</v>
      </c>
      <c r="CZ9" s="96">
        <v>2372</v>
      </c>
      <c r="DA9" s="96">
        <v>1129</v>
      </c>
      <c r="DB9" s="96">
        <v>1243</v>
      </c>
      <c r="DC9" s="96">
        <v>4847</v>
      </c>
      <c r="DD9" s="96">
        <v>2370</v>
      </c>
      <c r="DE9" s="96">
        <v>2477</v>
      </c>
      <c r="DF9" s="96">
        <v>6676</v>
      </c>
      <c r="DG9" s="96">
        <v>3227</v>
      </c>
      <c r="DH9" s="96">
        <v>3449</v>
      </c>
      <c r="DI9" s="96">
        <v>8433</v>
      </c>
      <c r="DJ9" s="96">
        <v>4048</v>
      </c>
      <c r="DK9" s="96">
        <v>4385</v>
      </c>
      <c r="DL9" s="96">
        <v>10315</v>
      </c>
      <c r="DM9" s="96">
        <v>4934</v>
      </c>
      <c r="DN9" s="96">
        <v>5381</v>
      </c>
      <c r="DO9" s="96">
        <v>19243</v>
      </c>
      <c r="DP9" s="96">
        <v>8918</v>
      </c>
      <c r="DQ9" s="96">
        <v>10325</v>
      </c>
      <c r="DR9" s="96">
        <v>4027</v>
      </c>
      <c r="DS9" s="96">
        <v>1924</v>
      </c>
      <c r="DT9" s="96">
        <v>2103</v>
      </c>
      <c r="DU9" s="96">
        <v>3181</v>
      </c>
      <c r="DV9" s="96">
        <v>1556</v>
      </c>
      <c r="DW9" s="96">
        <v>1625</v>
      </c>
      <c r="DX9" s="96">
        <v>13180</v>
      </c>
      <c r="DY9" s="96">
        <v>6398</v>
      </c>
      <c r="DZ9" s="96">
        <v>6782</v>
      </c>
      <c r="EA9" s="96">
        <v>5494</v>
      </c>
      <c r="EB9" s="96">
        <v>2613</v>
      </c>
      <c r="EC9" s="96">
        <v>2881</v>
      </c>
      <c r="ED9" s="96">
        <v>6309</v>
      </c>
      <c r="EE9" s="96">
        <v>2923</v>
      </c>
      <c r="EF9" s="96">
        <v>3386</v>
      </c>
      <c r="EG9" s="96">
        <v>17385</v>
      </c>
      <c r="EH9" s="96">
        <v>8109</v>
      </c>
      <c r="EI9" s="96">
        <v>9276</v>
      </c>
      <c r="EJ9" s="96">
        <v>20610</v>
      </c>
      <c r="EK9" s="96">
        <v>9558</v>
      </c>
      <c r="EL9" s="96">
        <v>11052</v>
      </c>
      <c r="EM9" s="96">
        <v>4098</v>
      </c>
      <c r="EN9" s="96">
        <v>1828</v>
      </c>
      <c r="EO9" s="96">
        <v>2270</v>
      </c>
      <c r="EP9" s="96">
        <v>6552</v>
      </c>
      <c r="EQ9" s="96">
        <v>2943</v>
      </c>
      <c r="ER9" s="96">
        <v>3609</v>
      </c>
      <c r="ES9" s="96">
        <v>4193</v>
      </c>
      <c r="ET9" s="96">
        <v>1935</v>
      </c>
      <c r="EU9" s="96">
        <v>2258</v>
      </c>
      <c r="EV9" s="96">
        <v>2215</v>
      </c>
      <c r="EW9" s="96">
        <v>1071</v>
      </c>
      <c r="EX9" s="96">
        <v>1144</v>
      </c>
      <c r="EY9" s="96">
        <v>4229</v>
      </c>
      <c r="EZ9" s="96">
        <v>1979</v>
      </c>
      <c r="FA9" s="96">
        <v>2250</v>
      </c>
      <c r="FB9" s="97">
        <v>613</v>
      </c>
      <c r="FC9" s="97">
        <v>293</v>
      </c>
      <c r="FD9" s="98">
        <v>320</v>
      </c>
    </row>
    <row r="10" spans="1:160">
      <c r="A10" s="95" t="s">
        <v>34</v>
      </c>
      <c r="B10" s="96">
        <v>55574</v>
      </c>
      <c r="C10" s="96">
        <v>28532</v>
      </c>
      <c r="D10" s="96">
        <v>27042</v>
      </c>
      <c r="E10" s="96">
        <v>35160</v>
      </c>
      <c r="F10" s="96">
        <v>18081</v>
      </c>
      <c r="G10" s="96">
        <v>17079</v>
      </c>
      <c r="H10" s="96">
        <v>20414</v>
      </c>
      <c r="I10" s="96">
        <v>10451</v>
      </c>
      <c r="J10" s="96">
        <v>9963</v>
      </c>
      <c r="K10" s="96">
        <v>20763</v>
      </c>
      <c r="L10" s="96">
        <v>10610</v>
      </c>
      <c r="M10" s="96">
        <v>10153</v>
      </c>
      <c r="N10" s="96">
        <v>2232</v>
      </c>
      <c r="O10" s="96">
        <v>1127</v>
      </c>
      <c r="P10" s="96">
        <v>1105</v>
      </c>
      <c r="Q10" s="96">
        <v>2825</v>
      </c>
      <c r="R10" s="96">
        <v>1457</v>
      </c>
      <c r="S10" s="96">
        <v>1368</v>
      </c>
      <c r="T10" s="96">
        <v>1899</v>
      </c>
      <c r="U10" s="96">
        <v>993</v>
      </c>
      <c r="V10" s="96">
        <v>906</v>
      </c>
      <c r="W10" s="96">
        <v>1541</v>
      </c>
      <c r="X10" s="97">
        <v>812</v>
      </c>
      <c r="Y10" s="97">
        <v>729</v>
      </c>
      <c r="Z10" s="96">
        <v>4066</v>
      </c>
      <c r="AA10" s="96">
        <v>2128</v>
      </c>
      <c r="AB10" s="96">
        <v>1938</v>
      </c>
      <c r="AC10" s="96">
        <v>1834</v>
      </c>
      <c r="AD10" s="96">
        <v>954</v>
      </c>
      <c r="AE10" s="96">
        <v>880</v>
      </c>
      <c r="AF10" s="97">
        <v>765</v>
      </c>
      <c r="AG10" s="97">
        <v>405</v>
      </c>
      <c r="AH10" s="97">
        <v>360</v>
      </c>
      <c r="AI10" s="97">
        <v>346</v>
      </c>
      <c r="AJ10" s="97">
        <v>176</v>
      </c>
      <c r="AK10" s="97">
        <v>170</v>
      </c>
      <c r="AL10" s="97">
        <v>155</v>
      </c>
      <c r="AM10" s="97">
        <v>73</v>
      </c>
      <c r="AN10" s="97">
        <v>82</v>
      </c>
      <c r="AO10" s="97">
        <v>701</v>
      </c>
      <c r="AP10" s="97">
        <v>348</v>
      </c>
      <c r="AQ10" s="97">
        <v>353</v>
      </c>
      <c r="AR10" s="97">
        <v>726</v>
      </c>
      <c r="AS10" s="97">
        <v>368</v>
      </c>
      <c r="AT10" s="97">
        <v>358</v>
      </c>
      <c r="AU10" s="97">
        <v>428</v>
      </c>
      <c r="AV10" s="97">
        <v>217</v>
      </c>
      <c r="AW10" s="97">
        <v>211</v>
      </c>
      <c r="AX10" s="97">
        <v>393</v>
      </c>
      <c r="AY10" s="97">
        <v>215</v>
      </c>
      <c r="AZ10" s="97">
        <v>178</v>
      </c>
      <c r="BA10" s="96">
        <v>1032</v>
      </c>
      <c r="BB10" s="97">
        <v>543</v>
      </c>
      <c r="BC10" s="97">
        <v>489</v>
      </c>
      <c r="BD10" s="96">
        <v>2104</v>
      </c>
      <c r="BE10" s="97">
        <v>1071</v>
      </c>
      <c r="BF10" s="97">
        <v>1033</v>
      </c>
      <c r="BG10" s="96">
        <v>961</v>
      </c>
      <c r="BH10" s="97">
        <v>490</v>
      </c>
      <c r="BI10" s="97">
        <v>471</v>
      </c>
      <c r="BJ10" s="97">
        <v>711</v>
      </c>
      <c r="BK10" s="97">
        <v>390</v>
      </c>
      <c r="BL10" s="97">
        <v>321</v>
      </c>
      <c r="BM10" s="97">
        <v>305</v>
      </c>
      <c r="BN10" s="97">
        <v>134</v>
      </c>
      <c r="BO10" s="97">
        <v>171</v>
      </c>
      <c r="BP10" s="97">
        <v>223</v>
      </c>
      <c r="BQ10" s="97">
        <v>106</v>
      </c>
      <c r="BR10" s="97">
        <v>117</v>
      </c>
      <c r="BS10" s="97">
        <v>35</v>
      </c>
      <c r="BT10" s="97">
        <v>17</v>
      </c>
      <c r="BU10" s="97">
        <v>18</v>
      </c>
      <c r="BV10" s="96">
        <v>844</v>
      </c>
      <c r="BW10" s="97">
        <v>429</v>
      </c>
      <c r="BX10" s="97">
        <v>415</v>
      </c>
      <c r="BY10" s="97">
        <v>442</v>
      </c>
      <c r="BZ10" s="97">
        <v>225</v>
      </c>
      <c r="CA10" s="97">
        <v>217</v>
      </c>
      <c r="CB10" s="97">
        <v>830</v>
      </c>
      <c r="CC10" s="97">
        <v>423</v>
      </c>
      <c r="CD10" s="97">
        <v>407</v>
      </c>
      <c r="CE10" s="97">
        <v>495</v>
      </c>
      <c r="CF10" s="97">
        <v>246</v>
      </c>
      <c r="CG10" s="97">
        <v>249</v>
      </c>
      <c r="CH10" s="97">
        <v>240</v>
      </c>
      <c r="CI10" s="97">
        <v>132</v>
      </c>
      <c r="CJ10" s="97">
        <v>108</v>
      </c>
      <c r="CK10" s="97">
        <v>480</v>
      </c>
      <c r="CL10" s="97">
        <v>252</v>
      </c>
      <c r="CM10" s="97">
        <v>228</v>
      </c>
      <c r="CN10" s="97">
        <v>353</v>
      </c>
      <c r="CO10" s="97">
        <v>183</v>
      </c>
      <c r="CP10" s="97">
        <v>170</v>
      </c>
      <c r="CQ10" s="97">
        <v>438</v>
      </c>
      <c r="CR10" s="97">
        <v>230</v>
      </c>
      <c r="CS10" s="97">
        <v>208</v>
      </c>
      <c r="CT10" s="97">
        <v>384</v>
      </c>
      <c r="CU10" s="97">
        <v>175</v>
      </c>
      <c r="CV10" s="97">
        <v>209</v>
      </c>
      <c r="CW10" s="97">
        <v>140</v>
      </c>
      <c r="CX10" s="97">
        <v>73</v>
      </c>
      <c r="CY10" s="97">
        <v>67</v>
      </c>
      <c r="CZ10" s="97">
        <v>83</v>
      </c>
      <c r="DA10" s="97">
        <v>52</v>
      </c>
      <c r="DB10" s="97">
        <v>31</v>
      </c>
      <c r="DC10" s="97">
        <v>256</v>
      </c>
      <c r="DD10" s="97">
        <v>133</v>
      </c>
      <c r="DE10" s="97">
        <v>123</v>
      </c>
      <c r="DF10" s="97">
        <v>441</v>
      </c>
      <c r="DG10" s="97">
        <v>215</v>
      </c>
      <c r="DH10" s="97">
        <v>226</v>
      </c>
      <c r="DI10" s="97">
        <v>487</v>
      </c>
      <c r="DJ10" s="97">
        <v>251</v>
      </c>
      <c r="DK10" s="97">
        <v>236</v>
      </c>
      <c r="DL10" s="97">
        <v>543</v>
      </c>
      <c r="DM10" s="97">
        <v>299</v>
      </c>
      <c r="DN10" s="97">
        <v>244</v>
      </c>
      <c r="DO10" s="96">
        <v>894</v>
      </c>
      <c r="DP10" s="97">
        <v>454</v>
      </c>
      <c r="DQ10" s="97">
        <v>440</v>
      </c>
      <c r="DR10" s="97">
        <v>161</v>
      </c>
      <c r="DS10" s="97">
        <v>80</v>
      </c>
      <c r="DT10" s="97">
        <v>81</v>
      </c>
      <c r="DU10" s="97">
        <v>152</v>
      </c>
      <c r="DV10" s="97">
        <v>78</v>
      </c>
      <c r="DW10" s="97">
        <v>74</v>
      </c>
      <c r="DX10" s="97">
        <v>823</v>
      </c>
      <c r="DY10" s="97">
        <v>431</v>
      </c>
      <c r="DZ10" s="97">
        <v>392</v>
      </c>
      <c r="EA10" s="97">
        <v>239</v>
      </c>
      <c r="EB10" s="97">
        <v>136</v>
      </c>
      <c r="EC10" s="97">
        <v>103</v>
      </c>
      <c r="ED10" s="97">
        <v>263</v>
      </c>
      <c r="EE10" s="97">
        <v>125</v>
      </c>
      <c r="EF10" s="97">
        <v>138</v>
      </c>
      <c r="EG10" s="96">
        <v>777</v>
      </c>
      <c r="EH10" s="97">
        <v>393</v>
      </c>
      <c r="EI10" s="97">
        <v>384</v>
      </c>
      <c r="EJ10" s="96">
        <v>877</v>
      </c>
      <c r="EK10" s="97">
        <v>458</v>
      </c>
      <c r="EL10" s="97">
        <v>419</v>
      </c>
      <c r="EM10" s="97">
        <v>185</v>
      </c>
      <c r="EN10" s="97">
        <v>95</v>
      </c>
      <c r="EO10" s="97">
        <v>90</v>
      </c>
      <c r="EP10" s="97">
        <v>284</v>
      </c>
      <c r="EQ10" s="97">
        <v>132</v>
      </c>
      <c r="ER10" s="97">
        <v>152</v>
      </c>
      <c r="ES10" s="97">
        <v>113</v>
      </c>
      <c r="ET10" s="97">
        <v>49</v>
      </c>
      <c r="EU10" s="97">
        <v>64</v>
      </c>
      <c r="EV10" s="97">
        <v>102</v>
      </c>
      <c r="EW10" s="97">
        <v>54</v>
      </c>
      <c r="EX10" s="97">
        <v>48</v>
      </c>
      <c r="EY10" s="97">
        <v>188</v>
      </c>
      <c r="EZ10" s="97">
        <v>87</v>
      </c>
      <c r="FA10" s="97">
        <v>101</v>
      </c>
      <c r="FB10" s="97">
        <v>15</v>
      </c>
      <c r="FC10" s="97">
        <v>8</v>
      </c>
      <c r="FD10" s="98">
        <v>7</v>
      </c>
    </row>
    <row r="11" spans="1:160">
      <c r="A11" s="95" t="s">
        <v>35</v>
      </c>
      <c r="B11" s="96">
        <v>64465</v>
      </c>
      <c r="C11" s="96">
        <v>32977</v>
      </c>
      <c r="D11" s="96">
        <v>31488</v>
      </c>
      <c r="E11" s="96">
        <v>39738</v>
      </c>
      <c r="F11" s="96">
        <v>20239</v>
      </c>
      <c r="G11" s="96">
        <v>19499</v>
      </c>
      <c r="H11" s="96">
        <v>24727</v>
      </c>
      <c r="I11" s="96">
        <v>12738</v>
      </c>
      <c r="J11" s="96">
        <v>11989</v>
      </c>
      <c r="K11" s="96">
        <v>23170</v>
      </c>
      <c r="L11" s="96">
        <v>11778</v>
      </c>
      <c r="M11" s="96">
        <v>11392</v>
      </c>
      <c r="N11" s="96">
        <v>2604</v>
      </c>
      <c r="O11" s="96">
        <v>1335</v>
      </c>
      <c r="P11" s="96">
        <v>1269</v>
      </c>
      <c r="Q11" s="96">
        <v>3418</v>
      </c>
      <c r="R11" s="96">
        <v>1761</v>
      </c>
      <c r="S11" s="96">
        <v>1657</v>
      </c>
      <c r="T11" s="96">
        <v>2213</v>
      </c>
      <c r="U11" s="96">
        <v>1076</v>
      </c>
      <c r="V11" s="96">
        <v>1137</v>
      </c>
      <c r="W11" s="96">
        <v>1754</v>
      </c>
      <c r="X11" s="96">
        <v>885</v>
      </c>
      <c r="Y11" s="97">
        <v>869</v>
      </c>
      <c r="Z11" s="96">
        <v>4563</v>
      </c>
      <c r="AA11" s="96">
        <v>2362</v>
      </c>
      <c r="AB11" s="96">
        <v>2201</v>
      </c>
      <c r="AC11" s="96">
        <v>2016</v>
      </c>
      <c r="AD11" s="96">
        <v>1042</v>
      </c>
      <c r="AE11" s="96">
        <v>974</v>
      </c>
      <c r="AF11" s="96">
        <v>903</v>
      </c>
      <c r="AG11" s="97">
        <v>461</v>
      </c>
      <c r="AH11" s="97">
        <v>442</v>
      </c>
      <c r="AI11" s="97">
        <v>494</v>
      </c>
      <c r="AJ11" s="97">
        <v>262</v>
      </c>
      <c r="AK11" s="97">
        <v>232</v>
      </c>
      <c r="AL11" s="97">
        <v>203</v>
      </c>
      <c r="AM11" s="97">
        <v>111</v>
      </c>
      <c r="AN11" s="97">
        <v>92</v>
      </c>
      <c r="AO11" s="97">
        <v>843</v>
      </c>
      <c r="AP11" s="97">
        <v>433</v>
      </c>
      <c r="AQ11" s="97">
        <v>410</v>
      </c>
      <c r="AR11" s="97">
        <v>955</v>
      </c>
      <c r="AS11" s="97">
        <v>511</v>
      </c>
      <c r="AT11" s="97">
        <v>444</v>
      </c>
      <c r="AU11" s="97">
        <v>575</v>
      </c>
      <c r="AV11" s="97">
        <v>303</v>
      </c>
      <c r="AW11" s="97">
        <v>272</v>
      </c>
      <c r="AX11" s="97">
        <v>469</v>
      </c>
      <c r="AY11" s="97">
        <v>234</v>
      </c>
      <c r="AZ11" s="97">
        <v>235</v>
      </c>
      <c r="BA11" s="96">
        <v>1247</v>
      </c>
      <c r="BB11" s="97">
        <v>642</v>
      </c>
      <c r="BC11" s="97">
        <v>605</v>
      </c>
      <c r="BD11" s="96">
        <v>2343</v>
      </c>
      <c r="BE11" s="96">
        <v>1198</v>
      </c>
      <c r="BF11" s="96">
        <v>1145</v>
      </c>
      <c r="BG11" s="96">
        <v>1262</v>
      </c>
      <c r="BH11" s="97">
        <v>647</v>
      </c>
      <c r="BI11" s="97">
        <v>615</v>
      </c>
      <c r="BJ11" s="96">
        <v>802</v>
      </c>
      <c r="BK11" s="97">
        <v>412</v>
      </c>
      <c r="BL11" s="97">
        <v>390</v>
      </c>
      <c r="BM11" s="97">
        <v>358</v>
      </c>
      <c r="BN11" s="97">
        <v>182</v>
      </c>
      <c r="BO11" s="97">
        <v>176</v>
      </c>
      <c r="BP11" s="97">
        <v>263</v>
      </c>
      <c r="BQ11" s="97">
        <v>137</v>
      </c>
      <c r="BR11" s="97">
        <v>126</v>
      </c>
      <c r="BS11" s="97">
        <v>27</v>
      </c>
      <c r="BT11" s="97">
        <v>19</v>
      </c>
      <c r="BU11" s="97">
        <v>8</v>
      </c>
      <c r="BV11" s="96">
        <v>1032</v>
      </c>
      <c r="BW11" s="97">
        <v>547</v>
      </c>
      <c r="BX11" s="97">
        <v>485</v>
      </c>
      <c r="BY11" s="97">
        <v>579</v>
      </c>
      <c r="BZ11" s="97">
        <v>304</v>
      </c>
      <c r="CA11" s="97">
        <v>275</v>
      </c>
      <c r="CB11" s="97">
        <v>937</v>
      </c>
      <c r="CC11" s="97">
        <v>484</v>
      </c>
      <c r="CD11" s="97">
        <v>453</v>
      </c>
      <c r="CE11" s="97">
        <v>671</v>
      </c>
      <c r="CF11" s="97">
        <v>342</v>
      </c>
      <c r="CG11" s="97">
        <v>329</v>
      </c>
      <c r="CH11" s="97">
        <v>247</v>
      </c>
      <c r="CI11" s="97">
        <v>123</v>
      </c>
      <c r="CJ11" s="97">
        <v>124</v>
      </c>
      <c r="CK11" s="97">
        <v>562</v>
      </c>
      <c r="CL11" s="97">
        <v>278</v>
      </c>
      <c r="CM11" s="97">
        <v>284</v>
      </c>
      <c r="CN11" s="97">
        <v>386</v>
      </c>
      <c r="CO11" s="97">
        <v>198</v>
      </c>
      <c r="CP11" s="97">
        <v>188</v>
      </c>
      <c r="CQ11" s="97">
        <v>560</v>
      </c>
      <c r="CR11" s="97">
        <v>291</v>
      </c>
      <c r="CS11" s="97">
        <v>269</v>
      </c>
      <c r="CT11" s="97">
        <v>459</v>
      </c>
      <c r="CU11" s="97">
        <v>239</v>
      </c>
      <c r="CV11" s="97">
        <v>220</v>
      </c>
      <c r="CW11" s="97">
        <v>184</v>
      </c>
      <c r="CX11" s="97">
        <v>97</v>
      </c>
      <c r="CY11" s="97">
        <v>87</v>
      </c>
      <c r="CZ11" s="97">
        <v>114</v>
      </c>
      <c r="DA11" s="97">
        <v>64</v>
      </c>
      <c r="DB11" s="97">
        <v>50</v>
      </c>
      <c r="DC11" s="97">
        <v>274</v>
      </c>
      <c r="DD11" s="97">
        <v>148</v>
      </c>
      <c r="DE11" s="97">
        <v>126</v>
      </c>
      <c r="DF11" s="97">
        <v>422</v>
      </c>
      <c r="DG11" s="97">
        <v>215</v>
      </c>
      <c r="DH11" s="97">
        <v>207</v>
      </c>
      <c r="DI11" s="97">
        <v>555</v>
      </c>
      <c r="DJ11" s="97">
        <v>265</v>
      </c>
      <c r="DK11" s="97">
        <v>290</v>
      </c>
      <c r="DL11" s="97">
        <v>670</v>
      </c>
      <c r="DM11" s="97">
        <v>332</v>
      </c>
      <c r="DN11" s="97">
        <v>338</v>
      </c>
      <c r="DO11" s="96">
        <v>1178</v>
      </c>
      <c r="DP11" s="97">
        <v>613</v>
      </c>
      <c r="DQ11" s="97">
        <v>565</v>
      </c>
      <c r="DR11" s="97">
        <v>174</v>
      </c>
      <c r="DS11" s="97">
        <v>91</v>
      </c>
      <c r="DT11" s="97">
        <v>83</v>
      </c>
      <c r="DU11" s="97">
        <v>151</v>
      </c>
      <c r="DV11" s="97">
        <v>77</v>
      </c>
      <c r="DW11" s="97">
        <v>74</v>
      </c>
      <c r="DX11" s="96">
        <v>1006</v>
      </c>
      <c r="DY11" s="97">
        <v>523</v>
      </c>
      <c r="DZ11" s="97">
        <v>483</v>
      </c>
      <c r="EA11" s="97">
        <v>294</v>
      </c>
      <c r="EB11" s="97">
        <v>158</v>
      </c>
      <c r="EC11" s="97">
        <v>136</v>
      </c>
      <c r="ED11" s="97">
        <v>312</v>
      </c>
      <c r="EE11" s="97">
        <v>169</v>
      </c>
      <c r="EF11" s="97">
        <v>143</v>
      </c>
      <c r="EG11" s="96">
        <v>1050</v>
      </c>
      <c r="EH11" s="97">
        <v>537</v>
      </c>
      <c r="EI11" s="97">
        <v>513</v>
      </c>
      <c r="EJ11" s="96">
        <v>1138</v>
      </c>
      <c r="EK11" s="97">
        <v>585</v>
      </c>
      <c r="EL11" s="97">
        <v>553</v>
      </c>
      <c r="EM11" s="97">
        <v>191</v>
      </c>
      <c r="EN11" s="97">
        <v>90</v>
      </c>
      <c r="EO11" s="97">
        <v>101</v>
      </c>
      <c r="EP11" s="97">
        <v>359</v>
      </c>
      <c r="EQ11" s="97">
        <v>175</v>
      </c>
      <c r="ER11" s="97">
        <v>184</v>
      </c>
      <c r="ES11" s="97">
        <v>171</v>
      </c>
      <c r="ET11" s="97">
        <v>93</v>
      </c>
      <c r="EU11" s="97">
        <v>78</v>
      </c>
      <c r="EV11" s="97">
        <v>108</v>
      </c>
      <c r="EW11" s="97">
        <v>55</v>
      </c>
      <c r="EX11" s="97">
        <v>53</v>
      </c>
      <c r="EY11" s="97">
        <v>188</v>
      </c>
      <c r="EZ11" s="97">
        <v>87</v>
      </c>
      <c r="FA11" s="97">
        <v>101</v>
      </c>
      <c r="FB11" s="97">
        <v>11</v>
      </c>
      <c r="FC11" s="97">
        <v>6</v>
      </c>
      <c r="FD11" s="98">
        <v>5</v>
      </c>
    </row>
    <row r="12" spans="1:160">
      <c r="A12" s="95" t="s">
        <v>36</v>
      </c>
      <c r="B12" s="96">
        <v>72800</v>
      </c>
      <c r="C12" s="96">
        <v>37414</v>
      </c>
      <c r="D12" s="96">
        <v>35386</v>
      </c>
      <c r="E12" s="96">
        <v>44640</v>
      </c>
      <c r="F12" s="96">
        <v>22959</v>
      </c>
      <c r="G12" s="96">
        <v>21681</v>
      </c>
      <c r="H12" s="96">
        <v>28160</v>
      </c>
      <c r="I12" s="96">
        <v>14455</v>
      </c>
      <c r="J12" s="96">
        <v>13705</v>
      </c>
      <c r="K12" s="96">
        <v>26087</v>
      </c>
      <c r="L12" s="96">
        <v>13397</v>
      </c>
      <c r="M12" s="96">
        <v>12690</v>
      </c>
      <c r="N12" s="96">
        <v>3030</v>
      </c>
      <c r="O12" s="96">
        <v>1551</v>
      </c>
      <c r="P12" s="96">
        <v>1479</v>
      </c>
      <c r="Q12" s="96">
        <v>3563</v>
      </c>
      <c r="R12" s="96">
        <v>1851</v>
      </c>
      <c r="S12" s="96">
        <v>1712</v>
      </c>
      <c r="T12" s="96">
        <v>2457</v>
      </c>
      <c r="U12" s="96">
        <v>1274</v>
      </c>
      <c r="V12" s="96">
        <v>1183</v>
      </c>
      <c r="W12" s="96">
        <v>1918</v>
      </c>
      <c r="X12" s="96">
        <v>982</v>
      </c>
      <c r="Y12" s="96">
        <v>936</v>
      </c>
      <c r="Z12" s="96">
        <v>5153</v>
      </c>
      <c r="AA12" s="96">
        <v>2658</v>
      </c>
      <c r="AB12" s="96">
        <v>2495</v>
      </c>
      <c r="AC12" s="96">
        <v>2432</v>
      </c>
      <c r="AD12" s="96">
        <v>1246</v>
      </c>
      <c r="AE12" s="96">
        <v>1186</v>
      </c>
      <c r="AF12" s="96">
        <v>1028</v>
      </c>
      <c r="AG12" s="97">
        <v>546</v>
      </c>
      <c r="AH12" s="97">
        <v>482</v>
      </c>
      <c r="AI12" s="97">
        <v>703</v>
      </c>
      <c r="AJ12" s="97">
        <v>366</v>
      </c>
      <c r="AK12" s="97">
        <v>337</v>
      </c>
      <c r="AL12" s="97">
        <v>241</v>
      </c>
      <c r="AM12" s="97">
        <v>116</v>
      </c>
      <c r="AN12" s="97">
        <v>125</v>
      </c>
      <c r="AO12" s="97">
        <v>990</v>
      </c>
      <c r="AP12" s="97">
        <v>501</v>
      </c>
      <c r="AQ12" s="97">
        <v>489</v>
      </c>
      <c r="AR12" s="96">
        <v>996</v>
      </c>
      <c r="AS12" s="97">
        <v>514</v>
      </c>
      <c r="AT12" s="97">
        <v>482</v>
      </c>
      <c r="AU12" s="97">
        <v>672</v>
      </c>
      <c r="AV12" s="97">
        <v>319</v>
      </c>
      <c r="AW12" s="97">
        <v>353</v>
      </c>
      <c r="AX12" s="97">
        <v>506</v>
      </c>
      <c r="AY12" s="97">
        <v>271</v>
      </c>
      <c r="AZ12" s="97">
        <v>235</v>
      </c>
      <c r="BA12" s="96">
        <v>1400</v>
      </c>
      <c r="BB12" s="97">
        <v>696</v>
      </c>
      <c r="BC12" s="97">
        <v>704</v>
      </c>
      <c r="BD12" s="96">
        <v>2720</v>
      </c>
      <c r="BE12" s="96">
        <v>1385</v>
      </c>
      <c r="BF12" s="96">
        <v>1335</v>
      </c>
      <c r="BG12" s="96">
        <v>1502</v>
      </c>
      <c r="BH12" s="97">
        <v>793</v>
      </c>
      <c r="BI12" s="97">
        <v>709</v>
      </c>
      <c r="BJ12" s="96">
        <v>1025</v>
      </c>
      <c r="BK12" s="97">
        <v>548</v>
      </c>
      <c r="BL12" s="97">
        <v>477</v>
      </c>
      <c r="BM12" s="97">
        <v>486</v>
      </c>
      <c r="BN12" s="97">
        <v>240</v>
      </c>
      <c r="BO12" s="97">
        <v>246</v>
      </c>
      <c r="BP12" s="97">
        <v>312</v>
      </c>
      <c r="BQ12" s="97">
        <v>150</v>
      </c>
      <c r="BR12" s="97">
        <v>162</v>
      </c>
      <c r="BS12" s="97">
        <v>33</v>
      </c>
      <c r="BT12" s="97">
        <v>21</v>
      </c>
      <c r="BU12" s="97">
        <v>12</v>
      </c>
      <c r="BV12" s="96">
        <v>1169</v>
      </c>
      <c r="BW12" s="97">
        <v>602</v>
      </c>
      <c r="BX12" s="97">
        <v>567</v>
      </c>
      <c r="BY12" s="97">
        <v>690</v>
      </c>
      <c r="BZ12" s="97">
        <v>334</v>
      </c>
      <c r="CA12" s="97">
        <v>356</v>
      </c>
      <c r="CB12" s="97">
        <v>939</v>
      </c>
      <c r="CC12" s="97">
        <v>474</v>
      </c>
      <c r="CD12" s="97">
        <v>465</v>
      </c>
      <c r="CE12" s="97">
        <v>656</v>
      </c>
      <c r="CF12" s="97">
        <v>351</v>
      </c>
      <c r="CG12" s="97">
        <v>305</v>
      </c>
      <c r="CH12" s="97">
        <v>282</v>
      </c>
      <c r="CI12" s="97">
        <v>152</v>
      </c>
      <c r="CJ12" s="97">
        <v>130</v>
      </c>
      <c r="CK12" s="97">
        <v>610</v>
      </c>
      <c r="CL12" s="97">
        <v>323</v>
      </c>
      <c r="CM12" s="97">
        <v>287</v>
      </c>
      <c r="CN12" s="97">
        <v>463</v>
      </c>
      <c r="CO12" s="97">
        <v>230</v>
      </c>
      <c r="CP12" s="97">
        <v>233</v>
      </c>
      <c r="CQ12" s="97">
        <v>601</v>
      </c>
      <c r="CR12" s="97">
        <v>302</v>
      </c>
      <c r="CS12" s="97">
        <v>299</v>
      </c>
      <c r="CT12" s="97">
        <v>496</v>
      </c>
      <c r="CU12" s="97">
        <v>239</v>
      </c>
      <c r="CV12" s="97">
        <v>257</v>
      </c>
      <c r="CW12" s="97">
        <v>153</v>
      </c>
      <c r="CX12" s="97">
        <v>70</v>
      </c>
      <c r="CY12" s="97">
        <v>83</v>
      </c>
      <c r="CZ12" s="97">
        <v>107</v>
      </c>
      <c r="DA12" s="97">
        <v>46</v>
      </c>
      <c r="DB12" s="97">
        <v>61</v>
      </c>
      <c r="DC12" s="97">
        <v>290</v>
      </c>
      <c r="DD12" s="97">
        <v>146</v>
      </c>
      <c r="DE12" s="97">
        <v>144</v>
      </c>
      <c r="DF12" s="97">
        <v>474</v>
      </c>
      <c r="DG12" s="97">
        <v>255</v>
      </c>
      <c r="DH12" s="97">
        <v>219</v>
      </c>
      <c r="DI12" s="97">
        <v>644</v>
      </c>
      <c r="DJ12" s="97">
        <v>346</v>
      </c>
      <c r="DK12" s="97">
        <v>298</v>
      </c>
      <c r="DL12" s="97">
        <v>741</v>
      </c>
      <c r="DM12" s="97">
        <v>378</v>
      </c>
      <c r="DN12" s="97">
        <v>363</v>
      </c>
      <c r="DO12" s="96">
        <v>1276</v>
      </c>
      <c r="DP12" s="97">
        <v>660</v>
      </c>
      <c r="DQ12" s="97">
        <v>616</v>
      </c>
      <c r="DR12" s="97">
        <v>284</v>
      </c>
      <c r="DS12" s="97">
        <v>141</v>
      </c>
      <c r="DT12" s="97">
        <v>143</v>
      </c>
      <c r="DU12" s="97">
        <v>187</v>
      </c>
      <c r="DV12" s="97">
        <v>101</v>
      </c>
      <c r="DW12" s="97">
        <v>86</v>
      </c>
      <c r="DX12" s="96">
        <v>1070</v>
      </c>
      <c r="DY12" s="97">
        <v>569</v>
      </c>
      <c r="DZ12" s="97">
        <v>501</v>
      </c>
      <c r="EA12" s="97">
        <v>369</v>
      </c>
      <c r="EB12" s="97">
        <v>194</v>
      </c>
      <c r="EC12" s="97">
        <v>175</v>
      </c>
      <c r="ED12" s="97">
        <v>343</v>
      </c>
      <c r="EE12" s="97">
        <v>180</v>
      </c>
      <c r="EF12" s="97">
        <v>163</v>
      </c>
      <c r="EG12" s="96">
        <v>1080</v>
      </c>
      <c r="EH12" s="97">
        <v>576</v>
      </c>
      <c r="EI12" s="97">
        <v>504</v>
      </c>
      <c r="EJ12" s="96">
        <v>1429</v>
      </c>
      <c r="EK12" s="97">
        <v>725</v>
      </c>
      <c r="EL12" s="97">
        <v>704</v>
      </c>
      <c r="EM12" s="97">
        <v>260</v>
      </c>
      <c r="EN12" s="97">
        <v>120</v>
      </c>
      <c r="EO12" s="97">
        <v>140</v>
      </c>
      <c r="EP12" s="97">
        <v>409</v>
      </c>
      <c r="EQ12" s="97">
        <v>200</v>
      </c>
      <c r="ER12" s="97">
        <v>209</v>
      </c>
      <c r="ES12" s="97">
        <v>194</v>
      </c>
      <c r="ET12" s="97">
        <v>106</v>
      </c>
      <c r="EU12" s="97">
        <v>88</v>
      </c>
      <c r="EV12" s="97">
        <v>103</v>
      </c>
      <c r="EW12" s="97">
        <v>51</v>
      </c>
      <c r="EX12" s="97">
        <v>52</v>
      </c>
      <c r="EY12" s="97">
        <v>212</v>
      </c>
      <c r="EZ12" s="97">
        <v>108</v>
      </c>
      <c r="FA12" s="97">
        <v>104</v>
      </c>
      <c r="FB12" s="97">
        <v>15</v>
      </c>
      <c r="FC12" s="97">
        <v>10</v>
      </c>
      <c r="FD12" s="98">
        <v>5</v>
      </c>
    </row>
    <row r="13" spans="1:160">
      <c r="A13" s="95" t="s">
        <v>37</v>
      </c>
      <c r="B13" s="96">
        <v>79910</v>
      </c>
      <c r="C13" s="96">
        <v>40817</v>
      </c>
      <c r="D13" s="96">
        <v>39093</v>
      </c>
      <c r="E13" s="96">
        <v>51324</v>
      </c>
      <c r="F13" s="96">
        <v>26067</v>
      </c>
      <c r="G13" s="96">
        <v>25257</v>
      </c>
      <c r="H13" s="96">
        <v>28586</v>
      </c>
      <c r="I13" s="96">
        <v>14750</v>
      </c>
      <c r="J13" s="96">
        <v>13836</v>
      </c>
      <c r="K13" s="96">
        <v>31480</v>
      </c>
      <c r="L13" s="96">
        <v>15958</v>
      </c>
      <c r="M13" s="96">
        <v>15522</v>
      </c>
      <c r="N13" s="96">
        <v>3362</v>
      </c>
      <c r="O13" s="96">
        <v>1652</v>
      </c>
      <c r="P13" s="96">
        <v>1710</v>
      </c>
      <c r="Q13" s="96">
        <v>3606</v>
      </c>
      <c r="R13" s="96">
        <v>1757</v>
      </c>
      <c r="S13" s="96">
        <v>1849</v>
      </c>
      <c r="T13" s="96">
        <v>2595</v>
      </c>
      <c r="U13" s="96">
        <v>1290</v>
      </c>
      <c r="V13" s="96">
        <v>1305</v>
      </c>
      <c r="W13" s="96">
        <v>2577</v>
      </c>
      <c r="X13" s="96">
        <v>1590</v>
      </c>
      <c r="Y13" s="96">
        <v>987</v>
      </c>
      <c r="Z13" s="96">
        <v>5199</v>
      </c>
      <c r="AA13" s="96">
        <v>2555</v>
      </c>
      <c r="AB13" s="96">
        <v>2644</v>
      </c>
      <c r="AC13" s="96">
        <v>2505</v>
      </c>
      <c r="AD13" s="96">
        <v>1265</v>
      </c>
      <c r="AE13" s="96">
        <v>1240</v>
      </c>
      <c r="AF13" s="96">
        <v>1126</v>
      </c>
      <c r="AG13" s="97">
        <v>554</v>
      </c>
      <c r="AH13" s="97">
        <v>572</v>
      </c>
      <c r="AI13" s="97">
        <v>654</v>
      </c>
      <c r="AJ13" s="97">
        <v>319</v>
      </c>
      <c r="AK13" s="97">
        <v>335</v>
      </c>
      <c r="AL13" s="97">
        <v>251</v>
      </c>
      <c r="AM13" s="97">
        <v>133</v>
      </c>
      <c r="AN13" s="97">
        <v>118</v>
      </c>
      <c r="AO13" s="97">
        <v>940</v>
      </c>
      <c r="AP13" s="97">
        <v>449</v>
      </c>
      <c r="AQ13" s="97">
        <v>491</v>
      </c>
      <c r="AR13" s="96">
        <v>1101</v>
      </c>
      <c r="AS13" s="97">
        <v>542</v>
      </c>
      <c r="AT13" s="97">
        <v>559</v>
      </c>
      <c r="AU13" s="97">
        <v>577</v>
      </c>
      <c r="AV13" s="97">
        <v>274</v>
      </c>
      <c r="AW13" s="97">
        <v>303</v>
      </c>
      <c r="AX13" s="97">
        <v>576</v>
      </c>
      <c r="AY13" s="97">
        <v>305</v>
      </c>
      <c r="AZ13" s="97">
        <v>271</v>
      </c>
      <c r="BA13" s="97">
        <v>1320</v>
      </c>
      <c r="BB13" s="97">
        <v>654</v>
      </c>
      <c r="BC13" s="97">
        <v>666</v>
      </c>
      <c r="BD13" s="96">
        <v>2784</v>
      </c>
      <c r="BE13" s="97">
        <v>1414</v>
      </c>
      <c r="BF13" s="97">
        <v>1370</v>
      </c>
      <c r="BG13" s="96">
        <v>1644</v>
      </c>
      <c r="BH13" s="97">
        <v>889</v>
      </c>
      <c r="BI13" s="97">
        <v>755</v>
      </c>
      <c r="BJ13" s="96">
        <v>1289</v>
      </c>
      <c r="BK13" s="97">
        <v>664</v>
      </c>
      <c r="BL13" s="97">
        <v>625</v>
      </c>
      <c r="BM13" s="97">
        <v>524</v>
      </c>
      <c r="BN13" s="97">
        <v>285</v>
      </c>
      <c r="BO13" s="97">
        <v>239</v>
      </c>
      <c r="BP13" s="97">
        <v>926</v>
      </c>
      <c r="BQ13" s="97">
        <v>742</v>
      </c>
      <c r="BR13" s="97">
        <v>184</v>
      </c>
      <c r="BS13" s="97">
        <v>20</v>
      </c>
      <c r="BT13" s="97">
        <v>6</v>
      </c>
      <c r="BU13" s="97">
        <v>14</v>
      </c>
      <c r="BV13" s="96">
        <v>1289</v>
      </c>
      <c r="BW13" s="97">
        <v>652</v>
      </c>
      <c r="BX13" s="97">
        <v>637</v>
      </c>
      <c r="BY13" s="97">
        <v>684</v>
      </c>
      <c r="BZ13" s="97">
        <v>329</v>
      </c>
      <c r="CA13" s="97">
        <v>355</v>
      </c>
      <c r="CB13" s="97">
        <v>848</v>
      </c>
      <c r="CC13" s="97">
        <v>439</v>
      </c>
      <c r="CD13" s="97">
        <v>409</v>
      </c>
      <c r="CE13" s="97">
        <v>615</v>
      </c>
      <c r="CF13" s="97">
        <v>289</v>
      </c>
      <c r="CG13" s="97">
        <v>326</v>
      </c>
      <c r="CH13" s="97">
        <v>240</v>
      </c>
      <c r="CI13" s="97">
        <v>114</v>
      </c>
      <c r="CJ13" s="97">
        <v>126</v>
      </c>
      <c r="CK13" s="97">
        <v>581</v>
      </c>
      <c r="CL13" s="97">
        <v>255</v>
      </c>
      <c r="CM13" s="97">
        <v>326</v>
      </c>
      <c r="CN13" s="97">
        <v>426</v>
      </c>
      <c r="CO13" s="97">
        <v>221</v>
      </c>
      <c r="CP13" s="97">
        <v>205</v>
      </c>
      <c r="CQ13" s="97">
        <v>562</v>
      </c>
      <c r="CR13" s="97">
        <v>297</v>
      </c>
      <c r="CS13" s="97">
        <v>265</v>
      </c>
      <c r="CT13" s="97">
        <v>586</v>
      </c>
      <c r="CU13" s="97">
        <v>327</v>
      </c>
      <c r="CV13" s="97">
        <v>259</v>
      </c>
      <c r="CW13" s="97">
        <v>135</v>
      </c>
      <c r="CX13" s="97">
        <v>74</v>
      </c>
      <c r="CY13" s="97">
        <v>61</v>
      </c>
      <c r="CZ13" s="97">
        <v>69</v>
      </c>
      <c r="DA13" s="97">
        <v>34</v>
      </c>
      <c r="DB13" s="97">
        <v>35</v>
      </c>
      <c r="DC13" s="97">
        <v>249</v>
      </c>
      <c r="DD13" s="97">
        <v>141</v>
      </c>
      <c r="DE13" s="97">
        <v>108</v>
      </c>
      <c r="DF13" s="97">
        <v>444</v>
      </c>
      <c r="DG13" s="97">
        <v>227</v>
      </c>
      <c r="DH13" s="97">
        <v>217</v>
      </c>
      <c r="DI13" s="97">
        <v>612</v>
      </c>
      <c r="DJ13" s="97">
        <v>332</v>
      </c>
      <c r="DK13" s="97">
        <v>280</v>
      </c>
      <c r="DL13" s="97">
        <v>707</v>
      </c>
      <c r="DM13" s="97">
        <v>369</v>
      </c>
      <c r="DN13" s="97">
        <v>338</v>
      </c>
      <c r="DO13" s="96">
        <v>1322</v>
      </c>
      <c r="DP13" s="97">
        <v>662</v>
      </c>
      <c r="DQ13" s="97">
        <v>660</v>
      </c>
      <c r="DR13" s="97">
        <v>205</v>
      </c>
      <c r="DS13" s="97">
        <v>108</v>
      </c>
      <c r="DT13" s="97">
        <v>97</v>
      </c>
      <c r="DU13" s="97">
        <v>160</v>
      </c>
      <c r="DV13" s="97">
        <v>79</v>
      </c>
      <c r="DW13" s="97">
        <v>81</v>
      </c>
      <c r="DX13" s="97">
        <v>1049</v>
      </c>
      <c r="DY13" s="97">
        <v>528</v>
      </c>
      <c r="DZ13" s="97">
        <v>521</v>
      </c>
      <c r="EA13" s="97">
        <v>335</v>
      </c>
      <c r="EB13" s="97">
        <v>172</v>
      </c>
      <c r="EC13" s="97">
        <v>163</v>
      </c>
      <c r="ED13" s="97">
        <v>337</v>
      </c>
      <c r="EE13" s="97">
        <v>171</v>
      </c>
      <c r="EF13" s="97">
        <v>166</v>
      </c>
      <c r="EG13" s="96">
        <v>1041</v>
      </c>
      <c r="EH13" s="97">
        <v>529</v>
      </c>
      <c r="EI13" s="97">
        <v>512</v>
      </c>
      <c r="EJ13" s="96">
        <v>1288</v>
      </c>
      <c r="EK13" s="97">
        <v>648</v>
      </c>
      <c r="EL13" s="97">
        <v>640</v>
      </c>
      <c r="EM13" s="97">
        <v>234</v>
      </c>
      <c r="EN13" s="97">
        <v>117</v>
      </c>
      <c r="EO13" s="97">
        <v>117</v>
      </c>
      <c r="EP13" s="97">
        <v>398</v>
      </c>
      <c r="EQ13" s="97">
        <v>178</v>
      </c>
      <c r="ER13" s="97">
        <v>220</v>
      </c>
      <c r="ES13" s="97">
        <v>212</v>
      </c>
      <c r="ET13" s="97">
        <v>100</v>
      </c>
      <c r="EU13" s="97">
        <v>112</v>
      </c>
      <c r="EV13" s="97">
        <v>71</v>
      </c>
      <c r="EW13" s="97">
        <v>43</v>
      </c>
      <c r="EX13" s="97">
        <v>28</v>
      </c>
      <c r="EY13" s="97">
        <v>152</v>
      </c>
      <c r="EZ13" s="97">
        <v>84</v>
      </c>
      <c r="FA13" s="97">
        <v>68</v>
      </c>
      <c r="FB13" s="97">
        <v>3</v>
      </c>
      <c r="FC13" s="97">
        <v>1</v>
      </c>
      <c r="FD13" s="98">
        <v>2</v>
      </c>
    </row>
    <row r="14" spans="1:160">
      <c r="A14" s="95" t="s">
        <v>38</v>
      </c>
      <c r="B14" s="96">
        <v>58703</v>
      </c>
      <c r="C14" s="96">
        <v>26892</v>
      </c>
      <c r="D14" s="96">
        <v>31811</v>
      </c>
      <c r="E14" s="96">
        <v>39162</v>
      </c>
      <c r="F14" s="96">
        <v>17703</v>
      </c>
      <c r="G14" s="96">
        <v>21459</v>
      </c>
      <c r="H14" s="96">
        <v>19541</v>
      </c>
      <c r="I14" s="96">
        <v>9189</v>
      </c>
      <c r="J14" s="96">
        <v>10352</v>
      </c>
      <c r="K14" s="96">
        <v>25951</v>
      </c>
      <c r="L14" s="96">
        <v>11934</v>
      </c>
      <c r="M14" s="96">
        <v>14017</v>
      </c>
      <c r="N14" s="96">
        <v>2605</v>
      </c>
      <c r="O14" s="96">
        <v>1100</v>
      </c>
      <c r="P14" s="96">
        <v>1505</v>
      </c>
      <c r="Q14" s="96">
        <v>2523</v>
      </c>
      <c r="R14" s="96">
        <v>1164</v>
      </c>
      <c r="S14" s="96">
        <v>1359</v>
      </c>
      <c r="T14" s="96">
        <v>1950</v>
      </c>
      <c r="U14" s="97">
        <v>872</v>
      </c>
      <c r="V14" s="96">
        <v>1078</v>
      </c>
      <c r="W14" s="96">
        <v>1453</v>
      </c>
      <c r="X14" s="97">
        <v>675</v>
      </c>
      <c r="Y14" s="97">
        <v>778</v>
      </c>
      <c r="Z14" s="96">
        <v>3253</v>
      </c>
      <c r="AA14" s="96">
        <v>1335</v>
      </c>
      <c r="AB14" s="96">
        <v>1918</v>
      </c>
      <c r="AC14" s="96">
        <v>1427</v>
      </c>
      <c r="AD14" s="97">
        <v>623</v>
      </c>
      <c r="AE14" s="97">
        <v>804</v>
      </c>
      <c r="AF14" s="97">
        <v>879</v>
      </c>
      <c r="AG14" s="97">
        <v>401</v>
      </c>
      <c r="AH14" s="97">
        <v>478</v>
      </c>
      <c r="AI14" s="97">
        <v>396</v>
      </c>
      <c r="AJ14" s="97">
        <v>185</v>
      </c>
      <c r="AK14" s="97">
        <v>211</v>
      </c>
      <c r="AL14" s="97">
        <v>173</v>
      </c>
      <c r="AM14" s="97">
        <v>84</v>
      </c>
      <c r="AN14" s="97">
        <v>89</v>
      </c>
      <c r="AO14" s="97">
        <v>658</v>
      </c>
      <c r="AP14" s="97">
        <v>297</v>
      </c>
      <c r="AQ14" s="97">
        <v>361</v>
      </c>
      <c r="AR14" s="97">
        <v>859</v>
      </c>
      <c r="AS14" s="97">
        <v>392</v>
      </c>
      <c r="AT14" s="97">
        <v>467</v>
      </c>
      <c r="AU14" s="97">
        <v>511</v>
      </c>
      <c r="AV14" s="97">
        <v>257</v>
      </c>
      <c r="AW14" s="97">
        <v>254</v>
      </c>
      <c r="AX14" s="97">
        <v>583</v>
      </c>
      <c r="AY14" s="97">
        <v>275</v>
      </c>
      <c r="AZ14" s="97">
        <v>308</v>
      </c>
      <c r="BA14" s="97">
        <v>827</v>
      </c>
      <c r="BB14" s="97">
        <v>355</v>
      </c>
      <c r="BC14" s="97">
        <v>472</v>
      </c>
      <c r="BD14" s="96">
        <v>1656</v>
      </c>
      <c r="BE14" s="97">
        <v>730</v>
      </c>
      <c r="BF14" s="97">
        <v>926</v>
      </c>
      <c r="BG14" s="96">
        <v>1162</v>
      </c>
      <c r="BH14" s="97">
        <v>558</v>
      </c>
      <c r="BI14" s="97">
        <v>604</v>
      </c>
      <c r="BJ14" s="97">
        <v>952</v>
      </c>
      <c r="BK14" s="97">
        <v>430</v>
      </c>
      <c r="BL14" s="97">
        <v>522</v>
      </c>
      <c r="BM14" s="97">
        <v>442</v>
      </c>
      <c r="BN14" s="97">
        <v>213</v>
      </c>
      <c r="BO14" s="97">
        <v>229</v>
      </c>
      <c r="BP14" s="97">
        <v>755</v>
      </c>
      <c r="BQ14" s="97">
        <v>585</v>
      </c>
      <c r="BR14" s="97">
        <v>170</v>
      </c>
      <c r="BS14" s="97">
        <v>19</v>
      </c>
      <c r="BT14" s="97">
        <v>8</v>
      </c>
      <c r="BU14" s="97">
        <v>11</v>
      </c>
      <c r="BV14" s="97">
        <v>903</v>
      </c>
      <c r="BW14" s="97">
        <v>428</v>
      </c>
      <c r="BX14" s="97">
        <v>475</v>
      </c>
      <c r="BY14" s="97">
        <v>510</v>
      </c>
      <c r="BZ14" s="97">
        <v>217</v>
      </c>
      <c r="CA14" s="97">
        <v>293</v>
      </c>
      <c r="CB14" s="97">
        <v>628</v>
      </c>
      <c r="CC14" s="97">
        <v>311</v>
      </c>
      <c r="CD14" s="97">
        <v>317</v>
      </c>
      <c r="CE14" s="97">
        <v>500</v>
      </c>
      <c r="CF14" s="97">
        <v>230</v>
      </c>
      <c r="CG14" s="97">
        <v>270</v>
      </c>
      <c r="CH14" s="97">
        <v>208</v>
      </c>
      <c r="CI14" s="97">
        <v>98</v>
      </c>
      <c r="CJ14" s="97">
        <v>110</v>
      </c>
      <c r="CK14" s="97">
        <v>467</v>
      </c>
      <c r="CL14" s="97">
        <v>170</v>
      </c>
      <c r="CM14" s="97">
        <v>297</v>
      </c>
      <c r="CN14" s="97">
        <v>277</v>
      </c>
      <c r="CO14" s="97">
        <v>114</v>
      </c>
      <c r="CP14" s="97">
        <v>163</v>
      </c>
      <c r="CQ14" s="97">
        <v>401</v>
      </c>
      <c r="CR14" s="97">
        <v>164</v>
      </c>
      <c r="CS14" s="97">
        <v>237</v>
      </c>
      <c r="CT14" s="97">
        <v>261</v>
      </c>
      <c r="CU14" s="97">
        <v>119</v>
      </c>
      <c r="CV14" s="97">
        <v>142</v>
      </c>
      <c r="CW14" s="97">
        <v>79</v>
      </c>
      <c r="CX14" s="97">
        <v>40</v>
      </c>
      <c r="CY14" s="97">
        <v>39</v>
      </c>
      <c r="CZ14" s="97">
        <v>39</v>
      </c>
      <c r="DA14" s="97">
        <v>19</v>
      </c>
      <c r="DB14" s="97">
        <v>20</v>
      </c>
      <c r="DC14" s="97">
        <v>173</v>
      </c>
      <c r="DD14" s="97">
        <v>90</v>
      </c>
      <c r="DE14" s="97">
        <v>83</v>
      </c>
      <c r="DF14" s="97">
        <v>314</v>
      </c>
      <c r="DG14" s="97">
        <v>161</v>
      </c>
      <c r="DH14" s="97">
        <v>153</v>
      </c>
      <c r="DI14" s="97">
        <v>361</v>
      </c>
      <c r="DJ14" s="97">
        <v>169</v>
      </c>
      <c r="DK14" s="97">
        <v>192</v>
      </c>
      <c r="DL14" s="97">
        <v>405</v>
      </c>
      <c r="DM14" s="97">
        <v>181</v>
      </c>
      <c r="DN14" s="97">
        <v>224</v>
      </c>
      <c r="DO14" s="97">
        <v>983</v>
      </c>
      <c r="DP14" s="97">
        <v>440</v>
      </c>
      <c r="DQ14" s="97">
        <v>543</v>
      </c>
      <c r="DR14" s="97">
        <v>152</v>
      </c>
      <c r="DS14" s="97">
        <v>73</v>
      </c>
      <c r="DT14" s="97">
        <v>79</v>
      </c>
      <c r="DU14" s="97">
        <v>121</v>
      </c>
      <c r="DV14" s="97">
        <v>59</v>
      </c>
      <c r="DW14" s="97">
        <v>62</v>
      </c>
      <c r="DX14" s="97">
        <v>619</v>
      </c>
      <c r="DY14" s="97">
        <v>270</v>
      </c>
      <c r="DZ14" s="97">
        <v>349</v>
      </c>
      <c r="EA14" s="97">
        <v>187</v>
      </c>
      <c r="EB14" s="97">
        <v>94</v>
      </c>
      <c r="EC14" s="97">
        <v>93</v>
      </c>
      <c r="ED14" s="97">
        <v>214</v>
      </c>
      <c r="EE14" s="97">
        <v>101</v>
      </c>
      <c r="EF14" s="97">
        <v>113</v>
      </c>
      <c r="EG14" s="97">
        <v>553</v>
      </c>
      <c r="EH14" s="97">
        <v>270</v>
      </c>
      <c r="EI14" s="97">
        <v>283</v>
      </c>
      <c r="EJ14" s="97">
        <v>731</v>
      </c>
      <c r="EK14" s="97">
        <v>339</v>
      </c>
      <c r="EL14" s="97">
        <v>392</v>
      </c>
      <c r="EM14" s="97">
        <v>139</v>
      </c>
      <c r="EN14" s="97">
        <v>64</v>
      </c>
      <c r="EO14" s="97">
        <v>75</v>
      </c>
      <c r="EP14" s="97">
        <v>165</v>
      </c>
      <c r="EQ14" s="97">
        <v>66</v>
      </c>
      <c r="ER14" s="97">
        <v>99</v>
      </c>
      <c r="ES14" s="97">
        <v>94</v>
      </c>
      <c r="ET14" s="97">
        <v>45</v>
      </c>
      <c r="EU14" s="97">
        <v>49</v>
      </c>
      <c r="EV14" s="97">
        <v>62</v>
      </c>
      <c r="EW14" s="97">
        <v>35</v>
      </c>
      <c r="EX14" s="97">
        <v>27</v>
      </c>
      <c r="EY14" s="97">
        <v>108</v>
      </c>
      <c r="EZ14" s="97">
        <v>44</v>
      </c>
      <c r="FA14" s="97">
        <v>64</v>
      </c>
      <c r="FB14" s="97">
        <v>15</v>
      </c>
      <c r="FC14" s="97">
        <v>8</v>
      </c>
      <c r="FD14" s="98">
        <v>7</v>
      </c>
    </row>
    <row r="15" spans="1:160">
      <c r="A15" s="95" t="s">
        <v>39</v>
      </c>
      <c r="B15" s="96">
        <v>61229</v>
      </c>
      <c r="C15" s="96">
        <v>28492</v>
      </c>
      <c r="D15" s="96">
        <v>32737</v>
      </c>
      <c r="E15" s="96">
        <v>40116</v>
      </c>
      <c r="F15" s="96">
        <v>18649</v>
      </c>
      <c r="G15" s="96">
        <v>21467</v>
      </c>
      <c r="H15" s="96">
        <v>21113</v>
      </c>
      <c r="I15" s="96">
        <v>9843</v>
      </c>
      <c r="J15" s="96">
        <v>11270</v>
      </c>
      <c r="K15" s="96">
        <v>25208</v>
      </c>
      <c r="L15" s="96">
        <v>11853</v>
      </c>
      <c r="M15" s="96">
        <v>13355</v>
      </c>
      <c r="N15" s="96">
        <v>2672</v>
      </c>
      <c r="O15" s="96">
        <v>1240</v>
      </c>
      <c r="P15" s="96">
        <v>1432</v>
      </c>
      <c r="Q15" s="96">
        <v>2522</v>
      </c>
      <c r="R15" s="96">
        <v>1123</v>
      </c>
      <c r="S15" s="96">
        <v>1399</v>
      </c>
      <c r="T15" s="96">
        <v>2019</v>
      </c>
      <c r="U15" s="97">
        <v>953</v>
      </c>
      <c r="V15" s="96">
        <v>1066</v>
      </c>
      <c r="W15" s="96">
        <v>1588</v>
      </c>
      <c r="X15" s="97">
        <v>735</v>
      </c>
      <c r="Y15" s="97">
        <v>853</v>
      </c>
      <c r="Z15" s="96">
        <v>4277</v>
      </c>
      <c r="AA15" s="96">
        <v>1943</v>
      </c>
      <c r="AB15" s="96">
        <v>2334</v>
      </c>
      <c r="AC15" s="96">
        <v>1830</v>
      </c>
      <c r="AD15" s="96">
        <v>802</v>
      </c>
      <c r="AE15" s="96">
        <v>1028</v>
      </c>
      <c r="AF15" s="97">
        <v>877</v>
      </c>
      <c r="AG15" s="97">
        <v>416</v>
      </c>
      <c r="AH15" s="97">
        <v>461</v>
      </c>
      <c r="AI15" s="97">
        <v>392</v>
      </c>
      <c r="AJ15" s="97">
        <v>193</v>
      </c>
      <c r="AK15" s="97">
        <v>199</v>
      </c>
      <c r="AL15" s="97">
        <v>177</v>
      </c>
      <c r="AM15" s="97">
        <v>95</v>
      </c>
      <c r="AN15" s="97">
        <v>82</v>
      </c>
      <c r="AO15" s="97">
        <v>762</v>
      </c>
      <c r="AP15" s="97">
        <v>336</v>
      </c>
      <c r="AQ15" s="97">
        <v>426</v>
      </c>
      <c r="AR15" s="97">
        <v>823</v>
      </c>
      <c r="AS15" s="97">
        <v>420</v>
      </c>
      <c r="AT15" s="97">
        <v>403</v>
      </c>
      <c r="AU15" s="97">
        <v>504</v>
      </c>
      <c r="AV15" s="97">
        <v>224</v>
      </c>
      <c r="AW15" s="97">
        <v>280</v>
      </c>
      <c r="AX15" s="97">
        <v>497</v>
      </c>
      <c r="AY15" s="97">
        <v>242</v>
      </c>
      <c r="AZ15" s="97">
        <v>255</v>
      </c>
      <c r="BA15" s="97">
        <v>916</v>
      </c>
      <c r="BB15" s="97">
        <v>413</v>
      </c>
      <c r="BC15" s="97">
        <v>503</v>
      </c>
      <c r="BD15" s="96">
        <v>2029</v>
      </c>
      <c r="BE15" s="97">
        <v>884</v>
      </c>
      <c r="BF15" s="97">
        <v>1145</v>
      </c>
      <c r="BG15" s="96">
        <v>1169</v>
      </c>
      <c r="BH15" s="97">
        <v>559</v>
      </c>
      <c r="BI15" s="97">
        <v>610</v>
      </c>
      <c r="BJ15" s="97">
        <v>820</v>
      </c>
      <c r="BK15" s="97">
        <v>378</v>
      </c>
      <c r="BL15" s="97">
        <v>442</v>
      </c>
      <c r="BM15" s="97">
        <v>355</v>
      </c>
      <c r="BN15" s="97">
        <v>154</v>
      </c>
      <c r="BO15" s="97">
        <v>201</v>
      </c>
      <c r="BP15" s="97">
        <v>333</v>
      </c>
      <c r="BQ15" s="97">
        <v>192</v>
      </c>
      <c r="BR15" s="97">
        <v>141</v>
      </c>
      <c r="BS15" s="97">
        <v>32</v>
      </c>
      <c r="BT15" s="97">
        <v>16</v>
      </c>
      <c r="BU15" s="97">
        <v>16</v>
      </c>
      <c r="BV15" s="96">
        <v>939</v>
      </c>
      <c r="BW15" s="97">
        <v>463</v>
      </c>
      <c r="BX15" s="97">
        <v>476</v>
      </c>
      <c r="BY15" s="97">
        <v>498</v>
      </c>
      <c r="BZ15" s="97">
        <v>223</v>
      </c>
      <c r="CA15" s="97">
        <v>275</v>
      </c>
      <c r="CB15" s="97">
        <v>826</v>
      </c>
      <c r="CC15" s="97">
        <v>367</v>
      </c>
      <c r="CD15" s="97">
        <v>459</v>
      </c>
      <c r="CE15" s="97">
        <v>520</v>
      </c>
      <c r="CF15" s="97">
        <v>249</v>
      </c>
      <c r="CG15" s="97">
        <v>271</v>
      </c>
      <c r="CH15" s="97">
        <v>252</v>
      </c>
      <c r="CI15" s="97">
        <v>126</v>
      </c>
      <c r="CJ15" s="97">
        <v>126</v>
      </c>
      <c r="CK15" s="97">
        <v>499</v>
      </c>
      <c r="CL15" s="97">
        <v>222</v>
      </c>
      <c r="CM15" s="97">
        <v>277</v>
      </c>
      <c r="CN15" s="97">
        <v>328</v>
      </c>
      <c r="CO15" s="97">
        <v>159</v>
      </c>
      <c r="CP15" s="97">
        <v>169</v>
      </c>
      <c r="CQ15" s="97">
        <v>437</v>
      </c>
      <c r="CR15" s="97">
        <v>196</v>
      </c>
      <c r="CS15" s="97">
        <v>241</v>
      </c>
      <c r="CT15" s="97">
        <v>311</v>
      </c>
      <c r="CU15" s="97">
        <v>135</v>
      </c>
      <c r="CV15" s="97">
        <v>176</v>
      </c>
      <c r="CW15" s="97">
        <v>122</v>
      </c>
      <c r="CX15" s="97">
        <v>75</v>
      </c>
      <c r="CY15" s="97">
        <v>47</v>
      </c>
      <c r="CZ15" s="97">
        <v>81</v>
      </c>
      <c r="DA15" s="97">
        <v>45</v>
      </c>
      <c r="DB15" s="97">
        <v>36</v>
      </c>
      <c r="DC15" s="97">
        <v>220</v>
      </c>
      <c r="DD15" s="97">
        <v>111</v>
      </c>
      <c r="DE15" s="97">
        <v>109</v>
      </c>
      <c r="DF15" s="97">
        <v>403</v>
      </c>
      <c r="DG15" s="97">
        <v>188</v>
      </c>
      <c r="DH15" s="97">
        <v>215</v>
      </c>
      <c r="DI15" s="97">
        <v>425</v>
      </c>
      <c r="DJ15" s="97">
        <v>190</v>
      </c>
      <c r="DK15" s="97">
        <v>235</v>
      </c>
      <c r="DL15" s="97">
        <v>469</v>
      </c>
      <c r="DM15" s="97">
        <v>226</v>
      </c>
      <c r="DN15" s="97">
        <v>243</v>
      </c>
      <c r="DO15" s="97">
        <v>1041</v>
      </c>
      <c r="DP15" s="97">
        <v>494</v>
      </c>
      <c r="DQ15" s="97">
        <v>547</v>
      </c>
      <c r="DR15" s="97">
        <v>164</v>
      </c>
      <c r="DS15" s="97">
        <v>78</v>
      </c>
      <c r="DT15" s="97">
        <v>86</v>
      </c>
      <c r="DU15" s="97">
        <v>160</v>
      </c>
      <c r="DV15" s="97">
        <v>79</v>
      </c>
      <c r="DW15" s="97">
        <v>81</v>
      </c>
      <c r="DX15" s="97">
        <v>838</v>
      </c>
      <c r="DY15" s="97">
        <v>377</v>
      </c>
      <c r="DZ15" s="97">
        <v>461</v>
      </c>
      <c r="EA15" s="97">
        <v>229</v>
      </c>
      <c r="EB15" s="97">
        <v>104</v>
      </c>
      <c r="EC15" s="97">
        <v>125</v>
      </c>
      <c r="ED15" s="97">
        <v>250</v>
      </c>
      <c r="EE15" s="97">
        <v>110</v>
      </c>
      <c r="EF15" s="97">
        <v>140</v>
      </c>
      <c r="EG15" s="97">
        <v>745</v>
      </c>
      <c r="EH15" s="97">
        <v>357</v>
      </c>
      <c r="EI15" s="97">
        <v>388</v>
      </c>
      <c r="EJ15" s="96">
        <v>871</v>
      </c>
      <c r="EK15" s="97">
        <v>396</v>
      </c>
      <c r="EL15" s="97">
        <v>475</v>
      </c>
      <c r="EM15" s="97">
        <v>160</v>
      </c>
      <c r="EN15" s="97">
        <v>60</v>
      </c>
      <c r="EO15" s="97">
        <v>100</v>
      </c>
      <c r="EP15" s="97">
        <v>226</v>
      </c>
      <c r="EQ15" s="97">
        <v>102</v>
      </c>
      <c r="ER15" s="97">
        <v>124</v>
      </c>
      <c r="ES15" s="97">
        <v>117</v>
      </c>
      <c r="ET15" s="97">
        <v>51</v>
      </c>
      <c r="EU15" s="97">
        <v>66</v>
      </c>
      <c r="EV15" s="97">
        <v>96</v>
      </c>
      <c r="EW15" s="97">
        <v>48</v>
      </c>
      <c r="EX15" s="97">
        <v>48</v>
      </c>
      <c r="EY15" s="97">
        <v>176</v>
      </c>
      <c r="EZ15" s="97">
        <v>74</v>
      </c>
      <c r="FA15" s="97">
        <v>102</v>
      </c>
      <c r="FB15" s="97">
        <v>24</v>
      </c>
      <c r="FC15" s="97">
        <v>16</v>
      </c>
      <c r="FD15" s="98">
        <v>8</v>
      </c>
    </row>
    <row r="16" spans="1:160">
      <c r="A16" s="95" t="s">
        <v>40</v>
      </c>
      <c r="B16" s="96">
        <v>62248</v>
      </c>
      <c r="C16" s="96">
        <v>30131</v>
      </c>
      <c r="D16" s="96">
        <v>32117</v>
      </c>
      <c r="E16" s="96">
        <v>39527</v>
      </c>
      <c r="F16" s="96">
        <v>19196</v>
      </c>
      <c r="G16" s="96">
        <v>20331</v>
      </c>
      <c r="H16" s="96">
        <v>22721</v>
      </c>
      <c r="I16" s="96">
        <v>10935</v>
      </c>
      <c r="J16" s="96">
        <v>11786</v>
      </c>
      <c r="K16" s="96">
        <v>23748</v>
      </c>
      <c r="L16" s="96">
        <v>11641</v>
      </c>
      <c r="M16" s="96">
        <v>12107</v>
      </c>
      <c r="N16" s="96">
        <v>2657</v>
      </c>
      <c r="O16" s="96">
        <v>1283</v>
      </c>
      <c r="P16" s="96">
        <v>1374</v>
      </c>
      <c r="Q16" s="96">
        <v>3105</v>
      </c>
      <c r="R16" s="96">
        <v>1424</v>
      </c>
      <c r="S16" s="96">
        <v>1681</v>
      </c>
      <c r="T16" s="96">
        <v>1949</v>
      </c>
      <c r="U16" s="96">
        <v>943</v>
      </c>
      <c r="V16" s="96">
        <v>1006</v>
      </c>
      <c r="W16" s="96">
        <v>1660</v>
      </c>
      <c r="X16" s="96">
        <v>824</v>
      </c>
      <c r="Y16" s="96">
        <v>836</v>
      </c>
      <c r="Z16" s="96">
        <v>4360</v>
      </c>
      <c r="AA16" s="96">
        <v>2105</v>
      </c>
      <c r="AB16" s="96">
        <v>2255</v>
      </c>
      <c r="AC16" s="96">
        <v>2048</v>
      </c>
      <c r="AD16" s="96">
        <v>976</v>
      </c>
      <c r="AE16" s="96">
        <v>1072</v>
      </c>
      <c r="AF16" s="97">
        <v>870</v>
      </c>
      <c r="AG16" s="97">
        <v>403</v>
      </c>
      <c r="AH16" s="97">
        <v>467</v>
      </c>
      <c r="AI16" s="97">
        <v>456</v>
      </c>
      <c r="AJ16" s="97">
        <v>213</v>
      </c>
      <c r="AK16" s="97">
        <v>243</v>
      </c>
      <c r="AL16" s="97">
        <v>213</v>
      </c>
      <c r="AM16" s="97">
        <v>111</v>
      </c>
      <c r="AN16" s="97">
        <v>102</v>
      </c>
      <c r="AO16" s="96">
        <v>813</v>
      </c>
      <c r="AP16" s="97">
        <v>386</v>
      </c>
      <c r="AQ16" s="97">
        <v>427</v>
      </c>
      <c r="AR16" s="97">
        <v>872</v>
      </c>
      <c r="AS16" s="97">
        <v>408</v>
      </c>
      <c r="AT16" s="97">
        <v>464</v>
      </c>
      <c r="AU16" s="97">
        <v>547</v>
      </c>
      <c r="AV16" s="97">
        <v>286</v>
      </c>
      <c r="AW16" s="97">
        <v>261</v>
      </c>
      <c r="AX16" s="97">
        <v>459</v>
      </c>
      <c r="AY16" s="97">
        <v>208</v>
      </c>
      <c r="AZ16" s="97">
        <v>251</v>
      </c>
      <c r="BA16" s="96">
        <v>1135</v>
      </c>
      <c r="BB16" s="97">
        <v>529</v>
      </c>
      <c r="BC16" s="97">
        <v>606</v>
      </c>
      <c r="BD16" s="96">
        <v>2287</v>
      </c>
      <c r="BE16" s="96">
        <v>1050</v>
      </c>
      <c r="BF16" s="96">
        <v>1237</v>
      </c>
      <c r="BG16" s="96">
        <v>1081</v>
      </c>
      <c r="BH16" s="97">
        <v>513</v>
      </c>
      <c r="BI16" s="97">
        <v>568</v>
      </c>
      <c r="BJ16" s="97">
        <v>775</v>
      </c>
      <c r="BK16" s="97">
        <v>389</v>
      </c>
      <c r="BL16" s="97">
        <v>386</v>
      </c>
      <c r="BM16" s="97">
        <v>342</v>
      </c>
      <c r="BN16" s="97">
        <v>169</v>
      </c>
      <c r="BO16" s="97">
        <v>173</v>
      </c>
      <c r="BP16" s="97">
        <v>289</v>
      </c>
      <c r="BQ16" s="97">
        <v>147</v>
      </c>
      <c r="BR16" s="97">
        <v>142</v>
      </c>
      <c r="BS16" s="97">
        <v>27</v>
      </c>
      <c r="BT16" s="97">
        <v>15</v>
      </c>
      <c r="BU16" s="97">
        <v>12</v>
      </c>
      <c r="BV16" s="96">
        <v>947</v>
      </c>
      <c r="BW16" s="97">
        <v>440</v>
      </c>
      <c r="BX16" s="97">
        <v>507</v>
      </c>
      <c r="BY16" s="97">
        <v>497</v>
      </c>
      <c r="BZ16" s="97">
        <v>248</v>
      </c>
      <c r="CA16" s="97">
        <v>249</v>
      </c>
      <c r="CB16" s="97">
        <v>934</v>
      </c>
      <c r="CC16" s="97">
        <v>451</v>
      </c>
      <c r="CD16" s="97">
        <v>483</v>
      </c>
      <c r="CE16" s="97">
        <v>605</v>
      </c>
      <c r="CF16" s="97">
        <v>299</v>
      </c>
      <c r="CG16" s="97">
        <v>306</v>
      </c>
      <c r="CH16" s="97">
        <v>253</v>
      </c>
      <c r="CI16" s="97">
        <v>120</v>
      </c>
      <c r="CJ16" s="97">
        <v>133</v>
      </c>
      <c r="CK16" s="97">
        <v>532</v>
      </c>
      <c r="CL16" s="97">
        <v>270</v>
      </c>
      <c r="CM16" s="97">
        <v>262</v>
      </c>
      <c r="CN16" s="97">
        <v>369</v>
      </c>
      <c r="CO16" s="97">
        <v>175</v>
      </c>
      <c r="CP16" s="97">
        <v>194</v>
      </c>
      <c r="CQ16" s="97">
        <v>497</v>
      </c>
      <c r="CR16" s="97">
        <v>239</v>
      </c>
      <c r="CS16" s="97">
        <v>258</v>
      </c>
      <c r="CT16" s="97">
        <v>394</v>
      </c>
      <c r="CU16" s="97">
        <v>204</v>
      </c>
      <c r="CV16" s="97">
        <v>190</v>
      </c>
      <c r="CW16" s="97">
        <v>144</v>
      </c>
      <c r="CX16" s="97">
        <v>68</v>
      </c>
      <c r="CY16" s="97">
        <v>76</v>
      </c>
      <c r="CZ16" s="97">
        <v>106</v>
      </c>
      <c r="DA16" s="97">
        <v>59</v>
      </c>
      <c r="DB16" s="97">
        <v>47</v>
      </c>
      <c r="DC16" s="97">
        <v>270</v>
      </c>
      <c r="DD16" s="97">
        <v>139</v>
      </c>
      <c r="DE16" s="97">
        <v>131</v>
      </c>
      <c r="DF16" s="97">
        <v>386</v>
      </c>
      <c r="DG16" s="97">
        <v>189</v>
      </c>
      <c r="DH16" s="97">
        <v>197</v>
      </c>
      <c r="DI16" s="97">
        <v>502</v>
      </c>
      <c r="DJ16" s="97">
        <v>237</v>
      </c>
      <c r="DK16" s="97">
        <v>265</v>
      </c>
      <c r="DL16" s="97">
        <v>572</v>
      </c>
      <c r="DM16" s="97">
        <v>265</v>
      </c>
      <c r="DN16" s="97">
        <v>307</v>
      </c>
      <c r="DO16" s="96">
        <v>998</v>
      </c>
      <c r="DP16" s="97">
        <v>484</v>
      </c>
      <c r="DQ16" s="97">
        <v>514</v>
      </c>
      <c r="DR16" s="97">
        <v>190</v>
      </c>
      <c r="DS16" s="97">
        <v>110</v>
      </c>
      <c r="DT16" s="97">
        <v>80</v>
      </c>
      <c r="DU16" s="97">
        <v>165</v>
      </c>
      <c r="DV16" s="97">
        <v>86</v>
      </c>
      <c r="DW16" s="97">
        <v>79</v>
      </c>
      <c r="DX16" s="97">
        <v>853</v>
      </c>
      <c r="DY16" s="97">
        <v>401</v>
      </c>
      <c r="DZ16" s="97">
        <v>452</v>
      </c>
      <c r="EA16" s="97">
        <v>234</v>
      </c>
      <c r="EB16" s="97">
        <v>116</v>
      </c>
      <c r="EC16" s="97">
        <v>118</v>
      </c>
      <c r="ED16" s="97">
        <v>273</v>
      </c>
      <c r="EE16" s="97">
        <v>133</v>
      </c>
      <c r="EF16" s="97">
        <v>140</v>
      </c>
      <c r="EG16" s="96">
        <v>878</v>
      </c>
      <c r="EH16" s="97">
        <v>433</v>
      </c>
      <c r="EI16" s="97">
        <v>445</v>
      </c>
      <c r="EJ16" s="96">
        <v>961</v>
      </c>
      <c r="EK16" s="97">
        <v>446</v>
      </c>
      <c r="EL16" s="97">
        <v>515</v>
      </c>
      <c r="EM16" s="97">
        <v>207</v>
      </c>
      <c r="EN16" s="97">
        <v>97</v>
      </c>
      <c r="EO16" s="97">
        <v>110</v>
      </c>
      <c r="EP16" s="97">
        <v>323</v>
      </c>
      <c r="EQ16" s="97">
        <v>150</v>
      </c>
      <c r="ER16" s="97">
        <v>173</v>
      </c>
      <c r="ES16" s="97">
        <v>153</v>
      </c>
      <c r="ET16" s="97">
        <v>80</v>
      </c>
      <c r="EU16" s="97">
        <v>73</v>
      </c>
      <c r="EV16" s="97">
        <v>102</v>
      </c>
      <c r="EW16" s="97">
        <v>54</v>
      </c>
      <c r="EX16" s="97">
        <v>48</v>
      </c>
      <c r="EY16" s="97">
        <v>188</v>
      </c>
      <c r="EZ16" s="97">
        <v>101</v>
      </c>
      <c r="FA16" s="97">
        <v>87</v>
      </c>
      <c r="FB16" s="97">
        <v>22</v>
      </c>
      <c r="FC16" s="97">
        <v>14</v>
      </c>
      <c r="FD16" s="98">
        <v>8</v>
      </c>
    </row>
    <row r="17" spans="1:160">
      <c r="A17" s="95" t="s">
        <v>41</v>
      </c>
      <c r="B17" s="96">
        <v>72563</v>
      </c>
      <c r="C17" s="96">
        <v>35463</v>
      </c>
      <c r="D17" s="96">
        <v>37100</v>
      </c>
      <c r="E17" s="96">
        <v>45138</v>
      </c>
      <c r="F17" s="96">
        <v>21892</v>
      </c>
      <c r="G17" s="96">
        <v>23246</v>
      </c>
      <c r="H17" s="96">
        <v>27425</v>
      </c>
      <c r="I17" s="96">
        <v>13571</v>
      </c>
      <c r="J17" s="96">
        <v>13854</v>
      </c>
      <c r="K17" s="96">
        <v>26935</v>
      </c>
      <c r="L17" s="96">
        <v>13010</v>
      </c>
      <c r="M17" s="96">
        <v>13925</v>
      </c>
      <c r="N17" s="96">
        <v>3104</v>
      </c>
      <c r="O17" s="96">
        <v>1489</v>
      </c>
      <c r="P17" s="96">
        <v>1615</v>
      </c>
      <c r="Q17" s="96">
        <v>3687</v>
      </c>
      <c r="R17" s="96">
        <v>1851</v>
      </c>
      <c r="S17" s="96">
        <v>1836</v>
      </c>
      <c r="T17" s="96">
        <v>2404</v>
      </c>
      <c r="U17" s="96">
        <v>1186</v>
      </c>
      <c r="V17" s="96">
        <v>1218</v>
      </c>
      <c r="W17" s="96">
        <v>1889</v>
      </c>
      <c r="X17" s="96">
        <v>939</v>
      </c>
      <c r="Y17" s="96">
        <v>950</v>
      </c>
      <c r="Z17" s="96">
        <v>4739</v>
      </c>
      <c r="AA17" s="96">
        <v>2246</v>
      </c>
      <c r="AB17" s="96">
        <v>2493</v>
      </c>
      <c r="AC17" s="96">
        <v>2380</v>
      </c>
      <c r="AD17" s="96">
        <v>1171</v>
      </c>
      <c r="AE17" s="96">
        <v>1209</v>
      </c>
      <c r="AF17" s="96">
        <v>976</v>
      </c>
      <c r="AG17" s="97">
        <v>495</v>
      </c>
      <c r="AH17" s="97">
        <v>481</v>
      </c>
      <c r="AI17" s="97">
        <v>619</v>
      </c>
      <c r="AJ17" s="97">
        <v>275</v>
      </c>
      <c r="AK17" s="97">
        <v>344</v>
      </c>
      <c r="AL17" s="97">
        <v>275</v>
      </c>
      <c r="AM17" s="97">
        <v>145</v>
      </c>
      <c r="AN17" s="97">
        <v>130</v>
      </c>
      <c r="AO17" s="96">
        <v>1053</v>
      </c>
      <c r="AP17" s="97">
        <v>532</v>
      </c>
      <c r="AQ17" s="97">
        <v>521</v>
      </c>
      <c r="AR17" s="96">
        <v>1007</v>
      </c>
      <c r="AS17" s="97">
        <v>492</v>
      </c>
      <c r="AT17" s="97">
        <v>515</v>
      </c>
      <c r="AU17" s="97">
        <v>677</v>
      </c>
      <c r="AV17" s="97">
        <v>323</v>
      </c>
      <c r="AW17" s="97">
        <v>354</v>
      </c>
      <c r="AX17" s="97">
        <v>516</v>
      </c>
      <c r="AY17" s="97">
        <v>261</v>
      </c>
      <c r="AZ17" s="97">
        <v>255</v>
      </c>
      <c r="BA17" s="96">
        <v>1421</v>
      </c>
      <c r="BB17" s="97">
        <v>701</v>
      </c>
      <c r="BC17" s="97">
        <v>720</v>
      </c>
      <c r="BD17" s="96">
        <v>2762</v>
      </c>
      <c r="BE17" s="96">
        <v>1367</v>
      </c>
      <c r="BF17" s="96">
        <v>1395</v>
      </c>
      <c r="BG17" s="96">
        <v>1353</v>
      </c>
      <c r="BH17" s="97">
        <v>650</v>
      </c>
      <c r="BI17" s="97">
        <v>703</v>
      </c>
      <c r="BJ17" s="96">
        <v>975</v>
      </c>
      <c r="BK17" s="97">
        <v>465</v>
      </c>
      <c r="BL17" s="97">
        <v>510</v>
      </c>
      <c r="BM17" s="97">
        <v>425</v>
      </c>
      <c r="BN17" s="97">
        <v>222</v>
      </c>
      <c r="BO17" s="97">
        <v>203</v>
      </c>
      <c r="BP17" s="97">
        <v>321</v>
      </c>
      <c r="BQ17" s="97">
        <v>153</v>
      </c>
      <c r="BR17" s="97">
        <v>168</v>
      </c>
      <c r="BS17" s="97">
        <v>28</v>
      </c>
      <c r="BT17" s="97">
        <v>16</v>
      </c>
      <c r="BU17" s="97">
        <v>12</v>
      </c>
      <c r="BV17" s="96">
        <v>1089</v>
      </c>
      <c r="BW17" s="97">
        <v>521</v>
      </c>
      <c r="BX17" s="97">
        <v>568</v>
      </c>
      <c r="BY17" s="97">
        <v>643</v>
      </c>
      <c r="BZ17" s="97">
        <v>324</v>
      </c>
      <c r="CA17" s="97">
        <v>319</v>
      </c>
      <c r="CB17" s="96">
        <v>972</v>
      </c>
      <c r="CC17" s="97">
        <v>492</v>
      </c>
      <c r="CD17" s="97">
        <v>480</v>
      </c>
      <c r="CE17" s="97">
        <v>635</v>
      </c>
      <c r="CF17" s="97">
        <v>323</v>
      </c>
      <c r="CG17" s="97">
        <v>312</v>
      </c>
      <c r="CH17" s="97">
        <v>287</v>
      </c>
      <c r="CI17" s="97">
        <v>137</v>
      </c>
      <c r="CJ17" s="97">
        <v>150</v>
      </c>
      <c r="CK17" s="97">
        <v>632</v>
      </c>
      <c r="CL17" s="97">
        <v>306</v>
      </c>
      <c r="CM17" s="97">
        <v>326</v>
      </c>
      <c r="CN17" s="97">
        <v>452</v>
      </c>
      <c r="CO17" s="97">
        <v>219</v>
      </c>
      <c r="CP17" s="97">
        <v>233</v>
      </c>
      <c r="CQ17" s="97">
        <v>628</v>
      </c>
      <c r="CR17" s="97">
        <v>311</v>
      </c>
      <c r="CS17" s="97">
        <v>317</v>
      </c>
      <c r="CT17" s="97">
        <v>442</v>
      </c>
      <c r="CU17" s="97">
        <v>225</v>
      </c>
      <c r="CV17" s="97">
        <v>217</v>
      </c>
      <c r="CW17" s="97">
        <v>176</v>
      </c>
      <c r="CX17" s="97">
        <v>95</v>
      </c>
      <c r="CY17" s="97">
        <v>81</v>
      </c>
      <c r="CZ17" s="97">
        <v>115</v>
      </c>
      <c r="DA17" s="97">
        <v>60</v>
      </c>
      <c r="DB17" s="97">
        <v>55</v>
      </c>
      <c r="DC17" s="97">
        <v>259</v>
      </c>
      <c r="DD17" s="97">
        <v>140</v>
      </c>
      <c r="DE17" s="97">
        <v>119</v>
      </c>
      <c r="DF17" s="97">
        <v>435</v>
      </c>
      <c r="DG17" s="97">
        <v>229</v>
      </c>
      <c r="DH17" s="97">
        <v>206</v>
      </c>
      <c r="DI17" s="97">
        <v>584</v>
      </c>
      <c r="DJ17" s="97">
        <v>288</v>
      </c>
      <c r="DK17" s="97">
        <v>296</v>
      </c>
      <c r="DL17" s="97">
        <v>683</v>
      </c>
      <c r="DM17" s="97">
        <v>330</v>
      </c>
      <c r="DN17" s="97">
        <v>353</v>
      </c>
      <c r="DO17" s="96">
        <v>1227</v>
      </c>
      <c r="DP17" s="97">
        <v>581</v>
      </c>
      <c r="DQ17" s="97">
        <v>646</v>
      </c>
      <c r="DR17" s="97">
        <v>210</v>
      </c>
      <c r="DS17" s="97">
        <v>113</v>
      </c>
      <c r="DT17" s="97">
        <v>97</v>
      </c>
      <c r="DU17" s="97">
        <v>189</v>
      </c>
      <c r="DV17" s="97">
        <v>106</v>
      </c>
      <c r="DW17" s="97">
        <v>83</v>
      </c>
      <c r="DX17" s="96">
        <v>1018</v>
      </c>
      <c r="DY17" s="97">
        <v>533</v>
      </c>
      <c r="DZ17" s="97">
        <v>485</v>
      </c>
      <c r="EA17" s="97">
        <v>307</v>
      </c>
      <c r="EB17" s="97">
        <v>143</v>
      </c>
      <c r="EC17" s="97">
        <v>164</v>
      </c>
      <c r="ED17" s="97">
        <v>352</v>
      </c>
      <c r="EE17" s="97">
        <v>177</v>
      </c>
      <c r="EF17" s="97">
        <v>175</v>
      </c>
      <c r="EG17" s="96">
        <v>1114</v>
      </c>
      <c r="EH17" s="97">
        <v>539</v>
      </c>
      <c r="EI17" s="97">
        <v>575</v>
      </c>
      <c r="EJ17" s="96">
        <v>1322</v>
      </c>
      <c r="EK17" s="97">
        <v>639</v>
      </c>
      <c r="EL17" s="97">
        <v>683</v>
      </c>
      <c r="EM17" s="97">
        <v>233</v>
      </c>
      <c r="EN17" s="97">
        <v>107</v>
      </c>
      <c r="EO17" s="97">
        <v>126</v>
      </c>
      <c r="EP17" s="97">
        <v>426</v>
      </c>
      <c r="EQ17" s="97">
        <v>222</v>
      </c>
      <c r="ER17" s="97">
        <v>204</v>
      </c>
      <c r="ES17" s="97">
        <v>202</v>
      </c>
      <c r="ET17" s="97">
        <v>99</v>
      </c>
      <c r="EU17" s="97">
        <v>103</v>
      </c>
      <c r="EV17" s="97">
        <v>133</v>
      </c>
      <c r="EW17" s="97">
        <v>71</v>
      </c>
      <c r="EX17" s="97">
        <v>62</v>
      </c>
      <c r="EY17" s="97">
        <v>226</v>
      </c>
      <c r="EZ17" s="97">
        <v>130</v>
      </c>
      <c r="FA17" s="97">
        <v>96</v>
      </c>
      <c r="FB17" s="97">
        <v>26</v>
      </c>
      <c r="FC17" s="97">
        <v>14</v>
      </c>
      <c r="FD17" s="98">
        <v>12</v>
      </c>
    </row>
    <row r="18" spans="1:160">
      <c r="A18" s="95" t="s">
        <v>42</v>
      </c>
      <c r="B18" s="96">
        <v>89080</v>
      </c>
      <c r="C18" s="96">
        <v>43840</v>
      </c>
      <c r="D18" s="96">
        <v>45240</v>
      </c>
      <c r="E18" s="96">
        <v>56826</v>
      </c>
      <c r="F18" s="96">
        <v>27692</v>
      </c>
      <c r="G18" s="96">
        <v>29134</v>
      </c>
      <c r="H18" s="96">
        <v>32254</v>
      </c>
      <c r="I18" s="96">
        <v>16148</v>
      </c>
      <c r="J18" s="96">
        <v>16106</v>
      </c>
      <c r="K18" s="96">
        <v>34880</v>
      </c>
      <c r="L18" s="96">
        <v>16845</v>
      </c>
      <c r="M18" s="96">
        <v>18035</v>
      </c>
      <c r="N18" s="96">
        <v>3972</v>
      </c>
      <c r="O18" s="96">
        <v>1943</v>
      </c>
      <c r="P18" s="96">
        <v>2029</v>
      </c>
      <c r="Q18" s="96">
        <v>4066</v>
      </c>
      <c r="R18" s="96">
        <v>2045</v>
      </c>
      <c r="S18" s="96">
        <v>2021</v>
      </c>
      <c r="T18" s="96">
        <v>2942</v>
      </c>
      <c r="U18" s="96">
        <v>1478</v>
      </c>
      <c r="V18" s="96">
        <v>1464</v>
      </c>
      <c r="W18" s="96">
        <v>2212</v>
      </c>
      <c r="X18" s="97">
        <v>1108</v>
      </c>
      <c r="Y18" s="97">
        <v>1104</v>
      </c>
      <c r="Z18" s="96">
        <v>5770</v>
      </c>
      <c r="AA18" s="96">
        <v>2858</v>
      </c>
      <c r="AB18" s="96">
        <v>2912</v>
      </c>
      <c r="AC18" s="96">
        <v>2984</v>
      </c>
      <c r="AD18" s="96">
        <v>1415</v>
      </c>
      <c r="AE18" s="96">
        <v>1569</v>
      </c>
      <c r="AF18" s="96">
        <v>1260</v>
      </c>
      <c r="AG18" s="97">
        <v>633</v>
      </c>
      <c r="AH18" s="97">
        <v>627</v>
      </c>
      <c r="AI18" s="97">
        <v>815</v>
      </c>
      <c r="AJ18" s="97">
        <v>421</v>
      </c>
      <c r="AK18" s="97">
        <v>394</v>
      </c>
      <c r="AL18" s="97">
        <v>253</v>
      </c>
      <c r="AM18" s="97">
        <v>135</v>
      </c>
      <c r="AN18" s="97">
        <v>118</v>
      </c>
      <c r="AO18" s="97">
        <v>1203</v>
      </c>
      <c r="AP18" s="97">
        <v>602</v>
      </c>
      <c r="AQ18" s="97">
        <v>601</v>
      </c>
      <c r="AR18" s="96">
        <v>1210</v>
      </c>
      <c r="AS18" s="97">
        <v>619</v>
      </c>
      <c r="AT18" s="97">
        <v>591</v>
      </c>
      <c r="AU18" s="97">
        <v>738</v>
      </c>
      <c r="AV18" s="97">
        <v>389</v>
      </c>
      <c r="AW18" s="97">
        <v>349</v>
      </c>
      <c r="AX18" s="97">
        <v>683</v>
      </c>
      <c r="AY18" s="97">
        <v>347</v>
      </c>
      <c r="AZ18" s="97">
        <v>336</v>
      </c>
      <c r="BA18" s="96">
        <v>1630</v>
      </c>
      <c r="BB18" s="97">
        <v>832</v>
      </c>
      <c r="BC18" s="97">
        <v>798</v>
      </c>
      <c r="BD18" s="96">
        <v>3304</v>
      </c>
      <c r="BE18" s="96">
        <v>1657</v>
      </c>
      <c r="BF18" s="96">
        <v>1647</v>
      </c>
      <c r="BG18" s="96">
        <v>1771</v>
      </c>
      <c r="BH18" s="97">
        <v>879</v>
      </c>
      <c r="BI18" s="97">
        <v>892</v>
      </c>
      <c r="BJ18" s="96">
        <v>1314</v>
      </c>
      <c r="BK18" s="97">
        <v>630</v>
      </c>
      <c r="BL18" s="97">
        <v>684</v>
      </c>
      <c r="BM18" s="97">
        <v>527</v>
      </c>
      <c r="BN18" s="97">
        <v>258</v>
      </c>
      <c r="BO18" s="97">
        <v>269</v>
      </c>
      <c r="BP18" s="97">
        <v>346</v>
      </c>
      <c r="BQ18" s="97">
        <v>182</v>
      </c>
      <c r="BR18" s="97">
        <v>164</v>
      </c>
      <c r="BS18" s="97">
        <v>41</v>
      </c>
      <c r="BT18" s="97">
        <v>22</v>
      </c>
      <c r="BU18" s="97">
        <v>19</v>
      </c>
      <c r="BV18" s="96">
        <v>1386</v>
      </c>
      <c r="BW18" s="97">
        <v>708</v>
      </c>
      <c r="BX18" s="97">
        <v>678</v>
      </c>
      <c r="BY18" s="97">
        <v>720</v>
      </c>
      <c r="BZ18" s="97">
        <v>359</v>
      </c>
      <c r="CA18" s="97">
        <v>361</v>
      </c>
      <c r="CB18" s="96">
        <v>1074</v>
      </c>
      <c r="CC18" s="97">
        <v>553</v>
      </c>
      <c r="CD18" s="97">
        <v>521</v>
      </c>
      <c r="CE18" s="97">
        <v>675</v>
      </c>
      <c r="CF18" s="97">
        <v>328</v>
      </c>
      <c r="CG18" s="97">
        <v>347</v>
      </c>
      <c r="CH18" s="97">
        <v>269</v>
      </c>
      <c r="CI18" s="97">
        <v>139</v>
      </c>
      <c r="CJ18" s="97">
        <v>130</v>
      </c>
      <c r="CK18" s="97">
        <v>634</v>
      </c>
      <c r="CL18" s="97">
        <v>303</v>
      </c>
      <c r="CM18" s="97">
        <v>331</v>
      </c>
      <c r="CN18" s="97">
        <v>499</v>
      </c>
      <c r="CO18" s="97">
        <v>254</v>
      </c>
      <c r="CP18" s="97">
        <v>245</v>
      </c>
      <c r="CQ18" s="97">
        <v>673</v>
      </c>
      <c r="CR18" s="97">
        <v>367</v>
      </c>
      <c r="CS18" s="97">
        <v>306</v>
      </c>
      <c r="CT18" s="97">
        <v>525</v>
      </c>
      <c r="CU18" s="97">
        <v>255</v>
      </c>
      <c r="CV18" s="97">
        <v>270</v>
      </c>
      <c r="CW18" s="97">
        <v>128</v>
      </c>
      <c r="CX18" s="97">
        <v>71</v>
      </c>
      <c r="CY18" s="97">
        <v>57</v>
      </c>
      <c r="CZ18" s="97">
        <v>127</v>
      </c>
      <c r="DA18" s="97">
        <v>68</v>
      </c>
      <c r="DB18" s="97">
        <v>59</v>
      </c>
      <c r="DC18" s="97">
        <v>246</v>
      </c>
      <c r="DD18" s="97">
        <v>129</v>
      </c>
      <c r="DE18" s="97">
        <v>117</v>
      </c>
      <c r="DF18" s="97">
        <v>420</v>
      </c>
      <c r="DG18" s="97">
        <v>203</v>
      </c>
      <c r="DH18" s="97">
        <v>217</v>
      </c>
      <c r="DI18" s="97">
        <v>653</v>
      </c>
      <c r="DJ18" s="97">
        <v>316</v>
      </c>
      <c r="DK18" s="97">
        <v>337</v>
      </c>
      <c r="DL18" s="97">
        <v>779</v>
      </c>
      <c r="DM18" s="97">
        <v>398</v>
      </c>
      <c r="DN18" s="97">
        <v>381</v>
      </c>
      <c r="DO18" s="96">
        <v>1557</v>
      </c>
      <c r="DP18" s="97">
        <v>722</v>
      </c>
      <c r="DQ18" s="97">
        <v>835</v>
      </c>
      <c r="DR18" s="97">
        <v>234</v>
      </c>
      <c r="DS18" s="97">
        <v>124</v>
      </c>
      <c r="DT18" s="97">
        <v>110</v>
      </c>
      <c r="DU18" s="97">
        <v>189</v>
      </c>
      <c r="DV18" s="97">
        <v>89</v>
      </c>
      <c r="DW18" s="97">
        <v>100</v>
      </c>
      <c r="DX18" s="97">
        <v>1058</v>
      </c>
      <c r="DY18" s="97">
        <v>538</v>
      </c>
      <c r="DZ18" s="97">
        <v>520</v>
      </c>
      <c r="EA18" s="97">
        <v>356</v>
      </c>
      <c r="EB18" s="97">
        <v>172</v>
      </c>
      <c r="EC18" s="97">
        <v>184</v>
      </c>
      <c r="ED18" s="97">
        <v>387</v>
      </c>
      <c r="EE18" s="97">
        <v>202</v>
      </c>
      <c r="EF18" s="97">
        <v>185</v>
      </c>
      <c r="EG18" s="96">
        <v>1416</v>
      </c>
      <c r="EH18" s="97">
        <v>711</v>
      </c>
      <c r="EI18" s="97">
        <v>705</v>
      </c>
      <c r="EJ18" s="96">
        <v>1696</v>
      </c>
      <c r="EK18" s="97">
        <v>814</v>
      </c>
      <c r="EL18" s="97">
        <v>882</v>
      </c>
      <c r="EM18" s="97">
        <v>309</v>
      </c>
      <c r="EN18" s="97">
        <v>144</v>
      </c>
      <c r="EO18" s="97">
        <v>165</v>
      </c>
      <c r="EP18" s="97">
        <v>517</v>
      </c>
      <c r="EQ18" s="97">
        <v>258</v>
      </c>
      <c r="ER18" s="97">
        <v>259</v>
      </c>
      <c r="ES18" s="97">
        <v>279</v>
      </c>
      <c r="ET18" s="97">
        <v>139</v>
      </c>
      <c r="EU18" s="97">
        <v>140</v>
      </c>
      <c r="EV18" s="97">
        <v>112</v>
      </c>
      <c r="EW18" s="97">
        <v>59</v>
      </c>
      <c r="EX18" s="97">
        <v>53</v>
      </c>
      <c r="EY18" s="97">
        <v>215</v>
      </c>
      <c r="EZ18" s="97">
        <v>104</v>
      </c>
      <c r="FA18" s="97">
        <v>111</v>
      </c>
      <c r="FB18" s="97">
        <v>26</v>
      </c>
      <c r="FC18" s="97">
        <v>15</v>
      </c>
      <c r="FD18" s="98">
        <v>11</v>
      </c>
    </row>
    <row r="19" spans="1:160">
      <c r="A19" s="95" t="s">
        <v>43</v>
      </c>
      <c r="B19" s="96">
        <v>77558</v>
      </c>
      <c r="C19" s="96">
        <v>37674</v>
      </c>
      <c r="D19" s="96">
        <v>39884</v>
      </c>
      <c r="E19" s="96">
        <v>50413</v>
      </c>
      <c r="F19" s="96">
        <v>24645</v>
      </c>
      <c r="G19" s="96">
        <v>25768</v>
      </c>
      <c r="H19" s="96">
        <v>27145</v>
      </c>
      <c r="I19" s="96">
        <v>13029</v>
      </c>
      <c r="J19" s="96">
        <v>14116</v>
      </c>
      <c r="K19" s="96">
        <v>31689</v>
      </c>
      <c r="L19" s="96">
        <v>15492</v>
      </c>
      <c r="M19" s="96">
        <v>16197</v>
      </c>
      <c r="N19" s="96">
        <v>3512</v>
      </c>
      <c r="O19" s="96">
        <v>1683</v>
      </c>
      <c r="P19" s="96">
        <v>1829</v>
      </c>
      <c r="Q19" s="96">
        <v>3258</v>
      </c>
      <c r="R19" s="96">
        <v>1682</v>
      </c>
      <c r="S19" s="96">
        <v>1576</v>
      </c>
      <c r="T19" s="96">
        <v>2431</v>
      </c>
      <c r="U19" s="96">
        <v>1198</v>
      </c>
      <c r="V19" s="96">
        <v>1233</v>
      </c>
      <c r="W19" s="96">
        <v>1900</v>
      </c>
      <c r="X19" s="97">
        <v>929</v>
      </c>
      <c r="Y19" s="97">
        <v>971</v>
      </c>
      <c r="Z19" s="96">
        <v>5004</v>
      </c>
      <c r="AA19" s="96">
        <v>2389</v>
      </c>
      <c r="AB19" s="96">
        <v>2615</v>
      </c>
      <c r="AC19" s="96">
        <v>2619</v>
      </c>
      <c r="AD19" s="96">
        <v>1272</v>
      </c>
      <c r="AE19" s="96">
        <v>1347</v>
      </c>
      <c r="AF19" s="96">
        <v>1163</v>
      </c>
      <c r="AG19" s="97">
        <v>558</v>
      </c>
      <c r="AH19" s="97">
        <v>605</v>
      </c>
      <c r="AI19" s="97">
        <v>624</v>
      </c>
      <c r="AJ19" s="97">
        <v>305</v>
      </c>
      <c r="AK19" s="97">
        <v>319</v>
      </c>
      <c r="AL19" s="97">
        <v>238</v>
      </c>
      <c r="AM19" s="97">
        <v>119</v>
      </c>
      <c r="AN19" s="97">
        <v>119</v>
      </c>
      <c r="AO19" s="97">
        <v>955</v>
      </c>
      <c r="AP19" s="97">
        <v>481</v>
      </c>
      <c r="AQ19" s="97">
        <v>474</v>
      </c>
      <c r="AR19" s="96">
        <v>1097</v>
      </c>
      <c r="AS19" s="97">
        <v>504</v>
      </c>
      <c r="AT19" s="97">
        <v>593</v>
      </c>
      <c r="AU19" s="97">
        <v>583</v>
      </c>
      <c r="AV19" s="97">
        <v>288</v>
      </c>
      <c r="AW19" s="97">
        <v>295</v>
      </c>
      <c r="AX19" s="97">
        <v>527</v>
      </c>
      <c r="AY19" s="97">
        <v>240</v>
      </c>
      <c r="AZ19" s="97">
        <v>287</v>
      </c>
      <c r="BA19" s="123">
        <v>1201</v>
      </c>
      <c r="BB19" s="97">
        <v>627</v>
      </c>
      <c r="BC19" s="97">
        <v>574</v>
      </c>
      <c r="BD19" s="96">
        <v>2596</v>
      </c>
      <c r="BE19" s="97">
        <v>1329</v>
      </c>
      <c r="BF19" s="97">
        <v>1267</v>
      </c>
      <c r="BG19" s="96">
        <v>1519</v>
      </c>
      <c r="BH19" s="97">
        <v>754</v>
      </c>
      <c r="BI19" s="97">
        <v>765</v>
      </c>
      <c r="BJ19" s="96">
        <v>1201</v>
      </c>
      <c r="BK19" s="97">
        <v>589</v>
      </c>
      <c r="BL19" s="97">
        <v>612</v>
      </c>
      <c r="BM19" s="97">
        <v>497</v>
      </c>
      <c r="BN19" s="97">
        <v>237</v>
      </c>
      <c r="BO19" s="97">
        <v>260</v>
      </c>
      <c r="BP19" s="97">
        <v>324</v>
      </c>
      <c r="BQ19" s="97">
        <v>137</v>
      </c>
      <c r="BR19" s="97">
        <v>187</v>
      </c>
      <c r="BS19" s="97">
        <v>37</v>
      </c>
      <c r="BT19" s="97">
        <v>14</v>
      </c>
      <c r="BU19" s="97">
        <v>23</v>
      </c>
      <c r="BV19" s="96">
        <v>1028</v>
      </c>
      <c r="BW19" s="97">
        <v>512</v>
      </c>
      <c r="BX19" s="97">
        <v>516</v>
      </c>
      <c r="BY19" s="97">
        <v>534</v>
      </c>
      <c r="BZ19" s="97">
        <v>261</v>
      </c>
      <c r="CA19" s="97">
        <v>273</v>
      </c>
      <c r="CB19" s="97">
        <v>832</v>
      </c>
      <c r="CC19" s="97">
        <v>407</v>
      </c>
      <c r="CD19" s="97">
        <v>425</v>
      </c>
      <c r="CE19" s="97">
        <v>635</v>
      </c>
      <c r="CF19" s="97">
        <v>289</v>
      </c>
      <c r="CG19" s="97">
        <v>346</v>
      </c>
      <c r="CH19" s="97">
        <v>304</v>
      </c>
      <c r="CI19" s="97">
        <v>118</v>
      </c>
      <c r="CJ19" s="97">
        <v>186</v>
      </c>
      <c r="CK19" s="97">
        <v>568</v>
      </c>
      <c r="CL19" s="97">
        <v>269</v>
      </c>
      <c r="CM19" s="97">
        <v>299</v>
      </c>
      <c r="CN19" s="97">
        <v>422</v>
      </c>
      <c r="CO19" s="97">
        <v>183</v>
      </c>
      <c r="CP19" s="97">
        <v>239</v>
      </c>
      <c r="CQ19" s="97">
        <v>548</v>
      </c>
      <c r="CR19" s="97">
        <v>261</v>
      </c>
      <c r="CS19" s="97">
        <v>287</v>
      </c>
      <c r="CT19" s="97">
        <v>371</v>
      </c>
      <c r="CU19" s="97">
        <v>183</v>
      </c>
      <c r="CV19" s="97">
        <v>188</v>
      </c>
      <c r="CW19" s="97">
        <v>108</v>
      </c>
      <c r="CX19" s="97">
        <v>41</v>
      </c>
      <c r="CY19" s="97">
        <v>67</v>
      </c>
      <c r="CZ19" s="97">
        <v>119</v>
      </c>
      <c r="DA19" s="97">
        <v>54</v>
      </c>
      <c r="DB19" s="97">
        <v>65</v>
      </c>
      <c r="DC19" s="97">
        <v>226</v>
      </c>
      <c r="DD19" s="97">
        <v>101</v>
      </c>
      <c r="DE19" s="97">
        <v>125</v>
      </c>
      <c r="DF19" s="97">
        <v>360</v>
      </c>
      <c r="DG19" s="97">
        <v>167</v>
      </c>
      <c r="DH19" s="97">
        <v>193</v>
      </c>
      <c r="DI19" s="97">
        <v>527</v>
      </c>
      <c r="DJ19" s="97">
        <v>273</v>
      </c>
      <c r="DK19" s="97">
        <v>254</v>
      </c>
      <c r="DL19" s="97">
        <v>631</v>
      </c>
      <c r="DM19" s="97">
        <v>310</v>
      </c>
      <c r="DN19" s="97">
        <v>321</v>
      </c>
      <c r="DO19" s="96">
        <v>1419</v>
      </c>
      <c r="DP19" s="97">
        <v>649</v>
      </c>
      <c r="DQ19" s="97">
        <v>770</v>
      </c>
      <c r="DR19" s="97">
        <v>217</v>
      </c>
      <c r="DS19" s="97">
        <v>104</v>
      </c>
      <c r="DT19" s="97">
        <v>113</v>
      </c>
      <c r="DU19" s="97">
        <v>173</v>
      </c>
      <c r="DV19" s="97">
        <v>83</v>
      </c>
      <c r="DW19" s="97">
        <v>90</v>
      </c>
      <c r="DX19" s="97">
        <v>771</v>
      </c>
      <c r="DY19" s="97">
        <v>367</v>
      </c>
      <c r="DZ19" s="97">
        <v>404</v>
      </c>
      <c r="EA19" s="97">
        <v>343</v>
      </c>
      <c r="EB19" s="97">
        <v>161</v>
      </c>
      <c r="EC19" s="97">
        <v>182</v>
      </c>
      <c r="ED19" s="97">
        <v>412</v>
      </c>
      <c r="EE19" s="97">
        <v>176</v>
      </c>
      <c r="EF19" s="97">
        <v>236</v>
      </c>
      <c r="EG19" s="96">
        <v>1155</v>
      </c>
      <c r="EH19" s="97">
        <v>558</v>
      </c>
      <c r="EI19" s="97">
        <v>597</v>
      </c>
      <c r="EJ19" s="96">
        <v>1537</v>
      </c>
      <c r="EK19" s="97">
        <v>711</v>
      </c>
      <c r="EL19" s="97">
        <v>826</v>
      </c>
      <c r="EM19" s="97">
        <v>279</v>
      </c>
      <c r="EN19" s="97">
        <v>121</v>
      </c>
      <c r="EO19" s="97">
        <v>158</v>
      </c>
      <c r="EP19" s="97">
        <v>405</v>
      </c>
      <c r="EQ19" s="97">
        <v>188</v>
      </c>
      <c r="ER19" s="97">
        <v>217</v>
      </c>
      <c r="ES19" s="97">
        <v>249</v>
      </c>
      <c r="ET19" s="97">
        <v>116</v>
      </c>
      <c r="EU19" s="97">
        <v>133</v>
      </c>
      <c r="EV19" s="97">
        <v>123</v>
      </c>
      <c r="EW19" s="97">
        <v>57</v>
      </c>
      <c r="EX19" s="97">
        <v>66</v>
      </c>
      <c r="EY19" s="97">
        <v>248</v>
      </c>
      <c r="EZ19" s="97">
        <v>109</v>
      </c>
      <c r="FA19" s="97">
        <v>139</v>
      </c>
      <c r="FB19" s="97">
        <v>39</v>
      </c>
      <c r="FC19" s="97">
        <v>18</v>
      </c>
      <c r="FD19" s="98">
        <v>21</v>
      </c>
    </row>
    <row r="20" spans="1:160">
      <c r="A20" s="95" t="s">
        <v>44</v>
      </c>
      <c r="B20" s="96">
        <v>70807</v>
      </c>
      <c r="C20" s="96">
        <v>34526</v>
      </c>
      <c r="D20" s="96">
        <v>36281</v>
      </c>
      <c r="E20" s="96">
        <v>44516</v>
      </c>
      <c r="F20" s="96">
        <v>21855</v>
      </c>
      <c r="G20" s="96">
        <v>22661</v>
      </c>
      <c r="H20" s="96">
        <v>26291</v>
      </c>
      <c r="I20" s="96">
        <v>12671</v>
      </c>
      <c r="J20" s="96">
        <v>13620</v>
      </c>
      <c r="K20" s="96">
        <v>27513</v>
      </c>
      <c r="L20" s="96">
        <v>13576</v>
      </c>
      <c r="M20" s="96">
        <v>13937</v>
      </c>
      <c r="N20" s="96">
        <v>3229</v>
      </c>
      <c r="O20" s="96">
        <v>1529</v>
      </c>
      <c r="P20" s="96">
        <v>1700</v>
      </c>
      <c r="Q20" s="96">
        <v>2744</v>
      </c>
      <c r="R20" s="96">
        <v>1389</v>
      </c>
      <c r="S20" s="96">
        <v>1355</v>
      </c>
      <c r="T20" s="96">
        <v>2270</v>
      </c>
      <c r="U20" s="96">
        <v>1095</v>
      </c>
      <c r="V20" s="96">
        <v>1175</v>
      </c>
      <c r="W20" s="96">
        <v>1861</v>
      </c>
      <c r="X20" s="96">
        <v>889</v>
      </c>
      <c r="Y20" s="96">
        <v>972</v>
      </c>
      <c r="Z20" s="96">
        <v>4420</v>
      </c>
      <c r="AA20" s="96">
        <v>2153</v>
      </c>
      <c r="AB20" s="96">
        <v>2267</v>
      </c>
      <c r="AC20" s="96">
        <v>2479</v>
      </c>
      <c r="AD20" s="96">
        <v>1224</v>
      </c>
      <c r="AE20" s="96">
        <v>1255</v>
      </c>
      <c r="AF20" s="96">
        <v>1074</v>
      </c>
      <c r="AG20" s="97">
        <v>491</v>
      </c>
      <c r="AH20" s="97">
        <v>583</v>
      </c>
      <c r="AI20" s="97">
        <v>549</v>
      </c>
      <c r="AJ20" s="97">
        <v>266</v>
      </c>
      <c r="AK20" s="97">
        <v>283</v>
      </c>
      <c r="AL20" s="97">
        <v>295</v>
      </c>
      <c r="AM20" s="97">
        <v>118</v>
      </c>
      <c r="AN20" s="97">
        <v>177</v>
      </c>
      <c r="AO20" s="97">
        <v>865</v>
      </c>
      <c r="AP20" s="97">
        <v>401</v>
      </c>
      <c r="AQ20" s="97">
        <v>464</v>
      </c>
      <c r="AR20" s="96">
        <v>1095</v>
      </c>
      <c r="AS20" s="97">
        <v>543</v>
      </c>
      <c r="AT20" s="97">
        <v>552</v>
      </c>
      <c r="AU20" s="97">
        <v>592</v>
      </c>
      <c r="AV20" s="97">
        <v>272</v>
      </c>
      <c r="AW20" s="97">
        <v>320</v>
      </c>
      <c r="AX20" s="97">
        <v>551</v>
      </c>
      <c r="AY20" s="97">
        <v>265</v>
      </c>
      <c r="AZ20" s="97">
        <v>286</v>
      </c>
      <c r="BA20" s="97">
        <v>944</v>
      </c>
      <c r="BB20" s="97">
        <v>488</v>
      </c>
      <c r="BC20" s="97">
        <v>456</v>
      </c>
      <c r="BD20" s="96">
        <v>1844</v>
      </c>
      <c r="BE20" s="97">
        <v>969</v>
      </c>
      <c r="BF20" s="97">
        <v>875</v>
      </c>
      <c r="BG20" s="96">
        <v>1488</v>
      </c>
      <c r="BH20" s="97">
        <v>704</v>
      </c>
      <c r="BI20" s="97">
        <v>784</v>
      </c>
      <c r="BJ20" s="96">
        <v>1111</v>
      </c>
      <c r="BK20" s="97">
        <v>551</v>
      </c>
      <c r="BL20" s="97">
        <v>560</v>
      </c>
      <c r="BM20" s="97">
        <v>469</v>
      </c>
      <c r="BN20" s="97">
        <v>233</v>
      </c>
      <c r="BO20" s="97">
        <v>236</v>
      </c>
      <c r="BP20" s="97">
        <v>373</v>
      </c>
      <c r="BQ20" s="97">
        <v>176</v>
      </c>
      <c r="BR20" s="97">
        <v>197</v>
      </c>
      <c r="BS20" s="97">
        <v>52</v>
      </c>
      <c r="BT20" s="97">
        <v>28</v>
      </c>
      <c r="BU20" s="97">
        <v>24</v>
      </c>
      <c r="BV20" s="96">
        <v>982</v>
      </c>
      <c r="BW20" s="97">
        <v>451</v>
      </c>
      <c r="BX20" s="97">
        <v>531</v>
      </c>
      <c r="BY20" s="97">
        <v>533</v>
      </c>
      <c r="BZ20" s="97">
        <v>266</v>
      </c>
      <c r="CA20" s="97">
        <v>267</v>
      </c>
      <c r="CB20" s="97">
        <v>807</v>
      </c>
      <c r="CC20" s="97">
        <v>402</v>
      </c>
      <c r="CD20" s="97">
        <v>405</v>
      </c>
      <c r="CE20" s="97">
        <v>690</v>
      </c>
      <c r="CF20" s="97">
        <v>346</v>
      </c>
      <c r="CG20" s="97">
        <v>344</v>
      </c>
      <c r="CH20" s="97">
        <v>443</v>
      </c>
      <c r="CI20" s="97">
        <v>213</v>
      </c>
      <c r="CJ20" s="97">
        <v>230</v>
      </c>
      <c r="CK20" s="97">
        <v>552</v>
      </c>
      <c r="CL20" s="97">
        <v>278</v>
      </c>
      <c r="CM20" s="97">
        <v>274</v>
      </c>
      <c r="CN20" s="97">
        <v>453</v>
      </c>
      <c r="CO20" s="97">
        <v>223</v>
      </c>
      <c r="CP20" s="97">
        <v>230</v>
      </c>
      <c r="CQ20" s="97">
        <v>542</v>
      </c>
      <c r="CR20" s="97">
        <v>273</v>
      </c>
      <c r="CS20" s="97">
        <v>269</v>
      </c>
      <c r="CT20" s="97">
        <v>372</v>
      </c>
      <c r="CU20" s="97">
        <v>183</v>
      </c>
      <c r="CV20" s="97">
        <v>189</v>
      </c>
      <c r="CW20" s="97">
        <v>143</v>
      </c>
      <c r="CX20" s="97">
        <v>72</v>
      </c>
      <c r="CY20" s="97">
        <v>71</v>
      </c>
      <c r="CZ20" s="97">
        <v>186</v>
      </c>
      <c r="DA20" s="97">
        <v>83</v>
      </c>
      <c r="DB20" s="97">
        <v>103</v>
      </c>
      <c r="DC20" s="97">
        <v>308</v>
      </c>
      <c r="DD20" s="97">
        <v>141</v>
      </c>
      <c r="DE20" s="97">
        <v>167</v>
      </c>
      <c r="DF20" s="97">
        <v>403</v>
      </c>
      <c r="DG20" s="97">
        <v>198</v>
      </c>
      <c r="DH20" s="97">
        <v>205</v>
      </c>
      <c r="DI20" s="97">
        <v>471</v>
      </c>
      <c r="DJ20" s="97">
        <v>227</v>
      </c>
      <c r="DK20" s="97">
        <v>244</v>
      </c>
      <c r="DL20" s="97">
        <v>620</v>
      </c>
      <c r="DM20" s="97">
        <v>293</v>
      </c>
      <c r="DN20" s="97">
        <v>327</v>
      </c>
      <c r="DO20" s="96">
        <v>1331</v>
      </c>
      <c r="DP20" s="97">
        <v>608</v>
      </c>
      <c r="DQ20" s="97">
        <v>723</v>
      </c>
      <c r="DR20" s="97">
        <v>267</v>
      </c>
      <c r="DS20" s="97">
        <v>129</v>
      </c>
      <c r="DT20" s="97">
        <v>138</v>
      </c>
      <c r="DU20" s="97">
        <v>234</v>
      </c>
      <c r="DV20" s="97">
        <v>107</v>
      </c>
      <c r="DW20" s="97">
        <v>127</v>
      </c>
      <c r="DX20" s="97">
        <v>755</v>
      </c>
      <c r="DY20" s="97">
        <v>372</v>
      </c>
      <c r="DZ20" s="97">
        <v>383</v>
      </c>
      <c r="EA20" s="97">
        <v>387</v>
      </c>
      <c r="EB20" s="97">
        <v>197</v>
      </c>
      <c r="EC20" s="97">
        <v>190</v>
      </c>
      <c r="ED20" s="97">
        <v>429</v>
      </c>
      <c r="EE20" s="97">
        <v>202</v>
      </c>
      <c r="EF20" s="97">
        <v>227</v>
      </c>
      <c r="EG20" s="96">
        <v>1127</v>
      </c>
      <c r="EH20" s="97">
        <v>518</v>
      </c>
      <c r="EI20" s="97">
        <v>609</v>
      </c>
      <c r="EJ20" s="96">
        <v>1476</v>
      </c>
      <c r="EK20" s="97">
        <v>703</v>
      </c>
      <c r="EL20" s="97">
        <v>773</v>
      </c>
      <c r="EM20" s="97">
        <v>298</v>
      </c>
      <c r="EN20" s="97">
        <v>149</v>
      </c>
      <c r="EO20" s="97">
        <v>149</v>
      </c>
      <c r="EP20" s="97">
        <v>409</v>
      </c>
      <c r="EQ20" s="97">
        <v>178</v>
      </c>
      <c r="ER20" s="97">
        <v>231</v>
      </c>
      <c r="ES20" s="97">
        <v>280</v>
      </c>
      <c r="ET20" s="97">
        <v>122</v>
      </c>
      <c r="EU20" s="97">
        <v>158</v>
      </c>
      <c r="EV20" s="97">
        <v>132</v>
      </c>
      <c r="EW20" s="97">
        <v>72</v>
      </c>
      <c r="EX20" s="97">
        <v>60</v>
      </c>
      <c r="EY20" s="97">
        <v>305</v>
      </c>
      <c r="EZ20" s="97">
        <v>144</v>
      </c>
      <c r="FA20" s="97">
        <v>161</v>
      </c>
      <c r="FB20" s="97">
        <v>54</v>
      </c>
      <c r="FC20" s="97">
        <v>16</v>
      </c>
      <c r="FD20" s="98">
        <v>38</v>
      </c>
    </row>
    <row r="21" spans="1:160">
      <c r="A21" s="95" t="s">
        <v>45</v>
      </c>
      <c r="B21" s="96">
        <v>74222</v>
      </c>
      <c r="C21" s="96">
        <v>35796</v>
      </c>
      <c r="D21" s="96">
        <v>38426</v>
      </c>
      <c r="E21" s="96">
        <v>44391</v>
      </c>
      <c r="F21" s="96">
        <v>21373</v>
      </c>
      <c r="G21" s="96">
        <v>23018</v>
      </c>
      <c r="H21" s="96">
        <v>29831</v>
      </c>
      <c r="I21" s="96">
        <v>14423</v>
      </c>
      <c r="J21" s="96">
        <v>15408</v>
      </c>
      <c r="K21" s="96">
        <v>26193</v>
      </c>
      <c r="L21" s="96">
        <v>12579</v>
      </c>
      <c r="M21" s="96">
        <v>13614</v>
      </c>
      <c r="N21" s="96">
        <v>3735</v>
      </c>
      <c r="O21" s="96">
        <v>1814</v>
      </c>
      <c r="P21" s="96">
        <v>1921</v>
      </c>
      <c r="Q21" s="96">
        <v>2641</v>
      </c>
      <c r="R21" s="96">
        <v>1248</v>
      </c>
      <c r="S21" s="96">
        <v>1393</v>
      </c>
      <c r="T21" s="96">
        <v>2379</v>
      </c>
      <c r="U21" s="96">
        <v>1146</v>
      </c>
      <c r="V21" s="96">
        <v>1233</v>
      </c>
      <c r="W21" s="96">
        <v>2152</v>
      </c>
      <c r="X21" s="96">
        <v>1049</v>
      </c>
      <c r="Y21" s="96">
        <v>1103</v>
      </c>
      <c r="Z21" s="96">
        <v>4663</v>
      </c>
      <c r="AA21" s="96">
        <v>2320</v>
      </c>
      <c r="AB21" s="96">
        <v>2343</v>
      </c>
      <c r="AC21" s="96">
        <v>2628</v>
      </c>
      <c r="AD21" s="96">
        <v>1217</v>
      </c>
      <c r="AE21" s="96">
        <v>1411</v>
      </c>
      <c r="AF21" s="96">
        <v>1145</v>
      </c>
      <c r="AG21" s="97">
        <v>576</v>
      </c>
      <c r="AH21" s="97">
        <v>569</v>
      </c>
      <c r="AI21" s="97">
        <v>646</v>
      </c>
      <c r="AJ21" s="97">
        <v>301</v>
      </c>
      <c r="AK21" s="97">
        <v>345</v>
      </c>
      <c r="AL21" s="97">
        <v>457</v>
      </c>
      <c r="AM21" s="97">
        <v>211</v>
      </c>
      <c r="AN21" s="97">
        <v>246</v>
      </c>
      <c r="AO21" s="97">
        <v>937</v>
      </c>
      <c r="AP21" s="97">
        <v>470</v>
      </c>
      <c r="AQ21" s="97">
        <v>467</v>
      </c>
      <c r="AR21" s="96">
        <v>1163</v>
      </c>
      <c r="AS21" s="97">
        <v>570</v>
      </c>
      <c r="AT21" s="97">
        <v>593</v>
      </c>
      <c r="AU21" s="97">
        <v>684</v>
      </c>
      <c r="AV21" s="97">
        <v>321</v>
      </c>
      <c r="AW21" s="97">
        <v>363</v>
      </c>
      <c r="AX21" s="97">
        <v>610</v>
      </c>
      <c r="AY21" s="97">
        <v>302</v>
      </c>
      <c r="AZ21" s="97">
        <v>308</v>
      </c>
      <c r="BA21" s="97">
        <v>912</v>
      </c>
      <c r="BB21" s="97">
        <v>441</v>
      </c>
      <c r="BC21" s="97">
        <v>471</v>
      </c>
      <c r="BD21" s="96">
        <v>1672</v>
      </c>
      <c r="BE21" s="97">
        <v>800</v>
      </c>
      <c r="BF21" s="97">
        <v>872</v>
      </c>
      <c r="BG21" s="96">
        <v>1671</v>
      </c>
      <c r="BH21" s="97">
        <v>804</v>
      </c>
      <c r="BI21" s="97">
        <v>867</v>
      </c>
      <c r="BJ21" s="96">
        <v>1165</v>
      </c>
      <c r="BK21" s="97">
        <v>551</v>
      </c>
      <c r="BL21" s="97">
        <v>614</v>
      </c>
      <c r="BM21" s="97">
        <v>485</v>
      </c>
      <c r="BN21" s="97">
        <v>242</v>
      </c>
      <c r="BO21" s="97">
        <v>243</v>
      </c>
      <c r="BP21" s="97">
        <v>503</v>
      </c>
      <c r="BQ21" s="97">
        <v>262</v>
      </c>
      <c r="BR21" s="97">
        <v>241</v>
      </c>
      <c r="BS21" s="97">
        <v>69</v>
      </c>
      <c r="BT21" s="97">
        <v>34</v>
      </c>
      <c r="BU21" s="97">
        <v>35</v>
      </c>
      <c r="BV21" s="96">
        <v>1128</v>
      </c>
      <c r="BW21" s="97">
        <v>550</v>
      </c>
      <c r="BX21" s="97">
        <v>578</v>
      </c>
      <c r="BY21" s="97">
        <v>565</v>
      </c>
      <c r="BZ21" s="97">
        <v>282</v>
      </c>
      <c r="CA21" s="97">
        <v>283</v>
      </c>
      <c r="CB21" s="97">
        <v>920</v>
      </c>
      <c r="CC21" s="97">
        <v>456</v>
      </c>
      <c r="CD21" s="97">
        <v>464</v>
      </c>
      <c r="CE21" s="97">
        <v>811</v>
      </c>
      <c r="CF21" s="97">
        <v>393</v>
      </c>
      <c r="CG21" s="97">
        <v>418</v>
      </c>
      <c r="CH21" s="97">
        <v>587</v>
      </c>
      <c r="CI21" s="97">
        <v>280</v>
      </c>
      <c r="CJ21" s="97">
        <v>307</v>
      </c>
      <c r="CK21" s="97">
        <v>601</v>
      </c>
      <c r="CL21" s="97">
        <v>275</v>
      </c>
      <c r="CM21" s="97">
        <v>326</v>
      </c>
      <c r="CN21" s="97">
        <v>506</v>
      </c>
      <c r="CO21" s="97">
        <v>253</v>
      </c>
      <c r="CP21" s="97">
        <v>253</v>
      </c>
      <c r="CQ21" s="97">
        <v>616</v>
      </c>
      <c r="CR21" s="97">
        <v>299</v>
      </c>
      <c r="CS21" s="97">
        <v>317</v>
      </c>
      <c r="CT21" s="97">
        <v>458</v>
      </c>
      <c r="CU21" s="97">
        <v>225</v>
      </c>
      <c r="CV21" s="97">
        <v>233</v>
      </c>
      <c r="CW21" s="97">
        <v>201</v>
      </c>
      <c r="CX21" s="97">
        <v>95</v>
      </c>
      <c r="CY21" s="97">
        <v>106</v>
      </c>
      <c r="CZ21" s="97">
        <v>266</v>
      </c>
      <c r="DA21" s="97">
        <v>123</v>
      </c>
      <c r="DB21" s="97">
        <v>143</v>
      </c>
      <c r="DC21" s="97">
        <v>472</v>
      </c>
      <c r="DD21" s="97">
        <v>239</v>
      </c>
      <c r="DE21" s="97">
        <v>233</v>
      </c>
      <c r="DF21" s="97">
        <v>482</v>
      </c>
      <c r="DG21" s="97">
        <v>237</v>
      </c>
      <c r="DH21" s="97">
        <v>245</v>
      </c>
      <c r="DI21" s="97">
        <v>620</v>
      </c>
      <c r="DJ21" s="97">
        <v>298</v>
      </c>
      <c r="DK21" s="97">
        <v>322</v>
      </c>
      <c r="DL21" s="97">
        <v>727</v>
      </c>
      <c r="DM21" s="97">
        <v>354</v>
      </c>
      <c r="DN21" s="97">
        <v>373</v>
      </c>
      <c r="DO21" s="96">
        <v>1437</v>
      </c>
      <c r="DP21" s="97">
        <v>646</v>
      </c>
      <c r="DQ21" s="97">
        <v>791</v>
      </c>
      <c r="DR21" s="97">
        <v>350</v>
      </c>
      <c r="DS21" s="97">
        <v>176</v>
      </c>
      <c r="DT21" s="97">
        <v>174</v>
      </c>
      <c r="DU21" s="97">
        <v>283</v>
      </c>
      <c r="DV21" s="97">
        <v>148</v>
      </c>
      <c r="DW21" s="97">
        <v>135</v>
      </c>
      <c r="DX21" s="97">
        <v>754</v>
      </c>
      <c r="DY21" s="97">
        <v>380</v>
      </c>
      <c r="DZ21" s="97">
        <v>374</v>
      </c>
      <c r="EA21" s="97">
        <v>440</v>
      </c>
      <c r="EB21" s="97">
        <v>198</v>
      </c>
      <c r="EC21" s="97">
        <v>242</v>
      </c>
      <c r="ED21" s="97">
        <v>506</v>
      </c>
      <c r="EE21" s="97">
        <v>249</v>
      </c>
      <c r="EF21" s="97">
        <v>257</v>
      </c>
      <c r="EG21" s="96">
        <v>1339</v>
      </c>
      <c r="EH21" s="97">
        <v>646</v>
      </c>
      <c r="EI21" s="97">
        <v>693</v>
      </c>
      <c r="EJ21" s="96">
        <v>1642</v>
      </c>
      <c r="EK21" s="97">
        <v>784</v>
      </c>
      <c r="EL21" s="97">
        <v>858</v>
      </c>
      <c r="EM21" s="97">
        <v>380</v>
      </c>
      <c r="EN21" s="97">
        <v>185</v>
      </c>
      <c r="EO21" s="97">
        <v>195</v>
      </c>
      <c r="EP21" s="97">
        <v>554</v>
      </c>
      <c r="EQ21" s="97">
        <v>252</v>
      </c>
      <c r="ER21" s="97">
        <v>302</v>
      </c>
      <c r="ES21" s="97">
        <v>390</v>
      </c>
      <c r="ET21" s="97">
        <v>189</v>
      </c>
      <c r="EU21" s="97">
        <v>201</v>
      </c>
      <c r="EV21" s="97">
        <v>194</v>
      </c>
      <c r="EW21" s="97">
        <v>88</v>
      </c>
      <c r="EX21" s="97">
        <v>106</v>
      </c>
      <c r="EY21" s="97">
        <v>394</v>
      </c>
      <c r="EZ21" s="97">
        <v>190</v>
      </c>
      <c r="FA21" s="97">
        <v>204</v>
      </c>
      <c r="FB21" s="97">
        <v>89</v>
      </c>
      <c r="FC21" s="97">
        <v>48</v>
      </c>
      <c r="FD21" s="98">
        <v>41</v>
      </c>
    </row>
    <row r="22" spans="1:160">
      <c r="A22" s="95" t="s">
        <v>46</v>
      </c>
      <c r="B22" s="96">
        <v>69841</v>
      </c>
      <c r="C22" s="96">
        <v>33438</v>
      </c>
      <c r="D22" s="96">
        <v>36403</v>
      </c>
      <c r="E22" s="96">
        <v>39914</v>
      </c>
      <c r="F22" s="96">
        <v>19053</v>
      </c>
      <c r="G22" s="96">
        <v>20861</v>
      </c>
      <c r="H22" s="96">
        <v>29927</v>
      </c>
      <c r="I22" s="96">
        <v>14385</v>
      </c>
      <c r="J22" s="96">
        <v>15542</v>
      </c>
      <c r="K22" s="96">
        <v>22764</v>
      </c>
      <c r="L22" s="96">
        <v>10917</v>
      </c>
      <c r="M22" s="96">
        <v>11847</v>
      </c>
      <c r="N22" s="96">
        <v>3539</v>
      </c>
      <c r="O22" s="96">
        <v>1660</v>
      </c>
      <c r="P22" s="96">
        <v>1879</v>
      </c>
      <c r="Q22" s="96">
        <v>2704</v>
      </c>
      <c r="R22" s="97">
        <v>1280</v>
      </c>
      <c r="S22" s="96">
        <v>1424</v>
      </c>
      <c r="T22" s="96">
        <v>2103</v>
      </c>
      <c r="U22" s="97">
        <v>1008</v>
      </c>
      <c r="V22" s="96">
        <v>1095</v>
      </c>
      <c r="W22" s="96">
        <v>2042</v>
      </c>
      <c r="X22" s="97">
        <v>966</v>
      </c>
      <c r="Y22" s="97">
        <v>1076</v>
      </c>
      <c r="Z22" s="96">
        <v>4238</v>
      </c>
      <c r="AA22" s="96">
        <v>2043</v>
      </c>
      <c r="AB22" s="96">
        <v>2195</v>
      </c>
      <c r="AC22" s="96">
        <v>2524</v>
      </c>
      <c r="AD22" s="97">
        <v>1179</v>
      </c>
      <c r="AE22" s="96">
        <v>1345</v>
      </c>
      <c r="AF22" s="97">
        <v>1100</v>
      </c>
      <c r="AG22" s="97">
        <v>569</v>
      </c>
      <c r="AH22" s="97">
        <v>531</v>
      </c>
      <c r="AI22" s="97">
        <v>695</v>
      </c>
      <c r="AJ22" s="97">
        <v>348</v>
      </c>
      <c r="AK22" s="97">
        <v>347</v>
      </c>
      <c r="AL22" s="97">
        <v>534</v>
      </c>
      <c r="AM22" s="97">
        <v>267</v>
      </c>
      <c r="AN22" s="97">
        <v>267</v>
      </c>
      <c r="AO22" s="97">
        <v>963</v>
      </c>
      <c r="AP22" s="97">
        <v>456</v>
      </c>
      <c r="AQ22" s="97">
        <v>507</v>
      </c>
      <c r="AR22" s="97">
        <v>1212</v>
      </c>
      <c r="AS22" s="97">
        <v>585</v>
      </c>
      <c r="AT22" s="97">
        <v>627</v>
      </c>
      <c r="AU22" s="97">
        <v>656</v>
      </c>
      <c r="AV22" s="97">
        <v>314</v>
      </c>
      <c r="AW22" s="97">
        <v>342</v>
      </c>
      <c r="AX22" s="97">
        <v>603</v>
      </c>
      <c r="AY22" s="97">
        <v>287</v>
      </c>
      <c r="AZ22" s="97">
        <v>316</v>
      </c>
      <c r="BA22" s="97">
        <v>947</v>
      </c>
      <c r="BB22" s="97">
        <v>443</v>
      </c>
      <c r="BC22" s="97">
        <v>504</v>
      </c>
      <c r="BD22" s="96">
        <v>1430</v>
      </c>
      <c r="BE22" s="97">
        <v>689</v>
      </c>
      <c r="BF22" s="97">
        <v>741</v>
      </c>
      <c r="BG22" s="96">
        <v>1583</v>
      </c>
      <c r="BH22" s="97">
        <v>777</v>
      </c>
      <c r="BI22" s="97">
        <v>806</v>
      </c>
      <c r="BJ22" s="97">
        <v>984</v>
      </c>
      <c r="BK22" s="97">
        <v>456</v>
      </c>
      <c r="BL22" s="97">
        <v>528</v>
      </c>
      <c r="BM22" s="97">
        <v>526</v>
      </c>
      <c r="BN22" s="97">
        <v>250</v>
      </c>
      <c r="BO22" s="97">
        <v>276</v>
      </c>
      <c r="BP22" s="97">
        <v>462</v>
      </c>
      <c r="BQ22" s="97">
        <v>207</v>
      </c>
      <c r="BR22" s="97">
        <v>255</v>
      </c>
      <c r="BS22" s="97">
        <v>71</v>
      </c>
      <c r="BT22" s="97">
        <v>34</v>
      </c>
      <c r="BU22" s="97">
        <v>37</v>
      </c>
      <c r="BV22" s="96">
        <v>1091</v>
      </c>
      <c r="BW22" s="97">
        <v>517</v>
      </c>
      <c r="BX22" s="97">
        <v>574</v>
      </c>
      <c r="BY22" s="97">
        <v>562</v>
      </c>
      <c r="BZ22" s="97">
        <v>266</v>
      </c>
      <c r="CA22" s="97">
        <v>296</v>
      </c>
      <c r="CB22" s="97">
        <v>895</v>
      </c>
      <c r="CC22" s="97">
        <v>461</v>
      </c>
      <c r="CD22" s="97">
        <v>434</v>
      </c>
      <c r="CE22" s="97">
        <v>864</v>
      </c>
      <c r="CF22" s="97">
        <v>419</v>
      </c>
      <c r="CG22" s="97">
        <v>445</v>
      </c>
      <c r="CH22" s="97">
        <v>640</v>
      </c>
      <c r="CI22" s="97">
        <v>325</v>
      </c>
      <c r="CJ22" s="97">
        <v>315</v>
      </c>
      <c r="CK22" s="97">
        <v>628</v>
      </c>
      <c r="CL22" s="97">
        <v>289</v>
      </c>
      <c r="CM22" s="97">
        <v>339</v>
      </c>
      <c r="CN22" s="97">
        <v>535</v>
      </c>
      <c r="CO22" s="97">
        <v>279</v>
      </c>
      <c r="CP22" s="97">
        <v>256</v>
      </c>
      <c r="CQ22" s="97">
        <v>592</v>
      </c>
      <c r="CR22" s="97">
        <v>286</v>
      </c>
      <c r="CS22" s="97">
        <v>306</v>
      </c>
      <c r="CT22" s="97">
        <v>469</v>
      </c>
      <c r="CU22" s="97">
        <v>224</v>
      </c>
      <c r="CV22" s="97">
        <v>245</v>
      </c>
      <c r="CW22" s="97">
        <v>253</v>
      </c>
      <c r="CX22" s="97">
        <v>115</v>
      </c>
      <c r="CY22" s="97">
        <v>138</v>
      </c>
      <c r="CZ22" s="97">
        <v>280</v>
      </c>
      <c r="DA22" s="97">
        <v>152</v>
      </c>
      <c r="DB22" s="97">
        <v>128</v>
      </c>
      <c r="DC22" s="97">
        <v>464</v>
      </c>
      <c r="DD22" s="97">
        <v>231</v>
      </c>
      <c r="DE22" s="97">
        <v>233</v>
      </c>
      <c r="DF22" s="97">
        <v>498</v>
      </c>
      <c r="DG22" s="97">
        <v>255</v>
      </c>
      <c r="DH22" s="97">
        <v>243</v>
      </c>
      <c r="DI22" s="97">
        <v>599</v>
      </c>
      <c r="DJ22" s="97">
        <v>291</v>
      </c>
      <c r="DK22" s="97">
        <v>308</v>
      </c>
      <c r="DL22" s="97">
        <v>807</v>
      </c>
      <c r="DM22" s="97">
        <v>372</v>
      </c>
      <c r="DN22" s="97">
        <v>435</v>
      </c>
      <c r="DO22" s="96">
        <v>1333</v>
      </c>
      <c r="DP22" s="97">
        <v>628</v>
      </c>
      <c r="DQ22" s="97">
        <v>705</v>
      </c>
      <c r="DR22" s="97">
        <v>375</v>
      </c>
      <c r="DS22" s="97">
        <v>170</v>
      </c>
      <c r="DT22" s="97">
        <v>205</v>
      </c>
      <c r="DU22" s="97">
        <v>281</v>
      </c>
      <c r="DV22" s="97">
        <v>134</v>
      </c>
      <c r="DW22" s="97">
        <v>147</v>
      </c>
      <c r="DX22" s="97">
        <v>786</v>
      </c>
      <c r="DY22" s="97">
        <v>380</v>
      </c>
      <c r="DZ22" s="97">
        <v>406</v>
      </c>
      <c r="EA22" s="97">
        <v>521</v>
      </c>
      <c r="EB22" s="97">
        <v>256</v>
      </c>
      <c r="EC22" s="97">
        <v>265</v>
      </c>
      <c r="ED22" s="97">
        <v>552</v>
      </c>
      <c r="EE22" s="97">
        <v>270</v>
      </c>
      <c r="EF22" s="97">
        <v>282</v>
      </c>
      <c r="EG22" s="96">
        <v>1355</v>
      </c>
      <c r="EH22" s="97">
        <v>641</v>
      </c>
      <c r="EI22" s="97">
        <v>714</v>
      </c>
      <c r="EJ22" s="96">
        <v>1613</v>
      </c>
      <c r="EK22" s="97">
        <v>724</v>
      </c>
      <c r="EL22" s="97">
        <v>889</v>
      </c>
      <c r="EM22" s="97">
        <v>334</v>
      </c>
      <c r="EN22" s="97">
        <v>153</v>
      </c>
      <c r="EO22" s="97">
        <v>181</v>
      </c>
      <c r="EP22" s="97">
        <v>623</v>
      </c>
      <c r="EQ22" s="97">
        <v>283</v>
      </c>
      <c r="ER22" s="97">
        <v>340</v>
      </c>
      <c r="ES22" s="97">
        <v>437</v>
      </c>
      <c r="ET22" s="97">
        <v>202</v>
      </c>
      <c r="EU22" s="97">
        <v>235</v>
      </c>
      <c r="EV22" s="97">
        <v>239</v>
      </c>
      <c r="EW22" s="97">
        <v>111</v>
      </c>
      <c r="EX22" s="97">
        <v>128</v>
      </c>
      <c r="EY22" s="97">
        <v>458</v>
      </c>
      <c r="EZ22" s="97">
        <v>224</v>
      </c>
      <c r="FA22" s="97">
        <v>234</v>
      </c>
      <c r="FB22" s="97">
        <v>77</v>
      </c>
      <c r="FC22" s="97">
        <v>45</v>
      </c>
      <c r="FD22" s="98">
        <v>32</v>
      </c>
    </row>
    <row r="23" spans="1:160">
      <c r="A23" s="95" t="s">
        <v>47</v>
      </c>
      <c r="B23" s="96">
        <v>54351</v>
      </c>
      <c r="C23" s="96">
        <v>22837</v>
      </c>
      <c r="D23" s="96">
        <v>31514</v>
      </c>
      <c r="E23" s="96">
        <v>29908</v>
      </c>
      <c r="F23" s="96">
        <v>12417</v>
      </c>
      <c r="G23" s="96">
        <v>17491</v>
      </c>
      <c r="H23" s="96">
        <v>24443</v>
      </c>
      <c r="I23" s="96">
        <v>10420</v>
      </c>
      <c r="J23" s="96">
        <v>14023</v>
      </c>
      <c r="K23" s="96">
        <v>16681</v>
      </c>
      <c r="L23" s="96">
        <v>6941</v>
      </c>
      <c r="M23" s="96">
        <v>9740</v>
      </c>
      <c r="N23" s="96">
        <v>2697</v>
      </c>
      <c r="O23" s="96">
        <v>1151</v>
      </c>
      <c r="P23" s="96">
        <v>1546</v>
      </c>
      <c r="Q23" s="96">
        <v>1896</v>
      </c>
      <c r="R23" s="97">
        <v>821</v>
      </c>
      <c r="S23" s="97">
        <v>1075</v>
      </c>
      <c r="T23" s="96">
        <v>1677</v>
      </c>
      <c r="U23" s="97">
        <v>684</v>
      </c>
      <c r="V23" s="97">
        <v>993</v>
      </c>
      <c r="W23" s="96">
        <v>1559</v>
      </c>
      <c r="X23" s="97">
        <v>629</v>
      </c>
      <c r="Y23" s="97">
        <v>930</v>
      </c>
      <c r="Z23" s="96">
        <v>3393</v>
      </c>
      <c r="AA23" s="96">
        <v>1414</v>
      </c>
      <c r="AB23" s="96">
        <v>1979</v>
      </c>
      <c r="AC23" s="96">
        <v>2005</v>
      </c>
      <c r="AD23" s="97">
        <v>777</v>
      </c>
      <c r="AE23" s="96">
        <v>1228</v>
      </c>
      <c r="AF23" s="97">
        <v>830</v>
      </c>
      <c r="AG23" s="97">
        <v>362</v>
      </c>
      <c r="AH23" s="97">
        <v>468</v>
      </c>
      <c r="AI23" s="97">
        <v>616</v>
      </c>
      <c r="AJ23" s="97">
        <v>273</v>
      </c>
      <c r="AK23" s="97">
        <v>343</v>
      </c>
      <c r="AL23" s="97">
        <v>422</v>
      </c>
      <c r="AM23" s="97">
        <v>193</v>
      </c>
      <c r="AN23" s="97">
        <v>229</v>
      </c>
      <c r="AO23" s="97">
        <v>734</v>
      </c>
      <c r="AP23" s="97">
        <v>317</v>
      </c>
      <c r="AQ23" s="97">
        <v>417</v>
      </c>
      <c r="AR23" s="97">
        <v>926</v>
      </c>
      <c r="AS23" s="97">
        <v>420</v>
      </c>
      <c r="AT23" s="97">
        <v>506</v>
      </c>
      <c r="AU23" s="97">
        <v>555</v>
      </c>
      <c r="AV23" s="97">
        <v>243</v>
      </c>
      <c r="AW23" s="97">
        <v>312</v>
      </c>
      <c r="AX23" s="97">
        <v>494</v>
      </c>
      <c r="AY23" s="97">
        <v>211</v>
      </c>
      <c r="AZ23" s="97">
        <v>283</v>
      </c>
      <c r="BA23" s="97">
        <v>703</v>
      </c>
      <c r="BB23" s="97">
        <v>303</v>
      </c>
      <c r="BC23" s="97">
        <v>400</v>
      </c>
      <c r="BD23" s="96">
        <v>1119</v>
      </c>
      <c r="BE23" s="97">
        <v>469</v>
      </c>
      <c r="BF23" s="97">
        <v>650</v>
      </c>
      <c r="BG23" s="96">
        <v>1277</v>
      </c>
      <c r="BH23" s="97">
        <v>529</v>
      </c>
      <c r="BI23" s="97">
        <v>748</v>
      </c>
      <c r="BJ23" s="97">
        <v>855</v>
      </c>
      <c r="BK23" s="97">
        <v>358</v>
      </c>
      <c r="BL23" s="97">
        <v>497</v>
      </c>
      <c r="BM23" s="97">
        <v>399</v>
      </c>
      <c r="BN23" s="97">
        <v>162</v>
      </c>
      <c r="BO23" s="97">
        <v>237</v>
      </c>
      <c r="BP23" s="97">
        <v>401</v>
      </c>
      <c r="BQ23" s="97">
        <v>171</v>
      </c>
      <c r="BR23" s="97">
        <v>230</v>
      </c>
      <c r="BS23" s="97">
        <v>54</v>
      </c>
      <c r="BT23" s="97">
        <v>28</v>
      </c>
      <c r="BU23" s="97">
        <v>26</v>
      </c>
      <c r="BV23" s="97">
        <v>855</v>
      </c>
      <c r="BW23" s="97">
        <v>325</v>
      </c>
      <c r="BX23" s="97">
        <v>530</v>
      </c>
      <c r="BY23" s="97">
        <v>478</v>
      </c>
      <c r="BZ23" s="97">
        <v>193</v>
      </c>
      <c r="CA23" s="97">
        <v>285</v>
      </c>
      <c r="CB23" s="97">
        <v>749</v>
      </c>
      <c r="CC23" s="97">
        <v>317</v>
      </c>
      <c r="CD23" s="97">
        <v>432</v>
      </c>
      <c r="CE23" s="97">
        <v>661</v>
      </c>
      <c r="CF23" s="97">
        <v>308</v>
      </c>
      <c r="CG23" s="97">
        <v>353</v>
      </c>
      <c r="CH23" s="97">
        <v>538</v>
      </c>
      <c r="CI23" s="97">
        <v>233</v>
      </c>
      <c r="CJ23" s="97">
        <v>305</v>
      </c>
      <c r="CK23" s="97">
        <v>507</v>
      </c>
      <c r="CL23" s="97">
        <v>218</v>
      </c>
      <c r="CM23" s="97">
        <v>289</v>
      </c>
      <c r="CN23" s="97">
        <v>447</v>
      </c>
      <c r="CO23" s="97">
        <v>180</v>
      </c>
      <c r="CP23" s="97">
        <v>267</v>
      </c>
      <c r="CQ23" s="97">
        <v>453</v>
      </c>
      <c r="CR23" s="97">
        <v>204</v>
      </c>
      <c r="CS23" s="97">
        <v>249</v>
      </c>
      <c r="CT23" s="97">
        <v>391</v>
      </c>
      <c r="CU23" s="97">
        <v>181</v>
      </c>
      <c r="CV23" s="97">
        <v>210</v>
      </c>
      <c r="CW23" s="97">
        <v>208</v>
      </c>
      <c r="CX23" s="97">
        <v>93</v>
      </c>
      <c r="CY23" s="97">
        <v>115</v>
      </c>
      <c r="CZ23" s="97">
        <v>227</v>
      </c>
      <c r="DA23" s="97">
        <v>94</v>
      </c>
      <c r="DB23" s="97">
        <v>133</v>
      </c>
      <c r="DC23" s="97">
        <v>406</v>
      </c>
      <c r="DD23" s="97">
        <v>183</v>
      </c>
      <c r="DE23" s="97">
        <v>223</v>
      </c>
      <c r="DF23" s="97">
        <v>374</v>
      </c>
      <c r="DG23" s="97">
        <v>155</v>
      </c>
      <c r="DH23" s="97">
        <v>219</v>
      </c>
      <c r="DI23" s="97">
        <v>486</v>
      </c>
      <c r="DJ23" s="97">
        <v>206</v>
      </c>
      <c r="DK23" s="97">
        <v>280</v>
      </c>
      <c r="DL23" s="97">
        <v>666</v>
      </c>
      <c r="DM23" s="97">
        <v>311</v>
      </c>
      <c r="DN23" s="97">
        <v>355</v>
      </c>
      <c r="DO23" s="97">
        <v>1072</v>
      </c>
      <c r="DP23" s="97">
        <v>426</v>
      </c>
      <c r="DQ23" s="97">
        <v>646</v>
      </c>
      <c r="DR23" s="97">
        <v>327</v>
      </c>
      <c r="DS23" s="97">
        <v>128</v>
      </c>
      <c r="DT23" s="97">
        <v>199</v>
      </c>
      <c r="DU23" s="97">
        <v>262</v>
      </c>
      <c r="DV23" s="97">
        <v>117</v>
      </c>
      <c r="DW23" s="97">
        <v>145</v>
      </c>
      <c r="DX23" s="97">
        <v>611</v>
      </c>
      <c r="DY23" s="97">
        <v>267</v>
      </c>
      <c r="DZ23" s="97">
        <v>344</v>
      </c>
      <c r="EA23" s="97">
        <v>455</v>
      </c>
      <c r="EB23" s="97">
        <v>200</v>
      </c>
      <c r="EC23" s="97">
        <v>255</v>
      </c>
      <c r="ED23" s="97">
        <v>539</v>
      </c>
      <c r="EE23" s="97">
        <v>221</v>
      </c>
      <c r="EF23" s="97">
        <v>318</v>
      </c>
      <c r="EG23" s="96">
        <v>1189</v>
      </c>
      <c r="EH23" s="97">
        <v>478</v>
      </c>
      <c r="EI23" s="97">
        <v>711</v>
      </c>
      <c r="EJ23" s="96">
        <v>1352</v>
      </c>
      <c r="EK23" s="97">
        <v>567</v>
      </c>
      <c r="EL23" s="97">
        <v>785</v>
      </c>
      <c r="EM23" s="97">
        <v>255</v>
      </c>
      <c r="EN23" s="97">
        <v>111</v>
      </c>
      <c r="EO23" s="97">
        <v>144</v>
      </c>
      <c r="EP23" s="97">
        <v>472</v>
      </c>
      <c r="EQ23" s="97">
        <v>204</v>
      </c>
      <c r="ER23" s="97">
        <v>268</v>
      </c>
      <c r="ES23" s="97">
        <v>414</v>
      </c>
      <c r="ET23" s="97">
        <v>172</v>
      </c>
      <c r="EU23" s="97">
        <v>242</v>
      </c>
      <c r="EV23" s="97">
        <v>239</v>
      </c>
      <c r="EW23" s="97">
        <v>108</v>
      </c>
      <c r="EX23" s="97">
        <v>131</v>
      </c>
      <c r="EY23" s="97">
        <v>363</v>
      </c>
      <c r="EZ23" s="97">
        <v>156</v>
      </c>
      <c r="FA23" s="97">
        <v>207</v>
      </c>
      <c r="FB23" s="97">
        <v>62</v>
      </c>
      <c r="FC23" s="97">
        <v>25</v>
      </c>
      <c r="FD23" s="98">
        <v>37</v>
      </c>
    </row>
    <row r="24" spans="1:160">
      <c r="A24" s="95" t="s">
        <v>48</v>
      </c>
      <c r="B24" s="96">
        <v>41694</v>
      </c>
      <c r="C24" s="96">
        <v>16820</v>
      </c>
      <c r="D24" s="96">
        <v>24874</v>
      </c>
      <c r="E24" s="96">
        <v>22928</v>
      </c>
      <c r="F24" s="96">
        <v>9121</v>
      </c>
      <c r="G24" s="96">
        <v>13807</v>
      </c>
      <c r="H24" s="96">
        <v>18766</v>
      </c>
      <c r="I24" s="96">
        <v>7699</v>
      </c>
      <c r="J24" s="96">
        <v>11067</v>
      </c>
      <c r="K24" s="96">
        <v>12667</v>
      </c>
      <c r="L24" s="96">
        <v>4924</v>
      </c>
      <c r="M24" s="96">
        <v>7743</v>
      </c>
      <c r="N24" s="96">
        <v>2065</v>
      </c>
      <c r="O24" s="97">
        <v>853</v>
      </c>
      <c r="P24" s="96">
        <v>1212</v>
      </c>
      <c r="Q24" s="96">
        <v>1508</v>
      </c>
      <c r="R24" s="97">
        <v>597</v>
      </c>
      <c r="S24" s="97">
        <v>911</v>
      </c>
      <c r="T24" s="96">
        <v>1328</v>
      </c>
      <c r="U24" s="97">
        <v>557</v>
      </c>
      <c r="V24" s="97">
        <v>771</v>
      </c>
      <c r="W24" s="96">
        <v>1200</v>
      </c>
      <c r="X24" s="97">
        <v>520</v>
      </c>
      <c r="Y24" s="97">
        <v>680</v>
      </c>
      <c r="Z24" s="96">
        <v>2546</v>
      </c>
      <c r="AA24" s="97">
        <v>1023</v>
      </c>
      <c r="AB24" s="96">
        <v>1523</v>
      </c>
      <c r="AC24" s="96">
        <v>1614</v>
      </c>
      <c r="AD24" s="97">
        <v>647</v>
      </c>
      <c r="AE24" s="97">
        <v>967</v>
      </c>
      <c r="AF24" s="97">
        <v>685</v>
      </c>
      <c r="AG24" s="97">
        <v>281</v>
      </c>
      <c r="AH24" s="97">
        <v>404</v>
      </c>
      <c r="AI24" s="97">
        <v>447</v>
      </c>
      <c r="AJ24" s="97">
        <v>182</v>
      </c>
      <c r="AK24" s="97">
        <v>265</v>
      </c>
      <c r="AL24" s="97">
        <v>321</v>
      </c>
      <c r="AM24" s="97">
        <v>132</v>
      </c>
      <c r="AN24" s="97">
        <v>189</v>
      </c>
      <c r="AO24" s="97">
        <v>585</v>
      </c>
      <c r="AP24" s="97">
        <v>246</v>
      </c>
      <c r="AQ24" s="97">
        <v>339</v>
      </c>
      <c r="AR24" s="97">
        <v>730</v>
      </c>
      <c r="AS24" s="97">
        <v>288</v>
      </c>
      <c r="AT24" s="97">
        <v>442</v>
      </c>
      <c r="AU24" s="97">
        <v>436</v>
      </c>
      <c r="AV24" s="97">
        <v>183</v>
      </c>
      <c r="AW24" s="97">
        <v>253</v>
      </c>
      <c r="AX24" s="97">
        <v>381</v>
      </c>
      <c r="AY24" s="97">
        <v>158</v>
      </c>
      <c r="AZ24" s="97">
        <v>223</v>
      </c>
      <c r="BA24" s="97">
        <v>551</v>
      </c>
      <c r="BB24" s="97">
        <v>230</v>
      </c>
      <c r="BC24" s="97">
        <v>321</v>
      </c>
      <c r="BD24" s="97">
        <v>797</v>
      </c>
      <c r="BE24" s="97">
        <v>314</v>
      </c>
      <c r="BF24" s="97">
        <v>483</v>
      </c>
      <c r="BG24" s="97">
        <v>1034</v>
      </c>
      <c r="BH24" s="97">
        <v>427</v>
      </c>
      <c r="BI24" s="97">
        <v>607</v>
      </c>
      <c r="BJ24" s="97">
        <v>622</v>
      </c>
      <c r="BK24" s="97">
        <v>244</v>
      </c>
      <c r="BL24" s="97">
        <v>378</v>
      </c>
      <c r="BM24" s="97">
        <v>351</v>
      </c>
      <c r="BN24" s="97">
        <v>148</v>
      </c>
      <c r="BO24" s="97">
        <v>203</v>
      </c>
      <c r="BP24" s="97">
        <v>304</v>
      </c>
      <c r="BQ24" s="97">
        <v>121</v>
      </c>
      <c r="BR24" s="97">
        <v>183</v>
      </c>
      <c r="BS24" s="97">
        <v>47</v>
      </c>
      <c r="BT24" s="97">
        <v>20</v>
      </c>
      <c r="BU24" s="97">
        <v>27</v>
      </c>
      <c r="BV24" s="97">
        <v>720</v>
      </c>
      <c r="BW24" s="97">
        <v>270</v>
      </c>
      <c r="BX24" s="97">
        <v>450</v>
      </c>
      <c r="BY24" s="97">
        <v>341</v>
      </c>
      <c r="BZ24" s="97">
        <v>151</v>
      </c>
      <c r="CA24" s="97">
        <v>190</v>
      </c>
      <c r="CB24" s="97">
        <v>560</v>
      </c>
      <c r="CC24" s="97">
        <v>252</v>
      </c>
      <c r="CD24" s="97">
        <v>308</v>
      </c>
      <c r="CE24" s="97">
        <v>549</v>
      </c>
      <c r="CF24" s="97">
        <v>234</v>
      </c>
      <c r="CG24" s="97">
        <v>315</v>
      </c>
      <c r="CH24" s="97">
        <v>383</v>
      </c>
      <c r="CI24" s="97">
        <v>163</v>
      </c>
      <c r="CJ24" s="97">
        <v>220</v>
      </c>
      <c r="CK24" s="97">
        <v>384</v>
      </c>
      <c r="CL24" s="97">
        <v>157</v>
      </c>
      <c r="CM24" s="97">
        <v>227</v>
      </c>
      <c r="CN24" s="97">
        <v>340</v>
      </c>
      <c r="CO24" s="97">
        <v>139</v>
      </c>
      <c r="CP24" s="97">
        <v>201</v>
      </c>
      <c r="CQ24" s="97">
        <v>354</v>
      </c>
      <c r="CR24" s="97">
        <v>136</v>
      </c>
      <c r="CS24" s="97">
        <v>218</v>
      </c>
      <c r="CT24" s="97">
        <v>319</v>
      </c>
      <c r="CU24" s="97">
        <v>108</v>
      </c>
      <c r="CV24" s="97">
        <v>211</v>
      </c>
      <c r="CW24" s="97">
        <v>165</v>
      </c>
      <c r="CX24" s="97">
        <v>65</v>
      </c>
      <c r="CY24" s="97">
        <v>100</v>
      </c>
      <c r="CZ24" s="97">
        <v>191</v>
      </c>
      <c r="DA24" s="97">
        <v>82</v>
      </c>
      <c r="DB24" s="97">
        <v>109</v>
      </c>
      <c r="DC24" s="97">
        <v>250</v>
      </c>
      <c r="DD24" s="97">
        <v>107</v>
      </c>
      <c r="DE24" s="97">
        <v>143</v>
      </c>
      <c r="DF24" s="97">
        <v>314</v>
      </c>
      <c r="DG24" s="97">
        <v>134</v>
      </c>
      <c r="DH24" s="97">
        <v>180</v>
      </c>
      <c r="DI24" s="97">
        <v>351</v>
      </c>
      <c r="DJ24" s="97">
        <v>149</v>
      </c>
      <c r="DK24" s="97">
        <v>202</v>
      </c>
      <c r="DL24" s="97">
        <v>529</v>
      </c>
      <c r="DM24" s="97">
        <v>213</v>
      </c>
      <c r="DN24" s="97">
        <v>316</v>
      </c>
      <c r="DO24" s="97">
        <v>831</v>
      </c>
      <c r="DP24" s="97">
        <v>348</v>
      </c>
      <c r="DQ24" s="97">
        <v>483</v>
      </c>
      <c r="DR24" s="97">
        <v>297</v>
      </c>
      <c r="DS24" s="97">
        <v>132</v>
      </c>
      <c r="DT24" s="97">
        <v>165</v>
      </c>
      <c r="DU24" s="97">
        <v>180</v>
      </c>
      <c r="DV24" s="97">
        <v>87</v>
      </c>
      <c r="DW24" s="97">
        <v>93</v>
      </c>
      <c r="DX24" s="97">
        <v>426</v>
      </c>
      <c r="DY24" s="97">
        <v>186</v>
      </c>
      <c r="DZ24" s="97">
        <v>240</v>
      </c>
      <c r="EA24" s="97">
        <v>305</v>
      </c>
      <c r="EB24" s="97">
        <v>123</v>
      </c>
      <c r="EC24" s="97">
        <v>182</v>
      </c>
      <c r="ED24" s="97">
        <v>386</v>
      </c>
      <c r="EE24" s="97">
        <v>152</v>
      </c>
      <c r="EF24" s="97">
        <v>234</v>
      </c>
      <c r="EG24" s="97">
        <v>950</v>
      </c>
      <c r="EH24" s="97">
        <v>379</v>
      </c>
      <c r="EI24" s="97">
        <v>571</v>
      </c>
      <c r="EJ24" s="96">
        <v>1009</v>
      </c>
      <c r="EK24" s="97">
        <v>390</v>
      </c>
      <c r="EL24" s="97">
        <v>619</v>
      </c>
      <c r="EM24" s="97">
        <v>191</v>
      </c>
      <c r="EN24" s="97">
        <v>76</v>
      </c>
      <c r="EO24" s="97">
        <v>115</v>
      </c>
      <c r="EP24" s="97">
        <v>362</v>
      </c>
      <c r="EQ24" s="97">
        <v>141</v>
      </c>
      <c r="ER24" s="97">
        <v>221</v>
      </c>
      <c r="ES24" s="97">
        <v>305</v>
      </c>
      <c r="ET24" s="97">
        <v>136</v>
      </c>
      <c r="EU24" s="97">
        <v>169</v>
      </c>
      <c r="EV24" s="97">
        <v>141</v>
      </c>
      <c r="EW24" s="97">
        <v>57</v>
      </c>
      <c r="EX24" s="97">
        <v>84</v>
      </c>
      <c r="EY24" s="97">
        <v>298</v>
      </c>
      <c r="EZ24" s="97">
        <v>135</v>
      </c>
      <c r="FA24" s="97">
        <v>163</v>
      </c>
      <c r="FB24" s="97">
        <v>44</v>
      </c>
      <c r="FC24" s="97">
        <v>23</v>
      </c>
      <c r="FD24" s="98">
        <v>21</v>
      </c>
    </row>
    <row r="25" spans="1:160">
      <c r="A25" s="95" t="s">
        <v>49</v>
      </c>
      <c r="B25" s="96">
        <v>33854</v>
      </c>
      <c r="C25" s="96">
        <v>12857</v>
      </c>
      <c r="D25" s="96">
        <v>20997</v>
      </c>
      <c r="E25" s="96">
        <v>18635</v>
      </c>
      <c r="F25" s="96">
        <v>6976</v>
      </c>
      <c r="G25" s="96">
        <v>11659</v>
      </c>
      <c r="H25" s="96">
        <v>15219</v>
      </c>
      <c r="I25" s="96">
        <v>5881</v>
      </c>
      <c r="J25" s="96">
        <v>9338</v>
      </c>
      <c r="K25" s="96">
        <v>10302</v>
      </c>
      <c r="L25" s="96">
        <v>3839</v>
      </c>
      <c r="M25" s="96">
        <v>6463</v>
      </c>
      <c r="N25" s="96">
        <v>1754</v>
      </c>
      <c r="O25" s="97">
        <v>657</v>
      </c>
      <c r="P25" s="96">
        <v>1097</v>
      </c>
      <c r="Q25" s="96">
        <v>1293</v>
      </c>
      <c r="R25" s="97">
        <v>503</v>
      </c>
      <c r="S25" s="97">
        <v>790</v>
      </c>
      <c r="T25" s="97">
        <v>1059</v>
      </c>
      <c r="U25" s="97">
        <v>377</v>
      </c>
      <c r="V25" s="97">
        <v>682</v>
      </c>
      <c r="W25" s="97">
        <v>906</v>
      </c>
      <c r="X25" s="97">
        <v>357</v>
      </c>
      <c r="Y25" s="97">
        <v>549</v>
      </c>
      <c r="Z25" s="96">
        <v>2044</v>
      </c>
      <c r="AA25" s="97">
        <v>760</v>
      </c>
      <c r="AB25" s="96">
        <v>1284</v>
      </c>
      <c r="AC25" s="96">
        <v>1277</v>
      </c>
      <c r="AD25" s="97">
        <v>483</v>
      </c>
      <c r="AE25" s="97">
        <v>794</v>
      </c>
      <c r="AF25" s="97">
        <v>539</v>
      </c>
      <c r="AG25" s="97">
        <v>196</v>
      </c>
      <c r="AH25" s="97">
        <v>343</v>
      </c>
      <c r="AI25" s="97">
        <v>378</v>
      </c>
      <c r="AJ25" s="97">
        <v>135</v>
      </c>
      <c r="AK25" s="97">
        <v>243</v>
      </c>
      <c r="AL25" s="97">
        <v>303</v>
      </c>
      <c r="AM25" s="97">
        <v>105</v>
      </c>
      <c r="AN25" s="97">
        <v>198</v>
      </c>
      <c r="AO25" s="97">
        <v>443</v>
      </c>
      <c r="AP25" s="97">
        <v>172</v>
      </c>
      <c r="AQ25" s="97">
        <v>271</v>
      </c>
      <c r="AR25" s="97">
        <v>688</v>
      </c>
      <c r="AS25" s="97">
        <v>262</v>
      </c>
      <c r="AT25" s="97">
        <v>426</v>
      </c>
      <c r="AU25" s="97">
        <v>341</v>
      </c>
      <c r="AV25" s="97">
        <v>131</v>
      </c>
      <c r="AW25" s="97">
        <v>210</v>
      </c>
      <c r="AX25" s="97">
        <v>376</v>
      </c>
      <c r="AY25" s="97">
        <v>148</v>
      </c>
      <c r="AZ25" s="97">
        <v>228</v>
      </c>
      <c r="BA25" s="97">
        <v>497</v>
      </c>
      <c r="BB25" s="97">
        <v>192</v>
      </c>
      <c r="BC25" s="97">
        <v>305</v>
      </c>
      <c r="BD25" s="97">
        <v>631</v>
      </c>
      <c r="BE25" s="97">
        <v>226</v>
      </c>
      <c r="BF25" s="97">
        <v>405</v>
      </c>
      <c r="BG25" s="97">
        <v>804</v>
      </c>
      <c r="BH25" s="97">
        <v>331</v>
      </c>
      <c r="BI25" s="97">
        <v>473</v>
      </c>
      <c r="BJ25" s="97">
        <v>516</v>
      </c>
      <c r="BK25" s="97">
        <v>196</v>
      </c>
      <c r="BL25" s="97">
        <v>320</v>
      </c>
      <c r="BM25" s="97">
        <v>296</v>
      </c>
      <c r="BN25" s="97">
        <v>126</v>
      </c>
      <c r="BO25" s="97">
        <v>170</v>
      </c>
      <c r="BP25" s="97">
        <v>223</v>
      </c>
      <c r="BQ25" s="97">
        <v>90</v>
      </c>
      <c r="BR25" s="97">
        <v>133</v>
      </c>
      <c r="BS25" s="97">
        <v>32</v>
      </c>
      <c r="BT25" s="97">
        <v>12</v>
      </c>
      <c r="BU25" s="97">
        <v>20</v>
      </c>
      <c r="BV25" s="97">
        <v>544</v>
      </c>
      <c r="BW25" s="97">
        <v>201</v>
      </c>
      <c r="BX25" s="97">
        <v>343</v>
      </c>
      <c r="BY25" s="97">
        <v>279</v>
      </c>
      <c r="BZ25" s="97">
        <v>112</v>
      </c>
      <c r="CA25" s="97">
        <v>167</v>
      </c>
      <c r="CB25" s="97">
        <v>425</v>
      </c>
      <c r="CC25" s="97">
        <v>161</v>
      </c>
      <c r="CD25" s="97">
        <v>264</v>
      </c>
      <c r="CE25" s="97">
        <v>390</v>
      </c>
      <c r="CF25" s="97">
        <v>143</v>
      </c>
      <c r="CG25" s="97">
        <v>247</v>
      </c>
      <c r="CH25" s="97">
        <v>274</v>
      </c>
      <c r="CI25" s="97">
        <v>124</v>
      </c>
      <c r="CJ25" s="97">
        <v>150</v>
      </c>
      <c r="CK25" s="97">
        <v>320</v>
      </c>
      <c r="CL25" s="97">
        <v>113</v>
      </c>
      <c r="CM25" s="97">
        <v>207</v>
      </c>
      <c r="CN25" s="97">
        <v>291</v>
      </c>
      <c r="CO25" s="97">
        <v>121</v>
      </c>
      <c r="CP25" s="97">
        <v>170</v>
      </c>
      <c r="CQ25" s="97">
        <v>300</v>
      </c>
      <c r="CR25" s="97">
        <v>113</v>
      </c>
      <c r="CS25" s="97">
        <v>187</v>
      </c>
      <c r="CT25" s="97">
        <v>235</v>
      </c>
      <c r="CU25" s="97">
        <v>96</v>
      </c>
      <c r="CV25" s="97">
        <v>139</v>
      </c>
      <c r="CW25" s="97">
        <v>108</v>
      </c>
      <c r="CX25" s="97">
        <v>48</v>
      </c>
      <c r="CY25" s="97">
        <v>60</v>
      </c>
      <c r="CZ25" s="97">
        <v>106</v>
      </c>
      <c r="DA25" s="97">
        <v>40</v>
      </c>
      <c r="DB25" s="97">
        <v>66</v>
      </c>
      <c r="DC25" s="97">
        <v>206</v>
      </c>
      <c r="DD25" s="97">
        <v>78</v>
      </c>
      <c r="DE25" s="97">
        <v>128</v>
      </c>
      <c r="DF25" s="97">
        <v>253</v>
      </c>
      <c r="DG25" s="97">
        <v>103</v>
      </c>
      <c r="DH25" s="97">
        <v>150</v>
      </c>
      <c r="DI25" s="97">
        <v>314</v>
      </c>
      <c r="DJ25" s="97">
        <v>110</v>
      </c>
      <c r="DK25" s="97">
        <v>204</v>
      </c>
      <c r="DL25" s="97">
        <v>420</v>
      </c>
      <c r="DM25" s="97">
        <v>175</v>
      </c>
      <c r="DN25" s="97">
        <v>245</v>
      </c>
      <c r="DO25" s="97">
        <v>648</v>
      </c>
      <c r="DP25" s="97">
        <v>265</v>
      </c>
      <c r="DQ25" s="97">
        <v>383</v>
      </c>
      <c r="DR25" s="97">
        <v>199</v>
      </c>
      <c r="DS25" s="97">
        <v>78</v>
      </c>
      <c r="DT25" s="97">
        <v>121</v>
      </c>
      <c r="DU25" s="97">
        <v>144</v>
      </c>
      <c r="DV25" s="97">
        <v>66</v>
      </c>
      <c r="DW25" s="97">
        <v>78</v>
      </c>
      <c r="DX25" s="97">
        <v>319</v>
      </c>
      <c r="DY25" s="97">
        <v>123</v>
      </c>
      <c r="DZ25" s="97">
        <v>196</v>
      </c>
      <c r="EA25" s="97">
        <v>249</v>
      </c>
      <c r="EB25" s="97">
        <v>97</v>
      </c>
      <c r="EC25" s="97">
        <v>152</v>
      </c>
      <c r="ED25" s="97">
        <v>358</v>
      </c>
      <c r="EE25" s="97">
        <v>147</v>
      </c>
      <c r="EF25" s="97">
        <v>211</v>
      </c>
      <c r="EG25" s="97">
        <v>756</v>
      </c>
      <c r="EH25" s="97">
        <v>274</v>
      </c>
      <c r="EI25" s="97">
        <v>482</v>
      </c>
      <c r="EJ25" s="97">
        <v>818</v>
      </c>
      <c r="EK25" s="97">
        <v>322</v>
      </c>
      <c r="EL25" s="97">
        <v>496</v>
      </c>
      <c r="EM25" s="97">
        <v>195</v>
      </c>
      <c r="EN25" s="97">
        <v>67</v>
      </c>
      <c r="EO25" s="97">
        <v>128</v>
      </c>
      <c r="EP25" s="97">
        <v>324</v>
      </c>
      <c r="EQ25" s="97">
        <v>113</v>
      </c>
      <c r="ER25" s="97">
        <v>211</v>
      </c>
      <c r="ES25" s="97">
        <v>258</v>
      </c>
      <c r="ET25" s="97">
        <v>107</v>
      </c>
      <c r="EU25" s="97">
        <v>151</v>
      </c>
      <c r="EV25" s="97">
        <v>123</v>
      </c>
      <c r="EW25" s="97">
        <v>55</v>
      </c>
      <c r="EX25" s="97">
        <v>68</v>
      </c>
      <c r="EY25" s="97">
        <v>248</v>
      </c>
      <c r="EZ25" s="97">
        <v>96</v>
      </c>
      <c r="FA25" s="97">
        <v>152</v>
      </c>
      <c r="FB25" s="97">
        <v>48</v>
      </c>
      <c r="FC25" s="97">
        <v>11</v>
      </c>
      <c r="FD25" s="98">
        <v>37</v>
      </c>
    </row>
    <row r="26" spans="1:160">
      <c r="A26" s="95" t="s">
        <v>50</v>
      </c>
      <c r="B26" s="96">
        <v>21637</v>
      </c>
      <c r="C26" s="96">
        <v>7752</v>
      </c>
      <c r="D26" s="96">
        <v>13885</v>
      </c>
      <c r="E26" s="96">
        <v>11668</v>
      </c>
      <c r="F26" s="96">
        <v>4133</v>
      </c>
      <c r="G26" s="96">
        <v>7535</v>
      </c>
      <c r="H26" s="96">
        <v>9969</v>
      </c>
      <c r="I26" s="96">
        <v>3619</v>
      </c>
      <c r="J26" s="96">
        <v>6350</v>
      </c>
      <c r="K26" s="96">
        <v>6437</v>
      </c>
      <c r="L26" s="96">
        <v>2247</v>
      </c>
      <c r="M26" s="96">
        <v>4190</v>
      </c>
      <c r="N26" s="97">
        <v>1115</v>
      </c>
      <c r="O26" s="97">
        <v>406</v>
      </c>
      <c r="P26" s="97">
        <v>709</v>
      </c>
      <c r="Q26" s="97">
        <v>761</v>
      </c>
      <c r="R26" s="97">
        <v>278</v>
      </c>
      <c r="S26" s="97">
        <v>483</v>
      </c>
      <c r="T26" s="97">
        <v>701</v>
      </c>
      <c r="U26" s="97">
        <v>258</v>
      </c>
      <c r="V26" s="97">
        <v>443</v>
      </c>
      <c r="W26" s="97">
        <v>563</v>
      </c>
      <c r="X26" s="97">
        <v>190</v>
      </c>
      <c r="Y26" s="97">
        <v>373</v>
      </c>
      <c r="Z26" s="96">
        <v>1294</v>
      </c>
      <c r="AA26" s="97">
        <v>475</v>
      </c>
      <c r="AB26" s="97">
        <v>819</v>
      </c>
      <c r="AC26" s="97">
        <v>797</v>
      </c>
      <c r="AD26" s="97">
        <v>279</v>
      </c>
      <c r="AE26" s="97">
        <v>518</v>
      </c>
      <c r="AF26" s="97">
        <v>347</v>
      </c>
      <c r="AG26" s="97">
        <v>121</v>
      </c>
      <c r="AH26" s="97">
        <v>226</v>
      </c>
      <c r="AI26" s="97">
        <v>280</v>
      </c>
      <c r="AJ26" s="97">
        <v>87</v>
      </c>
      <c r="AK26" s="97">
        <v>193</v>
      </c>
      <c r="AL26" s="97">
        <v>218</v>
      </c>
      <c r="AM26" s="97">
        <v>93</v>
      </c>
      <c r="AN26" s="97">
        <v>125</v>
      </c>
      <c r="AO26" s="97">
        <v>272</v>
      </c>
      <c r="AP26" s="97">
        <v>108</v>
      </c>
      <c r="AQ26" s="97">
        <v>164</v>
      </c>
      <c r="AR26" s="97">
        <v>434</v>
      </c>
      <c r="AS26" s="97">
        <v>155</v>
      </c>
      <c r="AT26" s="97">
        <v>279</v>
      </c>
      <c r="AU26" s="97">
        <v>197</v>
      </c>
      <c r="AV26" s="97">
        <v>71</v>
      </c>
      <c r="AW26" s="97">
        <v>126</v>
      </c>
      <c r="AX26" s="97">
        <v>231</v>
      </c>
      <c r="AY26" s="97">
        <v>75</v>
      </c>
      <c r="AZ26" s="97">
        <v>156</v>
      </c>
      <c r="BA26" s="97">
        <v>298</v>
      </c>
      <c r="BB26" s="97">
        <v>115</v>
      </c>
      <c r="BC26" s="97">
        <v>183</v>
      </c>
      <c r="BD26" s="97">
        <v>409</v>
      </c>
      <c r="BE26" s="97">
        <v>160</v>
      </c>
      <c r="BF26" s="97">
        <v>249</v>
      </c>
      <c r="BG26" s="97">
        <v>518</v>
      </c>
      <c r="BH26" s="97">
        <v>159</v>
      </c>
      <c r="BI26" s="97">
        <v>359</v>
      </c>
      <c r="BJ26" s="97">
        <v>304</v>
      </c>
      <c r="BK26" s="97">
        <v>102</v>
      </c>
      <c r="BL26" s="97">
        <v>202</v>
      </c>
      <c r="BM26" s="97">
        <v>185</v>
      </c>
      <c r="BN26" s="97">
        <v>57</v>
      </c>
      <c r="BO26" s="97">
        <v>128</v>
      </c>
      <c r="BP26" s="97">
        <v>159</v>
      </c>
      <c r="BQ26" s="97">
        <v>61</v>
      </c>
      <c r="BR26" s="97">
        <v>98</v>
      </c>
      <c r="BS26" s="97">
        <v>19</v>
      </c>
      <c r="BT26" s="97">
        <v>9</v>
      </c>
      <c r="BU26" s="97">
        <v>10</v>
      </c>
      <c r="BV26" s="97">
        <v>386</v>
      </c>
      <c r="BW26" s="97">
        <v>121</v>
      </c>
      <c r="BX26" s="97">
        <v>265</v>
      </c>
      <c r="BY26" s="97">
        <v>173</v>
      </c>
      <c r="BZ26" s="97">
        <v>57</v>
      </c>
      <c r="CA26" s="97">
        <v>116</v>
      </c>
      <c r="CB26" s="97">
        <v>282</v>
      </c>
      <c r="CC26" s="97">
        <v>98</v>
      </c>
      <c r="CD26" s="97">
        <v>184</v>
      </c>
      <c r="CE26" s="97">
        <v>283</v>
      </c>
      <c r="CF26" s="97">
        <v>99</v>
      </c>
      <c r="CG26" s="97">
        <v>184</v>
      </c>
      <c r="CH26" s="97">
        <v>222</v>
      </c>
      <c r="CI26" s="97">
        <v>78</v>
      </c>
      <c r="CJ26" s="97">
        <v>144</v>
      </c>
      <c r="CK26" s="97">
        <v>224</v>
      </c>
      <c r="CL26" s="97">
        <v>86</v>
      </c>
      <c r="CM26" s="97">
        <v>138</v>
      </c>
      <c r="CN26" s="97">
        <v>191</v>
      </c>
      <c r="CO26" s="97">
        <v>70</v>
      </c>
      <c r="CP26" s="97">
        <v>121</v>
      </c>
      <c r="CQ26" s="97">
        <v>215</v>
      </c>
      <c r="CR26" s="97">
        <v>82</v>
      </c>
      <c r="CS26" s="97">
        <v>133</v>
      </c>
      <c r="CT26" s="97">
        <v>202</v>
      </c>
      <c r="CU26" s="97">
        <v>77</v>
      </c>
      <c r="CV26" s="97">
        <v>125</v>
      </c>
      <c r="CW26" s="97">
        <v>85</v>
      </c>
      <c r="CX26" s="97">
        <v>33</v>
      </c>
      <c r="CY26" s="97">
        <v>52</v>
      </c>
      <c r="CZ26" s="97">
        <v>83</v>
      </c>
      <c r="DA26" s="97">
        <v>29</v>
      </c>
      <c r="DB26" s="97">
        <v>54</v>
      </c>
      <c r="DC26" s="97">
        <v>151</v>
      </c>
      <c r="DD26" s="97">
        <v>62</v>
      </c>
      <c r="DE26" s="97">
        <v>89</v>
      </c>
      <c r="DF26" s="97">
        <v>156</v>
      </c>
      <c r="DG26" s="97">
        <v>64</v>
      </c>
      <c r="DH26" s="97">
        <v>92</v>
      </c>
      <c r="DI26" s="97">
        <v>145</v>
      </c>
      <c r="DJ26" s="97">
        <v>67</v>
      </c>
      <c r="DK26" s="97">
        <v>78</v>
      </c>
      <c r="DL26" s="97">
        <v>236</v>
      </c>
      <c r="DM26" s="97">
        <v>98</v>
      </c>
      <c r="DN26" s="97">
        <v>138</v>
      </c>
      <c r="DO26" s="97">
        <v>406</v>
      </c>
      <c r="DP26" s="97">
        <v>141</v>
      </c>
      <c r="DQ26" s="97">
        <v>265</v>
      </c>
      <c r="DR26" s="97">
        <v>135</v>
      </c>
      <c r="DS26" s="97">
        <v>56</v>
      </c>
      <c r="DT26" s="97">
        <v>79</v>
      </c>
      <c r="DU26" s="97">
        <v>93</v>
      </c>
      <c r="DV26" s="97">
        <v>37</v>
      </c>
      <c r="DW26" s="97">
        <v>56</v>
      </c>
      <c r="DX26" s="97">
        <v>238</v>
      </c>
      <c r="DY26" s="97">
        <v>90</v>
      </c>
      <c r="DZ26" s="97">
        <v>148</v>
      </c>
      <c r="EA26" s="97">
        <v>147</v>
      </c>
      <c r="EB26" s="97">
        <v>57</v>
      </c>
      <c r="EC26" s="97">
        <v>90</v>
      </c>
      <c r="ED26" s="97">
        <v>218</v>
      </c>
      <c r="EE26" s="97">
        <v>72</v>
      </c>
      <c r="EF26" s="97">
        <v>146</v>
      </c>
      <c r="EG26" s="97">
        <v>547</v>
      </c>
      <c r="EH26" s="97">
        <v>188</v>
      </c>
      <c r="EI26" s="97">
        <v>359</v>
      </c>
      <c r="EJ26" s="97">
        <v>513</v>
      </c>
      <c r="EK26" s="97">
        <v>192</v>
      </c>
      <c r="EL26" s="97">
        <v>321</v>
      </c>
      <c r="EM26" s="97">
        <v>136</v>
      </c>
      <c r="EN26" s="97">
        <v>45</v>
      </c>
      <c r="EO26" s="97">
        <v>91</v>
      </c>
      <c r="EP26" s="97">
        <v>175</v>
      </c>
      <c r="EQ26" s="97">
        <v>62</v>
      </c>
      <c r="ER26" s="97">
        <v>113</v>
      </c>
      <c r="ES26" s="97">
        <v>189</v>
      </c>
      <c r="ET26" s="97">
        <v>75</v>
      </c>
      <c r="EU26" s="97">
        <v>114</v>
      </c>
      <c r="EV26" s="97">
        <v>90</v>
      </c>
      <c r="EW26" s="97">
        <v>39</v>
      </c>
      <c r="EX26" s="97">
        <v>51</v>
      </c>
      <c r="EY26" s="97">
        <v>156</v>
      </c>
      <c r="EZ26" s="97">
        <v>62</v>
      </c>
      <c r="FA26" s="97">
        <v>94</v>
      </c>
      <c r="FB26" s="97">
        <v>21</v>
      </c>
      <c r="FC26" s="97">
        <v>9</v>
      </c>
      <c r="FD26" s="98">
        <v>12</v>
      </c>
    </row>
    <row r="27" spans="1:160">
      <c r="A27" s="95" t="s">
        <v>51</v>
      </c>
      <c r="B27" s="96">
        <v>9668</v>
      </c>
      <c r="C27" s="96">
        <v>3127</v>
      </c>
      <c r="D27" s="96">
        <v>6541</v>
      </c>
      <c r="E27" s="96">
        <v>5112</v>
      </c>
      <c r="F27" s="96">
        <v>1583</v>
      </c>
      <c r="G27" s="96">
        <v>3529</v>
      </c>
      <c r="H27" s="96">
        <v>4556</v>
      </c>
      <c r="I27" s="96">
        <v>1544</v>
      </c>
      <c r="J27" s="96">
        <v>3012</v>
      </c>
      <c r="K27" s="96">
        <v>2650</v>
      </c>
      <c r="L27" s="97">
        <v>793</v>
      </c>
      <c r="M27" s="96">
        <v>1857</v>
      </c>
      <c r="N27" s="97">
        <v>525</v>
      </c>
      <c r="O27" s="97">
        <v>159</v>
      </c>
      <c r="P27" s="97">
        <v>366</v>
      </c>
      <c r="Q27" s="97">
        <v>354</v>
      </c>
      <c r="R27" s="97">
        <v>123</v>
      </c>
      <c r="S27" s="97">
        <v>231</v>
      </c>
      <c r="T27" s="97">
        <v>335</v>
      </c>
      <c r="U27" s="97">
        <v>99</v>
      </c>
      <c r="V27" s="97">
        <v>236</v>
      </c>
      <c r="W27" s="97">
        <v>264</v>
      </c>
      <c r="X27" s="97">
        <v>88</v>
      </c>
      <c r="Y27" s="97">
        <v>176</v>
      </c>
      <c r="Z27" s="97">
        <v>614</v>
      </c>
      <c r="AA27" s="97">
        <v>208</v>
      </c>
      <c r="AB27" s="97">
        <v>406</v>
      </c>
      <c r="AC27" s="97">
        <v>370</v>
      </c>
      <c r="AD27" s="97">
        <v>113</v>
      </c>
      <c r="AE27" s="97">
        <v>257</v>
      </c>
      <c r="AF27" s="97">
        <v>169</v>
      </c>
      <c r="AG27" s="97">
        <v>60</v>
      </c>
      <c r="AH27" s="97">
        <v>109</v>
      </c>
      <c r="AI27" s="97">
        <v>133</v>
      </c>
      <c r="AJ27" s="97">
        <v>46</v>
      </c>
      <c r="AK27" s="97">
        <v>87</v>
      </c>
      <c r="AL27" s="97">
        <v>138</v>
      </c>
      <c r="AM27" s="97">
        <v>50</v>
      </c>
      <c r="AN27" s="97">
        <v>88</v>
      </c>
      <c r="AO27" s="97">
        <v>126</v>
      </c>
      <c r="AP27" s="97">
        <v>45</v>
      </c>
      <c r="AQ27" s="97">
        <v>81</v>
      </c>
      <c r="AR27" s="97">
        <v>199</v>
      </c>
      <c r="AS27" s="97">
        <v>66</v>
      </c>
      <c r="AT27" s="97">
        <v>133</v>
      </c>
      <c r="AU27" s="97">
        <v>70</v>
      </c>
      <c r="AV27" s="97">
        <v>19</v>
      </c>
      <c r="AW27" s="97">
        <v>51</v>
      </c>
      <c r="AX27" s="97">
        <v>90</v>
      </c>
      <c r="AY27" s="97">
        <v>31</v>
      </c>
      <c r="AZ27" s="97">
        <v>59</v>
      </c>
      <c r="BA27" s="97">
        <v>122</v>
      </c>
      <c r="BB27" s="97">
        <v>39</v>
      </c>
      <c r="BC27" s="97">
        <v>83</v>
      </c>
      <c r="BD27" s="97">
        <v>188</v>
      </c>
      <c r="BE27" s="97">
        <v>54</v>
      </c>
      <c r="BF27" s="97">
        <v>134</v>
      </c>
      <c r="BG27" s="97">
        <v>240</v>
      </c>
      <c r="BH27" s="97">
        <v>72</v>
      </c>
      <c r="BI27" s="97">
        <v>168</v>
      </c>
      <c r="BJ27" s="97">
        <v>102</v>
      </c>
      <c r="BK27" s="97">
        <v>31</v>
      </c>
      <c r="BL27" s="97">
        <v>71</v>
      </c>
      <c r="BM27" s="97">
        <v>77</v>
      </c>
      <c r="BN27" s="97">
        <v>21</v>
      </c>
      <c r="BO27" s="97">
        <v>56</v>
      </c>
      <c r="BP27" s="97">
        <v>69</v>
      </c>
      <c r="BQ27" s="97">
        <v>20</v>
      </c>
      <c r="BR27" s="97">
        <v>49</v>
      </c>
      <c r="BS27" s="97">
        <v>7</v>
      </c>
      <c r="BT27" s="97">
        <v>2</v>
      </c>
      <c r="BU27" s="97">
        <v>5</v>
      </c>
      <c r="BV27" s="97">
        <v>148</v>
      </c>
      <c r="BW27" s="97">
        <v>49</v>
      </c>
      <c r="BX27" s="97">
        <v>99</v>
      </c>
      <c r="BY27" s="97">
        <v>61</v>
      </c>
      <c r="BZ27" s="97">
        <v>26</v>
      </c>
      <c r="CA27" s="97">
        <v>35</v>
      </c>
      <c r="CB27" s="97">
        <v>133</v>
      </c>
      <c r="CC27" s="97">
        <v>49</v>
      </c>
      <c r="CD27" s="97">
        <v>84</v>
      </c>
      <c r="CE27" s="97">
        <v>124</v>
      </c>
      <c r="CF27" s="97">
        <v>44</v>
      </c>
      <c r="CG27" s="97">
        <v>80</v>
      </c>
      <c r="CH27" s="97">
        <v>108</v>
      </c>
      <c r="CI27" s="97">
        <v>34</v>
      </c>
      <c r="CJ27" s="97">
        <v>74</v>
      </c>
      <c r="CK27" s="97">
        <v>103</v>
      </c>
      <c r="CL27" s="97">
        <v>32</v>
      </c>
      <c r="CM27" s="97">
        <v>71</v>
      </c>
      <c r="CN27" s="97">
        <v>89</v>
      </c>
      <c r="CO27" s="97">
        <v>29</v>
      </c>
      <c r="CP27" s="97">
        <v>60</v>
      </c>
      <c r="CQ27" s="97">
        <v>89</v>
      </c>
      <c r="CR27" s="97">
        <v>28</v>
      </c>
      <c r="CS27" s="97">
        <v>61</v>
      </c>
      <c r="CT27" s="97">
        <v>77</v>
      </c>
      <c r="CU27" s="97">
        <v>34</v>
      </c>
      <c r="CV27" s="97">
        <v>43</v>
      </c>
      <c r="CW27" s="97">
        <v>39</v>
      </c>
      <c r="CX27" s="97">
        <v>15</v>
      </c>
      <c r="CY27" s="97">
        <v>24</v>
      </c>
      <c r="CZ27" s="97">
        <v>53</v>
      </c>
      <c r="DA27" s="97">
        <v>16</v>
      </c>
      <c r="DB27" s="97">
        <v>37</v>
      </c>
      <c r="DC27" s="97">
        <v>90</v>
      </c>
      <c r="DD27" s="97">
        <v>42</v>
      </c>
      <c r="DE27" s="97">
        <v>48</v>
      </c>
      <c r="DF27" s="97">
        <v>68</v>
      </c>
      <c r="DG27" s="97">
        <v>24</v>
      </c>
      <c r="DH27" s="97">
        <v>44</v>
      </c>
      <c r="DI27" s="97">
        <v>73</v>
      </c>
      <c r="DJ27" s="97">
        <v>27</v>
      </c>
      <c r="DK27" s="97">
        <v>46</v>
      </c>
      <c r="DL27" s="97">
        <v>83</v>
      </c>
      <c r="DM27" s="97">
        <v>24</v>
      </c>
      <c r="DN27" s="97">
        <v>59</v>
      </c>
      <c r="DO27" s="97">
        <v>210</v>
      </c>
      <c r="DP27" s="97">
        <v>72</v>
      </c>
      <c r="DQ27" s="97">
        <v>138</v>
      </c>
      <c r="DR27" s="97">
        <v>60</v>
      </c>
      <c r="DS27" s="97">
        <v>24</v>
      </c>
      <c r="DT27" s="97">
        <v>36</v>
      </c>
      <c r="DU27" s="97">
        <v>43</v>
      </c>
      <c r="DV27" s="97">
        <v>19</v>
      </c>
      <c r="DW27" s="97">
        <v>24</v>
      </c>
      <c r="DX27" s="97">
        <v>116</v>
      </c>
      <c r="DY27" s="97">
        <v>40</v>
      </c>
      <c r="DZ27" s="97">
        <v>76</v>
      </c>
      <c r="EA27" s="97">
        <v>69</v>
      </c>
      <c r="EB27" s="97">
        <v>25</v>
      </c>
      <c r="EC27" s="97">
        <v>44</v>
      </c>
      <c r="ED27" s="97">
        <v>132</v>
      </c>
      <c r="EE27" s="97">
        <v>52</v>
      </c>
      <c r="EF27" s="97">
        <v>80</v>
      </c>
      <c r="EG27" s="97">
        <v>232</v>
      </c>
      <c r="EH27" s="97">
        <v>62</v>
      </c>
      <c r="EI27" s="97">
        <v>170</v>
      </c>
      <c r="EJ27" s="97">
        <v>244</v>
      </c>
      <c r="EK27" s="97">
        <v>82</v>
      </c>
      <c r="EL27" s="97">
        <v>162</v>
      </c>
      <c r="EM27" s="97">
        <v>79</v>
      </c>
      <c r="EN27" s="97">
        <v>17</v>
      </c>
      <c r="EO27" s="97">
        <v>62</v>
      </c>
      <c r="EP27" s="97">
        <v>82</v>
      </c>
      <c r="EQ27" s="97">
        <v>29</v>
      </c>
      <c r="ER27" s="97">
        <v>53</v>
      </c>
      <c r="ES27" s="97">
        <v>105</v>
      </c>
      <c r="ET27" s="97">
        <v>44</v>
      </c>
      <c r="EU27" s="97">
        <v>61</v>
      </c>
      <c r="EV27" s="97">
        <v>25</v>
      </c>
      <c r="EW27" s="97">
        <v>10</v>
      </c>
      <c r="EX27" s="97">
        <v>15</v>
      </c>
      <c r="EY27" s="97">
        <v>74</v>
      </c>
      <c r="EZ27" s="97">
        <v>34</v>
      </c>
      <c r="FA27" s="97">
        <v>40</v>
      </c>
      <c r="FB27" s="97">
        <v>17</v>
      </c>
      <c r="FC27" s="97">
        <v>5</v>
      </c>
      <c r="FD27" s="98">
        <v>12</v>
      </c>
    </row>
    <row r="28" spans="1:160">
      <c r="A28" s="95" t="s">
        <v>52</v>
      </c>
      <c r="B28" s="96">
        <v>2877</v>
      </c>
      <c r="C28" s="97">
        <v>815</v>
      </c>
      <c r="D28" s="96">
        <v>2062</v>
      </c>
      <c r="E28" s="97">
        <v>1488</v>
      </c>
      <c r="F28" s="97">
        <v>420</v>
      </c>
      <c r="G28" s="97">
        <v>1068</v>
      </c>
      <c r="H28" s="97">
        <v>1389</v>
      </c>
      <c r="I28" s="97">
        <v>395</v>
      </c>
      <c r="J28" s="97">
        <v>994</v>
      </c>
      <c r="K28" s="97">
        <v>788</v>
      </c>
      <c r="L28" s="97">
        <v>208</v>
      </c>
      <c r="M28" s="97">
        <v>580</v>
      </c>
      <c r="N28" s="97">
        <v>159</v>
      </c>
      <c r="O28" s="97">
        <v>48</v>
      </c>
      <c r="P28" s="97">
        <v>111</v>
      </c>
      <c r="Q28" s="97">
        <v>100</v>
      </c>
      <c r="R28" s="97">
        <v>30</v>
      </c>
      <c r="S28" s="97">
        <v>70</v>
      </c>
      <c r="T28" s="97">
        <v>86</v>
      </c>
      <c r="U28" s="97">
        <v>26</v>
      </c>
      <c r="V28" s="97">
        <v>60</v>
      </c>
      <c r="W28" s="97">
        <v>82</v>
      </c>
      <c r="X28" s="97">
        <v>26</v>
      </c>
      <c r="Y28" s="97">
        <v>56</v>
      </c>
      <c r="Z28" s="97">
        <v>174</v>
      </c>
      <c r="AA28" s="97">
        <v>46</v>
      </c>
      <c r="AB28" s="97">
        <v>128</v>
      </c>
      <c r="AC28" s="97">
        <v>99</v>
      </c>
      <c r="AD28" s="97">
        <v>36</v>
      </c>
      <c r="AE28" s="97">
        <v>63</v>
      </c>
      <c r="AF28" s="97">
        <v>46</v>
      </c>
      <c r="AG28" s="97">
        <v>9</v>
      </c>
      <c r="AH28" s="97">
        <v>37</v>
      </c>
      <c r="AI28" s="97">
        <v>47</v>
      </c>
      <c r="AJ28" s="97">
        <v>10</v>
      </c>
      <c r="AK28" s="97">
        <v>37</v>
      </c>
      <c r="AL28" s="97">
        <v>41</v>
      </c>
      <c r="AM28" s="97">
        <v>10</v>
      </c>
      <c r="AN28" s="97">
        <v>31</v>
      </c>
      <c r="AO28" s="97">
        <v>23</v>
      </c>
      <c r="AP28" s="97">
        <v>3</v>
      </c>
      <c r="AQ28" s="97">
        <v>20</v>
      </c>
      <c r="AR28" s="97">
        <v>65</v>
      </c>
      <c r="AS28" s="97">
        <v>18</v>
      </c>
      <c r="AT28" s="97">
        <v>47</v>
      </c>
      <c r="AU28" s="97">
        <v>29</v>
      </c>
      <c r="AV28" s="97">
        <v>8</v>
      </c>
      <c r="AW28" s="97">
        <v>21</v>
      </c>
      <c r="AX28" s="97">
        <v>23</v>
      </c>
      <c r="AY28" s="97">
        <v>9</v>
      </c>
      <c r="AZ28" s="97">
        <v>14</v>
      </c>
      <c r="BA28" s="97">
        <v>31</v>
      </c>
      <c r="BB28" s="97">
        <v>8</v>
      </c>
      <c r="BC28" s="97">
        <v>23</v>
      </c>
      <c r="BD28" s="97">
        <v>47</v>
      </c>
      <c r="BE28" s="97">
        <v>14</v>
      </c>
      <c r="BF28" s="97">
        <v>33</v>
      </c>
      <c r="BG28" s="97">
        <v>59</v>
      </c>
      <c r="BH28" s="97">
        <v>16</v>
      </c>
      <c r="BI28" s="97">
        <v>43</v>
      </c>
      <c r="BJ28" s="97">
        <v>33</v>
      </c>
      <c r="BK28" s="97">
        <v>6</v>
      </c>
      <c r="BL28" s="97">
        <v>27</v>
      </c>
      <c r="BM28" s="97">
        <v>25</v>
      </c>
      <c r="BN28" s="97">
        <v>10</v>
      </c>
      <c r="BO28" s="97">
        <v>15</v>
      </c>
      <c r="BP28" s="97">
        <v>22</v>
      </c>
      <c r="BQ28" s="97">
        <v>8</v>
      </c>
      <c r="BR28" s="97">
        <v>14</v>
      </c>
      <c r="BS28" s="97">
        <v>2</v>
      </c>
      <c r="BT28" s="124">
        <v>1</v>
      </c>
      <c r="BU28" s="97">
        <v>1</v>
      </c>
      <c r="BV28" s="97">
        <v>40</v>
      </c>
      <c r="BW28" s="97">
        <v>9</v>
      </c>
      <c r="BX28" s="97">
        <v>31</v>
      </c>
      <c r="BY28" s="97">
        <v>20</v>
      </c>
      <c r="BZ28" s="97">
        <v>4</v>
      </c>
      <c r="CA28" s="97">
        <v>16</v>
      </c>
      <c r="CB28" s="97">
        <v>27</v>
      </c>
      <c r="CC28" s="97">
        <v>8</v>
      </c>
      <c r="CD28" s="97">
        <v>19</v>
      </c>
      <c r="CE28" s="97">
        <v>42</v>
      </c>
      <c r="CF28" s="97">
        <v>13</v>
      </c>
      <c r="CG28" s="97">
        <v>29</v>
      </c>
      <c r="CH28" s="97">
        <v>37</v>
      </c>
      <c r="CI28" s="97">
        <v>13</v>
      </c>
      <c r="CJ28" s="97">
        <v>24</v>
      </c>
      <c r="CK28" s="97">
        <v>29</v>
      </c>
      <c r="CL28" s="97">
        <v>7</v>
      </c>
      <c r="CM28" s="97">
        <v>22</v>
      </c>
      <c r="CN28" s="97">
        <v>30</v>
      </c>
      <c r="CO28" s="97">
        <v>11</v>
      </c>
      <c r="CP28" s="97">
        <v>19</v>
      </c>
      <c r="CQ28" s="97">
        <v>17</v>
      </c>
      <c r="CR28" s="97">
        <v>5</v>
      </c>
      <c r="CS28" s="97">
        <v>12</v>
      </c>
      <c r="CT28" s="97">
        <v>21</v>
      </c>
      <c r="CU28" s="97">
        <v>8</v>
      </c>
      <c r="CV28" s="97">
        <v>13</v>
      </c>
      <c r="CW28" s="97">
        <v>21</v>
      </c>
      <c r="CX28" s="97">
        <v>3</v>
      </c>
      <c r="CY28" s="97">
        <v>18</v>
      </c>
      <c r="CZ28" s="97">
        <v>18</v>
      </c>
      <c r="DA28" s="97">
        <v>9</v>
      </c>
      <c r="DB28" s="97">
        <v>9</v>
      </c>
      <c r="DC28" s="97">
        <v>31</v>
      </c>
      <c r="DD28" s="97">
        <v>8</v>
      </c>
      <c r="DE28" s="97">
        <v>23</v>
      </c>
      <c r="DF28" s="97">
        <v>27</v>
      </c>
      <c r="DG28" s="97">
        <v>6</v>
      </c>
      <c r="DH28" s="97">
        <v>21</v>
      </c>
      <c r="DI28" s="97">
        <v>23</v>
      </c>
      <c r="DJ28" s="97">
        <v>6</v>
      </c>
      <c r="DK28" s="97">
        <v>17</v>
      </c>
      <c r="DL28" s="97">
        <v>22</v>
      </c>
      <c r="DM28" s="97">
        <v>5</v>
      </c>
      <c r="DN28" s="97">
        <v>17</v>
      </c>
      <c r="DO28" s="97">
        <v>68</v>
      </c>
      <c r="DP28" s="97">
        <v>20</v>
      </c>
      <c r="DQ28" s="97">
        <v>48</v>
      </c>
      <c r="DR28" s="97">
        <v>23</v>
      </c>
      <c r="DS28" s="97">
        <v>9</v>
      </c>
      <c r="DT28" s="97">
        <v>14</v>
      </c>
      <c r="DU28" s="97">
        <v>10</v>
      </c>
      <c r="DV28" s="97">
        <v>3</v>
      </c>
      <c r="DW28" s="97">
        <v>7</v>
      </c>
      <c r="DX28" s="97">
        <v>56</v>
      </c>
      <c r="DY28" s="97">
        <v>18</v>
      </c>
      <c r="DZ28" s="97">
        <v>38</v>
      </c>
      <c r="EA28" s="97">
        <v>27</v>
      </c>
      <c r="EB28" s="97">
        <v>9</v>
      </c>
      <c r="EC28" s="97">
        <v>18</v>
      </c>
      <c r="ED28" s="97">
        <v>35</v>
      </c>
      <c r="EE28" s="97">
        <v>10</v>
      </c>
      <c r="EF28" s="97">
        <v>25</v>
      </c>
      <c r="EG28" s="97">
        <v>68</v>
      </c>
      <c r="EH28" s="97">
        <v>18</v>
      </c>
      <c r="EI28" s="97">
        <v>50</v>
      </c>
      <c r="EJ28" s="97">
        <v>75</v>
      </c>
      <c r="EK28" s="97">
        <v>26</v>
      </c>
      <c r="EL28" s="97">
        <v>49</v>
      </c>
      <c r="EM28" s="97">
        <v>29</v>
      </c>
      <c r="EN28" s="97">
        <v>8</v>
      </c>
      <c r="EO28" s="97">
        <v>21</v>
      </c>
      <c r="EP28" s="97">
        <v>30</v>
      </c>
      <c r="EQ28" s="97">
        <v>8</v>
      </c>
      <c r="ER28" s="97">
        <v>22</v>
      </c>
      <c r="ES28" s="97">
        <v>26</v>
      </c>
      <c r="ET28" s="97">
        <v>8</v>
      </c>
      <c r="EU28" s="97">
        <v>18</v>
      </c>
      <c r="EV28" s="97">
        <v>16</v>
      </c>
      <c r="EW28" s="97">
        <v>3</v>
      </c>
      <c r="EX28" s="97">
        <v>13</v>
      </c>
      <c r="EY28" s="97">
        <v>24</v>
      </c>
      <c r="EZ28" s="97">
        <v>9</v>
      </c>
      <c r="FA28" s="97">
        <v>15</v>
      </c>
      <c r="FB28" s="97">
        <v>4</v>
      </c>
      <c r="FC28" s="97">
        <v>1</v>
      </c>
      <c r="FD28" s="98">
        <v>3</v>
      </c>
    </row>
    <row r="29" spans="1:160">
      <c r="A29" s="95" t="s">
        <v>53</v>
      </c>
      <c r="B29" s="97">
        <v>435</v>
      </c>
      <c r="C29" s="97">
        <v>108</v>
      </c>
      <c r="D29" s="97">
        <v>327</v>
      </c>
      <c r="E29" s="97">
        <v>222</v>
      </c>
      <c r="F29" s="97">
        <v>57</v>
      </c>
      <c r="G29" s="97">
        <v>165</v>
      </c>
      <c r="H29" s="97">
        <v>213</v>
      </c>
      <c r="I29" s="97">
        <v>51</v>
      </c>
      <c r="J29" s="97">
        <v>162</v>
      </c>
      <c r="K29" s="97">
        <v>106</v>
      </c>
      <c r="L29" s="97">
        <v>21</v>
      </c>
      <c r="M29" s="97">
        <v>85</v>
      </c>
      <c r="N29" s="97">
        <v>25</v>
      </c>
      <c r="O29" s="97">
        <v>8</v>
      </c>
      <c r="P29" s="97">
        <v>17</v>
      </c>
      <c r="Q29" s="97">
        <v>20</v>
      </c>
      <c r="R29" s="97">
        <v>3</v>
      </c>
      <c r="S29" s="97">
        <v>17</v>
      </c>
      <c r="T29" s="97">
        <v>11</v>
      </c>
      <c r="U29" s="97">
        <v>4</v>
      </c>
      <c r="V29" s="97">
        <v>7</v>
      </c>
      <c r="W29" s="97">
        <v>12</v>
      </c>
      <c r="X29" s="97">
        <v>3</v>
      </c>
      <c r="Y29" s="97">
        <v>9</v>
      </c>
      <c r="Z29" s="97">
        <v>27</v>
      </c>
      <c r="AA29" s="97">
        <v>10</v>
      </c>
      <c r="AB29" s="97">
        <v>17</v>
      </c>
      <c r="AC29" s="97">
        <v>21</v>
      </c>
      <c r="AD29" s="97">
        <v>8</v>
      </c>
      <c r="AE29" s="97">
        <v>13</v>
      </c>
      <c r="AF29" s="97">
        <v>10</v>
      </c>
      <c r="AG29" s="124">
        <v>2</v>
      </c>
      <c r="AH29" s="97">
        <v>8</v>
      </c>
      <c r="AI29" s="97">
        <v>7</v>
      </c>
      <c r="AJ29" s="124">
        <v>2</v>
      </c>
      <c r="AK29" s="97">
        <v>5</v>
      </c>
      <c r="AL29" s="97">
        <v>8</v>
      </c>
      <c r="AM29" s="124">
        <v>3</v>
      </c>
      <c r="AN29" s="97">
        <v>5</v>
      </c>
      <c r="AO29" s="97">
        <v>2</v>
      </c>
      <c r="AP29" s="124">
        <v>0</v>
      </c>
      <c r="AQ29" s="97">
        <v>2</v>
      </c>
      <c r="AR29" s="97">
        <v>10</v>
      </c>
      <c r="AS29" s="124">
        <v>2</v>
      </c>
      <c r="AT29" s="97">
        <v>8</v>
      </c>
      <c r="AU29" s="97">
        <v>4</v>
      </c>
      <c r="AV29" s="124">
        <v>2</v>
      </c>
      <c r="AW29" s="97">
        <v>2</v>
      </c>
      <c r="AX29" s="97">
        <v>6</v>
      </c>
      <c r="AY29" s="124">
        <v>1</v>
      </c>
      <c r="AZ29" s="97">
        <v>5</v>
      </c>
      <c r="BA29" s="124">
        <v>2</v>
      </c>
      <c r="BB29" s="124">
        <v>0</v>
      </c>
      <c r="BC29" s="124">
        <v>2</v>
      </c>
      <c r="BD29" s="97">
        <v>5</v>
      </c>
      <c r="BE29" s="97">
        <v>1</v>
      </c>
      <c r="BF29" s="97">
        <v>4</v>
      </c>
      <c r="BG29" s="97">
        <v>12</v>
      </c>
      <c r="BH29" s="97">
        <v>3</v>
      </c>
      <c r="BI29" s="97">
        <v>9</v>
      </c>
      <c r="BJ29" s="97">
        <v>5</v>
      </c>
      <c r="BK29" s="124">
        <v>2</v>
      </c>
      <c r="BL29" s="97">
        <v>3</v>
      </c>
      <c r="BM29" s="97">
        <v>1</v>
      </c>
      <c r="BN29" s="97">
        <v>0</v>
      </c>
      <c r="BO29" s="97">
        <v>1</v>
      </c>
      <c r="BP29" s="124">
        <v>3</v>
      </c>
      <c r="BQ29" s="124">
        <v>0</v>
      </c>
      <c r="BR29" s="124">
        <v>3</v>
      </c>
      <c r="BS29" s="97">
        <v>0</v>
      </c>
      <c r="BT29" s="124">
        <v>0</v>
      </c>
      <c r="BU29" s="97">
        <v>0</v>
      </c>
      <c r="BV29" s="97">
        <v>5</v>
      </c>
      <c r="BW29" s="124">
        <v>3</v>
      </c>
      <c r="BX29" s="97">
        <v>2</v>
      </c>
      <c r="BY29" s="97">
        <v>0</v>
      </c>
      <c r="BZ29" s="124">
        <v>0</v>
      </c>
      <c r="CA29" s="97">
        <v>0</v>
      </c>
      <c r="CB29" s="124">
        <v>1</v>
      </c>
      <c r="CC29" s="124">
        <v>0</v>
      </c>
      <c r="CD29" s="124">
        <v>1</v>
      </c>
      <c r="CE29" s="97">
        <v>5</v>
      </c>
      <c r="CF29" s="97">
        <v>2</v>
      </c>
      <c r="CG29" s="97">
        <v>3</v>
      </c>
      <c r="CH29" s="97">
        <v>9</v>
      </c>
      <c r="CI29" s="97">
        <v>3</v>
      </c>
      <c r="CJ29" s="97">
        <v>6</v>
      </c>
      <c r="CK29" s="97">
        <v>6</v>
      </c>
      <c r="CL29" s="97">
        <v>0</v>
      </c>
      <c r="CM29" s="97">
        <v>6</v>
      </c>
      <c r="CN29" s="97">
        <v>5</v>
      </c>
      <c r="CO29" s="97">
        <v>2</v>
      </c>
      <c r="CP29" s="97">
        <v>3</v>
      </c>
      <c r="CQ29" s="97">
        <v>5</v>
      </c>
      <c r="CR29" s="97">
        <v>2</v>
      </c>
      <c r="CS29" s="124">
        <v>3</v>
      </c>
      <c r="CT29" s="97">
        <v>5</v>
      </c>
      <c r="CU29" s="97">
        <v>1</v>
      </c>
      <c r="CV29" s="97">
        <v>4</v>
      </c>
      <c r="CW29" s="124">
        <v>2</v>
      </c>
      <c r="CX29" s="124">
        <v>0</v>
      </c>
      <c r="CY29" s="124">
        <v>2</v>
      </c>
      <c r="CZ29" s="97">
        <v>2</v>
      </c>
      <c r="DA29" s="124">
        <v>0</v>
      </c>
      <c r="DB29" s="97">
        <v>2</v>
      </c>
      <c r="DC29" s="97">
        <v>6</v>
      </c>
      <c r="DD29" s="97">
        <v>1</v>
      </c>
      <c r="DE29" s="97">
        <v>5</v>
      </c>
      <c r="DF29" s="97">
        <v>2</v>
      </c>
      <c r="DG29" s="97">
        <v>2</v>
      </c>
      <c r="DH29" s="97">
        <v>0</v>
      </c>
      <c r="DI29" s="124">
        <v>1</v>
      </c>
      <c r="DJ29" s="124">
        <v>0</v>
      </c>
      <c r="DK29" s="124">
        <v>1</v>
      </c>
      <c r="DL29" s="97">
        <v>5</v>
      </c>
      <c r="DM29" s="124">
        <v>1</v>
      </c>
      <c r="DN29" s="97">
        <v>4</v>
      </c>
      <c r="DO29" s="97">
        <v>11</v>
      </c>
      <c r="DP29" s="97">
        <v>4</v>
      </c>
      <c r="DQ29" s="124">
        <v>7</v>
      </c>
      <c r="DR29" s="97">
        <v>3</v>
      </c>
      <c r="DS29" s="124">
        <v>0</v>
      </c>
      <c r="DT29" s="97">
        <v>3</v>
      </c>
      <c r="DU29" s="97">
        <v>4</v>
      </c>
      <c r="DV29" s="124">
        <v>1</v>
      </c>
      <c r="DW29" s="97">
        <v>3</v>
      </c>
      <c r="DX29" s="97">
        <v>8</v>
      </c>
      <c r="DY29" s="97">
        <v>1</v>
      </c>
      <c r="DZ29" s="97">
        <v>7</v>
      </c>
      <c r="EA29" s="97">
        <v>0</v>
      </c>
      <c r="EB29" s="97">
        <v>0</v>
      </c>
      <c r="EC29" s="97">
        <v>0</v>
      </c>
      <c r="ED29" s="97">
        <v>11</v>
      </c>
      <c r="EE29" s="124">
        <v>4</v>
      </c>
      <c r="EF29" s="97">
        <v>7</v>
      </c>
      <c r="EG29" s="97">
        <v>8</v>
      </c>
      <c r="EH29" s="124">
        <v>0</v>
      </c>
      <c r="EI29" s="97">
        <v>8</v>
      </c>
      <c r="EJ29" s="97">
        <v>11</v>
      </c>
      <c r="EK29" s="97">
        <v>1</v>
      </c>
      <c r="EL29" s="97">
        <v>10</v>
      </c>
      <c r="EM29" s="97">
        <v>4</v>
      </c>
      <c r="EN29" s="97">
        <v>2</v>
      </c>
      <c r="EO29" s="97">
        <v>2</v>
      </c>
      <c r="EP29" s="97">
        <v>3</v>
      </c>
      <c r="EQ29" s="124">
        <v>0</v>
      </c>
      <c r="ER29" s="97">
        <v>3</v>
      </c>
      <c r="ES29" s="97">
        <v>5</v>
      </c>
      <c r="ET29" s="124">
        <v>2</v>
      </c>
      <c r="EU29" s="97">
        <v>3</v>
      </c>
      <c r="EV29" s="97">
        <v>2</v>
      </c>
      <c r="EW29" s="124">
        <v>0</v>
      </c>
      <c r="EX29" s="97">
        <v>2</v>
      </c>
      <c r="EY29" s="97">
        <v>8</v>
      </c>
      <c r="EZ29" s="97">
        <v>1</v>
      </c>
      <c r="FA29" s="97">
        <v>7</v>
      </c>
      <c r="FB29" s="124">
        <v>1</v>
      </c>
      <c r="FC29" s="124">
        <v>0</v>
      </c>
      <c r="FD29" s="125">
        <v>1</v>
      </c>
    </row>
    <row r="30" spans="1:160">
      <c r="A30" s="95" t="s">
        <v>54</v>
      </c>
      <c r="B30" s="97">
        <v>36</v>
      </c>
      <c r="C30" s="97">
        <v>8</v>
      </c>
      <c r="D30" s="97">
        <v>28</v>
      </c>
      <c r="E30" s="97">
        <v>16</v>
      </c>
      <c r="F30" s="97">
        <v>4</v>
      </c>
      <c r="G30" s="97">
        <v>12</v>
      </c>
      <c r="H30" s="97">
        <v>20</v>
      </c>
      <c r="I30" s="97">
        <v>4</v>
      </c>
      <c r="J30" s="97">
        <v>16</v>
      </c>
      <c r="K30" s="97">
        <v>9</v>
      </c>
      <c r="L30" s="97">
        <v>2</v>
      </c>
      <c r="M30" s="97">
        <v>7</v>
      </c>
      <c r="N30" s="124">
        <v>3</v>
      </c>
      <c r="O30" s="124">
        <v>1</v>
      </c>
      <c r="P30" s="124">
        <v>2</v>
      </c>
      <c r="Q30" s="124">
        <v>0</v>
      </c>
      <c r="R30" s="124">
        <v>0</v>
      </c>
      <c r="S30" s="124">
        <v>0</v>
      </c>
      <c r="T30" s="97">
        <v>2</v>
      </c>
      <c r="U30" s="97">
        <v>1</v>
      </c>
      <c r="V30" s="97">
        <v>1</v>
      </c>
      <c r="W30" s="124">
        <v>0</v>
      </c>
      <c r="X30" s="124">
        <v>0</v>
      </c>
      <c r="Y30" s="124">
        <v>0</v>
      </c>
      <c r="Z30" s="97">
        <v>2</v>
      </c>
      <c r="AA30" s="124">
        <v>0</v>
      </c>
      <c r="AB30" s="97">
        <v>2</v>
      </c>
      <c r="AC30" s="124">
        <v>0</v>
      </c>
      <c r="AD30" s="124">
        <v>0</v>
      </c>
      <c r="AE30" s="124">
        <v>0</v>
      </c>
      <c r="AF30" s="97">
        <v>0</v>
      </c>
      <c r="AG30" s="124">
        <v>0</v>
      </c>
      <c r="AH30" s="97">
        <v>0</v>
      </c>
      <c r="AI30" s="97">
        <v>1</v>
      </c>
      <c r="AJ30" s="97">
        <v>0</v>
      </c>
      <c r="AK30" s="124">
        <v>1</v>
      </c>
      <c r="AL30" s="124">
        <v>1</v>
      </c>
      <c r="AM30" s="124">
        <v>0</v>
      </c>
      <c r="AN30" s="124">
        <v>1</v>
      </c>
      <c r="AO30" s="124">
        <v>0</v>
      </c>
      <c r="AP30" s="124">
        <v>0</v>
      </c>
      <c r="AQ30" s="124">
        <v>0</v>
      </c>
      <c r="AR30" s="97">
        <v>0</v>
      </c>
      <c r="AS30" s="124">
        <v>0</v>
      </c>
      <c r="AT30" s="97">
        <v>0</v>
      </c>
      <c r="AU30" s="124">
        <v>1</v>
      </c>
      <c r="AV30" s="124">
        <v>0</v>
      </c>
      <c r="AW30" s="124">
        <v>1</v>
      </c>
      <c r="AX30" s="124">
        <v>0</v>
      </c>
      <c r="AY30" s="124">
        <v>0</v>
      </c>
      <c r="AZ30" s="124">
        <v>0</v>
      </c>
      <c r="BA30" s="124">
        <v>0</v>
      </c>
      <c r="BB30" s="124">
        <v>0</v>
      </c>
      <c r="BC30" s="124">
        <v>0</v>
      </c>
      <c r="BD30" s="97">
        <v>0</v>
      </c>
      <c r="BE30" s="124">
        <v>0</v>
      </c>
      <c r="BF30" s="97">
        <v>0</v>
      </c>
      <c r="BG30" s="97">
        <v>2</v>
      </c>
      <c r="BH30" s="97">
        <v>0</v>
      </c>
      <c r="BI30" s="97">
        <v>2</v>
      </c>
      <c r="BJ30" s="124">
        <v>1</v>
      </c>
      <c r="BK30" s="124">
        <v>0</v>
      </c>
      <c r="BL30" s="124">
        <v>1</v>
      </c>
      <c r="BM30" s="124">
        <v>0</v>
      </c>
      <c r="BN30" s="124">
        <v>0</v>
      </c>
      <c r="BO30" s="124">
        <v>0</v>
      </c>
      <c r="BP30" s="124">
        <v>0</v>
      </c>
      <c r="BQ30" s="124">
        <v>0</v>
      </c>
      <c r="BR30" s="124">
        <v>0</v>
      </c>
      <c r="BS30" s="124">
        <v>0</v>
      </c>
      <c r="BT30" s="124">
        <v>0</v>
      </c>
      <c r="BU30" s="124">
        <v>0</v>
      </c>
      <c r="BV30" s="124">
        <v>0</v>
      </c>
      <c r="BW30" s="124">
        <v>0</v>
      </c>
      <c r="BX30" s="124">
        <v>0</v>
      </c>
      <c r="BY30" s="124">
        <v>0</v>
      </c>
      <c r="BZ30" s="124">
        <v>0</v>
      </c>
      <c r="CA30" s="124">
        <v>0</v>
      </c>
      <c r="CB30" s="124">
        <v>0</v>
      </c>
      <c r="CC30" s="124">
        <v>0</v>
      </c>
      <c r="CD30" s="124">
        <v>0</v>
      </c>
      <c r="CE30" s="124">
        <v>0</v>
      </c>
      <c r="CF30" s="124">
        <v>0</v>
      </c>
      <c r="CG30" s="124">
        <v>0</v>
      </c>
      <c r="CH30" s="124">
        <v>0</v>
      </c>
      <c r="CI30" s="124">
        <v>0</v>
      </c>
      <c r="CJ30" s="124">
        <v>0</v>
      </c>
      <c r="CK30" s="97">
        <v>1</v>
      </c>
      <c r="CL30" s="97">
        <v>0</v>
      </c>
      <c r="CM30" s="124">
        <v>1</v>
      </c>
      <c r="CN30" s="124">
        <v>0</v>
      </c>
      <c r="CO30" s="124">
        <v>0</v>
      </c>
      <c r="CP30" s="124">
        <v>0</v>
      </c>
      <c r="CQ30" s="124">
        <v>1</v>
      </c>
      <c r="CR30" s="124">
        <v>1</v>
      </c>
      <c r="CS30" s="124">
        <v>0</v>
      </c>
      <c r="CT30" s="124">
        <v>2</v>
      </c>
      <c r="CU30" s="124">
        <v>2</v>
      </c>
      <c r="CV30" s="124">
        <v>0</v>
      </c>
      <c r="CW30" s="124">
        <v>0</v>
      </c>
      <c r="CX30" s="124">
        <v>0</v>
      </c>
      <c r="CY30" s="124">
        <v>0</v>
      </c>
      <c r="CZ30" s="124">
        <v>0</v>
      </c>
      <c r="DA30" s="124">
        <v>0</v>
      </c>
      <c r="DB30" s="124">
        <v>0</v>
      </c>
      <c r="DC30" s="124">
        <v>0</v>
      </c>
      <c r="DD30" s="124">
        <v>0</v>
      </c>
      <c r="DE30" s="124">
        <v>0</v>
      </c>
      <c r="DF30" s="97">
        <v>0</v>
      </c>
      <c r="DG30" s="97">
        <v>0</v>
      </c>
      <c r="DH30" s="124">
        <v>0</v>
      </c>
      <c r="DI30" s="124">
        <v>0</v>
      </c>
      <c r="DJ30" s="124">
        <v>0</v>
      </c>
      <c r="DK30" s="124">
        <v>0</v>
      </c>
      <c r="DL30" s="124">
        <v>0</v>
      </c>
      <c r="DM30" s="124">
        <v>0</v>
      </c>
      <c r="DN30" s="124">
        <v>0</v>
      </c>
      <c r="DO30" s="124">
        <v>1</v>
      </c>
      <c r="DP30" s="124">
        <v>1</v>
      </c>
      <c r="DQ30" s="124">
        <v>0</v>
      </c>
      <c r="DR30" s="97">
        <v>0</v>
      </c>
      <c r="DS30" s="97">
        <v>0</v>
      </c>
      <c r="DT30" s="124">
        <v>0</v>
      </c>
      <c r="DU30" s="124">
        <v>0</v>
      </c>
      <c r="DV30" s="124">
        <v>0</v>
      </c>
      <c r="DW30" s="124">
        <v>0</v>
      </c>
      <c r="DX30" s="124">
        <v>1</v>
      </c>
      <c r="DY30" s="124">
        <v>0</v>
      </c>
      <c r="DZ30" s="124">
        <v>1</v>
      </c>
      <c r="EA30" s="124">
        <v>0</v>
      </c>
      <c r="EB30" s="124">
        <v>0</v>
      </c>
      <c r="EC30" s="124">
        <v>0</v>
      </c>
      <c r="ED30" s="97">
        <v>0</v>
      </c>
      <c r="EE30" s="124">
        <v>0</v>
      </c>
      <c r="EF30" s="97">
        <v>0</v>
      </c>
      <c r="EG30" s="97">
        <v>3</v>
      </c>
      <c r="EH30" s="97">
        <v>0</v>
      </c>
      <c r="EI30" s="97">
        <v>3</v>
      </c>
      <c r="EJ30" s="97">
        <v>1</v>
      </c>
      <c r="EK30" s="97">
        <v>0</v>
      </c>
      <c r="EL30" s="124">
        <v>1</v>
      </c>
      <c r="EM30" s="97">
        <v>0</v>
      </c>
      <c r="EN30" s="124">
        <v>0</v>
      </c>
      <c r="EO30" s="97">
        <v>0</v>
      </c>
      <c r="EP30" s="97">
        <v>3</v>
      </c>
      <c r="EQ30" s="124">
        <v>0</v>
      </c>
      <c r="ER30" s="97">
        <v>3</v>
      </c>
      <c r="ES30" s="124">
        <v>0</v>
      </c>
      <c r="ET30" s="124">
        <v>0</v>
      </c>
      <c r="EU30" s="124">
        <v>0</v>
      </c>
      <c r="EV30" s="124">
        <v>1</v>
      </c>
      <c r="EW30" s="124">
        <v>0</v>
      </c>
      <c r="EX30" s="124">
        <v>1</v>
      </c>
      <c r="EY30" s="124">
        <v>0</v>
      </c>
      <c r="EZ30" s="124">
        <v>0</v>
      </c>
      <c r="FA30" s="124">
        <v>0</v>
      </c>
      <c r="FB30" s="124">
        <v>0</v>
      </c>
      <c r="FC30" s="124">
        <v>0</v>
      </c>
      <c r="FD30" s="125">
        <v>0</v>
      </c>
    </row>
    <row r="31" spans="1:160">
      <c r="A31" s="95" t="s">
        <v>55</v>
      </c>
      <c r="B31" s="97">
        <v>773</v>
      </c>
      <c r="C31" s="97">
        <v>461</v>
      </c>
      <c r="D31" s="97">
        <v>312</v>
      </c>
      <c r="E31" s="97">
        <v>628</v>
      </c>
      <c r="F31" s="97">
        <v>380</v>
      </c>
      <c r="G31" s="97">
        <v>248</v>
      </c>
      <c r="H31" s="97">
        <v>145</v>
      </c>
      <c r="I31" s="97">
        <v>81</v>
      </c>
      <c r="J31" s="97">
        <v>64</v>
      </c>
      <c r="K31" s="97">
        <v>532</v>
      </c>
      <c r="L31" s="97">
        <v>321</v>
      </c>
      <c r="M31" s="97">
        <v>211</v>
      </c>
      <c r="N31" s="97">
        <v>0</v>
      </c>
      <c r="O31" s="97">
        <v>0</v>
      </c>
      <c r="P31" s="97">
        <v>0</v>
      </c>
      <c r="Q31" s="124">
        <v>0</v>
      </c>
      <c r="R31" s="124">
        <v>0</v>
      </c>
      <c r="S31" s="124">
        <v>0</v>
      </c>
      <c r="T31" s="124">
        <v>0</v>
      </c>
      <c r="U31" s="124">
        <v>0</v>
      </c>
      <c r="V31" s="124">
        <v>0</v>
      </c>
      <c r="W31" s="124">
        <v>0</v>
      </c>
      <c r="X31" s="124">
        <v>0</v>
      </c>
      <c r="Y31" s="124">
        <v>0</v>
      </c>
      <c r="Z31" s="97">
        <v>60</v>
      </c>
      <c r="AA31" s="97">
        <v>36</v>
      </c>
      <c r="AB31" s="97">
        <v>24</v>
      </c>
      <c r="AC31" s="97">
        <v>36</v>
      </c>
      <c r="AD31" s="97">
        <v>23</v>
      </c>
      <c r="AE31" s="97">
        <v>13</v>
      </c>
      <c r="AF31" s="97">
        <v>2</v>
      </c>
      <c r="AG31" s="97">
        <v>1</v>
      </c>
      <c r="AH31" s="124">
        <v>1</v>
      </c>
      <c r="AI31" s="97">
        <v>0</v>
      </c>
      <c r="AJ31" s="97">
        <v>0</v>
      </c>
      <c r="AK31" s="124">
        <v>0</v>
      </c>
      <c r="AL31" s="124">
        <v>0</v>
      </c>
      <c r="AM31" s="124">
        <v>0</v>
      </c>
      <c r="AN31" s="124">
        <v>0</v>
      </c>
      <c r="AO31" s="124">
        <v>0</v>
      </c>
      <c r="AP31" s="124">
        <v>0</v>
      </c>
      <c r="AQ31" s="124">
        <v>0</v>
      </c>
      <c r="AR31" s="124">
        <v>3</v>
      </c>
      <c r="AS31" s="124">
        <v>2</v>
      </c>
      <c r="AT31" s="124">
        <v>1</v>
      </c>
      <c r="AU31" s="124">
        <v>0</v>
      </c>
      <c r="AV31" s="124">
        <v>0</v>
      </c>
      <c r="AW31" s="124">
        <v>0</v>
      </c>
      <c r="AX31" s="124">
        <v>0</v>
      </c>
      <c r="AY31" s="124">
        <v>0</v>
      </c>
      <c r="AZ31" s="124">
        <v>0</v>
      </c>
      <c r="BA31" s="124">
        <v>0</v>
      </c>
      <c r="BB31" s="124">
        <v>0</v>
      </c>
      <c r="BC31" s="124">
        <v>0</v>
      </c>
      <c r="BD31" s="124">
        <v>119</v>
      </c>
      <c r="BE31" s="124">
        <v>61</v>
      </c>
      <c r="BF31" s="124">
        <v>58</v>
      </c>
      <c r="BG31" s="124">
        <v>0</v>
      </c>
      <c r="BH31" s="124">
        <v>0</v>
      </c>
      <c r="BI31" s="124">
        <v>0</v>
      </c>
      <c r="BJ31" s="124">
        <v>0</v>
      </c>
      <c r="BK31" s="124">
        <v>0</v>
      </c>
      <c r="BL31" s="124">
        <v>0</v>
      </c>
      <c r="BM31" s="124">
        <v>1</v>
      </c>
      <c r="BN31" s="124">
        <v>1</v>
      </c>
      <c r="BO31" s="124">
        <v>0</v>
      </c>
      <c r="BP31" s="124">
        <v>0</v>
      </c>
      <c r="BQ31" s="124">
        <v>0</v>
      </c>
      <c r="BR31" s="124">
        <v>0</v>
      </c>
      <c r="BS31" s="124">
        <v>0</v>
      </c>
      <c r="BT31" s="124">
        <v>0</v>
      </c>
      <c r="BU31" s="124">
        <v>0</v>
      </c>
      <c r="BV31" s="124">
        <v>0</v>
      </c>
      <c r="BW31" s="124">
        <v>0</v>
      </c>
      <c r="BX31" s="124">
        <v>0</v>
      </c>
      <c r="BY31" s="124">
        <v>0</v>
      </c>
      <c r="BZ31" s="124">
        <v>0</v>
      </c>
      <c r="CA31" s="124">
        <v>0</v>
      </c>
      <c r="CB31" s="124">
        <v>2</v>
      </c>
      <c r="CC31" s="124">
        <v>0</v>
      </c>
      <c r="CD31" s="124">
        <v>2</v>
      </c>
      <c r="CE31" s="97">
        <v>0</v>
      </c>
      <c r="CF31" s="97">
        <v>0</v>
      </c>
      <c r="CG31" s="97">
        <v>0</v>
      </c>
      <c r="CH31" s="124">
        <v>0</v>
      </c>
      <c r="CI31" s="124">
        <v>0</v>
      </c>
      <c r="CJ31" s="124">
        <v>0</v>
      </c>
      <c r="CK31" s="97">
        <v>0</v>
      </c>
      <c r="CL31" s="97">
        <v>0</v>
      </c>
      <c r="CM31" s="97">
        <v>0</v>
      </c>
      <c r="CN31" s="124">
        <v>0</v>
      </c>
      <c r="CO31" s="124">
        <v>0</v>
      </c>
      <c r="CP31" s="124">
        <v>0</v>
      </c>
      <c r="CQ31" s="124">
        <v>0</v>
      </c>
      <c r="CR31" s="124">
        <v>0</v>
      </c>
      <c r="CS31" s="124">
        <v>0</v>
      </c>
      <c r="CT31" s="124">
        <v>0</v>
      </c>
      <c r="CU31" s="124">
        <v>0</v>
      </c>
      <c r="CV31" s="124">
        <v>0</v>
      </c>
      <c r="CW31" s="124">
        <v>0</v>
      </c>
      <c r="CX31" s="124">
        <v>0</v>
      </c>
      <c r="CY31" s="124">
        <v>0</v>
      </c>
      <c r="CZ31" s="124">
        <v>0</v>
      </c>
      <c r="DA31" s="124">
        <v>0</v>
      </c>
      <c r="DB31" s="124">
        <v>0</v>
      </c>
      <c r="DC31" s="124">
        <v>0</v>
      </c>
      <c r="DD31" s="124">
        <v>0</v>
      </c>
      <c r="DE31" s="124">
        <v>0</v>
      </c>
      <c r="DF31" s="124">
        <v>0</v>
      </c>
      <c r="DG31" s="124">
        <v>0</v>
      </c>
      <c r="DH31" s="124">
        <v>0</v>
      </c>
      <c r="DI31" s="124">
        <v>0</v>
      </c>
      <c r="DJ31" s="124">
        <v>0</v>
      </c>
      <c r="DK31" s="124">
        <v>0</v>
      </c>
      <c r="DL31" s="124">
        <v>0</v>
      </c>
      <c r="DM31" s="124">
        <v>0</v>
      </c>
      <c r="DN31" s="124">
        <v>0</v>
      </c>
      <c r="DO31" s="97">
        <v>0</v>
      </c>
      <c r="DP31" s="97">
        <v>0</v>
      </c>
      <c r="DQ31" s="97">
        <v>0</v>
      </c>
      <c r="DR31" s="124">
        <v>0</v>
      </c>
      <c r="DS31" s="124">
        <v>0</v>
      </c>
      <c r="DT31" s="124">
        <v>0</v>
      </c>
      <c r="DU31" s="124">
        <v>0</v>
      </c>
      <c r="DV31" s="124">
        <v>0</v>
      </c>
      <c r="DW31" s="124">
        <v>0</v>
      </c>
      <c r="DX31" s="124">
        <v>5</v>
      </c>
      <c r="DY31" s="124">
        <v>4</v>
      </c>
      <c r="DZ31" s="124">
        <v>1</v>
      </c>
      <c r="EA31" s="124">
        <v>1</v>
      </c>
      <c r="EB31" s="124">
        <v>1</v>
      </c>
      <c r="EC31" s="124">
        <v>0</v>
      </c>
      <c r="ED31" s="124">
        <v>0</v>
      </c>
      <c r="EE31" s="124">
        <v>0</v>
      </c>
      <c r="EF31" s="124">
        <v>0</v>
      </c>
      <c r="EG31" s="124">
        <v>2</v>
      </c>
      <c r="EH31" s="124">
        <v>2</v>
      </c>
      <c r="EI31" s="124">
        <v>0</v>
      </c>
      <c r="EJ31" s="124">
        <v>6</v>
      </c>
      <c r="EK31" s="124">
        <v>6</v>
      </c>
      <c r="EL31" s="124">
        <v>0</v>
      </c>
      <c r="EM31" s="124">
        <v>0</v>
      </c>
      <c r="EN31" s="124">
        <v>0</v>
      </c>
      <c r="EO31" s="124">
        <v>0</v>
      </c>
      <c r="EP31" s="124">
        <v>3</v>
      </c>
      <c r="EQ31" s="124">
        <v>2</v>
      </c>
      <c r="ER31" s="124">
        <v>1</v>
      </c>
      <c r="ES31" s="124">
        <v>0</v>
      </c>
      <c r="ET31" s="124">
        <v>0</v>
      </c>
      <c r="EU31" s="124">
        <v>0</v>
      </c>
      <c r="EV31" s="124">
        <v>1</v>
      </c>
      <c r="EW31" s="124">
        <v>1</v>
      </c>
      <c r="EX31" s="124">
        <v>0</v>
      </c>
      <c r="EY31" s="124">
        <v>0</v>
      </c>
      <c r="EZ31" s="124">
        <v>0</v>
      </c>
      <c r="FA31" s="124">
        <v>0</v>
      </c>
      <c r="FB31" s="124">
        <v>0</v>
      </c>
      <c r="FC31" s="124">
        <v>0</v>
      </c>
      <c r="FD31" s="125">
        <v>0</v>
      </c>
    </row>
    <row r="33" spans="2:3">
      <c r="B33" s="89" t="s">
        <v>149</v>
      </c>
      <c r="C33" s="89" t="s">
        <v>230</v>
      </c>
    </row>
    <row r="34" spans="2:3">
      <c r="B34" s="89" t="s">
        <v>31</v>
      </c>
      <c r="C34" s="89" t="s">
        <v>230</v>
      </c>
    </row>
  </sheetData>
  <mergeCells count="106">
    <mergeCell ref="EM7:EO7"/>
    <mergeCell ref="EP7:ER7"/>
    <mergeCell ref="ES7:EU7"/>
    <mergeCell ref="EV7:EX7"/>
    <mergeCell ref="EY7:FA7"/>
    <mergeCell ref="FB7:FD7"/>
    <mergeCell ref="DU7:DW7"/>
    <mergeCell ref="DX7:DZ7"/>
    <mergeCell ref="EA7:EC7"/>
    <mergeCell ref="ED7:EF7"/>
    <mergeCell ref="EG7:EI7"/>
    <mergeCell ref="EJ7:EL7"/>
    <mergeCell ref="DC7:DE7"/>
    <mergeCell ref="DF7:DH7"/>
    <mergeCell ref="DI7:DK7"/>
    <mergeCell ref="DL7:DN7"/>
    <mergeCell ref="DO7:DQ7"/>
    <mergeCell ref="DR7:DT7"/>
    <mergeCell ref="CK7:CM7"/>
    <mergeCell ref="CN7:CP7"/>
    <mergeCell ref="CQ7:CS7"/>
    <mergeCell ref="CT7:CV7"/>
    <mergeCell ref="CW7:CY7"/>
    <mergeCell ref="CZ7:DB7"/>
    <mergeCell ref="BS7:BU7"/>
    <mergeCell ref="BV7:BX7"/>
    <mergeCell ref="BY7:CA7"/>
    <mergeCell ref="CB7:CD7"/>
    <mergeCell ref="CE7:CG7"/>
    <mergeCell ref="CH7:CJ7"/>
    <mergeCell ref="BA7:BC7"/>
    <mergeCell ref="BD7:BF7"/>
    <mergeCell ref="BG7:BI7"/>
    <mergeCell ref="BJ7:BL7"/>
    <mergeCell ref="BM7:BO7"/>
    <mergeCell ref="BP7:BR7"/>
    <mergeCell ref="AI7:AK7"/>
    <mergeCell ref="AL7:AN7"/>
    <mergeCell ref="AO7:AQ7"/>
    <mergeCell ref="AR7:AT7"/>
    <mergeCell ref="AU7:AW7"/>
    <mergeCell ref="AX7:AZ7"/>
    <mergeCell ref="Q7:S7"/>
    <mergeCell ref="T7:V7"/>
    <mergeCell ref="W7:Y7"/>
    <mergeCell ref="Z7:AB7"/>
    <mergeCell ref="AC7:AE7"/>
    <mergeCell ref="AF7:AH7"/>
    <mergeCell ref="EP6:ER6"/>
    <mergeCell ref="ES6:EU6"/>
    <mergeCell ref="EV6:EX6"/>
    <mergeCell ref="EY6:FA6"/>
    <mergeCell ref="FB6:FD6"/>
    <mergeCell ref="B7:D7"/>
    <mergeCell ref="E7:G7"/>
    <mergeCell ref="H7:J7"/>
    <mergeCell ref="K7:M7"/>
    <mergeCell ref="N7:P7"/>
    <mergeCell ref="DX6:DZ6"/>
    <mergeCell ref="EA6:EC6"/>
    <mergeCell ref="ED6:EF6"/>
    <mergeCell ref="EG6:EI6"/>
    <mergeCell ref="EJ6:EL6"/>
    <mergeCell ref="EM6:EO6"/>
    <mergeCell ref="DF6:DH6"/>
    <mergeCell ref="DI6:DK6"/>
    <mergeCell ref="DL6:DN6"/>
    <mergeCell ref="DO6:DQ6"/>
    <mergeCell ref="DR6:DT6"/>
    <mergeCell ref="DU6:DW6"/>
    <mergeCell ref="CN6:CP6"/>
    <mergeCell ref="CQ6:CS6"/>
    <mergeCell ref="CT6:CV6"/>
    <mergeCell ref="CW6:CY6"/>
    <mergeCell ref="CZ6:DB6"/>
    <mergeCell ref="DC6:DE6"/>
    <mergeCell ref="BV6:BX6"/>
    <mergeCell ref="BY6:CA6"/>
    <mergeCell ref="CB6:CD6"/>
    <mergeCell ref="CE6:CG6"/>
    <mergeCell ref="CH6:CJ6"/>
    <mergeCell ref="CK6:CM6"/>
    <mergeCell ref="BD6:BF6"/>
    <mergeCell ref="BG6:BI6"/>
    <mergeCell ref="BJ6:BL6"/>
    <mergeCell ref="BM6:BO6"/>
    <mergeCell ref="BP6:BR6"/>
    <mergeCell ref="BS6:BU6"/>
    <mergeCell ref="AL6:AN6"/>
    <mergeCell ref="AO6:AQ6"/>
    <mergeCell ref="AR6:AT6"/>
    <mergeCell ref="AU6:AW6"/>
    <mergeCell ref="AX6:AZ6"/>
    <mergeCell ref="BA6:BC6"/>
    <mergeCell ref="T6:V6"/>
    <mergeCell ref="W6:Y6"/>
    <mergeCell ref="Z6:AB6"/>
    <mergeCell ref="AC6:AE6"/>
    <mergeCell ref="AF6:AH6"/>
    <mergeCell ref="AI6:AK6"/>
    <mergeCell ref="B6:D6"/>
    <mergeCell ref="E6:G6"/>
    <mergeCell ref="H6:J6"/>
    <mergeCell ref="K6:M6"/>
    <mergeCell ref="N6:P6"/>
    <mergeCell ref="Q6:S6"/>
  </mergeCells>
  <phoneticPr fontId="14"/>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384"/>
  <sheetViews>
    <sheetView workbookViewId="0">
      <pane xSplit="1" topLeftCell="B1" activePane="topRight" state="frozen"/>
      <selection activeCell="G28" sqref="G28"/>
      <selection pane="topRight" activeCell="L12" sqref="L12"/>
    </sheetView>
  </sheetViews>
  <sheetFormatPr defaultRowHeight="12"/>
  <cols>
    <col min="1" max="1" width="3.75" style="99" customWidth="1"/>
    <col min="2" max="2" width="13" style="99" customWidth="1"/>
    <col min="3" max="3" width="11" style="99" customWidth="1"/>
    <col min="4" max="4" width="11.125" style="99" customWidth="1"/>
    <col min="5" max="21" width="9.5" style="99" bestFit="1" customWidth="1"/>
    <col min="22" max="22" width="10.125" style="99" bestFit="1" customWidth="1"/>
    <col min="23" max="26" width="9.125" style="99" bestFit="1" customWidth="1"/>
    <col min="27" max="16384" width="9" style="99"/>
  </cols>
  <sheetData>
    <row r="1" spans="1:16">
      <c r="A1" s="105"/>
      <c r="B1" s="106" t="str">
        <f>VLOOKUP($C$3,$A$30:$Z$107,26,FALSE)</f>
        <v>わかやまけん</v>
      </c>
      <c r="C1" s="107">
        <v>2020</v>
      </c>
      <c r="D1" s="107"/>
      <c r="E1" s="107">
        <v>1990</v>
      </c>
      <c r="F1" s="107"/>
      <c r="G1" s="107"/>
      <c r="H1" s="108"/>
    </row>
    <row r="2" spans="1:16">
      <c r="A2" s="105">
        <v>-1</v>
      </c>
      <c r="B2" s="109" t="str">
        <f>昔と比べよう!B4</f>
        <v>和歌山県</v>
      </c>
      <c r="C2" s="105" t="s">
        <v>96</v>
      </c>
      <c r="D2" s="105" t="s">
        <v>97</v>
      </c>
      <c r="E2" s="105" t="s">
        <v>96</v>
      </c>
      <c r="F2" s="105" t="s">
        <v>97</v>
      </c>
      <c r="G2" s="105"/>
      <c r="H2" s="110"/>
    </row>
    <row r="3" spans="1:16" s="102" customFormat="1">
      <c r="A3" s="117"/>
      <c r="B3" s="118"/>
      <c r="C3" s="117" t="str">
        <f>$B$2&amp;C2</f>
        <v>和歌山県男</v>
      </c>
      <c r="D3" s="117" t="str">
        <f>$B$2&amp;D2</f>
        <v>和歌山県女</v>
      </c>
      <c r="E3" s="117" t="str">
        <f>$B$2&amp;E2</f>
        <v>和歌山県男</v>
      </c>
      <c r="F3" s="117" t="str">
        <f>$B$2&amp;F2</f>
        <v>和歌山県女</v>
      </c>
      <c r="G3" s="117" t="s">
        <v>272</v>
      </c>
      <c r="H3" s="119"/>
      <c r="J3" s="198" t="s">
        <v>291</v>
      </c>
      <c r="K3" s="198"/>
      <c r="L3" s="198"/>
      <c r="M3" s="198"/>
      <c r="N3" s="198"/>
      <c r="O3" s="198"/>
      <c r="P3" s="198"/>
    </row>
    <row r="4" spans="1:16">
      <c r="A4" s="105">
        <v>5</v>
      </c>
      <c r="B4" s="109" t="s">
        <v>0</v>
      </c>
      <c r="C4" s="105">
        <f t="shared" ref="C4:C24" si="0">VLOOKUP($C$3,$A$30:$Z$107,A4,FALSE)*$A$2</f>
        <v>-15646</v>
      </c>
      <c r="D4" s="105">
        <f t="shared" ref="D4:D24" si="1">VLOOKUP($D$3,$A$30:$Z$107,A4,FALSE)</f>
        <v>14826</v>
      </c>
      <c r="E4" s="105">
        <f t="shared" ref="E4:E24" si="2">VLOOKUP($E$3,$A$110:$AA$226,A4,FALSE)*$A$2</f>
        <v>-28532</v>
      </c>
      <c r="F4" s="105">
        <f t="shared" ref="F4:F24" si="3">VLOOKUP($F$3,$A$110:$AA$226,A4,FALSE)</f>
        <v>27042</v>
      </c>
      <c r="G4" s="111">
        <f t="shared" ref="G4:G24" si="4">MAX(ABS(MIN($C$4:$C$24,$E$4:$E$24)),MAX($D$4:$D$24,$F$4:$F$24))*$A$2</f>
        <v>-45240</v>
      </c>
      <c r="H4" s="112">
        <f>MAX(ABS(MIN($C$4:$C$24,$E$4:$E$24)),MAX($D$4:$D$24,$F$4:$F$24))</f>
        <v>45240</v>
      </c>
      <c r="J4" s="198"/>
      <c r="K4" s="198"/>
      <c r="L4" s="198"/>
      <c r="M4" s="198"/>
      <c r="N4" s="198"/>
      <c r="O4" s="198"/>
      <c r="P4" s="198"/>
    </row>
    <row r="5" spans="1:16">
      <c r="A5" s="105">
        <v>6</v>
      </c>
      <c r="B5" s="109" t="s">
        <v>1</v>
      </c>
      <c r="C5" s="105">
        <f t="shared" si="0"/>
        <v>-18341</v>
      </c>
      <c r="D5" s="105">
        <f t="shared" si="1"/>
        <v>17715</v>
      </c>
      <c r="E5" s="105">
        <f t="shared" si="2"/>
        <v>-32977</v>
      </c>
      <c r="F5" s="105">
        <f t="shared" si="3"/>
        <v>31488</v>
      </c>
      <c r="G5" s="111">
        <f t="shared" si="4"/>
        <v>-45240</v>
      </c>
      <c r="H5" s="112">
        <f t="shared" ref="H5:H24" si="5">MAX(ABS(MIN($C$4:$C$24,$E$4:$E$24)),MAX($D$4:$D$24,$F$4:$F$24))</f>
        <v>45240</v>
      </c>
      <c r="J5" s="198"/>
      <c r="K5" s="198"/>
      <c r="L5" s="198"/>
      <c r="M5" s="198"/>
      <c r="N5" s="198"/>
      <c r="O5" s="198"/>
      <c r="P5" s="198"/>
    </row>
    <row r="6" spans="1:16">
      <c r="A6" s="105">
        <v>7</v>
      </c>
      <c r="B6" s="109" t="s">
        <v>2</v>
      </c>
      <c r="C6" s="105">
        <f t="shared" si="0"/>
        <v>-19897</v>
      </c>
      <c r="D6" s="105">
        <f t="shared" si="1"/>
        <v>18935</v>
      </c>
      <c r="E6" s="105">
        <f t="shared" si="2"/>
        <v>-37414</v>
      </c>
      <c r="F6" s="105">
        <f t="shared" si="3"/>
        <v>35386</v>
      </c>
      <c r="G6" s="111">
        <f t="shared" si="4"/>
        <v>-45240</v>
      </c>
      <c r="H6" s="112">
        <f t="shared" si="5"/>
        <v>45240</v>
      </c>
    </row>
    <row r="7" spans="1:16">
      <c r="A7" s="105">
        <v>8</v>
      </c>
      <c r="B7" s="109" t="s">
        <v>3</v>
      </c>
      <c r="C7" s="105">
        <f t="shared" si="0"/>
        <v>-20719</v>
      </c>
      <c r="D7" s="105">
        <f t="shared" si="1"/>
        <v>19231</v>
      </c>
      <c r="E7" s="105">
        <f t="shared" si="2"/>
        <v>-40817</v>
      </c>
      <c r="F7" s="105">
        <f t="shared" si="3"/>
        <v>39093</v>
      </c>
      <c r="G7" s="111">
        <f t="shared" si="4"/>
        <v>-45240</v>
      </c>
      <c r="H7" s="112">
        <f t="shared" si="5"/>
        <v>45240</v>
      </c>
    </row>
    <row r="8" spans="1:16">
      <c r="A8" s="105">
        <v>9</v>
      </c>
      <c r="B8" s="109" t="s">
        <v>4</v>
      </c>
      <c r="C8" s="105">
        <f t="shared" si="0"/>
        <v>-17680</v>
      </c>
      <c r="D8" s="105">
        <f t="shared" si="1"/>
        <v>17414</v>
      </c>
      <c r="E8" s="105">
        <f t="shared" si="2"/>
        <v>-26892</v>
      </c>
      <c r="F8" s="105">
        <f t="shared" si="3"/>
        <v>31811</v>
      </c>
      <c r="G8" s="111">
        <f t="shared" si="4"/>
        <v>-45240</v>
      </c>
      <c r="H8" s="112">
        <f t="shared" si="5"/>
        <v>45240</v>
      </c>
    </row>
    <row r="9" spans="1:16">
      <c r="A9" s="105">
        <v>10</v>
      </c>
      <c r="B9" s="109" t="s">
        <v>5</v>
      </c>
      <c r="C9" s="105">
        <f t="shared" si="0"/>
        <v>-18640</v>
      </c>
      <c r="D9" s="105">
        <f t="shared" si="1"/>
        <v>17979</v>
      </c>
      <c r="E9" s="105">
        <f t="shared" si="2"/>
        <v>-28492</v>
      </c>
      <c r="F9" s="105">
        <f t="shared" si="3"/>
        <v>32737</v>
      </c>
      <c r="G9" s="111">
        <f t="shared" si="4"/>
        <v>-45240</v>
      </c>
      <c r="H9" s="112">
        <f t="shared" si="5"/>
        <v>45240</v>
      </c>
    </row>
    <row r="10" spans="1:16">
      <c r="A10" s="105">
        <v>11</v>
      </c>
      <c r="B10" s="109" t="s">
        <v>6</v>
      </c>
      <c r="C10" s="105">
        <f t="shared" si="0"/>
        <v>-20918</v>
      </c>
      <c r="D10" s="105">
        <f t="shared" si="1"/>
        <v>20778</v>
      </c>
      <c r="E10" s="105">
        <f t="shared" si="2"/>
        <v>-30131</v>
      </c>
      <c r="F10" s="105">
        <f t="shared" si="3"/>
        <v>32117</v>
      </c>
      <c r="G10" s="111">
        <f t="shared" si="4"/>
        <v>-45240</v>
      </c>
      <c r="H10" s="112">
        <f t="shared" si="5"/>
        <v>45240</v>
      </c>
    </row>
    <row r="11" spans="1:16">
      <c r="A11" s="105">
        <v>12</v>
      </c>
      <c r="B11" s="109" t="s">
        <v>7</v>
      </c>
      <c r="C11" s="105">
        <f t="shared" si="0"/>
        <v>-23169</v>
      </c>
      <c r="D11" s="105">
        <f t="shared" si="1"/>
        <v>23883</v>
      </c>
      <c r="E11" s="105">
        <f t="shared" si="2"/>
        <v>-35463</v>
      </c>
      <c r="F11" s="105">
        <f t="shared" si="3"/>
        <v>37100</v>
      </c>
      <c r="G11" s="111">
        <f t="shared" si="4"/>
        <v>-45240</v>
      </c>
      <c r="H11" s="112">
        <f t="shared" si="5"/>
        <v>45240</v>
      </c>
    </row>
    <row r="12" spans="1:16">
      <c r="A12" s="105">
        <v>13</v>
      </c>
      <c r="B12" s="109" t="s">
        <v>8</v>
      </c>
      <c r="C12" s="105">
        <f t="shared" si="0"/>
        <v>-26952</v>
      </c>
      <c r="D12" s="105">
        <f t="shared" si="1"/>
        <v>27387</v>
      </c>
      <c r="E12" s="105">
        <f t="shared" si="2"/>
        <v>-43840</v>
      </c>
      <c r="F12" s="105">
        <f t="shared" si="3"/>
        <v>45240</v>
      </c>
      <c r="G12" s="111">
        <f t="shared" si="4"/>
        <v>-45240</v>
      </c>
      <c r="H12" s="112">
        <f t="shared" si="5"/>
        <v>45240</v>
      </c>
    </row>
    <row r="13" spans="1:16">
      <c r="A13" s="105">
        <v>14</v>
      </c>
      <c r="B13" s="109" t="s">
        <v>9</v>
      </c>
      <c r="C13" s="105">
        <f t="shared" si="0"/>
        <v>-33157</v>
      </c>
      <c r="D13" s="105">
        <f t="shared" si="1"/>
        <v>34149</v>
      </c>
      <c r="E13" s="105">
        <f t="shared" si="2"/>
        <v>-37674</v>
      </c>
      <c r="F13" s="105">
        <f t="shared" si="3"/>
        <v>39884</v>
      </c>
      <c r="G13" s="111">
        <f t="shared" si="4"/>
        <v>-45240</v>
      </c>
      <c r="H13" s="112">
        <f t="shared" si="5"/>
        <v>45240</v>
      </c>
    </row>
    <row r="14" spans="1:16">
      <c r="A14" s="105">
        <v>15</v>
      </c>
      <c r="B14" s="109" t="s">
        <v>10</v>
      </c>
      <c r="C14" s="105">
        <f t="shared" si="0"/>
        <v>-28972</v>
      </c>
      <c r="D14" s="105">
        <f t="shared" si="1"/>
        <v>31825</v>
      </c>
      <c r="E14" s="105">
        <f t="shared" si="2"/>
        <v>-34526</v>
      </c>
      <c r="F14" s="105">
        <f t="shared" si="3"/>
        <v>36281</v>
      </c>
      <c r="G14" s="111">
        <f t="shared" si="4"/>
        <v>-45240</v>
      </c>
      <c r="H14" s="112">
        <f t="shared" si="5"/>
        <v>45240</v>
      </c>
    </row>
    <row r="15" spans="1:16">
      <c r="A15" s="105">
        <v>16</v>
      </c>
      <c r="B15" s="109" t="s">
        <v>11</v>
      </c>
      <c r="C15" s="105">
        <f t="shared" si="0"/>
        <v>-28509</v>
      </c>
      <c r="D15" s="105">
        <f t="shared" si="1"/>
        <v>32304</v>
      </c>
      <c r="E15" s="105">
        <f t="shared" si="2"/>
        <v>-35796</v>
      </c>
      <c r="F15" s="105">
        <f t="shared" si="3"/>
        <v>38426</v>
      </c>
      <c r="G15" s="111">
        <f t="shared" si="4"/>
        <v>-45240</v>
      </c>
      <c r="H15" s="112">
        <f t="shared" si="5"/>
        <v>45240</v>
      </c>
    </row>
    <row r="16" spans="1:16">
      <c r="A16" s="105">
        <v>17</v>
      </c>
      <c r="B16" s="109" t="s">
        <v>12</v>
      </c>
      <c r="C16" s="105">
        <f t="shared" si="0"/>
        <v>-28799</v>
      </c>
      <c r="D16" s="105">
        <f t="shared" si="1"/>
        <v>31239</v>
      </c>
      <c r="E16" s="105">
        <f t="shared" si="2"/>
        <v>-33438</v>
      </c>
      <c r="F16" s="105">
        <f t="shared" si="3"/>
        <v>36403</v>
      </c>
      <c r="G16" s="111">
        <f t="shared" si="4"/>
        <v>-45240</v>
      </c>
      <c r="H16" s="112">
        <f t="shared" si="5"/>
        <v>45240</v>
      </c>
    </row>
    <row r="17" spans="1:26">
      <c r="A17" s="105">
        <v>18</v>
      </c>
      <c r="B17" s="109" t="s">
        <v>13</v>
      </c>
      <c r="C17" s="105">
        <f t="shared" si="0"/>
        <v>-31671</v>
      </c>
      <c r="D17" s="105">
        <f t="shared" si="1"/>
        <v>34862</v>
      </c>
      <c r="E17" s="105">
        <f t="shared" si="2"/>
        <v>-22837</v>
      </c>
      <c r="F17" s="105">
        <f t="shared" si="3"/>
        <v>31514</v>
      </c>
      <c r="G17" s="111">
        <f t="shared" si="4"/>
        <v>-45240</v>
      </c>
      <c r="H17" s="112">
        <f t="shared" si="5"/>
        <v>45240</v>
      </c>
    </row>
    <row r="18" spans="1:26">
      <c r="A18" s="105">
        <v>19</v>
      </c>
      <c r="B18" s="109" t="s">
        <v>14</v>
      </c>
      <c r="C18" s="105">
        <f t="shared" si="0"/>
        <v>-35324</v>
      </c>
      <c r="D18" s="105">
        <f t="shared" si="1"/>
        <v>40967</v>
      </c>
      <c r="E18" s="105">
        <f t="shared" si="2"/>
        <v>-16820</v>
      </c>
      <c r="F18" s="105">
        <f t="shared" si="3"/>
        <v>24874</v>
      </c>
      <c r="G18" s="111">
        <f t="shared" si="4"/>
        <v>-45240</v>
      </c>
      <c r="H18" s="112">
        <f t="shared" si="5"/>
        <v>45240</v>
      </c>
    </row>
    <row r="19" spans="1:26">
      <c r="A19" s="105">
        <v>20</v>
      </c>
      <c r="B19" s="109" t="s">
        <v>15</v>
      </c>
      <c r="C19" s="105">
        <f t="shared" si="0"/>
        <v>-26159</v>
      </c>
      <c r="D19" s="105">
        <f t="shared" si="1"/>
        <v>33865</v>
      </c>
      <c r="E19" s="105">
        <f t="shared" si="2"/>
        <v>-12857</v>
      </c>
      <c r="F19" s="105">
        <f t="shared" si="3"/>
        <v>20997</v>
      </c>
      <c r="G19" s="111">
        <f t="shared" si="4"/>
        <v>-45240</v>
      </c>
      <c r="H19" s="112">
        <f t="shared" si="5"/>
        <v>45240</v>
      </c>
    </row>
    <row r="20" spans="1:26">
      <c r="A20" s="105">
        <v>21</v>
      </c>
      <c r="B20" s="109" t="s">
        <v>16</v>
      </c>
      <c r="C20" s="105">
        <f t="shared" si="0"/>
        <v>-18561</v>
      </c>
      <c r="D20" s="105">
        <f t="shared" si="1"/>
        <v>27459</v>
      </c>
      <c r="E20" s="105">
        <f t="shared" si="2"/>
        <v>-7752</v>
      </c>
      <c r="F20" s="105">
        <f t="shared" si="3"/>
        <v>13885</v>
      </c>
      <c r="G20" s="111">
        <f t="shared" si="4"/>
        <v>-45240</v>
      </c>
      <c r="H20" s="112">
        <f t="shared" si="5"/>
        <v>45240</v>
      </c>
    </row>
    <row r="21" spans="1:26">
      <c r="A21" s="105">
        <v>22</v>
      </c>
      <c r="B21" s="109" t="s">
        <v>98</v>
      </c>
      <c r="C21" s="105">
        <f t="shared" si="0"/>
        <v>-11494</v>
      </c>
      <c r="D21" s="105">
        <f t="shared" si="1"/>
        <v>22382</v>
      </c>
      <c r="E21" s="105">
        <f t="shared" si="2"/>
        <v>-3127</v>
      </c>
      <c r="F21" s="105">
        <f t="shared" si="3"/>
        <v>6541</v>
      </c>
      <c r="G21" s="111">
        <f t="shared" si="4"/>
        <v>-45240</v>
      </c>
      <c r="H21" s="112">
        <f t="shared" si="5"/>
        <v>45240</v>
      </c>
    </row>
    <row r="22" spans="1:26">
      <c r="A22" s="105">
        <v>23</v>
      </c>
      <c r="B22" s="109" t="s">
        <v>99</v>
      </c>
      <c r="C22" s="105">
        <f t="shared" si="0"/>
        <v>-4793</v>
      </c>
      <c r="D22" s="105">
        <f t="shared" si="1"/>
        <v>12438</v>
      </c>
      <c r="E22" s="105">
        <f t="shared" si="2"/>
        <v>-815</v>
      </c>
      <c r="F22" s="105">
        <f t="shared" si="3"/>
        <v>2062</v>
      </c>
      <c r="G22" s="111">
        <f t="shared" si="4"/>
        <v>-45240</v>
      </c>
      <c r="H22" s="112">
        <f t="shared" si="5"/>
        <v>45240</v>
      </c>
    </row>
    <row r="23" spans="1:26">
      <c r="A23" s="105">
        <v>24</v>
      </c>
      <c r="B23" s="109" t="s">
        <v>100</v>
      </c>
      <c r="C23" s="105">
        <f t="shared" si="0"/>
        <v>-872</v>
      </c>
      <c r="D23" s="105">
        <f t="shared" si="1"/>
        <v>3926</v>
      </c>
      <c r="E23" s="105">
        <f t="shared" si="2"/>
        <v>-108</v>
      </c>
      <c r="F23" s="105">
        <f t="shared" si="3"/>
        <v>327</v>
      </c>
      <c r="G23" s="111">
        <f t="shared" si="4"/>
        <v>-45240</v>
      </c>
      <c r="H23" s="112">
        <f t="shared" si="5"/>
        <v>45240</v>
      </c>
    </row>
    <row r="24" spans="1:26">
      <c r="A24" s="105">
        <v>25</v>
      </c>
      <c r="B24" s="109" t="s">
        <v>101</v>
      </c>
      <c r="C24" s="105">
        <f t="shared" si="0"/>
        <v>-80</v>
      </c>
      <c r="D24" s="105">
        <f t="shared" si="1"/>
        <v>647</v>
      </c>
      <c r="E24" s="105">
        <f t="shared" si="2"/>
        <v>-8</v>
      </c>
      <c r="F24" s="105">
        <f t="shared" si="3"/>
        <v>28</v>
      </c>
      <c r="G24" s="111">
        <f t="shared" si="4"/>
        <v>-45240</v>
      </c>
      <c r="H24" s="112">
        <f t="shared" si="5"/>
        <v>45240</v>
      </c>
    </row>
    <row r="25" spans="1:26">
      <c r="A25" s="105">
        <v>26</v>
      </c>
      <c r="B25" s="109"/>
      <c r="C25" s="105"/>
      <c r="D25" s="105"/>
      <c r="E25" s="105"/>
      <c r="F25" s="105"/>
      <c r="G25" s="105"/>
      <c r="H25" s="110"/>
    </row>
    <row r="26" spans="1:26">
      <c r="A26" s="105"/>
      <c r="B26" s="109" t="s">
        <v>136</v>
      </c>
      <c r="C26" s="113">
        <f>VLOOKUP($C$3,$A$30:$Y$107,4,FALSE)</f>
        <v>435051</v>
      </c>
      <c r="D26" s="113">
        <f>VLOOKUP($D$3,$A$30:$Y$107,4,FALSE)</f>
        <v>487533</v>
      </c>
      <c r="E26" s="113">
        <f>VLOOKUP($E$3,$A$110:$Z$226,4,FALSE)</f>
        <v>510777</v>
      </c>
      <c r="F26" s="113">
        <f>VLOOKUP($F$3,$A$110:$Z$226,4,FALSE)</f>
        <v>563548</v>
      </c>
      <c r="G26" s="105"/>
      <c r="H26" s="110"/>
    </row>
    <row r="27" spans="1:26">
      <c r="A27" s="105"/>
      <c r="B27" s="114"/>
      <c r="C27" s="115"/>
      <c r="D27" s="115"/>
      <c r="E27" s="115"/>
      <c r="F27" s="115"/>
      <c r="G27" s="115"/>
      <c r="H27" s="116"/>
    </row>
    <row r="28" spans="1:26">
      <c r="A28" s="99">
        <v>1</v>
      </c>
      <c r="B28" s="99">
        <v>2</v>
      </c>
      <c r="C28" s="99">
        <v>3</v>
      </c>
      <c r="D28" s="99">
        <v>4</v>
      </c>
      <c r="E28" s="99">
        <v>5</v>
      </c>
      <c r="F28" s="99">
        <v>6</v>
      </c>
      <c r="G28" s="99">
        <v>7</v>
      </c>
      <c r="H28" s="99">
        <v>8</v>
      </c>
      <c r="I28" s="99">
        <v>9</v>
      </c>
      <c r="J28" s="99">
        <v>10</v>
      </c>
      <c r="K28" s="99">
        <v>11</v>
      </c>
      <c r="L28" s="99">
        <v>12</v>
      </c>
      <c r="M28" s="99">
        <v>13</v>
      </c>
      <c r="N28" s="99">
        <v>14</v>
      </c>
      <c r="O28" s="99">
        <v>15</v>
      </c>
      <c r="P28" s="99">
        <v>16</v>
      </c>
      <c r="Q28" s="99">
        <v>17</v>
      </c>
      <c r="R28" s="99">
        <v>18</v>
      </c>
      <c r="S28" s="99">
        <v>19</v>
      </c>
      <c r="T28" s="99">
        <v>20</v>
      </c>
      <c r="U28" s="99">
        <v>21</v>
      </c>
      <c r="V28" s="99">
        <v>22</v>
      </c>
      <c r="W28" s="99">
        <v>23</v>
      </c>
      <c r="X28" s="99">
        <v>24</v>
      </c>
      <c r="Y28" s="99">
        <v>25</v>
      </c>
    </row>
    <row r="29" spans="1:26">
      <c r="B29" s="99" t="s">
        <v>303</v>
      </c>
      <c r="D29" s="99" t="s">
        <v>33</v>
      </c>
      <c r="E29" s="99" t="s">
        <v>34</v>
      </c>
      <c r="F29" s="99" t="s">
        <v>35</v>
      </c>
      <c r="G29" s="99" t="s">
        <v>36</v>
      </c>
      <c r="H29" s="99" t="s">
        <v>37</v>
      </c>
      <c r="I29" s="99" t="s">
        <v>38</v>
      </c>
      <c r="J29" s="99" t="s">
        <v>39</v>
      </c>
      <c r="K29" s="99" t="s">
        <v>40</v>
      </c>
      <c r="L29" s="99" t="s">
        <v>41</v>
      </c>
      <c r="M29" s="99" t="s">
        <v>42</v>
      </c>
      <c r="N29" s="99" t="s">
        <v>43</v>
      </c>
      <c r="O29" s="99" t="s">
        <v>44</v>
      </c>
      <c r="P29" s="99" t="s">
        <v>45</v>
      </c>
      <c r="Q29" s="99" t="s">
        <v>46</v>
      </c>
      <c r="R29" s="99" t="s">
        <v>47</v>
      </c>
      <c r="S29" s="99" t="s">
        <v>48</v>
      </c>
      <c r="T29" s="99" t="s">
        <v>49</v>
      </c>
      <c r="U29" s="99" t="s">
        <v>50</v>
      </c>
      <c r="V29" s="99" t="s">
        <v>51</v>
      </c>
      <c r="W29" s="99" t="s">
        <v>52</v>
      </c>
      <c r="X29" s="99" t="s">
        <v>53</v>
      </c>
      <c r="Y29" s="99" t="s">
        <v>54</v>
      </c>
    </row>
    <row r="30" spans="1:26">
      <c r="A30" s="99" t="str">
        <f>B30&amp;C30</f>
        <v>和歌山県男</v>
      </c>
      <c r="B30" s="99" t="s">
        <v>56</v>
      </c>
      <c r="C30" s="99" t="s">
        <v>17</v>
      </c>
      <c r="D30" s="175">
        <v>435051</v>
      </c>
      <c r="E30" s="175">
        <v>15646</v>
      </c>
      <c r="F30" s="175">
        <v>18341</v>
      </c>
      <c r="G30" s="175">
        <v>19897</v>
      </c>
      <c r="H30" s="175">
        <v>20719</v>
      </c>
      <c r="I30" s="175">
        <v>17680</v>
      </c>
      <c r="J30" s="175">
        <v>18640</v>
      </c>
      <c r="K30" s="175">
        <v>20918</v>
      </c>
      <c r="L30" s="175">
        <v>23169</v>
      </c>
      <c r="M30" s="175">
        <v>26952</v>
      </c>
      <c r="N30" s="175">
        <v>33157</v>
      </c>
      <c r="O30" s="175">
        <v>28972</v>
      </c>
      <c r="P30" s="175">
        <v>28509</v>
      </c>
      <c r="Q30" s="175">
        <v>28799</v>
      </c>
      <c r="R30" s="175">
        <v>31671</v>
      </c>
      <c r="S30" s="175">
        <v>35324</v>
      </c>
      <c r="T30" s="175">
        <v>26159</v>
      </c>
      <c r="U30" s="175">
        <v>18561</v>
      </c>
      <c r="V30" s="175">
        <v>11494</v>
      </c>
      <c r="W30" s="175">
        <v>4793</v>
      </c>
      <c r="X30" s="175">
        <v>872</v>
      </c>
      <c r="Y30" s="175">
        <v>80</v>
      </c>
      <c r="Z30" s="99" t="s">
        <v>281</v>
      </c>
    </row>
    <row r="31" spans="1:26">
      <c r="A31" s="99" t="str">
        <f t="shared" ref="A31:A94" si="6">B31&amp;C31</f>
        <v>和歌山県女</v>
      </c>
      <c r="B31" s="99" t="s">
        <v>56</v>
      </c>
      <c r="C31" s="99" t="s">
        <v>19</v>
      </c>
      <c r="D31" s="175">
        <v>487533</v>
      </c>
      <c r="E31" s="175">
        <v>14826</v>
      </c>
      <c r="F31" s="175">
        <v>17715</v>
      </c>
      <c r="G31" s="175">
        <v>18935</v>
      </c>
      <c r="H31" s="175">
        <v>19231</v>
      </c>
      <c r="I31" s="175">
        <v>17414</v>
      </c>
      <c r="J31" s="175">
        <v>17979</v>
      </c>
      <c r="K31" s="175">
        <v>20778</v>
      </c>
      <c r="L31" s="175">
        <v>23883</v>
      </c>
      <c r="M31" s="175">
        <v>27387</v>
      </c>
      <c r="N31" s="175">
        <v>34149</v>
      </c>
      <c r="O31" s="175">
        <v>31825</v>
      </c>
      <c r="P31" s="175">
        <v>32304</v>
      </c>
      <c r="Q31" s="175">
        <v>31239</v>
      </c>
      <c r="R31" s="175">
        <v>34862</v>
      </c>
      <c r="S31" s="175">
        <v>40967</v>
      </c>
      <c r="T31" s="175">
        <v>33865</v>
      </c>
      <c r="U31" s="175">
        <v>27459</v>
      </c>
      <c r="V31" s="175">
        <v>22382</v>
      </c>
      <c r="W31" s="175">
        <v>12438</v>
      </c>
      <c r="X31" s="175">
        <v>3926</v>
      </c>
      <c r="Y31" s="175">
        <v>647</v>
      </c>
    </row>
    <row r="32" spans="1:26" s="100" customFormat="1">
      <c r="A32" s="99" t="str">
        <f t="shared" si="6"/>
        <v>和歌山県市部男</v>
      </c>
      <c r="B32" s="100" t="s">
        <v>58</v>
      </c>
      <c r="C32" s="100" t="s">
        <v>17</v>
      </c>
      <c r="D32" s="173">
        <v>342280</v>
      </c>
      <c r="E32" s="173">
        <v>12596</v>
      </c>
      <c r="F32" s="173">
        <v>14626</v>
      </c>
      <c r="G32" s="173">
        <v>15689</v>
      </c>
      <c r="H32" s="173">
        <v>16608</v>
      </c>
      <c r="I32" s="173">
        <v>14675</v>
      </c>
      <c r="J32" s="173">
        <v>15348</v>
      </c>
      <c r="K32" s="173">
        <v>16924</v>
      </c>
      <c r="L32" s="173">
        <v>18471</v>
      </c>
      <c r="M32" s="173">
        <v>21481</v>
      </c>
      <c r="N32" s="173">
        <v>26620</v>
      </c>
      <c r="O32" s="173">
        <v>23208</v>
      </c>
      <c r="P32" s="173">
        <v>22432</v>
      </c>
      <c r="Q32" s="173">
        <v>22068</v>
      </c>
      <c r="R32" s="173">
        <v>23989</v>
      </c>
      <c r="S32" s="173">
        <v>26783</v>
      </c>
      <c r="T32" s="173">
        <v>20217</v>
      </c>
      <c r="U32" s="173">
        <v>14038</v>
      </c>
      <c r="V32" s="173">
        <v>8362</v>
      </c>
      <c r="W32" s="173">
        <v>3318</v>
      </c>
      <c r="X32" s="173">
        <v>620</v>
      </c>
      <c r="Y32" s="173">
        <v>59</v>
      </c>
      <c r="Z32" s="100" t="s">
        <v>282</v>
      </c>
    </row>
    <row r="33" spans="1:26" s="100" customFormat="1">
      <c r="A33" s="99" t="str">
        <f t="shared" si="6"/>
        <v>和歌山県市部女</v>
      </c>
      <c r="B33" s="100" t="s">
        <v>58</v>
      </c>
      <c r="C33" s="100" t="s">
        <v>19</v>
      </c>
      <c r="D33" s="173">
        <v>383479</v>
      </c>
      <c r="E33" s="173">
        <v>11980</v>
      </c>
      <c r="F33" s="173">
        <v>14145</v>
      </c>
      <c r="G33" s="173">
        <v>15054</v>
      </c>
      <c r="H33" s="173">
        <v>15606</v>
      </c>
      <c r="I33" s="173">
        <v>14560</v>
      </c>
      <c r="J33" s="173">
        <v>14882</v>
      </c>
      <c r="K33" s="173">
        <v>16937</v>
      </c>
      <c r="L33" s="173">
        <v>19213</v>
      </c>
      <c r="M33" s="173">
        <v>21965</v>
      </c>
      <c r="N33" s="173">
        <v>27808</v>
      </c>
      <c r="O33" s="173">
        <v>25760</v>
      </c>
      <c r="P33" s="173">
        <v>25647</v>
      </c>
      <c r="Q33" s="173">
        <v>24067</v>
      </c>
      <c r="R33" s="173">
        <v>26514</v>
      </c>
      <c r="S33" s="173">
        <v>31478</v>
      </c>
      <c r="T33" s="173">
        <v>25980</v>
      </c>
      <c r="U33" s="173">
        <v>20635</v>
      </c>
      <c r="V33" s="173">
        <v>16319</v>
      </c>
      <c r="W33" s="173">
        <v>8731</v>
      </c>
      <c r="X33" s="173">
        <v>2718</v>
      </c>
      <c r="Y33" s="173">
        <v>466</v>
      </c>
    </row>
    <row r="34" spans="1:26" s="100" customFormat="1">
      <c r="A34" s="99" t="str">
        <f t="shared" si="6"/>
        <v>和歌山県郡部男</v>
      </c>
      <c r="B34" s="100" t="s">
        <v>59</v>
      </c>
      <c r="C34" s="100" t="s">
        <v>17</v>
      </c>
      <c r="D34" s="173">
        <v>92771</v>
      </c>
      <c r="E34" s="173">
        <v>3050</v>
      </c>
      <c r="F34" s="173">
        <v>3715</v>
      </c>
      <c r="G34" s="173">
        <v>4208</v>
      </c>
      <c r="H34" s="173">
        <v>4111</v>
      </c>
      <c r="I34" s="173">
        <v>3005</v>
      </c>
      <c r="J34" s="173">
        <v>3292</v>
      </c>
      <c r="K34" s="173">
        <v>3994</v>
      </c>
      <c r="L34" s="173">
        <v>4698</v>
      </c>
      <c r="M34" s="173">
        <v>5471</v>
      </c>
      <c r="N34" s="173">
        <v>6537</v>
      </c>
      <c r="O34" s="173">
        <v>5764</v>
      </c>
      <c r="P34" s="173">
        <v>6077</v>
      </c>
      <c r="Q34" s="173">
        <v>6731</v>
      </c>
      <c r="R34" s="173">
        <v>7682</v>
      </c>
      <c r="S34" s="173">
        <v>8541</v>
      </c>
      <c r="T34" s="173">
        <v>5942</v>
      </c>
      <c r="U34" s="173">
        <v>4523</v>
      </c>
      <c r="V34" s="173">
        <v>3132</v>
      </c>
      <c r="W34" s="173">
        <v>1475</v>
      </c>
      <c r="X34" s="173">
        <v>252</v>
      </c>
      <c r="Y34" s="173">
        <v>21</v>
      </c>
      <c r="Z34" s="100" t="s">
        <v>283</v>
      </c>
    </row>
    <row r="35" spans="1:26" s="100" customFormat="1">
      <c r="A35" s="99" t="str">
        <f t="shared" si="6"/>
        <v>和歌山県郡部女</v>
      </c>
      <c r="B35" s="100" t="s">
        <v>59</v>
      </c>
      <c r="C35" s="100" t="s">
        <v>19</v>
      </c>
      <c r="D35" s="173">
        <v>104054</v>
      </c>
      <c r="E35" s="173">
        <v>2846</v>
      </c>
      <c r="F35" s="173">
        <v>3570</v>
      </c>
      <c r="G35" s="173">
        <v>3881</v>
      </c>
      <c r="H35" s="173">
        <v>3625</v>
      </c>
      <c r="I35" s="173">
        <v>2854</v>
      </c>
      <c r="J35" s="173">
        <v>3097</v>
      </c>
      <c r="K35" s="173">
        <v>3841</v>
      </c>
      <c r="L35" s="173">
        <v>4670</v>
      </c>
      <c r="M35" s="173">
        <v>5422</v>
      </c>
      <c r="N35" s="173">
        <v>6341</v>
      </c>
      <c r="O35" s="173">
        <v>6065</v>
      </c>
      <c r="P35" s="173">
        <v>6657</v>
      </c>
      <c r="Q35" s="173">
        <v>7172</v>
      </c>
      <c r="R35" s="173">
        <v>8348</v>
      </c>
      <c r="S35" s="173">
        <v>9489</v>
      </c>
      <c r="T35" s="173">
        <v>7885</v>
      </c>
      <c r="U35" s="173">
        <v>6824</v>
      </c>
      <c r="V35" s="173">
        <v>6063</v>
      </c>
      <c r="W35" s="173">
        <v>3707</v>
      </c>
      <c r="X35" s="173">
        <v>1208</v>
      </c>
      <c r="Y35" s="173">
        <v>181</v>
      </c>
    </row>
    <row r="36" spans="1:26">
      <c r="A36" s="99" t="str">
        <f t="shared" si="6"/>
        <v>和歌山市男</v>
      </c>
      <c r="B36" s="99" t="s">
        <v>60</v>
      </c>
      <c r="C36" s="99" t="s">
        <v>17</v>
      </c>
      <c r="D36" s="175">
        <v>167947</v>
      </c>
      <c r="E36" s="175">
        <v>6615</v>
      </c>
      <c r="F36" s="175">
        <v>7372</v>
      </c>
      <c r="G36" s="175">
        <v>7614</v>
      </c>
      <c r="H36" s="175">
        <v>7927</v>
      </c>
      <c r="I36" s="175">
        <v>7670</v>
      </c>
      <c r="J36" s="175">
        <v>8109</v>
      </c>
      <c r="K36" s="175">
        <v>8852</v>
      </c>
      <c r="L36" s="175">
        <v>9457</v>
      </c>
      <c r="M36" s="175">
        <v>10829</v>
      </c>
      <c r="N36" s="175">
        <v>13403</v>
      </c>
      <c r="O36" s="175">
        <v>11479</v>
      </c>
      <c r="P36" s="175">
        <v>10764</v>
      </c>
      <c r="Q36" s="175">
        <v>10208</v>
      </c>
      <c r="R36" s="175">
        <v>10794</v>
      </c>
      <c r="S36" s="175">
        <v>12692</v>
      </c>
      <c r="T36" s="175">
        <v>9987</v>
      </c>
      <c r="U36" s="175">
        <v>6868</v>
      </c>
      <c r="V36" s="175">
        <v>3828</v>
      </c>
      <c r="W36" s="175">
        <v>1494</v>
      </c>
      <c r="X36" s="175">
        <v>261</v>
      </c>
      <c r="Y36" s="175">
        <v>32</v>
      </c>
      <c r="Z36" s="99" t="s">
        <v>108</v>
      </c>
    </row>
    <row r="37" spans="1:26">
      <c r="A37" s="99" t="str">
        <f t="shared" si="6"/>
        <v>和歌山市女</v>
      </c>
      <c r="B37" s="99" t="s">
        <v>60</v>
      </c>
      <c r="C37" s="99" t="s">
        <v>19</v>
      </c>
      <c r="D37" s="175">
        <v>188782</v>
      </c>
      <c r="E37" s="175">
        <v>6350</v>
      </c>
      <c r="F37" s="175">
        <v>7058</v>
      </c>
      <c r="G37" s="175">
        <v>7331</v>
      </c>
      <c r="H37" s="175">
        <v>7519</v>
      </c>
      <c r="I37" s="175">
        <v>7698</v>
      </c>
      <c r="J37" s="175">
        <v>7772</v>
      </c>
      <c r="K37" s="175">
        <v>8983</v>
      </c>
      <c r="L37" s="175">
        <v>9893</v>
      </c>
      <c r="M37" s="175">
        <v>10999</v>
      </c>
      <c r="N37" s="175">
        <v>14060</v>
      </c>
      <c r="O37" s="175">
        <v>12850</v>
      </c>
      <c r="P37" s="175">
        <v>12224</v>
      </c>
      <c r="Q37" s="175">
        <v>11026</v>
      </c>
      <c r="R37" s="175">
        <v>12303</v>
      </c>
      <c r="S37" s="175">
        <v>15384</v>
      </c>
      <c r="T37" s="175">
        <v>13043</v>
      </c>
      <c r="U37" s="175">
        <v>10084</v>
      </c>
      <c r="V37" s="175">
        <v>7771</v>
      </c>
      <c r="W37" s="175">
        <v>3972</v>
      </c>
      <c r="X37" s="175">
        <v>1225</v>
      </c>
      <c r="Y37" s="175">
        <v>212</v>
      </c>
    </row>
    <row r="38" spans="1:26">
      <c r="A38" s="99" t="str">
        <f t="shared" si="6"/>
        <v>海南市男</v>
      </c>
      <c r="B38" s="99" t="s">
        <v>61</v>
      </c>
      <c r="C38" s="99" t="s">
        <v>17</v>
      </c>
      <c r="D38" s="175">
        <v>22548</v>
      </c>
      <c r="E38" s="175">
        <v>716</v>
      </c>
      <c r="F38" s="175">
        <v>832</v>
      </c>
      <c r="G38" s="175">
        <v>918</v>
      </c>
      <c r="H38" s="175">
        <v>978</v>
      </c>
      <c r="I38" s="175">
        <v>876</v>
      </c>
      <c r="J38" s="175">
        <v>881</v>
      </c>
      <c r="K38" s="175">
        <v>984</v>
      </c>
      <c r="L38" s="175">
        <v>1114</v>
      </c>
      <c r="M38" s="175">
        <v>1369</v>
      </c>
      <c r="N38" s="175">
        <v>1667</v>
      </c>
      <c r="O38" s="175">
        <v>1504</v>
      </c>
      <c r="P38" s="175">
        <v>1501</v>
      </c>
      <c r="Q38" s="175">
        <v>1539</v>
      </c>
      <c r="R38" s="175">
        <v>1759</v>
      </c>
      <c r="S38" s="175">
        <v>1993</v>
      </c>
      <c r="T38" s="175">
        <v>1512</v>
      </c>
      <c r="U38" s="175">
        <v>1076</v>
      </c>
      <c r="V38" s="175">
        <v>779</v>
      </c>
      <c r="W38" s="175">
        <v>287</v>
      </c>
      <c r="X38" s="175">
        <v>58</v>
      </c>
      <c r="Y38" s="175">
        <v>4</v>
      </c>
      <c r="Z38" s="99" t="s">
        <v>284</v>
      </c>
    </row>
    <row r="39" spans="1:26">
      <c r="A39" s="99" t="str">
        <f t="shared" si="6"/>
        <v>海南市女</v>
      </c>
      <c r="B39" s="99" t="s">
        <v>61</v>
      </c>
      <c r="C39" s="99" t="s">
        <v>19</v>
      </c>
      <c r="D39" s="175">
        <v>25821</v>
      </c>
      <c r="E39" s="175">
        <v>664</v>
      </c>
      <c r="F39" s="175">
        <v>843</v>
      </c>
      <c r="G39" s="175">
        <v>894</v>
      </c>
      <c r="H39" s="175">
        <v>984</v>
      </c>
      <c r="I39" s="175">
        <v>841</v>
      </c>
      <c r="J39" s="175">
        <v>840</v>
      </c>
      <c r="K39" s="175">
        <v>928</v>
      </c>
      <c r="L39" s="175">
        <v>1162</v>
      </c>
      <c r="M39" s="175">
        <v>1373</v>
      </c>
      <c r="N39" s="175">
        <v>1779</v>
      </c>
      <c r="O39" s="175">
        <v>1659</v>
      </c>
      <c r="P39" s="175">
        <v>1663</v>
      </c>
      <c r="Q39" s="175">
        <v>1728</v>
      </c>
      <c r="R39" s="175">
        <v>1925</v>
      </c>
      <c r="S39" s="175">
        <v>2349</v>
      </c>
      <c r="T39" s="175">
        <v>1949</v>
      </c>
      <c r="U39" s="175">
        <v>1648</v>
      </c>
      <c r="V39" s="175">
        <v>1329</v>
      </c>
      <c r="W39" s="175">
        <v>770</v>
      </c>
      <c r="X39" s="175">
        <v>234</v>
      </c>
      <c r="Y39" s="175">
        <v>48</v>
      </c>
    </row>
    <row r="40" spans="1:26">
      <c r="A40" s="99" t="str">
        <f t="shared" si="6"/>
        <v>橋本市男</v>
      </c>
      <c r="B40" s="99" t="s">
        <v>62</v>
      </c>
      <c r="C40" s="99" t="s">
        <v>17</v>
      </c>
      <c r="D40" s="175">
        <v>28621</v>
      </c>
      <c r="E40" s="175">
        <v>963</v>
      </c>
      <c r="F40" s="175">
        <v>1183</v>
      </c>
      <c r="G40" s="175">
        <v>1397</v>
      </c>
      <c r="H40" s="175">
        <v>1462</v>
      </c>
      <c r="I40" s="175">
        <v>1189</v>
      </c>
      <c r="J40" s="175">
        <v>1150</v>
      </c>
      <c r="K40" s="175">
        <v>1358</v>
      </c>
      <c r="L40" s="175">
        <v>1441</v>
      </c>
      <c r="M40" s="175">
        <v>1640</v>
      </c>
      <c r="N40" s="175">
        <v>2046</v>
      </c>
      <c r="O40" s="175">
        <v>1783</v>
      </c>
      <c r="P40" s="175">
        <v>1844</v>
      </c>
      <c r="Q40" s="175">
        <v>2089</v>
      </c>
      <c r="R40" s="175">
        <v>2421</v>
      </c>
      <c r="S40" s="175">
        <v>2420</v>
      </c>
      <c r="T40" s="175">
        <v>1799</v>
      </c>
      <c r="U40" s="175">
        <v>1187</v>
      </c>
      <c r="V40" s="175">
        <v>690</v>
      </c>
      <c r="W40" s="175">
        <v>284</v>
      </c>
      <c r="X40" s="175">
        <v>57</v>
      </c>
      <c r="Y40" s="175">
        <v>7</v>
      </c>
      <c r="Z40" s="99" t="s">
        <v>285</v>
      </c>
    </row>
    <row r="41" spans="1:26">
      <c r="A41" s="99" t="str">
        <f t="shared" si="6"/>
        <v>橋本市女</v>
      </c>
      <c r="B41" s="99" t="s">
        <v>62</v>
      </c>
      <c r="C41" s="99" t="s">
        <v>19</v>
      </c>
      <c r="D41" s="175">
        <v>32197</v>
      </c>
      <c r="E41" s="175">
        <v>927</v>
      </c>
      <c r="F41" s="175">
        <v>1185</v>
      </c>
      <c r="G41" s="175">
        <v>1302</v>
      </c>
      <c r="H41" s="175">
        <v>1395</v>
      </c>
      <c r="I41" s="175">
        <v>1293</v>
      </c>
      <c r="J41" s="175">
        <v>1193</v>
      </c>
      <c r="K41" s="175">
        <v>1380</v>
      </c>
      <c r="L41" s="175">
        <v>1501</v>
      </c>
      <c r="M41" s="175">
        <v>1755</v>
      </c>
      <c r="N41" s="175">
        <v>2188</v>
      </c>
      <c r="O41" s="175">
        <v>2013</v>
      </c>
      <c r="P41" s="175">
        <v>2265</v>
      </c>
      <c r="Q41" s="175">
        <v>2420</v>
      </c>
      <c r="R41" s="175">
        <v>2477</v>
      </c>
      <c r="S41" s="175">
        <v>2721</v>
      </c>
      <c r="T41" s="175">
        <v>2047</v>
      </c>
      <c r="U41" s="175">
        <v>1637</v>
      </c>
      <c r="V41" s="175">
        <v>1354</v>
      </c>
      <c r="W41" s="175">
        <v>726</v>
      </c>
      <c r="X41" s="175">
        <v>242</v>
      </c>
      <c r="Y41" s="175">
        <v>47</v>
      </c>
    </row>
    <row r="42" spans="1:26">
      <c r="A42" s="99" t="str">
        <f t="shared" si="6"/>
        <v>有田市男</v>
      </c>
      <c r="B42" s="99" t="s">
        <v>63</v>
      </c>
      <c r="C42" s="99" t="s">
        <v>17</v>
      </c>
      <c r="D42" s="175">
        <v>12576</v>
      </c>
      <c r="E42" s="175">
        <v>366</v>
      </c>
      <c r="F42" s="175">
        <v>471</v>
      </c>
      <c r="G42" s="175">
        <v>599</v>
      </c>
      <c r="H42" s="175">
        <v>665</v>
      </c>
      <c r="I42" s="175">
        <v>525</v>
      </c>
      <c r="J42" s="175">
        <v>523</v>
      </c>
      <c r="K42" s="175">
        <v>575</v>
      </c>
      <c r="L42" s="175">
        <v>604</v>
      </c>
      <c r="M42" s="175">
        <v>745</v>
      </c>
      <c r="N42" s="175">
        <v>939</v>
      </c>
      <c r="O42" s="175">
        <v>864</v>
      </c>
      <c r="P42" s="175">
        <v>828</v>
      </c>
      <c r="Q42" s="175">
        <v>836</v>
      </c>
      <c r="R42" s="175">
        <v>984</v>
      </c>
      <c r="S42" s="175">
        <v>1130</v>
      </c>
      <c r="T42" s="175">
        <v>801</v>
      </c>
      <c r="U42" s="175">
        <v>544</v>
      </c>
      <c r="V42" s="175">
        <v>302</v>
      </c>
      <c r="W42" s="175">
        <v>139</v>
      </c>
      <c r="X42" s="175">
        <v>23</v>
      </c>
      <c r="Y42" s="175">
        <v>2</v>
      </c>
      <c r="Z42" s="99" t="s">
        <v>109</v>
      </c>
    </row>
    <row r="43" spans="1:26">
      <c r="A43" s="99" t="str">
        <f t="shared" si="6"/>
        <v>有田市女</v>
      </c>
      <c r="B43" s="99" t="s">
        <v>63</v>
      </c>
      <c r="C43" s="99" t="s">
        <v>19</v>
      </c>
      <c r="D43" s="175">
        <v>13962</v>
      </c>
      <c r="E43" s="175">
        <v>347</v>
      </c>
      <c r="F43" s="175">
        <v>475</v>
      </c>
      <c r="G43" s="175">
        <v>511</v>
      </c>
      <c r="H43" s="175">
        <v>568</v>
      </c>
      <c r="I43" s="175">
        <v>479</v>
      </c>
      <c r="J43" s="175">
        <v>475</v>
      </c>
      <c r="K43" s="175">
        <v>513</v>
      </c>
      <c r="L43" s="175">
        <v>650</v>
      </c>
      <c r="M43" s="175">
        <v>702</v>
      </c>
      <c r="N43" s="175">
        <v>979</v>
      </c>
      <c r="O43" s="175">
        <v>908</v>
      </c>
      <c r="P43" s="175">
        <v>970</v>
      </c>
      <c r="Q43" s="175">
        <v>941</v>
      </c>
      <c r="R43" s="175">
        <v>1088</v>
      </c>
      <c r="S43" s="175">
        <v>1237</v>
      </c>
      <c r="T43" s="175">
        <v>1004</v>
      </c>
      <c r="U43" s="175">
        <v>864</v>
      </c>
      <c r="V43" s="175">
        <v>695</v>
      </c>
      <c r="W43" s="175">
        <v>347</v>
      </c>
      <c r="X43" s="175">
        <v>90</v>
      </c>
      <c r="Y43" s="175">
        <v>20</v>
      </c>
    </row>
    <row r="44" spans="1:26">
      <c r="A44" s="99" t="str">
        <f t="shared" si="6"/>
        <v>御坊市男</v>
      </c>
      <c r="B44" s="99" t="s">
        <v>64</v>
      </c>
      <c r="C44" s="99" t="s">
        <v>17</v>
      </c>
      <c r="D44" s="175">
        <v>11404</v>
      </c>
      <c r="E44" s="175">
        <v>354</v>
      </c>
      <c r="F44" s="175">
        <v>462</v>
      </c>
      <c r="G44" s="175">
        <v>466</v>
      </c>
      <c r="H44" s="175">
        <v>847</v>
      </c>
      <c r="I44" s="175">
        <v>543</v>
      </c>
      <c r="J44" s="175">
        <v>492</v>
      </c>
      <c r="K44" s="175">
        <v>527</v>
      </c>
      <c r="L44" s="175">
        <v>570</v>
      </c>
      <c r="M44" s="175">
        <v>650</v>
      </c>
      <c r="N44" s="175">
        <v>912</v>
      </c>
      <c r="O44" s="175">
        <v>770</v>
      </c>
      <c r="P44" s="175">
        <v>740</v>
      </c>
      <c r="Q44" s="175">
        <v>704</v>
      </c>
      <c r="R44" s="175">
        <v>815</v>
      </c>
      <c r="S44" s="175">
        <v>823</v>
      </c>
      <c r="T44" s="175">
        <v>603</v>
      </c>
      <c r="U44" s="175">
        <v>418</v>
      </c>
      <c r="V44" s="175">
        <v>288</v>
      </c>
      <c r="W44" s="175">
        <v>110</v>
      </c>
      <c r="X44" s="175">
        <v>19</v>
      </c>
      <c r="Y44" s="175">
        <v>1</v>
      </c>
      <c r="Z44" s="99" t="s">
        <v>286</v>
      </c>
    </row>
    <row r="45" spans="1:26">
      <c r="A45" s="99" t="str">
        <f t="shared" si="6"/>
        <v>御坊市女</v>
      </c>
      <c r="B45" s="99" t="s">
        <v>64</v>
      </c>
      <c r="C45" s="99" t="s">
        <v>19</v>
      </c>
      <c r="D45" s="175">
        <v>12077</v>
      </c>
      <c r="E45" s="175">
        <v>351</v>
      </c>
      <c r="F45" s="175">
        <v>428</v>
      </c>
      <c r="G45" s="175">
        <v>435</v>
      </c>
      <c r="H45" s="175">
        <v>574</v>
      </c>
      <c r="I45" s="175">
        <v>403</v>
      </c>
      <c r="J45" s="175">
        <v>488</v>
      </c>
      <c r="K45" s="175">
        <v>505</v>
      </c>
      <c r="L45" s="175">
        <v>537</v>
      </c>
      <c r="M45" s="175">
        <v>678</v>
      </c>
      <c r="N45" s="175">
        <v>838</v>
      </c>
      <c r="O45" s="175">
        <v>791</v>
      </c>
      <c r="P45" s="175">
        <v>813</v>
      </c>
      <c r="Q45" s="175">
        <v>773</v>
      </c>
      <c r="R45" s="175">
        <v>895</v>
      </c>
      <c r="S45" s="175">
        <v>966</v>
      </c>
      <c r="T45" s="175">
        <v>756</v>
      </c>
      <c r="U45" s="175">
        <v>661</v>
      </c>
      <c r="V45" s="175">
        <v>554</v>
      </c>
      <c r="W45" s="175">
        <v>324</v>
      </c>
      <c r="X45" s="175">
        <v>89</v>
      </c>
      <c r="Y45" s="175">
        <v>11</v>
      </c>
    </row>
    <row r="46" spans="1:26">
      <c r="A46" s="99" t="str">
        <f t="shared" si="6"/>
        <v>田辺市男</v>
      </c>
      <c r="B46" s="99" t="s">
        <v>65</v>
      </c>
      <c r="C46" s="99" t="s">
        <v>17</v>
      </c>
      <c r="D46" s="175">
        <v>32790</v>
      </c>
      <c r="E46" s="175">
        <v>1130</v>
      </c>
      <c r="F46" s="175">
        <v>1358</v>
      </c>
      <c r="G46" s="175">
        <v>1477</v>
      </c>
      <c r="H46" s="175">
        <v>1363</v>
      </c>
      <c r="I46" s="175">
        <v>1040</v>
      </c>
      <c r="J46" s="175">
        <v>1342</v>
      </c>
      <c r="K46" s="175">
        <v>1483</v>
      </c>
      <c r="L46" s="175">
        <v>1761</v>
      </c>
      <c r="M46" s="175">
        <v>2117</v>
      </c>
      <c r="N46" s="175">
        <v>2506</v>
      </c>
      <c r="O46" s="175">
        <v>2232</v>
      </c>
      <c r="P46" s="175">
        <v>2346</v>
      </c>
      <c r="Q46" s="175">
        <v>2313</v>
      </c>
      <c r="R46" s="175">
        <v>2402</v>
      </c>
      <c r="S46" s="175">
        <v>2599</v>
      </c>
      <c r="T46" s="175">
        <v>1884</v>
      </c>
      <c r="U46" s="175">
        <v>1465</v>
      </c>
      <c r="V46" s="175">
        <v>1020</v>
      </c>
      <c r="W46" s="175">
        <v>429</v>
      </c>
      <c r="X46" s="175">
        <v>79</v>
      </c>
      <c r="Y46" s="175">
        <v>6</v>
      </c>
      <c r="Z46" s="99" t="s">
        <v>110</v>
      </c>
    </row>
    <row r="47" spans="1:26">
      <c r="A47" s="99" t="str">
        <f t="shared" si="6"/>
        <v>田辺市女</v>
      </c>
      <c r="B47" s="99" t="s">
        <v>65</v>
      </c>
      <c r="C47" s="99" t="s">
        <v>19</v>
      </c>
      <c r="D47" s="175">
        <v>37080</v>
      </c>
      <c r="E47" s="175">
        <v>1076</v>
      </c>
      <c r="F47" s="175">
        <v>1343</v>
      </c>
      <c r="G47" s="175">
        <v>1560</v>
      </c>
      <c r="H47" s="175">
        <v>1436</v>
      </c>
      <c r="I47" s="175">
        <v>1008</v>
      </c>
      <c r="J47" s="175">
        <v>1279</v>
      </c>
      <c r="K47" s="175">
        <v>1475</v>
      </c>
      <c r="L47" s="175">
        <v>1810</v>
      </c>
      <c r="M47" s="175">
        <v>2100</v>
      </c>
      <c r="N47" s="175">
        <v>2607</v>
      </c>
      <c r="O47" s="175">
        <v>2388</v>
      </c>
      <c r="P47" s="175">
        <v>2599</v>
      </c>
      <c r="Q47" s="175">
        <v>2403</v>
      </c>
      <c r="R47" s="175">
        <v>2653</v>
      </c>
      <c r="S47" s="175">
        <v>2929</v>
      </c>
      <c r="T47" s="175">
        <v>2624</v>
      </c>
      <c r="U47" s="175">
        <v>2193</v>
      </c>
      <c r="V47" s="175">
        <v>1805</v>
      </c>
      <c r="W47" s="175">
        <v>970</v>
      </c>
      <c r="X47" s="175">
        <v>323</v>
      </c>
      <c r="Y47" s="175">
        <v>48</v>
      </c>
    </row>
    <row r="48" spans="1:26">
      <c r="A48" s="99" t="str">
        <f t="shared" si="6"/>
        <v>新宮市男</v>
      </c>
      <c r="B48" s="99" t="s">
        <v>66</v>
      </c>
      <c r="C48" s="99" t="s">
        <v>17</v>
      </c>
      <c r="D48" s="175">
        <v>12610</v>
      </c>
      <c r="E48" s="175">
        <v>415</v>
      </c>
      <c r="F48" s="175">
        <v>502</v>
      </c>
      <c r="G48" s="175">
        <v>577</v>
      </c>
      <c r="H48" s="175">
        <v>526</v>
      </c>
      <c r="I48" s="175">
        <v>292</v>
      </c>
      <c r="J48" s="175">
        <v>431</v>
      </c>
      <c r="K48" s="175">
        <v>563</v>
      </c>
      <c r="L48" s="175">
        <v>587</v>
      </c>
      <c r="M48" s="175">
        <v>673</v>
      </c>
      <c r="N48" s="175">
        <v>852</v>
      </c>
      <c r="O48" s="175">
        <v>827</v>
      </c>
      <c r="P48" s="175">
        <v>834</v>
      </c>
      <c r="Q48" s="175">
        <v>880</v>
      </c>
      <c r="R48" s="175">
        <v>1030</v>
      </c>
      <c r="S48" s="175">
        <v>1057</v>
      </c>
      <c r="T48" s="175">
        <v>814</v>
      </c>
      <c r="U48" s="175">
        <v>643</v>
      </c>
      <c r="V48" s="175">
        <v>379</v>
      </c>
      <c r="W48" s="175">
        <v>166</v>
      </c>
      <c r="X48" s="175">
        <v>41</v>
      </c>
      <c r="Y48" s="175">
        <v>3</v>
      </c>
      <c r="Z48" s="99" t="s">
        <v>287</v>
      </c>
    </row>
    <row r="49" spans="1:26">
      <c r="A49" s="99" t="str">
        <f t="shared" si="6"/>
        <v>新宮市女</v>
      </c>
      <c r="B49" s="99" t="s">
        <v>66</v>
      </c>
      <c r="C49" s="99" t="s">
        <v>19</v>
      </c>
      <c r="D49" s="175">
        <v>14561</v>
      </c>
      <c r="E49" s="175">
        <v>418</v>
      </c>
      <c r="F49" s="175">
        <v>473</v>
      </c>
      <c r="G49" s="175">
        <v>484</v>
      </c>
      <c r="H49" s="175">
        <v>473</v>
      </c>
      <c r="I49" s="175">
        <v>331</v>
      </c>
      <c r="J49" s="175">
        <v>450</v>
      </c>
      <c r="K49" s="175">
        <v>542</v>
      </c>
      <c r="L49" s="175">
        <v>631</v>
      </c>
      <c r="M49" s="175">
        <v>730</v>
      </c>
      <c r="N49" s="175">
        <v>869</v>
      </c>
      <c r="O49" s="175">
        <v>856</v>
      </c>
      <c r="P49" s="175">
        <v>975</v>
      </c>
      <c r="Q49" s="175">
        <v>1017</v>
      </c>
      <c r="R49" s="175">
        <v>1097</v>
      </c>
      <c r="S49" s="175">
        <v>1351</v>
      </c>
      <c r="T49" s="175">
        <v>1118</v>
      </c>
      <c r="U49" s="175">
        <v>935</v>
      </c>
      <c r="V49" s="175">
        <v>810</v>
      </c>
      <c r="W49" s="175">
        <v>475</v>
      </c>
      <c r="X49" s="175">
        <v>165</v>
      </c>
      <c r="Y49" s="175">
        <v>27</v>
      </c>
    </row>
    <row r="50" spans="1:26">
      <c r="A50" s="99" t="str">
        <f t="shared" si="6"/>
        <v>紀の川市男</v>
      </c>
      <c r="B50" s="99" t="s">
        <v>67</v>
      </c>
      <c r="C50" s="99" t="s">
        <v>17</v>
      </c>
      <c r="D50" s="175">
        <v>27815</v>
      </c>
      <c r="E50" s="175">
        <v>866</v>
      </c>
      <c r="F50" s="175">
        <v>1153</v>
      </c>
      <c r="G50" s="175">
        <v>1274</v>
      </c>
      <c r="H50" s="175">
        <v>1367</v>
      </c>
      <c r="I50" s="175">
        <v>1251</v>
      </c>
      <c r="J50" s="175">
        <v>1142</v>
      </c>
      <c r="K50" s="175">
        <v>1254</v>
      </c>
      <c r="L50" s="175">
        <v>1497</v>
      </c>
      <c r="M50" s="175">
        <v>1686</v>
      </c>
      <c r="N50" s="175">
        <v>1981</v>
      </c>
      <c r="O50" s="175">
        <v>1844</v>
      </c>
      <c r="P50" s="175">
        <v>1946</v>
      </c>
      <c r="Q50" s="175">
        <v>1950</v>
      </c>
      <c r="R50" s="175">
        <v>2206</v>
      </c>
      <c r="S50" s="175">
        <v>2415</v>
      </c>
      <c r="T50" s="175">
        <v>1636</v>
      </c>
      <c r="U50" s="175">
        <v>1110</v>
      </c>
      <c r="V50" s="175">
        <v>715</v>
      </c>
      <c r="W50" s="175">
        <v>288</v>
      </c>
      <c r="X50" s="175">
        <v>53</v>
      </c>
      <c r="Y50" s="175">
        <v>4</v>
      </c>
      <c r="Z50" s="99" t="s">
        <v>111</v>
      </c>
    </row>
    <row r="51" spans="1:26">
      <c r="A51" s="99" t="str">
        <f t="shared" si="6"/>
        <v>紀の川市女</v>
      </c>
      <c r="B51" s="99" t="s">
        <v>67</v>
      </c>
      <c r="C51" s="99" t="s">
        <v>19</v>
      </c>
      <c r="D51" s="175">
        <v>31001</v>
      </c>
      <c r="E51" s="175">
        <v>850</v>
      </c>
      <c r="F51" s="175">
        <v>1152</v>
      </c>
      <c r="G51" s="175">
        <v>1258</v>
      </c>
      <c r="H51" s="175">
        <v>1239</v>
      </c>
      <c r="I51" s="175">
        <v>1092</v>
      </c>
      <c r="J51" s="175">
        <v>1122</v>
      </c>
      <c r="K51" s="175">
        <v>1204</v>
      </c>
      <c r="L51" s="175">
        <v>1515</v>
      </c>
      <c r="M51" s="175">
        <v>1771</v>
      </c>
      <c r="N51" s="175">
        <v>2090</v>
      </c>
      <c r="O51" s="175">
        <v>2148</v>
      </c>
      <c r="P51" s="175">
        <v>2197</v>
      </c>
      <c r="Q51" s="175">
        <v>2144</v>
      </c>
      <c r="R51" s="175">
        <v>2370</v>
      </c>
      <c r="S51" s="175">
        <v>2609</v>
      </c>
      <c r="T51" s="175">
        <v>2034</v>
      </c>
      <c r="U51" s="175">
        <v>1678</v>
      </c>
      <c r="V51" s="175">
        <v>1260</v>
      </c>
      <c r="W51" s="175">
        <v>786</v>
      </c>
      <c r="X51" s="175">
        <v>250</v>
      </c>
      <c r="Y51" s="175">
        <v>35</v>
      </c>
    </row>
    <row r="52" spans="1:26">
      <c r="A52" s="99" t="str">
        <f t="shared" si="6"/>
        <v>岩出市男</v>
      </c>
      <c r="B52" s="99" t="s">
        <v>68</v>
      </c>
      <c r="C52" s="99" t="s">
        <v>17</v>
      </c>
      <c r="D52" s="175">
        <v>25969</v>
      </c>
      <c r="E52" s="175">
        <v>1171</v>
      </c>
      <c r="F52" s="175">
        <v>1293</v>
      </c>
      <c r="G52" s="175">
        <v>1367</v>
      </c>
      <c r="H52" s="175">
        <v>1473</v>
      </c>
      <c r="I52" s="175">
        <v>1289</v>
      </c>
      <c r="J52" s="175">
        <v>1278</v>
      </c>
      <c r="K52" s="175">
        <v>1328</v>
      </c>
      <c r="L52" s="175">
        <v>1440</v>
      </c>
      <c r="M52" s="175">
        <v>1772</v>
      </c>
      <c r="N52" s="175">
        <v>2314</v>
      </c>
      <c r="O52" s="175">
        <v>1905</v>
      </c>
      <c r="P52" s="175">
        <v>1629</v>
      </c>
      <c r="Q52" s="175">
        <v>1549</v>
      </c>
      <c r="R52" s="175">
        <v>1578</v>
      </c>
      <c r="S52" s="175">
        <v>1654</v>
      </c>
      <c r="T52" s="175">
        <v>1181</v>
      </c>
      <c r="U52" s="175">
        <v>727</v>
      </c>
      <c r="V52" s="175">
        <v>361</v>
      </c>
      <c r="W52" s="175">
        <v>121</v>
      </c>
      <c r="X52" s="175">
        <v>29</v>
      </c>
      <c r="Y52" s="176">
        <v>0</v>
      </c>
      <c r="Z52" s="99" t="s">
        <v>112</v>
      </c>
    </row>
    <row r="53" spans="1:26">
      <c r="A53" s="99" t="str">
        <f t="shared" si="6"/>
        <v>岩出市女</v>
      </c>
      <c r="B53" s="99" t="s">
        <v>68</v>
      </c>
      <c r="C53" s="99" t="s">
        <v>19</v>
      </c>
      <c r="D53" s="175">
        <v>27998</v>
      </c>
      <c r="E53" s="175">
        <v>997</v>
      </c>
      <c r="F53" s="175">
        <v>1188</v>
      </c>
      <c r="G53" s="175">
        <v>1279</v>
      </c>
      <c r="H53" s="175">
        <v>1418</v>
      </c>
      <c r="I53" s="175">
        <v>1415</v>
      </c>
      <c r="J53" s="175">
        <v>1263</v>
      </c>
      <c r="K53" s="175">
        <v>1407</v>
      </c>
      <c r="L53" s="175">
        <v>1514</v>
      </c>
      <c r="M53" s="175">
        <v>1857</v>
      </c>
      <c r="N53" s="175">
        <v>2398</v>
      </c>
      <c r="O53" s="175">
        <v>2147</v>
      </c>
      <c r="P53" s="175">
        <v>1941</v>
      </c>
      <c r="Q53" s="175">
        <v>1615</v>
      </c>
      <c r="R53" s="175">
        <v>1706</v>
      </c>
      <c r="S53" s="175">
        <v>1932</v>
      </c>
      <c r="T53" s="175">
        <v>1405</v>
      </c>
      <c r="U53" s="175">
        <v>935</v>
      </c>
      <c r="V53" s="175">
        <v>741</v>
      </c>
      <c r="W53" s="175">
        <v>361</v>
      </c>
      <c r="X53" s="175">
        <v>100</v>
      </c>
      <c r="Y53" s="175">
        <v>18</v>
      </c>
    </row>
    <row r="54" spans="1:26" s="101" customFormat="1" ht="12.75" customHeight="1">
      <c r="A54" s="99" t="str">
        <f t="shared" si="6"/>
        <v>海草郡男</v>
      </c>
      <c r="B54" s="101" t="s">
        <v>102</v>
      </c>
      <c r="C54" s="101" t="s">
        <v>17</v>
      </c>
      <c r="D54" s="174">
        <v>3796</v>
      </c>
      <c r="E54" s="174">
        <v>78</v>
      </c>
      <c r="F54" s="174">
        <v>99</v>
      </c>
      <c r="G54" s="174">
        <v>122</v>
      </c>
      <c r="H54" s="174">
        <v>124</v>
      </c>
      <c r="I54" s="174">
        <v>105</v>
      </c>
      <c r="J54" s="174">
        <v>110</v>
      </c>
      <c r="K54" s="174">
        <v>116</v>
      </c>
      <c r="L54" s="174">
        <v>157</v>
      </c>
      <c r="M54" s="174">
        <v>203</v>
      </c>
      <c r="N54" s="174">
        <v>270</v>
      </c>
      <c r="O54" s="174">
        <v>216</v>
      </c>
      <c r="P54" s="174">
        <v>245</v>
      </c>
      <c r="Q54" s="174">
        <v>302</v>
      </c>
      <c r="R54" s="174">
        <v>373</v>
      </c>
      <c r="S54" s="174">
        <v>441</v>
      </c>
      <c r="T54" s="174">
        <v>308</v>
      </c>
      <c r="U54" s="174">
        <v>211</v>
      </c>
      <c r="V54" s="174">
        <v>204</v>
      </c>
      <c r="W54" s="174">
        <v>95</v>
      </c>
      <c r="X54" s="174">
        <v>16</v>
      </c>
      <c r="Y54" s="174">
        <v>1</v>
      </c>
      <c r="Z54" s="101" t="s">
        <v>288</v>
      </c>
    </row>
    <row r="55" spans="1:26" s="101" customFormat="1">
      <c r="A55" s="99" t="str">
        <f t="shared" si="6"/>
        <v>海草郡女</v>
      </c>
      <c r="B55" s="101" t="s">
        <v>102</v>
      </c>
      <c r="C55" s="101" t="s">
        <v>19</v>
      </c>
      <c r="D55" s="174">
        <v>4460</v>
      </c>
      <c r="E55" s="174">
        <v>61</v>
      </c>
      <c r="F55" s="174">
        <v>117</v>
      </c>
      <c r="G55" s="174">
        <v>108</v>
      </c>
      <c r="H55" s="174">
        <v>133</v>
      </c>
      <c r="I55" s="174">
        <v>88</v>
      </c>
      <c r="J55" s="174">
        <v>97</v>
      </c>
      <c r="K55" s="174">
        <v>113</v>
      </c>
      <c r="L55" s="174">
        <v>151</v>
      </c>
      <c r="M55" s="174">
        <v>195</v>
      </c>
      <c r="N55" s="174">
        <v>218</v>
      </c>
      <c r="O55" s="174">
        <v>223</v>
      </c>
      <c r="P55" s="174">
        <v>253</v>
      </c>
      <c r="Q55" s="174">
        <v>343</v>
      </c>
      <c r="R55" s="174">
        <v>420</v>
      </c>
      <c r="S55" s="174">
        <v>485</v>
      </c>
      <c r="T55" s="174">
        <v>374</v>
      </c>
      <c r="U55" s="174">
        <v>371</v>
      </c>
      <c r="V55" s="174">
        <v>361</v>
      </c>
      <c r="W55" s="174">
        <v>253</v>
      </c>
      <c r="X55" s="174">
        <v>83</v>
      </c>
      <c r="Y55" s="174">
        <v>13</v>
      </c>
    </row>
    <row r="56" spans="1:26">
      <c r="A56" s="99" t="str">
        <f t="shared" si="6"/>
        <v>紀美野町男</v>
      </c>
      <c r="B56" s="99" t="s">
        <v>69</v>
      </c>
      <c r="C56" s="99" t="s">
        <v>17</v>
      </c>
      <c r="D56" s="175">
        <v>3796</v>
      </c>
      <c r="E56" s="175">
        <v>78</v>
      </c>
      <c r="F56" s="175">
        <v>99</v>
      </c>
      <c r="G56" s="175">
        <v>122</v>
      </c>
      <c r="H56" s="175">
        <v>124</v>
      </c>
      <c r="I56" s="175">
        <v>105</v>
      </c>
      <c r="J56" s="175">
        <v>110</v>
      </c>
      <c r="K56" s="175">
        <v>116</v>
      </c>
      <c r="L56" s="175">
        <v>157</v>
      </c>
      <c r="M56" s="175">
        <v>203</v>
      </c>
      <c r="N56" s="175">
        <v>270</v>
      </c>
      <c r="O56" s="175">
        <v>216</v>
      </c>
      <c r="P56" s="175">
        <v>245</v>
      </c>
      <c r="Q56" s="175">
        <v>302</v>
      </c>
      <c r="R56" s="175">
        <v>373</v>
      </c>
      <c r="S56" s="175">
        <v>441</v>
      </c>
      <c r="T56" s="175">
        <v>308</v>
      </c>
      <c r="U56" s="175">
        <v>211</v>
      </c>
      <c r="V56" s="175">
        <v>204</v>
      </c>
      <c r="W56" s="175">
        <v>95</v>
      </c>
      <c r="X56" s="175">
        <v>16</v>
      </c>
      <c r="Y56" s="175">
        <v>1</v>
      </c>
      <c r="Z56" s="99" t="s">
        <v>289</v>
      </c>
    </row>
    <row r="57" spans="1:26">
      <c r="A57" s="99" t="str">
        <f t="shared" si="6"/>
        <v>紀美野町女</v>
      </c>
      <c r="B57" s="99" t="s">
        <v>69</v>
      </c>
      <c r="C57" s="99" t="s">
        <v>19</v>
      </c>
      <c r="D57" s="175">
        <v>4460</v>
      </c>
      <c r="E57" s="175">
        <v>61</v>
      </c>
      <c r="F57" s="175">
        <v>117</v>
      </c>
      <c r="G57" s="175">
        <v>108</v>
      </c>
      <c r="H57" s="175">
        <v>133</v>
      </c>
      <c r="I57" s="175">
        <v>88</v>
      </c>
      <c r="J57" s="175">
        <v>97</v>
      </c>
      <c r="K57" s="175">
        <v>113</v>
      </c>
      <c r="L57" s="175">
        <v>151</v>
      </c>
      <c r="M57" s="175">
        <v>195</v>
      </c>
      <c r="N57" s="175">
        <v>218</v>
      </c>
      <c r="O57" s="175">
        <v>223</v>
      </c>
      <c r="P57" s="175">
        <v>253</v>
      </c>
      <c r="Q57" s="175">
        <v>343</v>
      </c>
      <c r="R57" s="175">
        <v>420</v>
      </c>
      <c r="S57" s="175">
        <v>485</v>
      </c>
      <c r="T57" s="175">
        <v>374</v>
      </c>
      <c r="U57" s="175">
        <v>371</v>
      </c>
      <c r="V57" s="175">
        <v>361</v>
      </c>
      <c r="W57" s="175">
        <v>253</v>
      </c>
      <c r="X57" s="175">
        <v>83</v>
      </c>
      <c r="Y57" s="175">
        <v>13</v>
      </c>
    </row>
    <row r="58" spans="1:26" s="101" customFormat="1">
      <c r="A58" s="99" t="str">
        <f t="shared" si="6"/>
        <v>伊都郡男</v>
      </c>
      <c r="B58" s="101" t="s">
        <v>103</v>
      </c>
      <c r="C58" s="101" t="s">
        <v>17</v>
      </c>
      <c r="D58" s="174">
        <v>10709</v>
      </c>
      <c r="E58" s="174">
        <v>308</v>
      </c>
      <c r="F58" s="174">
        <v>395</v>
      </c>
      <c r="G58" s="174">
        <v>402</v>
      </c>
      <c r="H58" s="174">
        <v>525</v>
      </c>
      <c r="I58" s="174">
        <v>412</v>
      </c>
      <c r="J58" s="174">
        <v>390</v>
      </c>
      <c r="K58" s="174">
        <v>452</v>
      </c>
      <c r="L58" s="174">
        <v>495</v>
      </c>
      <c r="M58" s="174">
        <v>561</v>
      </c>
      <c r="N58" s="174">
        <v>706</v>
      </c>
      <c r="O58" s="174">
        <v>622</v>
      </c>
      <c r="P58" s="174">
        <v>722</v>
      </c>
      <c r="Q58" s="174">
        <v>767</v>
      </c>
      <c r="R58" s="174">
        <v>900</v>
      </c>
      <c r="S58" s="174">
        <v>1048</v>
      </c>
      <c r="T58" s="174">
        <v>758</v>
      </c>
      <c r="U58" s="174">
        <v>554</v>
      </c>
      <c r="V58" s="174">
        <v>428</v>
      </c>
      <c r="W58" s="174">
        <v>191</v>
      </c>
      <c r="X58" s="174">
        <v>30</v>
      </c>
      <c r="Y58" s="174">
        <v>2</v>
      </c>
      <c r="Z58" s="101" t="s">
        <v>113</v>
      </c>
    </row>
    <row r="59" spans="1:26" s="101" customFormat="1">
      <c r="A59" s="99" t="str">
        <f t="shared" si="6"/>
        <v>伊都郡女</v>
      </c>
      <c r="B59" s="101" t="s">
        <v>103</v>
      </c>
      <c r="C59" s="101" t="s">
        <v>19</v>
      </c>
      <c r="D59" s="174">
        <v>12084</v>
      </c>
      <c r="E59" s="174">
        <v>282</v>
      </c>
      <c r="F59" s="174">
        <v>366</v>
      </c>
      <c r="G59" s="174">
        <v>403</v>
      </c>
      <c r="H59" s="174">
        <v>406</v>
      </c>
      <c r="I59" s="174">
        <v>358</v>
      </c>
      <c r="J59" s="174">
        <v>350</v>
      </c>
      <c r="K59" s="174">
        <v>413</v>
      </c>
      <c r="L59" s="174">
        <v>518</v>
      </c>
      <c r="M59" s="174">
        <v>547</v>
      </c>
      <c r="N59" s="174">
        <v>671</v>
      </c>
      <c r="O59" s="174">
        <v>634</v>
      </c>
      <c r="P59" s="174">
        <v>777</v>
      </c>
      <c r="Q59" s="174">
        <v>816</v>
      </c>
      <c r="R59" s="174">
        <v>981</v>
      </c>
      <c r="S59" s="174">
        <v>1173</v>
      </c>
      <c r="T59" s="174">
        <v>1007</v>
      </c>
      <c r="U59" s="174">
        <v>910</v>
      </c>
      <c r="V59" s="174">
        <v>798</v>
      </c>
      <c r="W59" s="174">
        <v>483</v>
      </c>
      <c r="X59" s="174">
        <v>155</v>
      </c>
      <c r="Y59" s="174">
        <v>19</v>
      </c>
    </row>
    <row r="60" spans="1:26">
      <c r="A60" s="99" t="str">
        <f t="shared" si="6"/>
        <v>かつらぎ町男</v>
      </c>
      <c r="B60" s="99" t="s">
        <v>70</v>
      </c>
      <c r="C60" s="99" t="s">
        <v>17</v>
      </c>
      <c r="D60" s="175">
        <v>7428</v>
      </c>
      <c r="E60" s="175">
        <v>233</v>
      </c>
      <c r="F60" s="175">
        <v>299</v>
      </c>
      <c r="G60" s="175">
        <v>297</v>
      </c>
      <c r="H60" s="175">
        <v>351</v>
      </c>
      <c r="I60" s="175">
        <v>266</v>
      </c>
      <c r="J60" s="175">
        <v>263</v>
      </c>
      <c r="K60" s="175">
        <v>335</v>
      </c>
      <c r="L60" s="175">
        <v>368</v>
      </c>
      <c r="M60" s="175">
        <v>382</v>
      </c>
      <c r="N60" s="175">
        <v>494</v>
      </c>
      <c r="O60" s="175">
        <v>431</v>
      </c>
      <c r="P60" s="175">
        <v>507</v>
      </c>
      <c r="Q60" s="175">
        <v>537</v>
      </c>
      <c r="R60" s="175">
        <v>612</v>
      </c>
      <c r="S60" s="175">
        <v>728</v>
      </c>
      <c r="T60" s="175">
        <v>520</v>
      </c>
      <c r="U60" s="175">
        <v>359</v>
      </c>
      <c r="V60" s="175">
        <v>275</v>
      </c>
      <c r="W60" s="175">
        <v>129</v>
      </c>
      <c r="X60" s="175">
        <v>19</v>
      </c>
      <c r="Y60" s="175">
        <v>2</v>
      </c>
      <c r="Z60" s="99" t="s">
        <v>114</v>
      </c>
    </row>
    <row r="61" spans="1:26">
      <c r="A61" s="99" t="str">
        <f t="shared" si="6"/>
        <v>かつらぎ町女</v>
      </c>
      <c r="B61" s="99" t="s">
        <v>70</v>
      </c>
      <c r="C61" s="99" t="s">
        <v>19</v>
      </c>
      <c r="D61" s="175">
        <v>8539</v>
      </c>
      <c r="E61" s="175">
        <v>216</v>
      </c>
      <c r="F61" s="175">
        <v>287</v>
      </c>
      <c r="G61" s="175">
        <v>311</v>
      </c>
      <c r="H61" s="175">
        <v>293</v>
      </c>
      <c r="I61" s="175">
        <v>267</v>
      </c>
      <c r="J61" s="175">
        <v>263</v>
      </c>
      <c r="K61" s="175">
        <v>299</v>
      </c>
      <c r="L61" s="175">
        <v>363</v>
      </c>
      <c r="M61" s="175">
        <v>386</v>
      </c>
      <c r="N61" s="175">
        <v>490</v>
      </c>
      <c r="O61" s="175">
        <v>460</v>
      </c>
      <c r="P61" s="175">
        <v>555</v>
      </c>
      <c r="Q61" s="175">
        <v>557</v>
      </c>
      <c r="R61" s="175">
        <v>691</v>
      </c>
      <c r="S61" s="175">
        <v>805</v>
      </c>
      <c r="T61" s="175">
        <v>670</v>
      </c>
      <c r="U61" s="175">
        <v>610</v>
      </c>
      <c r="V61" s="175">
        <v>545</v>
      </c>
      <c r="W61" s="175">
        <v>327</v>
      </c>
      <c r="X61" s="175">
        <v>120</v>
      </c>
      <c r="Y61" s="175">
        <v>13</v>
      </c>
    </row>
    <row r="62" spans="1:26">
      <c r="A62" s="99" t="str">
        <f t="shared" si="6"/>
        <v>九度山町男</v>
      </c>
      <c r="B62" s="99" t="s">
        <v>71</v>
      </c>
      <c r="C62" s="99" t="s">
        <v>17</v>
      </c>
      <c r="D62" s="175">
        <v>1782</v>
      </c>
      <c r="E62" s="175">
        <v>35</v>
      </c>
      <c r="F62" s="175">
        <v>49</v>
      </c>
      <c r="G62" s="175">
        <v>65</v>
      </c>
      <c r="H62" s="175">
        <v>60</v>
      </c>
      <c r="I62" s="175">
        <v>61</v>
      </c>
      <c r="J62" s="175">
        <v>51</v>
      </c>
      <c r="K62" s="175">
        <v>64</v>
      </c>
      <c r="L62" s="175">
        <v>54</v>
      </c>
      <c r="M62" s="175">
        <v>91</v>
      </c>
      <c r="N62" s="175">
        <v>117</v>
      </c>
      <c r="O62" s="175">
        <v>105</v>
      </c>
      <c r="P62" s="175">
        <v>118</v>
      </c>
      <c r="Q62" s="175">
        <v>134</v>
      </c>
      <c r="R62" s="175">
        <v>184</v>
      </c>
      <c r="S62" s="175">
        <v>188</v>
      </c>
      <c r="T62" s="175">
        <v>148</v>
      </c>
      <c r="U62" s="175">
        <v>121</v>
      </c>
      <c r="V62" s="175">
        <v>82</v>
      </c>
      <c r="W62" s="175">
        <v>42</v>
      </c>
      <c r="X62" s="175">
        <v>9</v>
      </c>
      <c r="Y62" s="176">
        <v>0</v>
      </c>
      <c r="Z62" s="99" t="s">
        <v>290</v>
      </c>
    </row>
    <row r="63" spans="1:26">
      <c r="A63" s="99" t="str">
        <f t="shared" si="6"/>
        <v>九度山町女</v>
      </c>
      <c r="B63" s="99" t="s">
        <v>71</v>
      </c>
      <c r="C63" s="99" t="s">
        <v>19</v>
      </c>
      <c r="D63" s="175">
        <v>2074</v>
      </c>
      <c r="E63" s="175">
        <v>39</v>
      </c>
      <c r="F63" s="175">
        <v>37</v>
      </c>
      <c r="G63" s="175">
        <v>61</v>
      </c>
      <c r="H63" s="175">
        <v>64</v>
      </c>
      <c r="I63" s="175">
        <v>57</v>
      </c>
      <c r="J63" s="175">
        <v>58</v>
      </c>
      <c r="K63" s="175">
        <v>68</v>
      </c>
      <c r="L63" s="175">
        <v>77</v>
      </c>
      <c r="M63" s="175">
        <v>84</v>
      </c>
      <c r="N63" s="175">
        <v>111</v>
      </c>
      <c r="O63" s="175">
        <v>112</v>
      </c>
      <c r="P63" s="175">
        <v>140</v>
      </c>
      <c r="Q63" s="175">
        <v>147</v>
      </c>
      <c r="R63" s="175">
        <v>162</v>
      </c>
      <c r="S63" s="175">
        <v>226</v>
      </c>
      <c r="T63" s="175">
        <v>191</v>
      </c>
      <c r="U63" s="175">
        <v>169</v>
      </c>
      <c r="V63" s="175">
        <v>146</v>
      </c>
      <c r="W63" s="175">
        <v>99</v>
      </c>
      <c r="X63" s="175">
        <v>20</v>
      </c>
      <c r="Y63" s="175">
        <v>5</v>
      </c>
    </row>
    <row r="64" spans="1:26">
      <c r="A64" s="99" t="str">
        <f t="shared" si="6"/>
        <v>高野町男</v>
      </c>
      <c r="B64" s="99" t="s">
        <v>72</v>
      </c>
      <c r="C64" s="99" t="s">
        <v>17</v>
      </c>
      <c r="D64" s="175">
        <v>1499</v>
      </c>
      <c r="E64" s="175">
        <v>40</v>
      </c>
      <c r="F64" s="175">
        <v>47</v>
      </c>
      <c r="G64" s="175">
        <v>40</v>
      </c>
      <c r="H64" s="175">
        <v>114</v>
      </c>
      <c r="I64" s="175">
        <v>85</v>
      </c>
      <c r="J64" s="175">
        <v>76</v>
      </c>
      <c r="K64" s="175">
        <v>53</v>
      </c>
      <c r="L64" s="175">
        <v>73</v>
      </c>
      <c r="M64" s="175">
        <v>88</v>
      </c>
      <c r="N64" s="175">
        <v>95</v>
      </c>
      <c r="O64" s="175">
        <v>86</v>
      </c>
      <c r="P64" s="175">
        <v>97</v>
      </c>
      <c r="Q64" s="175">
        <v>96</v>
      </c>
      <c r="R64" s="175">
        <v>104</v>
      </c>
      <c r="S64" s="175">
        <v>132</v>
      </c>
      <c r="T64" s="175">
        <v>90</v>
      </c>
      <c r="U64" s="175">
        <v>74</v>
      </c>
      <c r="V64" s="175">
        <v>71</v>
      </c>
      <c r="W64" s="175">
        <v>20</v>
      </c>
      <c r="X64" s="175">
        <v>2</v>
      </c>
      <c r="Y64" s="176">
        <v>0</v>
      </c>
      <c r="Z64" s="99" t="s">
        <v>115</v>
      </c>
    </row>
    <row r="65" spans="1:26">
      <c r="A65" s="99" t="str">
        <f t="shared" si="6"/>
        <v>高野町女</v>
      </c>
      <c r="B65" s="99" t="s">
        <v>72</v>
      </c>
      <c r="C65" s="99" t="s">
        <v>19</v>
      </c>
      <c r="D65" s="175">
        <v>1471</v>
      </c>
      <c r="E65" s="175">
        <v>27</v>
      </c>
      <c r="F65" s="175">
        <v>42</v>
      </c>
      <c r="G65" s="175">
        <v>31</v>
      </c>
      <c r="H65" s="175">
        <v>49</v>
      </c>
      <c r="I65" s="175">
        <v>34</v>
      </c>
      <c r="J65" s="175">
        <v>29</v>
      </c>
      <c r="K65" s="175">
        <v>46</v>
      </c>
      <c r="L65" s="175">
        <v>78</v>
      </c>
      <c r="M65" s="175">
        <v>77</v>
      </c>
      <c r="N65" s="175">
        <v>70</v>
      </c>
      <c r="O65" s="175">
        <v>62</v>
      </c>
      <c r="P65" s="175">
        <v>82</v>
      </c>
      <c r="Q65" s="175">
        <v>112</v>
      </c>
      <c r="R65" s="175">
        <v>128</v>
      </c>
      <c r="S65" s="175">
        <v>142</v>
      </c>
      <c r="T65" s="175">
        <v>146</v>
      </c>
      <c r="U65" s="175">
        <v>131</v>
      </c>
      <c r="V65" s="175">
        <v>107</v>
      </c>
      <c r="W65" s="175">
        <v>57</v>
      </c>
      <c r="X65" s="175">
        <v>15</v>
      </c>
      <c r="Y65" s="175">
        <v>1</v>
      </c>
    </row>
    <row r="66" spans="1:26" s="101" customFormat="1">
      <c r="A66" s="99" t="str">
        <f t="shared" si="6"/>
        <v>有田郡男</v>
      </c>
      <c r="B66" s="101" t="s">
        <v>104</v>
      </c>
      <c r="C66" s="101" t="s">
        <v>17</v>
      </c>
      <c r="D66" s="174">
        <v>20344</v>
      </c>
      <c r="E66" s="174">
        <v>767</v>
      </c>
      <c r="F66" s="174">
        <v>923</v>
      </c>
      <c r="G66" s="174">
        <v>1015</v>
      </c>
      <c r="H66" s="174">
        <v>930</v>
      </c>
      <c r="I66" s="174">
        <v>726</v>
      </c>
      <c r="J66" s="174">
        <v>815</v>
      </c>
      <c r="K66" s="174">
        <v>927</v>
      </c>
      <c r="L66" s="174">
        <v>1149</v>
      </c>
      <c r="M66" s="174">
        <v>1253</v>
      </c>
      <c r="N66" s="174">
        <v>1460</v>
      </c>
      <c r="O66" s="174">
        <v>1282</v>
      </c>
      <c r="P66" s="174">
        <v>1310</v>
      </c>
      <c r="Q66" s="174">
        <v>1415</v>
      </c>
      <c r="R66" s="174">
        <v>1616</v>
      </c>
      <c r="S66" s="174">
        <v>1655</v>
      </c>
      <c r="T66" s="174">
        <v>1128</v>
      </c>
      <c r="U66" s="174">
        <v>939</v>
      </c>
      <c r="V66" s="174">
        <v>599</v>
      </c>
      <c r="W66" s="174">
        <v>281</v>
      </c>
      <c r="X66" s="174">
        <v>51</v>
      </c>
      <c r="Y66" s="174">
        <v>6</v>
      </c>
      <c r="Z66" s="101" t="s">
        <v>116</v>
      </c>
    </row>
    <row r="67" spans="1:26" s="101" customFormat="1">
      <c r="A67" s="99" t="str">
        <f t="shared" si="6"/>
        <v>有田郡女</v>
      </c>
      <c r="B67" s="101" t="s">
        <v>104</v>
      </c>
      <c r="C67" s="101" t="s">
        <v>19</v>
      </c>
      <c r="D67" s="174">
        <v>22817</v>
      </c>
      <c r="E67" s="174">
        <v>705</v>
      </c>
      <c r="F67" s="174">
        <v>900</v>
      </c>
      <c r="G67" s="174">
        <v>966</v>
      </c>
      <c r="H67" s="174">
        <v>861</v>
      </c>
      <c r="I67" s="174">
        <v>703</v>
      </c>
      <c r="J67" s="174">
        <v>780</v>
      </c>
      <c r="K67" s="174">
        <v>943</v>
      </c>
      <c r="L67" s="174">
        <v>1138</v>
      </c>
      <c r="M67" s="174">
        <v>1292</v>
      </c>
      <c r="N67" s="174">
        <v>1457</v>
      </c>
      <c r="O67" s="174">
        <v>1369</v>
      </c>
      <c r="P67" s="174">
        <v>1495</v>
      </c>
      <c r="Q67" s="174">
        <v>1603</v>
      </c>
      <c r="R67" s="174">
        <v>1711</v>
      </c>
      <c r="S67" s="174">
        <v>1851</v>
      </c>
      <c r="T67" s="174">
        <v>1497</v>
      </c>
      <c r="U67" s="174">
        <v>1338</v>
      </c>
      <c r="V67" s="174">
        <v>1176</v>
      </c>
      <c r="W67" s="174">
        <v>712</v>
      </c>
      <c r="X67" s="174">
        <v>241</v>
      </c>
      <c r="Y67" s="174">
        <v>26</v>
      </c>
    </row>
    <row r="68" spans="1:26">
      <c r="A68" s="99" t="str">
        <f t="shared" si="6"/>
        <v>湯浅町男</v>
      </c>
      <c r="B68" s="99" t="s">
        <v>73</v>
      </c>
      <c r="C68" s="99" t="s">
        <v>17</v>
      </c>
      <c r="D68" s="175">
        <v>5196</v>
      </c>
      <c r="E68" s="175">
        <v>136</v>
      </c>
      <c r="F68" s="175">
        <v>237</v>
      </c>
      <c r="G68" s="175">
        <v>242</v>
      </c>
      <c r="H68" s="175">
        <v>238</v>
      </c>
      <c r="I68" s="175">
        <v>181</v>
      </c>
      <c r="J68" s="175">
        <v>191</v>
      </c>
      <c r="K68" s="175">
        <v>216</v>
      </c>
      <c r="L68" s="175">
        <v>272</v>
      </c>
      <c r="M68" s="175">
        <v>294</v>
      </c>
      <c r="N68" s="175">
        <v>425</v>
      </c>
      <c r="O68" s="175">
        <v>342</v>
      </c>
      <c r="P68" s="175">
        <v>331</v>
      </c>
      <c r="Q68" s="175">
        <v>340</v>
      </c>
      <c r="R68" s="175">
        <v>431</v>
      </c>
      <c r="S68" s="175">
        <v>496</v>
      </c>
      <c r="T68" s="175">
        <v>333</v>
      </c>
      <c r="U68" s="175">
        <v>224</v>
      </c>
      <c r="V68" s="175">
        <v>149</v>
      </c>
      <c r="W68" s="175">
        <v>59</v>
      </c>
      <c r="X68" s="175">
        <v>10</v>
      </c>
      <c r="Y68" s="175">
        <v>1</v>
      </c>
      <c r="Z68" s="99" t="s">
        <v>117</v>
      </c>
    </row>
    <row r="69" spans="1:26">
      <c r="A69" s="99" t="str">
        <f t="shared" si="6"/>
        <v>湯浅町女</v>
      </c>
      <c r="B69" s="99" t="s">
        <v>73</v>
      </c>
      <c r="C69" s="99" t="s">
        <v>19</v>
      </c>
      <c r="D69" s="175">
        <v>5926</v>
      </c>
      <c r="E69" s="175">
        <v>153</v>
      </c>
      <c r="F69" s="175">
        <v>188</v>
      </c>
      <c r="G69" s="175">
        <v>229</v>
      </c>
      <c r="H69" s="175">
        <v>226</v>
      </c>
      <c r="I69" s="175">
        <v>187</v>
      </c>
      <c r="J69" s="175">
        <v>154</v>
      </c>
      <c r="K69" s="175">
        <v>200</v>
      </c>
      <c r="L69" s="175">
        <v>275</v>
      </c>
      <c r="M69" s="175">
        <v>338</v>
      </c>
      <c r="N69" s="175">
        <v>396</v>
      </c>
      <c r="O69" s="175">
        <v>364</v>
      </c>
      <c r="P69" s="175">
        <v>357</v>
      </c>
      <c r="Q69" s="175">
        <v>439</v>
      </c>
      <c r="R69" s="175">
        <v>491</v>
      </c>
      <c r="S69" s="175">
        <v>576</v>
      </c>
      <c r="T69" s="175">
        <v>425</v>
      </c>
      <c r="U69" s="175">
        <v>386</v>
      </c>
      <c r="V69" s="175">
        <v>292</v>
      </c>
      <c r="W69" s="175">
        <v>162</v>
      </c>
      <c r="X69" s="175">
        <v>46</v>
      </c>
      <c r="Y69" s="175">
        <v>8</v>
      </c>
    </row>
    <row r="70" spans="1:26">
      <c r="A70" s="99" t="str">
        <f t="shared" si="6"/>
        <v>広川町男</v>
      </c>
      <c r="B70" s="99" t="s">
        <v>74</v>
      </c>
      <c r="C70" s="99" t="s">
        <v>17</v>
      </c>
      <c r="D70" s="175">
        <v>3195</v>
      </c>
      <c r="E70" s="175">
        <v>112</v>
      </c>
      <c r="F70" s="175">
        <v>144</v>
      </c>
      <c r="G70" s="175">
        <v>169</v>
      </c>
      <c r="H70" s="175">
        <v>149</v>
      </c>
      <c r="I70" s="175">
        <v>107</v>
      </c>
      <c r="J70" s="175">
        <v>128</v>
      </c>
      <c r="K70" s="175">
        <v>130</v>
      </c>
      <c r="L70" s="175">
        <v>165</v>
      </c>
      <c r="M70" s="175">
        <v>192</v>
      </c>
      <c r="N70" s="175">
        <v>241</v>
      </c>
      <c r="O70" s="175">
        <v>191</v>
      </c>
      <c r="P70" s="175">
        <v>209</v>
      </c>
      <c r="Q70" s="175">
        <v>212</v>
      </c>
      <c r="R70" s="175">
        <v>282</v>
      </c>
      <c r="S70" s="175">
        <v>288</v>
      </c>
      <c r="T70" s="175">
        <v>177</v>
      </c>
      <c r="U70" s="175">
        <v>146</v>
      </c>
      <c r="V70" s="175">
        <v>82</v>
      </c>
      <c r="W70" s="175">
        <v>41</v>
      </c>
      <c r="X70" s="175">
        <v>7</v>
      </c>
      <c r="Y70" s="175">
        <v>2</v>
      </c>
      <c r="Z70" s="99" t="s">
        <v>305</v>
      </c>
    </row>
    <row r="71" spans="1:26">
      <c r="A71" s="99" t="str">
        <f t="shared" si="6"/>
        <v>広川町女</v>
      </c>
      <c r="B71" s="99" t="s">
        <v>74</v>
      </c>
      <c r="C71" s="99" t="s">
        <v>19</v>
      </c>
      <c r="D71" s="175">
        <v>3586</v>
      </c>
      <c r="E71" s="175">
        <v>96</v>
      </c>
      <c r="F71" s="175">
        <v>129</v>
      </c>
      <c r="G71" s="175">
        <v>168</v>
      </c>
      <c r="H71" s="175">
        <v>142</v>
      </c>
      <c r="I71" s="175">
        <v>111</v>
      </c>
      <c r="J71" s="175">
        <v>118</v>
      </c>
      <c r="K71" s="175">
        <v>110</v>
      </c>
      <c r="L71" s="175">
        <v>167</v>
      </c>
      <c r="M71" s="175">
        <v>230</v>
      </c>
      <c r="N71" s="175">
        <v>245</v>
      </c>
      <c r="O71" s="175">
        <v>201</v>
      </c>
      <c r="P71" s="175">
        <v>244</v>
      </c>
      <c r="Q71" s="175">
        <v>229</v>
      </c>
      <c r="R71" s="175">
        <v>301</v>
      </c>
      <c r="S71" s="175">
        <v>336</v>
      </c>
      <c r="T71" s="175">
        <v>233</v>
      </c>
      <c r="U71" s="175">
        <v>199</v>
      </c>
      <c r="V71" s="175">
        <v>168</v>
      </c>
      <c r="W71" s="175">
        <v>108</v>
      </c>
      <c r="X71" s="175">
        <v>41</v>
      </c>
      <c r="Y71" s="175">
        <v>2</v>
      </c>
    </row>
    <row r="72" spans="1:26">
      <c r="A72" s="99" t="str">
        <f t="shared" si="6"/>
        <v>有田川町男</v>
      </c>
      <c r="B72" s="99" t="s">
        <v>75</v>
      </c>
      <c r="C72" s="99" t="s">
        <v>17</v>
      </c>
      <c r="D72" s="175">
        <v>11953</v>
      </c>
      <c r="E72" s="175">
        <v>519</v>
      </c>
      <c r="F72" s="175">
        <v>542</v>
      </c>
      <c r="G72" s="175">
        <v>604</v>
      </c>
      <c r="H72" s="175">
        <v>543</v>
      </c>
      <c r="I72" s="175">
        <v>438</v>
      </c>
      <c r="J72" s="175">
        <v>496</v>
      </c>
      <c r="K72" s="175">
        <v>581</v>
      </c>
      <c r="L72" s="175">
        <v>712</v>
      </c>
      <c r="M72" s="175">
        <v>767</v>
      </c>
      <c r="N72" s="175">
        <v>794</v>
      </c>
      <c r="O72" s="175">
        <v>749</v>
      </c>
      <c r="P72" s="175">
        <v>770</v>
      </c>
      <c r="Q72" s="175">
        <v>863</v>
      </c>
      <c r="R72" s="175">
        <v>903</v>
      </c>
      <c r="S72" s="175">
        <v>871</v>
      </c>
      <c r="T72" s="175">
        <v>618</v>
      </c>
      <c r="U72" s="175">
        <v>569</v>
      </c>
      <c r="V72" s="175">
        <v>368</v>
      </c>
      <c r="W72" s="175">
        <v>181</v>
      </c>
      <c r="X72" s="175">
        <v>34</v>
      </c>
      <c r="Y72" s="175">
        <v>3</v>
      </c>
      <c r="Z72" s="99" t="s">
        <v>118</v>
      </c>
    </row>
    <row r="73" spans="1:26">
      <c r="A73" s="99" t="str">
        <f t="shared" si="6"/>
        <v>有田川町女</v>
      </c>
      <c r="B73" s="99" t="s">
        <v>75</v>
      </c>
      <c r="C73" s="99" t="s">
        <v>19</v>
      </c>
      <c r="D73" s="175">
        <v>13305</v>
      </c>
      <c r="E73" s="175">
        <v>456</v>
      </c>
      <c r="F73" s="175">
        <v>583</v>
      </c>
      <c r="G73" s="175">
        <v>569</v>
      </c>
      <c r="H73" s="175">
        <v>493</v>
      </c>
      <c r="I73" s="175">
        <v>405</v>
      </c>
      <c r="J73" s="175">
        <v>508</v>
      </c>
      <c r="K73" s="175">
        <v>633</v>
      </c>
      <c r="L73" s="175">
        <v>696</v>
      </c>
      <c r="M73" s="175">
        <v>724</v>
      </c>
      <c r="N73" s="175">
        <v>816</v>
      </c>
      <c r="O73" s="175">
        <v>804</v>
      </c>
      <c r="P73" s="175">
        <v>894</v>
      </c>
      <c r="Q73" s="175">
        <v>935</v>
      </c>
      <c r="R73" s="175">
        <v>919</v>
      </c>
      <c r="S73" s="175">
        <v>939</v>
      </c>
      <c r="T73" s="175">
        <v>839</v>
      </c>
      <c r="U73" s="175">
        <v>753</v>
      </c>
      <c r="V73" s="175">
        <v>716</v>
      </c>
      <c r="W73" s="175">
        <v>442</v>
      </c>
      <c r="X73" s="175">
        <v>154</v>
      </c>
      <c r="Y73" s="175">
        <v>16</v>
      </c>
    </row>
    <row r="74" spans="1:26" s="101" customFormat="1">
      <c r="A74" s="99" t="str">
        <f t="shared" si="6"/>
        <v>日高郡男</v>
      </c>
      <c r="B74" s="101" t="s">
        <v>105</v>
      </c>
      <c r="C74" s="101" t="s">
        <v>17</v>
      </c>
      <c r="D74" s="174">
        <v>23276</v>
      </c>
      <c r="E74" s="174">
        <v>840</v>
      </c>
      <c r="F74" s="174">
        <v>1001</v>
      </c>
      <c r="G74" s="174">
        <v>1178</v>
      </c>
      <c r="H74" s="174">
        <v>1276</v>
      </c>
      <c r="I74" s="174">
        <v>754</v>
      </c>
      <c r="J74" s="174">
        <v>837</v>
      </c>
      <c r="K74" s="174">
        <v>1067</v>
      </c>
      <c r="L74" s="174">
        <v>1208</v>
      </c>
      <c r="M74" s="174">
        <v>1425</v>
      </c>
      <c r="N74" s="174">
        <v>1647</v>
      </c>
      <c r="O74" s="174">
        <v>1430</v>
      </c>
      <c r="P74" s="174">
        <v>1499</v>
      </c>
      <c r="Q74" s="174">
        <v>1701</v>
      </c>
      <c r="R74" s="174">
        <v>1892</v>
      </c>
      <c r="S74" s="174">
        <v>1978</v>
      </c>
      <c r="T74" s="174">
        <v>1324</v>
      </c>
      <c r="U74" s="174">
        <v>1010</v>
      </c>
      <c r="V74" s="174">
        <v>690</v>
      </c>
      <c r="W74" s="174">
        <v>341</v>
      </c>
      <c r="X74" s="174">
        <v>54</v>
      </c>
      <c r="Y74" s="174">
        <v>2</v>
      </c>
      <c r="Z74" s="101" t="s">
        <v>119</v>
      </c>
    </row>
    <row r="75" spans="1:26" s="101" customFormat="1">
      <c r="A75" s="99" t="str">
        <f t="shared" si="6"/>
        <v>日高郡女</v>
      </c>
      <c r="B75" s="101" t="s">
        <v>105</v>
      </c>
      <c r="C75" s="101" t="s">
        <v>19</v>
      </c>
      <c r="D75" s="174">
        <v>25385</v>
      </c>
      <c r="E75" s="174">
        <v>817</v>
      </c>
      <c r="F75" s="174">
        <v>926</v>
      </c>
      <c r="G75" s="174">
        <v>1087</v>
      </c>
      <c r="H75" s="174">
        <v>999</v>
      </c>
      <c r="I75" s="174">
        <v>689</v>
      </c>
      <c r="J75" s="174">
        <v>736</v>
      </c>
      <c r="K75" s="174">
        <v>988</v>
      </c>
      <c r="L75" s="174">
        <v>1227</v>
      </c>
      <c r="M75" s="174">
        <v>1416</v>
      </c>
      <c r="N75" s="174">
        <v>1598</v>
      </c>
      <c r="O75" s="174">
        <v>1553</v>
      </c>
      <c r="P75" s="174">
        <v>1653</v>
      </c>
      <c r="Q75" s="174">
        <v>1806</v>
      </c>
      <c r="R75" s="174">
        <v>2032</v>
      </c>
      <c r="S75" s="174">
        <v>2132</v>
      </c>
      <c r="T75" s="174">
        <v>1724</v>
      </c>
      <c r="U75" s="174">
        <v>1479</v>
      </c>
      <c r="V75" s="174">
        <v>1358</v>
      </c>
      <c r="W75" s="174">
        <v>830</v>
      </c>
      <c r="X75" s="174">
        <v>249</v>
      </c>
      <c r="Y75" s="174">
        <v>37</v>
      </c>
    </row>
    <row r="76" spans="1:26">
      <c r="A76" s="99" t="str">
        <f t="shared" si="6"/>
        <v>美浜町男</v>
      </c>
      <c r="B76" s="99" t="s">
        <v>76</v>
      </c>
      <c r="C76" s="99" t="s">
        <v>17</v>
      </c>
      <c r="D76" s="175">
        <v>3217</v>
      </c>
      <c r="E76" s="175">
        <v>98</v>
      </c>
      <c r="F76" s="175">
        <v>129</v>
      </c>
      <c r="G76" s="175">
        <v>116</v>
      </c>
      <c r="H76" s="175">
        <v>151</v>
      </c>
      <c r="I76" s="175">
        <v>117</v>
      </c>
      <c r="J76" s="175">
        <v>120</v>
      </c>
      <c r="K76" s="175">
        <v>160</v>
      </c>
      <c r="L76" s="175">
        <v>165</v>
      </c>
      <c r="M76" s="175">
        <v>199</v>
      </c>
      <c r="N76" s="175">
        <v>204</v>
      </c>
      <c r="O76" s="175">
        <v>189</v>
      </c>
      <c r="P76" s="175">
        <v>251</v>
      </c>
      <c r="Q76" s="175">
        <v>244</v>
      </c>
      <c r="R76" s="175">
        <v>273</v>
      </c>
      <c r="S76" s="175">
        <v>263</v>
      </c>
      <c r="T76" s="175">
        <v>224</v>
      </c>
      <c r="U76" s="175">
        <v>156</v>
      </c>
      <c r="V76" s="175">
        <v>95</v>
      </c>
      <c r="W76" s="175">
        <v>41</v>
      </c>
      <c r="X76" s="175">
        <v>7</v>
      </c>
      <c r="Y76" s="176">
        <v>0</v>
      </c>
      <c r="Z76" s="99" t="s">
        <v>120</v>
      </c>
    </row>
    <row r="77" spans="1:26">
      <c r="A77" s="99" t="str">
        <f t="shared" si="6"/>
        <v>美浜町女</v>
      </c>
      <c r="B77" s="99" t="s">
        <v>76</v>
      </c>
      <c r="C77" s="99" t="s">
        <v>19</v>
      </c>
      <c r="D77" s="175">
        <v>3650</v>
      </c>
      <c r="E77" s="175">
        <v>98</v>
      </c>
      <c r="F77" s="175">
        <v>105</v>
      </c>
      <c r="G77" s="175">
        <v>144</v>
      </c>
      <c r="H77" s="175">
        <v>122</v>
      </c>
      <c r="I77" s="175">
        <v>114</v>
      </c>
      <c r="J77" s="175">
        <v>104</v>
      </c>
      <c r="K77" s="175">
        <v>141</v>
      </c>
      <c r="L77" s="175">
        <v>167</v>
      </c>
      <c r="M77" s="175">
        <v>179</v>
      </c>
      <c r="N77" s="175">
        <v>219</v>
      </c>
      <c r="O77" s="175">
        <v>224</v>
      </c>
      <c r="P77" s="175">
        <v>269</v>
      </c>
      <c r="Q77" s="175">
        <v>251</v>
      </c>
      <c r="R77" s="175">
        <v>308</v>
      </c>
      <c r="S77" s="175">
        <v>331</v>
      </c>
      <c r="T77" s="175">
        <v>277</v>
      </c>
      <c r="U77" s="175">
        <v>217</v>
      </c>
      <c r="V77" s="175">
        <v>211</v>
      </c>
      <c r="W77" s="175">
        <v>120</v>
      </c>
      <c r="X77" s="175">
        <v>35</v>
      </c>
      <c r="Y77" s="175">
        <v>8</v>
      </c>
    </row>
    <row r="78" spans="1:26">
      <c r="A78" s="99" t="str">
        <f t="shared" si="6"/>
        <v>日高町男</v>
      </c>
      <c r="B78" s="99" t="s">
        <v>77</v>
      </c>
      <c r="C78" s="99" t="s">
        <v>17</v>
      </c>
      <c r="D78" s="175">
        <v>3657</v>
      </c>
      <c r="E78" s="175">
        <v>199</v>
      </c>
      <c r="F78" s="175">
        <v>224</v>
      </c>
      <c r="G78" s="175">
        <v>218</v>
      </c>
      <c r="H78" s="175">
        <v>185</v>
      </c>
      <c r="I78" s="175">
        <v>116</v>
      </c>
      <c r="J78" s="175">
        <v>137</v>
      </c>
      <c r="K78" s="175">
        <v>178</v>
      </c>
      <c r="L78" s="175">
        <v>240</v>
      </c>
      <c r="M78" s="175">
        <v>248</v>
      </c>
      <c r="N78" s="175">
        <v>257</v>
      </c>
      <c r="O78" s="175">
        <v>233</v>
      </c>
      <c r="P78" s="175">
        <v>201</v>
      </c>
      <c r="Q78" s="175">
        <v>224</v>
      </c>
      <c r="R78" s="175">
        <v>269</v>
      </c>
      <c r="S78" s="175">
        <v>265</v>
      </c>
      <c r="T78" s="175">
        <v>158</v>
      </c>
      <c r="U78" s="175">
        <v>131</v>
      </c>
      <c r="V78" s="175">
        <v>88</v>
      </c>
      <c r="W78" s="175">
        <v>60</v>
      </c>
      <c r="X78" s="175">
        <v>11</v>
      </c>
      <c r="Y78" s="175">
        <v>1</v>
      </c>
      <c r="Z78" s="99" t="s">
        <v>121</v>
      </c>
    </row>
    <row r="79" spans="1:26">
      <c r="A79" s="99" t="str">
        <f t="shared" si="6"/>
        <v>日高町女</v>
      </c>
      <c r="B79" s="99" t="s">
        <v>77</v>
      </c>
      <c r="C79" s="99" t="s">
        <v>19</v>
      </c>
      <c r="D79" s="175">
        <v>4016</v>
      </c>
      <c r="E79" s="175">
        <v>181</v>
      </c>
      <c r="F79" s="175">
        <v>185</v>
      </c>
      <c r="G79" s="175">
        <v>190</v>
      </c>
      <c r="H79" s="175">
        <v>177</v>
      </c>
      <c r="I79" s="175">
        <v>106</v>
      </c>
      <c r="J79" s="175">
        <v>139</v>
      </c>
      <c r="K79" s="175">
        <v>179</v>
      </c>
      <c r="L79" s="175">
        <v>262</v>
      </c>
      <c r="M79" s="175">
        <v>267</v>
      </c>
      <c r="N79" s="175">
        <v>253</v>
      </c>
      <c r="O79" s="175">
        <v>265</v>
      </c>
      <c r="P79" s="175">
        <v>215</v>
      </c>
      <c r="Q79" s="175">
        <v>253</v>
      </c>
      <c r="R79" s="175">
        <v>266</v>
      </c>
      <c r="S79" s="175">
        <v>273</v>
      </c>
      <c r="T79" s="175">
        <v>237</v>
      </c>
      <c r="U79" s="175">
        <v>213</v>
      </c>
      <c r="V79" s="175">
        <v>178</v>
      </c>
      <c r="W79" s="175">
        <v>116</v>
      </c>
      <c r="X79" s="175">
        <v>43</v>
      </c>
      <c r="Y79" s="175">
        <v>8</v>
      </c>
    </row>
    <row r="80" spans="1:26">
      <c r="A80" s="99" t="str">
        <f t="shared" si="6"/>
        <v>由良町男</v>
      </c>
      <c r="B80" s="99" t="s">
        <v>78</v>
      </c>
      <c r="C80" s="99" t="s">
        <v>17</v>
      </c>
      <c r="D80" s="175">
        <v>2685</v>
      </c>
      <c r="E80" s="175">
        <v>63</v>
      </c>
      <c r="F80" s="175">
        <v>85</v>
      </c>
      <c r="G80" s="175">
        <v>117</v>
      </c>
      <c r="H80" s="175">
        <v>117</v>
      </c>
      <c r="I80" s="175">
        <v>106</v>
      </c>
      <c r="J80" s="175">
        <v>116</v>
      </c>
      <c r="K80" s="175">
        <v>108</v>
      </c>
      <c r="L80" s="175">
        <v>135</v>
      </c>
      <c r="M80" s="175">
        <v>147</v>
      </c>
      <c r="N80" s="175">
        <v>203</v>
      </c>
      <c r="O80" s="175">
        <v>177</v>
      </c>
      <c r="P80" s="175">
        <v>162</v>
      </c>
      <c r="Q80" s="175">
        <v>203</v>
      </c>
      <c r="R80" s="175">
        <v>243</v>
      </c>
      <c r="S80" s="175">
        <v>264</v>
      </c>
      <c r="T80" s="175">
        <v>153</v>
      </c>
      <c r="U80" s="175">
        <v>125</v>
      </c>
      <c r="V80" s="175">
        <v>82</v>
      </c>
      <c r="W80" s="175">
        <v>30</v>
      </c>
      <c r="X80" s="175">
        <v>3</v>
      </c>
      <c r="Y80" s="175">
        <v>1</v>
      </c>
      <c r="Z80" s="99" t="s">
        <v>122</v>
      </c>
    </row>
    <row r="81" spans="1:26">
      <c r="A81" s="99" t="str">
        <f t="shared" si="6"/>
        <v>由良町女</v>
      </c>
      <c r="B81" s="99" t="s">
        <v>78</v>
      </c>
      <c r="C81" s="99" t="s">
        <v>19</v>
      </c>
      <c r="D81" s="175">
        <v>2679</v>
      </c>
      <c r="E81" s="175">
        <v>58</v>
      </c>
      <c r="F81" s="175">
        <v>75</v>
      </c>
      <c r="G81" s="175">
        <v>102</v>
      </c>
      <c r="H81" s="175">
        <v>81</v>
      </c>
      <c r="I81" s="175">
        <v>75</v>
      </c>
      <c r="J81" s="175">
        <v>67</v>
      </c>
      <c r="K81" s="175">
        <v>72</v>
      </c>
      <c r="L81" s="175">
        <v>115</v>
      </c>
      <c r="M81" s="175">
        <v>125</v>
      </c>
      <c r="N81" s="175">
        <v>143</v>
      </c>
      <c r="O81" s="175">
        <v>179</v>
      </c>
      <c r="P81" s="175">
        <v>175</v>
      </c>
      <c r="Q81" s="175">
        <v>218</v>
      </c>
      <c r="R81" s="175">
        <v>255</v>
      </c>
      <c r="S81" s="175">
        <v>252</v>
      </c>
      <c r="T81" s="175">
        <v>231</v>
      </c>
      <c r="U81" s="175">
        <v>179</v>
      </c>
      <c r="V81" s="175">
        <v>154</v>
      </c>
      <c r="W81" s="175">
        <v>88</v>
      </c>
      <c r="X81" s="175">
        <v>26</v>
      </c>
      <c r="Y81" s="175">
        <v>2</v>
      </c>
    </row>
    <row r="82" spans="1:26">
      <c r="A82" s="99" t="str">
        <f t="shared" si="6"/>
        <v>印南町男</v>
      </c>
      <c r="B82" s="99" t="s">
        <v>79</v>
      </c>
      <c r="C82" s="99" t="s">
        <v>17</v>
      </c>
      <c r="D82" s="175">
        <v>3660</v>
      </c>
      <c r="E82" s="175">
        <v>122</v>
      </c>
      <c r="F82" s="175">
        <v>152</v>
      </c>
      <c r="G82" s="175">
        <v>203</v>
      </c>
      <c r="H82" s="175">
        <v>165</v>
      </c>
      <c r="I82" s="175">
        <v>111</v>
      </c>
      <c r="J82" s="175">
        <v>124</v>
      </c>
      <c r="K82" s="175">
        <v>164</v>
      </c>
      <c r="L82" s="175">
        <v>193</v>
      </c>
      <c r="M82" s="175">
        <v>211</v>
      </c>
      <c r="N82" s="175">
        <v>249</v>
      </c>
      <c r="O82" s="175">
        <v>211</v>
      </c>
      <c r="P82" s="175">
        <v>237</v>
      </c>
      <c r="Q82" s="175">
        <v>257</v>
      </c>
      <c r="R82" s="175">
        <v>301</v>
      </c>
      <c r="S82" s="175">
        <v>375</v>
      </c>
      <c r="T82" s="175">
        <v>235</v>
      </c>
      <c r="U82" s="175">
        <v>157</v>
      </c>
      <c r="V82" s="175">
        <v>114</v>
      </c>
      <c r="W82" s="175">
        <v>57</v>
      </c>
      <c r="X82" s="175">
        <v>9</v>
      </c>
      <c r="Y82" s="176">
        <v>0</v>
      </c>
      <c r="Z82" s="99" t="s">
        <v>123</v>
      </c>
    </row>
    <row r="83" spans="1:26">
      <c r="A83" s="99" t="str">
        <f t="shared" si="6"/>
        <v>印南町女</v>
      </c>
      <c r="B83" s="99" t="s">
        <v>79</v>
      </c>
      <c r="C83" s="99" t="s">
        <v>19</v>
      </c>
      <c r="D83" s="175">
        <v>4060</v>
      </c>
      <c r="E83" s="175">
        <v>131</v>
      </c>
      <c r="F83" s="175">
        <v>158</v>
      </c>
      <c r="G83" s="175">
        <v>176</v>
      </c>
      <c r="H83" s="175">
        <v>152</v>
      </c>
      <c r="I83" s="175">
        <v>104</v>
      </c>
      <c r="J83" s="175">
        <v>108</v>
      </c>
      <c r="K83" s="175">
        <v>164</v>
      </c>
      <c r="L83" s="175">
        <v>190</v>
      </c>
      <c r="M83" s="175">
        <v>222</v>
      </c>
      <c r="N83" s="175">
        <v>280</v>
      </c>
      <c r="O83" s="175">
        <v>221</v>
      </c>
      <c r="P83" s="175">
        <v>245</v>
      </c>
      <c r="Q83" s="175">
        <v>302</v>
      </c>
      <c r="R83" s="175">
        <v>338</v>
      </c>
      <c r="S83" s="175">
        <v>373</v>
      </c>
      <c r="T83" s="175">
        <v>285</v>
      </c>
      <c r="U83" s="175">
        <v>242</v>
      </c>
      <c r="V83" s="175">
        <v>212</v>
      </c>
      <c r="W83" s="175">
        <v>121</v>
      </c>
      <c r="X83" s="175">
        <v>31</v>
      </c>
      <c r="Y83" s="175">
        <v>5</v>
      </c>
    </row>
    <row r="84" spans="1:26">
      <c r="A84" s="99" t="str">
        <f t="shared" si="6"/>
        <v>みなべ町男</v>
      </c>
      <c r="B84" s="99" t="s">
        <v>80</v>
      </c>
      <c r="C84" s="99" t="s">
        <v>17</v>
      </c>
      <c r="D84" s="175">
        <v>5608</v>
      </c>
      <c r="E84" s="175">
        <v>207</v>
      </c>
      <c r="F84" s="175">
        <v>211</v>
      </c>
      <c r="G84" s="175">
        <v>310</v>
      </c>
      <c r="H84" s="175">
        <v>299</v>
      </c>
      <c r="I84" s="175">
        <v>181</v>
      </c>
      <c r="J84" s="175">
        <v>193</v>
      </c>
      <c r="K84" s="175">
        <v>260</v>
      </c>
      <c r="L84" s="175">
        <v>265</v>
      </c>
      <c r="M84" s="175">
        <v>394</v>
      </c>
      <c r="N84" s="175">
        <v>441</v>
      </c>
      <c r="O84" s="175">
        <v>351</v>
      </c>
      <c r="P84" s="175">
        <v>373</v>
      </c>
      <c r="Q84" s="175">
        <v>397</v>
      </c>
      <c r="R84" s="175">
        <v>440</v>
      </c>
      <c r="S84" s="175">
        <v>449</v>
      </c>
      <c r="T84" s="175">
        <v>309</v>
      </c>
      <c r="U84" s="175">
        <v>233</v>
      </c>
      <c r="V84" s="175">
        <v>174</v>
      </c>
      <c r="W84" s="175">
        <v>71</v>
      </c>
      <c r="X84" s="175">
        <v>16</v>
      </c>
      <c r="Y84" s="175">
        <v>2</v>
      </c>
      <c r="Z84" s="99" t="s">
        <v>124</v>
      </c>
    </row>
    <row r="85" spans="1:26">
      <c r="A85" s="99" t="str">
        <f t="shared" si="6"/>
        <v>みなべ町女</v>
      </c>
      <c r="B85" s="99" t="s">
        <v>80</v>
      </c>
      <c r="C85" s="99" t="s">
        <v>19</v>
      </c>
      <c r="D85" s="175">
        <v>6210</v>
      </c>
      <c r="E85" s="175">
        <v>193</v>
      </c>
      <c r="F85" s="175">
        <v>235</v>
      </c>
      <c r="G85" s="175">
        <v>271</v>
      </c>
      <c r="H85" s="175">
        <v>284</v>
      </c>
      <c r="I85" s="175">
        <v>180</v>
      </c>
      <c r="J85" s="175">
        <v>201</v>
      </c>
      <c r="K85" s="175">
        <v>253</v>
      </c>
      <c r="L85" s="175">
        <v>295</v>
      </c>
      <c r="M85" s="175">
        <v>374</v>
      </c>
      <c r="N85" s="175">
        <v>405</v>
      </c>
      <c r="O85" s="175">
        <v>385</v>
      </c>
      <c r="P85" s="175">
        <v>436</v>
      </c>
      <c r="Q85" s="175">
        <v>446</v>
      </c>
      <c r="R85" s="175">
        <v>481</v>
      </c>
      <c r="S85" s="175">
        <v>504</v>
      </c>
      <c r="T85" s="175">
        <v>384</v>
      </c>
      <c r="U85" s="175">
        <v>332</v>
      </c>
      <c r="V85" s="175">
        <v>296</v>
      </c>
      <c r="W85" s="175">
        <v>181</v>
      </c>
      <c r="X85" s="175">
        <v>44</v>
      </c>
      <c r="Y85" s="175">
        <v>13</v>
      </c>
    </row>
    <row r="86" spans="1:26">
      <c r="A86" s="99" t="str">
        <f t="shared" si="6"/>
        <v>日高川町男</v>
      </c>
      <c r="B86" s="99" t="s">
        <v>81</v>
      </c>
      <c r="C86" s="99" t="s">
        <v>17</v>
      </c>
      <c r="D86" s="175">
        <v>4449</v>
      </c>
      <c r="E86" s="175">
        <v>151</v>
      </c>
      <c r="F86" s="175">
        <v>200</v>
      </c>
      <c r="G86" s="175">
        <v>214</v>
      </c>
      <c r="H86" s="175">
        <v>359</v>
      </c>
      <c r="I86" s="175">
        <v>123</v>
      </c>
      <c r="J86" s="175">
        <v>147</v>
      </c>
      <c r="K86" s="175">
        <v>197</v>
      </c>
      <c r="L86" s="175">
        <v>210</v>
      </c>
      <c r="M86" s="175">
        <v>226</v>
      </c>
      <c r="N86" s="175">
        <v>293</v>
      </c>
      <c r="O86" s="175">
        <v>269</v>
      </c>
      <c r="P86" s="175">
        <v>275</v>
      </c>
      <c r="Q86" s="175">
        <v>376</v>
      </c>
      <c r="R86" s="175">
        <v>366</v>
      </c>
      <c r="S86" s="175">
        <v>362</v>
      </c>
      <c r="T86" s="175">
        <v>245</v>
      </c>
      <c r="U86" s="175">
        <v>208</v>
      </c>
      <c r="V86" s="175">
        <v>137</v>
      </c>
      <c r="W86" s="175">
        <v>82</v>
      </c>
      <c r="X86" s="175">
        <v>8</v>
      </c>
      <c r="Y86" s="175">
        <v>1</v>
      </c>
      <c r="Z86" s="99" t="s">
        <v>125</v>
      </c>
    </row>
    <row r="87" spans="1:26">
      <c r="A87" s="99" t="str">
        <f t="shared" si="6"/>
        <v>日高川町女</v>
      </c>
      <c r="B87" s="99" t="s">
        <v>81</v>
      </c>
      <c r="C87" s="99" t="s">
        <v>19</v>
      </c>
      <c r="D87" s="175">
        <v>4770</v>
      </c>
      <c r="E87" s="175">
        <v>156</v>
      </c>
      <c r="F87" s="175">
        <v>168</v>
      </c>
      <c r="G87" s="175">
        <v>204</v>
      </c>
      <c r="H87" s="175">
        <v>183</v>
      </c>
      <c r="I87" s="175">
        <v>110</v>
      </c>
      <c r="J87" s="175">
        <v>117</v>
      </c>
      <c r="K87" s="175">
        <v>179</v>
      </c>
      <c r="L87" s="175">
        <v>198</v>
      </c>
      <c r="M87" s="175">
        <v>249</v>
      </c>
      <c r="N87" s="175">
        <v>298</v>
      </c>
      <c r="O87" s="175">
        <v>279</v>
      </c>
      <c r="P87" s="175">
        <v>313</v>
      </c>
      <c r="Q87" s="175">
        <v>336</v>
      </c>
      <c r="R87" s="175">
        <v>384</v>
      </c>
      <c r="S87" s="175">
        <v>399</v>
      </c>
      <c r="T87" s="175">
        <v>310</v>
      </c>
      <c r="U87" s="175">
        <v>296</v>
      </c>
      <c r="V87" s="175">
        <v>307</v>
      </c>
      <c r="W87" s="175">
        <v>204</v>
      </c>
      <c r="X87" s="175">
        <v>70</v>
      </c>
      <c r="Y87" s="175">
        <v>9</v>
      </c>
    </row>
    <row r="88" spans="1:26" s="101" customFormat="1">
      <c r="A88" s="99" t="str">
        <f t="shared" si="6"/>
        <v>西牟婁郡男</v>
      </c>
      <c r="B88" s="101" t="s">
        <v>106</v>
      </c>
      <c r="C88" s="101" t="s">
        <v>17</v>
      </c>
      <c r="D88" s="174">
        <v>18433</v>
      </c>
      <c r="E88" s="174">
        <v>617</v>
      </c>
      <c r="F88" s="174">
        <v>746</v>
      </c>
      <c r="G88" s="174">
        <v>900</v>
      </c>
      <c r="H88" s="174">
        <v>739</v>
      </c>
      <c r="I88" s="174">
        <v>615</v>
      </c>
      <c r="J88" s="174">
        <v>674</v>
      </c>
      <c r="K88" s="174">
        <v>837</v>
      </c>
      <c r="L88" s="174">
        <v>1004</v>
      </c>
      <c r="M88" s="174">
        <v>1152</v>
      </c>
      <c r="N88" s="174">
        <v>1383</v>
      </c>
      <c r="O88" s="174">
        <v>1214</v>
      </c>
      <c r="P88" s="174">
        <v>1274</v>
      </c>
      <c r="Q88" s="174">
        <v>1271</v>
      </c>
      <c r="R88" s="174">
        <v>1401</v>
      </c>
      <c r="S88" s="174">
        <v>1564</v>
      </c>
      <c r="T88" s="174">
        <v>1137</v>
      </c>
      <c r="U88" s="174">
        <v>837</v>
      </c>
      <c r="V88" s="174">
        <v>540</v>
      </c>
      <c r="W88" s="174">
        <v>282</v>
      </c>
      <c r="X88" s="174">
        <v>49</v>
      </c>
      <c r="Y88" s="174">
        <v>0</v>
      </c>
      <c r="Z88" s="101" t="s">
        <v>126</v>
      </c>
    </row>
    <row r="89" spans="1:26" s="101" customFormat="1">
      <c r="A89" s="99" t="str">
        <f t="shared" si="6"/>
        <v>西牟婁郡女</v>
      </c>
      <c r="B89" s="101" t="s">
        <v>106</v>
      </c>
      <c r="C89" s="101" t="s">
        <v>19</v>
      </c>
      <c r="D89" s="174">
        <v>20750</v>
      </c>
      <c r="E89" s="174">
        <v>603</v>
      </c>
      <c r="F89" s="174">
        <v>729</v>
      </c>
      <c r="G89" s="174">
        <v>794</v>
      </c>
      <c r="H89" s="174">
        <v>745</v>
      </c>
      <c r="I89" s="174">
        <v>649</v>
      </c>
      <c r="J89" s="174">
        <v>712</v>
      </c>
      <c r="K89" s="174">
        <v>818</v>
      </c>
      <c r="L89" s="174">
        <v>988</v>
      </c>
      <c r="M89" s="174">
        <v>1149</v>
      </c>
      <c r="N89" s="174">
        <v>1373</v>
      </c>
      <c r="O89" s="174">
        <v>1274</v>
      </c>
      <c r="P89" s="174">
        <v>1341</v>
      </c>
      <c r="Q89" s="174">
        <v>1315</v>
      </c>
      <c r="R89" s="174">
        <v>1560</v>
      </c>
      <c r="S89" s="174">
        <v>1814</v>
      </c>
      <c r="T89" s="174">
        <v>1513</v>
      </c>
      <c r="U89" s="174">
        <v>1266</v>
      </c>
      <c r="V89" s="174">
        <v>1036</v>
      </c>
      <c r="W89" s="174">
        <v>647</v>
      </c>
      <c r="X89" s="174">
        <v>238</v>
      </c>
      <c r="Y89" s="174">
        <v>36</v>
      </c>
    </row>
    <row r="90" spans="1:26">
      <c r="A90" s="99" t="str">
        <f t="shared" si="6"/>
        <v>白浜町男</v>
      </c>
      <c r="B90" s="99" t="s">
        <v>82</v>
      </c>
      <c r="C90" s="99" t="s">
        <v>17</v>
      </c>
      <c r="D90" s="175">
        <v>9440</v>
      </c>
      <c r="E90" s="175">
        <v>258</v>
      </c>
      <c r="F90" s="175">
        <v>320</v>
      </c>
      <c r="G90" s="175">
        <v>395</v>
      </c>
      <c r="H90" s="175">
        <v>339</v>
      </c>
      <c r="I90" s="175">
        <v>323</v>
      </c>
      <c r="J90" s="175">
        <v>327</v>
      </c>
      <c r="K90" s="175">
        <v>376</v>
      </c>
      <c r="L90" s="175">
        <v>461</v>
      </c>
      <c r="M90" s="175">
        <v>555</v>
      </c>
      <c r="N90" s="175">
        <v>672</v>
      </c>
      <c r="O90" s="175">
        <v>618</v>
      </c>
      <c r="P90" s="175">
        <v>688</v>
      </c>
      <c r="Q90" s="175">
        <v>672</v>
      </c>
      <c r="R90" s="175">
        <v>731</v>
      </c>
      <c r="S90" s="175">
        <v>893</v>
      </c>
      <c r="T90" s="175">
        <v>681</v>
      </c>
      <c r="U90" s="175">
        <v>489</v>
      </c>
      <c r="V90" s="175">
        <v>323</v>
      </c>
      <c r="W90" s="175">
        <v>177</v>
      </c>
      <c r="X90" s="175">
        <v>24</v>
      </c>
      <c r="Y90" s="175">
        <v>3</v>
      </c>
      <c r="Z90" s="99" t="s">
        <v>127</v>
      </c>
    </row>
    <row r="91" spans="1:26">
      <c r="A91" s="99" t="str">
        <f t="shared" si="6"/>
        <v>白浜町女</v>
      </c>
      <c r="B91" s="99" t="s">
        <v>82</v>
      </c>
      <c r="C91" s="99" t="s">
        <v>19</v>
      </c>
      <c r="D91" s="175">
        <v>10822</v>
      </c>
      <c r="E91" s="175">
        <v>256</v>
      </c>
      <c r="F91" s="175">
        <v>328</v>
      </c>
      <c r="G91" s="175">
        <v>383</v>
      </c>
      <c r="H91" s="175">
        <v>353</v>
      </c>
      <c r="I91" s="175">
        <v>370</v>
      </c>
      <c r="J91" s="175">
        <v>341</v>
      </c>
      <c r="K91" s="175">
        <v>345</v>
      </c>
      <c r="L91" s="175">
        <v>493</v>
      </c>
      <c r="M91" s="175">
        <v>544</v>
      </c>
      <c r="N91" s="175">
        <v>638</v>
      </c>
      <c r="O91" s="175">
        <v>640</v>
      </c>
      <c r="P91" s="175">
        <v>699</v>
      </c>
      <c r="Q91" s="175">
        <v>667</v>
      </c>
      <c r="R91" s="175">
        <v>839</v>
      </c>
      <c r="S91" s="175">
        <v>1057</v>
      </c>
      <c r="T91" s="175">
        <v>895</v>
      </c>
      <c r="U91" s="175">
        <v>748</v>
      </c>
      <c r="V91" s="175">
        <v>614</v>
      </c>
      <c r="W91" s="175">
        <v>382</v>
      </c>
      <c r="X91" s="175">
        <v>135</v>
      </c>
      <c r="Y91" s="175">
        <v>26</v>
      </c>
    </row>
    <row r="92" spans="1:26">
      <c r="A92" s="99" t="str">
        <f t="shared" si="6"/>
        <v>上富田町男</v>
      </c>
      <c r="B92" s="99" t="s">
        <v>83</v>
      </c>
      <c r="C92" s="99" t="s">
        <v>17</v>
      </c>
      <c r="D92" s="175">
        <v>7246</v>
      </c>
      <c r="E92" s="175">
        <v>321</v>
      </c>
      <c r="F92" s="175">
        <v>371</v>
      </c>
      <c r="G92" s="175">
        <v>431</v>
      </c>
      <c r="H92" s="175">
        <v>331</v>
      </c>
      <c r="I92" s="175">
        <v>246</v>
      </c>
      <c r="J92" s="175">
        <v>297</v>
      </c>
      <c r="K92" s="175">
        <v>405</v>
      </c>
      <c r="L92" s="175">
        <v>481</v>
      </c>
      <c r="M92" s="175">
        <v>525</v>
      </c>
      <c r="N92" s="175">
        <v>603</v>
      </c>
      <c r="O92" s="175">
        <v>475</v>
      </c>
      <c r="P92" s="175">
        <v>469</v>
      </c>
      <c r="Q92" s="175">
        <v>470</v>
      </c>
      <c r="R92" s="175">
        <v>504</v>
      </c>
      <c r="S92" s="175">
        <v>491</v>
      </c>
      <c r="T92" s="175">
        <v>324</v>
      </c>
      <c r="U92" s="175">
        <v>226</v>
      </c>
      <c r="V92" s="175">
        <v>135</v>
      </c>
      <c r="W92" s="175">
        <v>62</v>
      </c>
      <c r="X92" s="175">
        <v>13</v>
      </c>
      <c r="Y92" s="175">
        <v>1</v>
      </c>
      <c r="Z92" s="99" t="s">
        <v>128</v>
      </c>
    </row>
    <row r="93" spans="1:26">
      <c r="A93" s="99" t="str">
        <f t="shared" si="6"/>
        <v>上富田町女</v>
      </c>
      <c r="B93" s="99" t="s">
        <v>83</v>
      </c>
      <c r="C93" s="99" t="s">
        <v>19</v>
      </c>
      <c r="D93" s="175">
        <v>7990</v>
      </c>
      <c r="E93" s="175">
        <v>308</v>
      </c>
      <c r="F93" s="175">
        <v>355</v>
      </c>
      <c r="G93" s="175">
        <v>362</v>
      </c>
      <c r="H93" s="175">
        <v>354</v>
      </c>
      <c r="I93" s="175">
        <v>244</v>
      </c>
      <c r="J93" s="175">
        <v>337</v>
      </c>
      <c r="K93" s="175">
        <v>417</v>
      </c>
      <c r="L93" s="175">
        <v>450</v>
      </c>
      <c r="M93" s="175">
        <v>530</v>
      </c>
      <c r="N93" s="175">
        <v>643</v>
      </c>
      <c r="O93" s="175">
        <v>528</v>
      </c>
      <c r="P93" s="175">
        <v>522</v>
      </c>
      <c r="Q93" s="175">
        <v>511</v>
      </c>
      <c r="R93" s="175">
        <v>555</v>
      </c>
      <c r="S93" s="175">
        <v>574</v>
      </c>
      <c r="T93" s="175">
        <v>403</v>
      </c>
      <c r="U93" s="175">
        <v>340</v>
      </c>
      <c r="V93" s="175">
        <v>257</v>
      </c>
      <c r="W93" s="175">
        <v>167</v>
      </c>
      <c r="X93" s="175">
        <v>56</v>
      </c>
      <c r="Y93" s="175">
        <v>4</v>
      </c>
    </row>
    <row r="94" spans="1:26">
      <c r="A94" s="99" t="str">
        <f t="shared" si="6"/>
        <v>すさみ町男</v>
      </c>
      <c r="B94" s="99" t="s">
        <v>84</v>
      </c>
      <c r="C94" s="99" t="s">
        <v>17</v>
      </c>
      <c r="D94" s="175">
        <v>1747</v>
      </c>
      <c r="E94" s="175">
        <v>38</v>
      </c>
      <c r="F94" s="175">
        <v>55</v>
      </c>
      <c r="G94" s="175">
        <v>74</v>
      </c>
      <c r="H94" s="175">
        <v>69</v>
      </c>
      <c r="I94" s="175">
        <v>46</v>
      </c>
      <c r="J94" s="175">
        <v>50</v>
      </c>
      <c r="K94" s="175">
        <v>56</v>
      </c>
      <c r="L94" s="175">
        <v>62</v>
      </c>
      <c r="M94" s="175">
        <v>72</v>
      </c>
      <c r="N94" s="175">
        <v>108</v>
      </c>
      <c r="O94" s="175">
        <v>121</v>
      </c>
      <c r="P94" s="175">
        <v>117</v>
      </c>
      <c r="Q94" s="175">
        <v>129</v>
      </c>
      <c r="R94" s="175">
        <v>166</v>
      </c>
      <c r="S94" s="175">
        <v>180</v>
      </c>
      <c r="T94" s="175">
        <v>132</v>
      </c>
      <c r="U94" s="175">
        <v>122</v>
      </c>
      <c r="V94" s="175">
        <v>82</v>
      </c>
      <c r="W94" s="175">
        <v>43</v>
      </c>
      <c r="X94" s="175">
        <v>12</v>
      </c>
      <c r="Y94" s="176">
        <v>0</v>
      </c>
      <c r="Z94" s="99" t="s">
        <v>129</v>
      </c>
    </row>
    <row r="95" spans="1:26">
      <c r="A95" s="99" t="str">
        <f t="shared" ref="A95:A107" si="7">B95&amp;C95</f>
        <v>すさみ町女</v>
      </c>
      <c r="B95" s="99" t="s">
        <v>84</v>
      </c>
      <c r="C95" s="99" t="s">
        <v>19</v>
      </c>
      <c r="D95" s="175">
        <v>1938</v>
      </c>
      <c r="E95" s="175">
        <v>39</v>
      </c>
      <c r="F95" s="175">
        <v>46</v>
      </c>
      <c r="G95" s="175">
        <v>49</v>
      </c>
      <c r="H95" s="175">
        <v>38</v>
      </c>
      <c r="I95" s="175">
        <v>35</v>
      </c>
      <c r="J95" s="175">
        <v>34</v>
      </c>
      <c r="K95" s="175">
        <v>56</v>
      </c>
      <c r="L95" s="175">
        <v>45</v>
      </c>
      <c r="M95" s="175">
        <v>75</v>
      </c>
      <c r="N95" s="175">
        <v>92</v>
      </c>
      <c r="O95" s="175">
        <v>106</v>
      </c>
      <c r="P95" s="175">
        <v>120</v>
      </c>
      <c r="Q95" s="175">
        <v>137</v>
      </c>
      <c r="R95" s="175">
        <v>166</v>
      </c>
      <c r="S95" s="175">
        <v>183</v>
      </c>
      <c r="T95" s="175">
        <v>215</v>
      </c>
      <c r="U95" s="175">
        <v>178</v>
      </c>
      <c r="V95" s="175">
        <v>165</v>
      </c>
      <c r="W95" s="175">
        <v>98</v>
      </c>
      <c r="X95" s="175">
        <v>47</v>
      </c>
      <c r="Y95" s="175">
        <v>6</v>
      </c>
    </row>
    <row r="96" spans="1:26" s="101" customFormat="1">
      <c r="A96" s="99" t="str">
        <f t="shared" si="7"/>
        <v>東牟婁郡男</v>
      </c>
      <c r="B96" s="101" t="s">
        <v>107</v>
      </c>
      <c r="C96" s="101" t="s">
        <v>17</v>
      </c>
      <c r="D96" s="174">
        <v>16213</v>
      </c>
      <c r="E96" s="174">
        <v>440</v>
      </c>
      <c r="F96" s="174">
        <v>551</v>
      </c>
      <c r="G96" s="174">
        <v>591</v>
      </c>
      <c r="H96" s="174">
        <v>517</v>
      </c>
      <c r="I96" s="174">
        <v>393</v>
      </c>
      <c r="J96" s="174">
        <v>466</v>
      </c>
      <c r="K96" s="174">
        <v>595</v>
      </c>
      <c r="L96" s="174">
        <v>685</v>
      </c>
      <c r="M96" s="174">
        <v>877</v>
      </c>
      <c r="N96" s="174">
        <v>1071</v>
      </c>
      <c r="O96" s="174">
        <v>1000</v>
      </c>
      <c r="P96" s="174">
        <v>1027</v>
      </c>
      <c r="Q96" s="174">
        <v>1275</v>
      </c>
      <c r="R96" s="174">
        <v>1500</v>
      </c>
      <c r="S96" s="174">
        <v>1855</v>
      </c>
      <c r="T96" s="174">
        <v>1287</v>
      </c>
      <c r="U96" s="174">
        <v>972</v>
      </c>
      <c r="V96" s="174">
        <v>671</v>
      </c>
      <c r="W96" s="174">
        <v>285</v>
      </c>
      <c r="X96" s="174">
        <v>52</v>
      </c>
      <c r="Y96" s="174">
        <v>3</v>
      </c>
      <c r="Z96" s="101" t="s">
        <v>130</v>
      </c>
    </row>
    <row r="97" spans="1:27" s="101" customFormat="1">
      <c r="A97" s="99" t="str">
        <f t="shared" si="7"/>
        <v>東牟婁郡女</v>
      </c>
      <c r="B97" s="101" t="s">
        <v>107</v>
      </c>
      <c r="C97" s="101" t="s">
        <v>19</v>
      </c>
      <c r="D97" s="174">
        <v>18558</v>
      </c>
      <c r="E97" s="174">
        <v>378</v>
      </c>
      <c r="F97" s="174">
        <v>532</v>
      </c>
      <c r="G97" s="174">
        <v>523</v>
      </c>
      <c r="H97" s="174">
        <v>481</v>
      </c>
      <c r="I97" s="174">
        <v>367</v>
      </c>
      <c r="J97" s="174">
        <v>422</v>
      </c>
      <c r="K97" s="174">
        <v>566</v>
      </c>
      <c r="L97" s="174">
        <v>648</v>
      </c>
      <c r="M97" s="174">
        <v>823</v>
      </c>
      <c r="N97" s="174">
        <v>1024</v>
      </c>
      <c r="O97" s="174">
        <v>1012</v>
      </c>
      <c r="P97" s="174">
        <v>1138</v>
      </c>
      <c r="Q97" s="174">
        <v>1289</v>
      </c>
      <c r="R97" s="174">
        <v>1644</v>
      </c>
      <c r="S97" s="174">
        <v>2034</v>
      </c>
      <c r="T97" s="174">
        <v>1770</v>
      </c>
      <c r="U97" s="174">
        <v>1460</v>
      </c>
      <c r="V97" s="174">
        <v>1334</v>
      </c>
      <c r="W97" s="174">
        <v>782</v>
      </c>
      <c r="X97" s="174">
        <v>242</v>
      </c>
      <c r="Y97" s="174">
        <v>42</v>
      </c>
    </row>
    <row r="98" spans="1:27">
      <c r="A98" s="99" t="str">
        <f t="shared" si="7"/>
        <v>那智勝浦町男</v>
      </c>
      <c r="B98" s="99" t="s">
        <v>85</v>
      </c>
      <c r="C98" s="99" t="s">
        <v>17</v>
      </c>
      <c r="D98" s="175">
        <v>6531</v>
      </c>
      <c r="E98" s="175">
        <v>197</v>
      </c>
      <c r="F98" s="175">
        <v>254</v>
      </c>
      <c r="G98" s="175">
        <v>247</v>
      </c>
      <c r="H98" s="175">
        <v>230</v>
      </c>
      <c r="I98" s="175">
        <v>157</v>
      </c>
      <c r="J98" s="175">
        <v>150</v>
      </c>
      <c r="K98" s="175">
        <v>243</v>
      </c>
      <c r="L98" s="175">
        <v>277</v>
      </c>
      <c r="M98" s="175">
        <v>363</v>
      </c>
      <c r="N98" s="175">
        <v>451</v>
      </c>
      <c r="O98" s="175">
        <v>455</v>
      </c>
      <c r="P98" s="175">
        <v>446</v>
      </c>
      <c r="Q98" s="175">
        <v>479</v>
      </c>
      <c r="R98" s="175">
        <v>599</v>
      </c>
      <c r="S98" s="175">
        <v>701</v>
      </c>
      <c r="T98" s="175">
        <v>493</v>
      </c>
      <c r="U98" s="175">
        <v>395</v>
      </c>
      <c r="V98" s="175">
        <v>263</v>
      </c>
      <c r="W98" s="175">
        <v>87</v>
      </c>
      <c r="X98" s="175">
        <v>22</v>
      </c>
      <c r="Y98" s="175">
        <v>1</v>
      </c>
      <c r="Z98" s="99" t="s">
        <v>131</v>
      </c>
    </row>
    <row r="99" spans="1:27">
      <c r="A99" s="99" t="str">
        <f t="shared" si="7"/>
        <v>那智勝浦町女</v>
      </c>
      <c r="B99" s="99" t="s">
        <v>85</v>
      </c>
      <c r="C99" s="99" t="s">
        <v>19</v>
      </c>
      <c r="D99" s="175">
        <v>7606</v>
      </c>
      <c r="E99" s="175">
        <v>162</v>
      </c>
      <c r="F99" s="175">
        <v>236</v>
      </c>
      <c r="G99" s="175">
        <v>255</v>
      </c>
      <c r="H99" s="175">
        <v>222</v>
      </c>
      <c r="I99" s="175">
        <v>157</v>
      </c>
      <c r="J99" s="175">
        <v>175</v>
      </c>
      <c r="K99" s="175">
        <v>225</v>
      </c>
      <c r="L99" s="175">
        <v>294</v>
      </c>
      <c r="M99" s="175">
        <v>369</v>
      </c>
      <c r="N99" s="175">
        <v>440</v>
      </c>
      <c r="O99" s="175">
        <v>438</v>
      </c>
      <c r="P99" s="175">
        <v>482</v>
      </c>
      <c r="Q99" s="175">
        <v>503</v>
      </c>
      <c r="R99" s="175">
        <v>643</v>
      </c>
      <c r="S99" s="175">
        <v>802</v>
      </c>
      <c r="T99" s="175">
        <v>734</v>
      </c>
      <c r="U99" s="175">
        <v>569</v>
      </c>
      <c r="V99" s="175">
        <v>491</v>
      </c>
      <c r="W99" s="175">
        <v>294</v>
      </c>
      <c r="X99" s="175">
        <v>89</v>
      </c>
      <c r="Y99" s="175">
        <v>17</v>
      </c>
    </row>
    <row r="100" spans="1:27">
      <c r="A100" s="99" t="str">
        <f t="shared" si="7"/>
        <v>太地町男</v>
      </c>
      <c r="B100" s="99" t="s">
        <v>86</v>
      </c>
      <c r="C100" s="99" t="s">
        <v>17</v>
      </c>
      <c r="D100" s="175">
        <v>1229</v>
      </c>
      <c r="E100" s="175">
        <v>27</v>
      </c>
      <c r="F100" s="175">
        <v>33</v>
      </c>
      <c r="G100" s="175">
        <v>41</v>
      </c>
      <c r="H100" s="175">
        <v>34</v>
      </c>
      <c r="I100" s="175">
        <v>30</v>
      </c>
      <c r="J100" s="175">
        <v>45</v>
      </c>
      <c r="K100" s="175">
        <v>50</v>
      </c>
      <c r="L100" s="175">
        <v>54</v>
      </c>
      <c r="M100" s="175">
        <v>71</v>
      </c>
      <c r="N100" s="175">
        <v>77</v>
      </c>
      <c r="O100" s="175">
        <v>82</v>
      </c>
      <c r="P100" s="175">
        <v>73</v>
      </c>
      <c r="Q100" s="175">
        <v>108</v>
      </c>
      <c r="R100" s="175">
        <v>111</v>
      </c>
      <c r="S100" s="175">
        <v>140</v>
      </c>
      <c r="T100" s="175">
        <v>85</v>
      </c>
      <c r="U100" s="175">
        <v>83</v>
      </c>
      <c r="V100" s="175">
        <v>60</v>
      </c>
      <c r="W100" s="175">
        <v>22</v>
      </c>
      <c r="X100" s="175">
        <v>2</v>
      </c>
      <c r="Y100" s="176">
        <v>0</v>
      </c>
      <c r="Z100" s="99" t="s">
        <v>132</v>
      </c>
    </row>
    <row r="101" spans="1:27">
      <c r="A101" s="99" t="str">
        <f t="shared" si="7"/>
        <v>太地町女</v>
      </c>
      <c r="B101" s="99" t="s">
        <v>86</v>
      </c>
      <c r="C101" s="99" t="s">
        <v>19</v>
      </c>
      <c r="D101" s="175">
        <v>1562</v>
      </c>
      <c r="E101" s="175">
        <v>32</v>
      </c>
      <c r="F101" s="175">
        <v>45</v>
      </c>
      <c r="G101" s="175">
        <v>24</v>
      </c>
      <c r="H101" s="175">
        <v>39</v>
      </c>
      <c r="I101" s="175">
        <v>39</v>
      </c>
      <c r="J101" s="175">
        <v>51</v>
      </c>
      <c r="K101" s="175">
        <v>56</v>
      </c>
      <c r="L101" s="175">
        <v>49</v>
      </c>
      <c r="M101" s="175">
        <v>69</v>
      </c>
      <c r="N101" s="175">
        <v>96</v>
      </c>
      <c r="O101" s="175">
        <v>87</v>
      </c>
      <c r="P101" s="175">
        <v>110</v>
      </c>
      <c r="Q101" s="175">
        <v>115</v>
      </c>
      <c r="R101" s="175">
        <v>129</v>
      </c>
      <c r="S101" s="175">
        <v>144</v>
      </c>
      <c r="T101" s="175">
        <v>138</v>
      </c>
      <c r="U101" s="175">
        <v>129</v>
      </c>
      <c r="V101" s="175">
        <v>119</v>
      </c>
      <c r="W101" s="175">
        <v>66</v>
      </c>
      <c r="X101" s="175">
        <v>22</v>
      </c>
      <c r="Y101" s="175">
        <v>1</v>
      </c>
    </row>
    <row r="102" spans="1:27">
      <c r="A102" s="99" t="str">
        <f t="shared" si="7"/>
        <v>古座川町男</v>
      </c>
      <c r="B102" s="99" t="s">
        <v>87</v>
      </c>
      <c r="C102" s="99" t="s">
        <v>17</v>
      </c>
      <c r="D102" s="175">
        <v>1130</v>
      </c>
      <c r="E102" s="175">
        <v>30</v>
      </c>
      <c r="F102" s="175">
        <v>32</v>
      </c>
      <c r="G102" s="175">
        <v>44</v>
      </c>
      <c r="H102" s="175">
        <v>29</v>
      </c>
      <c r="I102" s="175">
        <v>18</v>
      </c>
      <c r="J102" s="175">
        <v>28</v>
      </c>
      <c r="K102" s="175">
        <v>25</v>
      </c>
      <c r="L102" s="175">
        <v>38</v>
      </c>
      <c r="M102" s="175">
        <v>55</v>
      </c>
      <c r="N102" s="175">
        <v>56</v>
      </c>
      <c r="O102" s="175">
        <v>56</v>
      </c>
      <c r="P102" s="175">
        <v>84</v>
      </c>
      <c r="Q102" s="175">
        <v>93</v>
      </c>
      <c r="R102" s="175">
        <v>104</v>
      </c>
      <c r="S102" s="175">
        <v>139</v>
      </c>
      <c r="T102" s="175">
        <v>108</v>
      </c>
      <c r="U102" s="175">
        <v>79</v>
      </c>
      <c r="V102" s="175">
        <v>65</v>
      </c>
      <c r="W102" s="175">
        <v>41</v>
      </c>
      <c r="X102" s="175">
        <v>5</v>
      </c>
      <c r="Y102" s="175">
        <v>1</v>
      </c>
      <c r="Z102" s="99" t="s">
        <v>133</v>
      </c>
    </row>
    <row r="103" spans="1:27">
      <c r="A103" s="99" t="str">
        <f t="shared" si="7"/>
        <v>古座川町女</v>
      </c>
      <c r="B103" s="99" t="s">
        <v>87</v>
      </c>
      <c r="C103" s="99" t="s">
        <v>19</v>
      </c>
      <c r="D103" s="175">
        <v>1350</v>
      </c>
      <c r="E103" s="175">
        <v>16</v>
      </c>
      <c r="F103" s="175">
        <v>33</v>
      </c>
      <c r="G103" s="175">
        <v>29</v>
      </c>
      <c r="H103" s="175">
        <v>26</v>
      </c>
      <c r="I103" s="175">
        <v>8</v>
      </c>
      <c r="J103" s="175">
        <v>20</v>
      </c>
      <c r="K103" s="175">
        <v>32</v>
      </c>
      <c r="L103" s="175">
        <v>43</v>
      </c>
      <c r="M103" s="175">
        <v>48</v>
      </c>
      <c r="N103" s="175">
        <v>58</v>
      </c>
      <c r="O103" s="175">
        <v>54</v>
      </c>
      <c r="P103" s="175">
        <v>64</v>
      </c>
      <c r="Q103" s="175">
        <v>91</v>
      </c>
      <c r="R103" s="175">
        <v>125</v>
      </c>
      <c r="S103" s="175">
        <v>150</v>
      </c>
      <c r="T103" s="175">
        <v>138</v>
      </c>
      <c r="U103" s="175">
        <v>139</v>
      </c>
      <c r="V103" s="175">
        <v>137</v>
      </c>
      <c r="W103" s="175">
        <v>95</v>
      </c>
      <c r="X103" s="175">
        <v>37</v>
      </c>
      <c r="Y103" s="175">
        <v>7</v>
      </c>
    </row>
    <row r="104" spans="1:27">
      <c r="A104" s="99" t="str">
        <f t="shared" si="7"/>
        <v>北山村男</v>
      </c>
      <c r="B104" s="99" t="s">
        <v>88</v>
      </c>
      <c r="C104" s="99" t="s">
        <v>17</v>
      </c>
      <c r="D104" s="175">
        <v>183</v>
      </c>
      <c r="E104" s="175">
        <v>4</v>
      </c>
      <c r="F104" s="175">
        <v>9</v>
      </c>
      <c r="G104" s="175">
        <v>1</v>
      </c>
      <c r="H104" s="175">
        <v>6</v>
      </c>
      <c r="I104" s="175">
        <v>3</v>
      </c>
      <c r="J104" s="175">
        <v>7</v>
      </c>
      <c r="K104" s="175">
        <v>13</v>
      </c>
      <c r="L104" s="175">
        <v>10</v>
      </c>
      <c r="M104" s="175">
        <v>3</v>
      </c>
      <c r="N104" s="175">
        <v>12</v>
      </c>
      <c r="O104" s="175">
        <v>14</v>
      </c>
      <c r="P104" s="175">
        <v>18</v>
      </c>
      <c r="Q104" s="175">
        <v>17</v>
      </c>
      <c r="R104" s="175">
        <v>14</v>
      </c>
      <c r="S104" s="175">
        <v>17</v>
      </c>
      <c r="T104" s="175">
        <v>13</v>
      </c>
      <c r="U104" s="175">
        <v>6</v>
      </c>
      <c r="V104" s="175">
        <v>13</v>
      </c>
      <c r="W104" s="175">
        <v>3</v>
      </c>
      <c r="X104" s="176">
        <v>0</v>
      </c>
      <c r="Y104" s="176">
        <v>0</v>
      </c>
      <c r="Z104" s="99" t="s">
        <v>134</v>
      </c>
    </row>
    <row r="105" spans="1:27">
      <c r="A105" s="99" t="str">
        <f t="shared" si="7"/>
        <v>北山村女</v>
      </c>
      <c r="B105" s="99" t="s">
        <v>88</v>
      </c>
      <c r="C105" s="99" t="s">
        <v>19</v>
      </c>
      <c r="D105" s="175">
        <v>221</v>
      </c>
      <c r="E105" s="175">
        <v>9</v>
      </c>
      <c r="F105" s="175">
        <v>11</v>
      </c>
      <c r="G105" s="175">
        <v>6</v>
      </c>
      <c r="H105" s="175">
        <v>3</v>
      </c>
      <c r="I105" s="175">
        <v>1</v>
      </c>
      <c r="J105" s="175">
        <v>6</v>
      </c>
      <c r="K105" s="175">
        <v>9</v>
      </c>
      <c r="L105" s="175">
        <v>5</v>
      </c>
      <c r="M105" s="175">
        <v>7</v>
      </c>
      <c r="N105" s="175">
        <v>10</v>
      </c>
      <c r="O105" s="175">
        <v>12</v>
      </c>
      <c r="P105" s="175">
        <v>13</v>
      </c>
      <c r="Q105" s="175">
        <v>13</v>
      </c>
      <c r="R105" s="175">
        <v>8</v>
      </c>
      <c r="S105" s="175">
        <v>15</v>
      </c>
      <c r="T105" s="175">
        <v>25</v>
      </c>
      <c r="U105" s="175">
        <v>28</v>
      </c>
      <c r="V105" s="175">
        <v>26</v>
      </c>
      <c r="W105" s="175">
        <v>11</v>
      </c>
      <c r="X105" s="175">
        <v>3</v>
      </c>
      <c r="Y105" s="176">
        <v>0</v>
      </c>
    </row>
    <row r="106" spans="1:27">
      <c r="A106" s="99" t="str">
        <f t="shared" si="7"/>
        <v>串本町男</v>
      </c>
      <c r="B106" s="99" t="s">
        <v>89</v>
      </c>
      <c r="C106" s="99" t="s">
        <v>17</v>
      </c>
      <c r="D106" s="175">
        <v>7140</v>
      </c>
      <c r="E106" s="175">
        <v>182</v>
      </c>
      <c r="F106" s="175">
        <v>223</v>
      </c>
      <c r="G106" s="175">
        <v>258</v>
      </c>
      <c r="H106" s="175">
        <v>218</v>
      </c>
      <c r="I106" s="175">
        <v>185</v>
      </c>
      <c r="J106" s="175">
        <v>236</v>
      </c>
      <c r="K106" s="175">
        <v>264</v>
      </c>
      <c r="L106" s="175">
        <v>306</v>
      </c>
      <c r="M106" s="175">
        <v>385</v>
      </c>
      <c r="N106" s="175">
        <v>475</v>
      </c>
      <c r="O106" s="175">
        <v>393</v>
      </c>
      <c r="P106" s="175">
        <v>406</v>
      </c>
      <c r="Q106" s="175">
        <v>578</v>
      </c>
      <c r="R106" s="175">
        <v>672</v>
      </c>
      <c r="S106" s="175">
        <v>858</v>
      </c>
      <c r="T106" s="175">
        <v>588</v>
      </c>
      <c r="U106" s="175">
        <v>409</v>
      </c>
      <c r="V106" s="175">
        <v>270</v>
      </c>
      <c r="W106" s="175">
        <v>132</v>
      </c>
      <c r="X106" s="175">
        <v>23</v>
      </c>
      <c r="Y106" s="175">
        <v>1</v>
      </c>
      <c r="Z106" s="99" t="s">
        <v>135</v>
      </c>
    </row>
    <row r="107" spans="1:27">
      <c r="A107" s="99" t="str">
        <f t="shared" si="7"/>
        <v>串本町女</v>
      </c>
      <c r="B107" s="99" t="s">
        <v>89</v>
      </c>
      <c r="C107" s="99" t="s">
        <v>19</v>
      </c>
      <c r="D107" s="175">
        <v>7819</v>
      </c>
      <c r="E107" s="175">
        <v>159</v>
      </c>
      <c r="F107" s="175">
        <v>207</v>
      </c>
      <c r="G107" s="175">
        <v>209</v>
      </c>
      <c r="H107" s="175">
        <v>191</v>
      </c>
      <c r="I107" s="175">
        <v>162</v>
      </c>
      <c r="J107" s="175">
        <v>170</v>
      </c>
      <c r="K107" s="175">
        <v>244</v>
      </c>
      <c r="L107" s="175">
        <v>257</v>
      </c>
      <c r="M107" s="175">
        <v>330</v>
      </c>
      <c r="N107" s="175">
        <v>420</v>
      </c>
      <c r="O107" s="175">
        <v>421</v>
      </c>
      <c r="P107" s="175">
        <v>469</v>
      </c>
      <c r="Q107" s="175">
        <v>567</v>
      </c>
      <c r="R107" s="175">
        <v>739</v>
      </c>
      <c r="S107" s="175">
        <v>923</v>
      </c>
      <c r="T107" s="175">
        <v>735</v>
      </c>
      <c r="U107" s="175">
        <v>595</v>
      </c>
      <c r="V107" s="175">
        <v>561</v>
      </c>
      <c r="W107" s="175">
        <v>316</v>
      </c>
      <c r="X107" s="175">
        <v>91</v>
      </c>
      <c r="Y107" s="175">
        <v>17</v>
      </c>
    </row>
    <row r="108" spans="1:27">
      <c r="A108" s="99">
        <v>1</v>
      </c>
      <c r="B108" s="99">
        <v>2</v>
      </c>
      <c r="C108" s="99">
        <v>3</v>
      </c>
      <c r="D108" s="99">
        <v>4</v>
      </c>
      <c r="E108" s="99">
        <v>5</v>
      </c>
      <c r="F108" s="99">
        <v>6</v>
      </c>
      <c r="G108" s="99">
        <v>7</v>
      </c>
      <c r="H108" s="99">
        <v>8</v>
      </c>
      <c r="I108" s="99">
        <v>9</v>
      </c>
      <c r="J108" s="99">
        <v>10</v>
      </c>
      <c r="K108" s="99">
        <v>11</v>
      </c>
      <c r="L108" s="99">
        <v>12</v>
      </c>
      <c r="M108" s="99">
        <v>13</v>
      </c>
      <c r="N108" s="99">
        <v>14</v>
      </c>
      <c r="O108" s="99">
        <v>15</v>
      </c>
      <c r="P108" s="99">
        <v>16</v>
      </c>
      <c r="Q108" s="99">
        <v>17</v>
      </c>
      <c r="R108" s="99">
        <v>18</v>
      </c>
      <c r="S108" s="99">
        <v>19</v>
      </c>
      <c r="T108" s="99">
        <v>20</v>
      </c>
      <c r="U108" s="99">
        <v>21</v>
      </c>
      <c r="V108" s="99">
        <v>22</v>
      </c>
      <c r="W108" s="99">
        <v>23</v>
      </c>
      <c r="X108" s="99">
        <v>24</v>
      </c>
      <c r="Y108" s="99">
        <v>25</v>
      </c>
      <c r="Z108" s="99">
        <v>26</v>
      </c>
    </row>
    <row r="109" spans="1:27">
      <c r="B109" s="102"/>
      <c r="C109" s="102"/>
      <c r="D109" s="99" t="s">
        <v>33</v>
      </c>
      <c r="E109" s="99" t="s">
        <v>34</v>
      </c>
      <c r="F109" s="99" t="s">
        <v>35</v>
      </c>
      <c r="G109" s="99" t="s">
        <v>36</v>
      </c>
      <c r="H109" s="99" t="s">
        <v>37</v>
      </c>
      <c r="I109" s="99" t="s">
        <v>38</v>
      </c>
      <c r="J109" s="99" t="s">
        <v>39</v>
      </c>
      <c r="K109" s="99" t="s">
        <v>40</v>
      </c>
      <c r="L109" s="99" t="s">
        <v>41</v>
      </c>
      <c r="M109" s="99" t="s">
        <v>42</v>
      </c>
      <c r="N109" s="99" t="s">
        <v>43</v>
      </c>
      <c r="O109" s="99" t="s">
        <v>44</v>
      </c>
      <c r="P109" s="99" t="s">
        <v>45</v>
      </c>
      <c r="Q109" s="99" t="s">
        <v>46</v>
      </c>
      <c r="R109" s="99" t="s">
        <v>47</v>
      </c>
      <c r="S109" s="99" t="s">
        <v>48</v>
      </c>
      <c r="T109" s="99" t="s">
        <v>49</v>
      </c>
      <c r="U109" s="99" t="s">
        <v>50</v>
      </c>
      <c r="V109" s="99" t="s">
        <v>51</v>
      </c>
      <c r="W109" s="99" t="s">
        <v>52</v>
      </c>
      <c r="X109" s="99" t="s">
        <v>53</v>
      </c>
      <c r="Y109" s="99" t="s">
        <v>54</v>
      </c>
      <c r="Z109" s="99" t="s">
        <v>55</v>
      </c>
    </row>
    <row r="110" spans="1:27" ht="15" customHeight="1">
      <c r="A110" s="99" t="str">
        <f>B110&amp;C110</f>
        <v>和歌山県総数</v>
      </c>
      <c r="B110" s="103" t="s">
        <v>56</v>
      </c>
      <c r="C110" s="102" t="s">
        <v>32</v>
      </c>
      <c r="D110" s="104">
        <v>1074325</v>
      </c>
      <c r="E110" s="104">
        <v>55574</v>
      </c>
      <c r="F110" s="104">
        <v>64465</v>
      </c>
      <c r="G110" s="104">
        <v>72800</v>
      </c>
      <c r="H110" s="104">
        <v>79910</v>
      </c>
      <c r="I110" s="104">
        <v>58703</v>
      </c>
      <c r="J110" s="104">
        <v>61229</v>
      </c>
      <c r="K110" s="104">
        <v>62248</v>
      </c>
      <c r="L110" s="104">
        <v>72563</v>
      </c>
      <c r="M110" s="104">
        <v>89080</v>
      </c>
      <c r="N110" s="104">
        <v>77558</v>
      </c>
      <c r="O110" s="104">
        <v>70807</v>
      </c>
      <c r="P110" s="104">
        <v>74222</v>
      </c>
      <c r="Q110" s="104">
        <v>69841</v>
      </c>
      <c r="R110" s="104">
        <v>54351</v>
      </c>
      <c r="S110" s="104">
        <v>41694</v>
      </c>
      <c r="T110" s="104">
        <v>33854</v>
      </c>
      <c r="U110" s="104">
        <v>21637</v>
      </c>
      <c r="V110" s="104">
        <v>9668</v>
      </c>
      <c r="W110" s="104">
        <v>2877</v>
      </c>
      <c r="X110" s="104">
        <v>435</v>
      </c>
      <c r="Y110" s="104">
        <v>36</v>
      </c>
      <c r="Z110" s="104">
        <v>773</v>
      </c>
    </row>
    <row r="111" spans="1:27">
      <c r="A111" s="99" t="str">
        <f t="shared" ref="A111:A192" si="8">B111&amp;C111</f>
        <v>和歌山県男</v>
      </c>
      <c r="B111" s="103" t="s">
        <v>56</v>
      </c>
      <c r="C111" s="102" t="s">
        <v>17</v>
      </c>
      <c r="D111" s="104">
        <v>510777</v>
      </c>
      <c r="E111" s="104">
        <v>28532</v>
      </c>
      <c r="F111" s="104">
        <v>32977</v>
      </c>
      <c r="G111" s="104">
        <v>37414</v>
      </c>
      <c r="H111" s="104">
        <v>40817</v>
      </c>
      <c r="I111" s="104">
        <v>26892</v>
      </c>
      <c r="J111" s="104">
        <v>28492</v>
      </c>
      <c r="K111" s="104">
        <v>30131</v>
      </c>
      <c r="L111" s="104">
        <v>35463</v>
      </c>
      <c r="M111" s="104">
        <v>43840</v>
      </c>
      <c r="N111" s="104">
        <v>37674</v>
      </c>
      <c r="O111" s="104">
        <v>34526</v>
      </c>
      <c r="P111" s="104">
        <v>35796</v>
      </c>
      <c r="Q111" s="104">
        <v>33438</v>
      </c>
      <c r="R111" s="104">
        <v>22837</v>
      </c>
      <c r="S111" s="104">
        <v>16820</v>
      </c>
      <c r="T111" s="104">
        <v>12857</v>
      </c>
      <c r="U111" s="104">
        <v>7752</v>
      </c>
      <c r="V111" s="104">
        <v>3127</v>
      </c>
      <c r="W111" s="104">
        <v>815</v>
      </c>
      <c r="X111" s="104">
        <v>108</v>
      </c>
      <c r="Y111" s="104">
        <v>8</v>
      </c>
      <c r="Z111" s="104">
        <v>461</v>
      </c>
      <c r="AA111" s="99" t="s">
        <v>232</v>
      </c>
    </row>
    <row r="112" spans="1:27">
      <c r="A112" s="99" t="str">
        <f t="shared" si="8"/>
        <v>和歌山県女</v>
      </c>
      <c r="B112" s="103" t="s">
        <v>56</v>
      </c>
      <c r="C112" s="102" t="s">
        <v>19</v>
      </c>
      <c r="D112" s="104">
        <v>563548</v>
      </c>
      <c r="E112" s="104">
        <v>27042</v>
      </c>
      <c r="F112" s="104">
        <v>31488</v>
      </c>
      <c r="G112" s="104">
        <v>35386</v>
      </c>
      <c r="H112" s="104">
        <v>39093</v>
      </c>
      <c r="I112" s="104">
        <v>31811</v>
      </c>
      <c r="J112" s="104">
        <v>32737</v>
      </c>
      <c r="K112" s="104">
        <v>32117</v>
      </c>
      <c r="L112" s="104">
        <v>37100</v>
      </c>
      <c r="M112" s="104">
        <v>45240</v>
      </c>
      <c r="N112" s="104">
        <v>39884</v>
      </c>
      <c r="O112" s="104">
        <v>36281</v>
      </c>
      <c r="P112" s="104">
        <v>38426</v>
      </c>
      <c r="Q112" s="104">
        <v>36403</v>
      </c>
      <c r="R112" s="104">
        <v>31514</v>
      </c>
      <c r="S112" s="104">
        <v>24874</v>
      </c>
      <c r="T112" s="104">
        <v>20997</v>
      </c>
      <c r="U112" s="104">
        <v>13885</v>
      </c>
      <c r="V112" s="104">
        <v>6541</v>
      </c>
      <c r="W112" s="104">
        <v>2062</v>
      </c>
      <c r="X112" s="104">
        <v>327</v>
      </c>
      <c r="Y112" s="104">
        <v>28</v>
      </c>
      <c r="Z112" s="104">
        <v>312</v>
      </c>
    </row>
    <row r="113" spans="1:27">
      <c r="A113" s="99" t="str">
        <f t="shared" ref="A113:A118" si="9">B113&amp;C113</f>
        <v>和歌山県市部総数</v>
      </c>
      <c r="B113" s="103" t="s">
        <v>58</v>
      </c>
      <c r="C113" s="102" t="s">
        <v>32</v>
      </c>
      <c r="D113" s="104">
        <v>809297</v>
      </c>
      <c r="E113" s="104">
        <v>42879</v>
      </c>
      <c r="F113" s="104">
        <v>48770</v>
      </c>
      <c r="G113" s="104">
        <v>55053</v>
      </c>
      <c r="H113" s="104">
        <v>61874</v>
      </c>
      <c r="I113" s="104">
        <v>46703</v>
      </c>
      <c r="J113" s="104">
        <v>48160</v>
      </c>
      <c r="K113" s="104">
        <v>48200</v>
      </c>
      <c r="L113" s="104">
        <v>55542</v>
      </c>
      <c r="M113" s="104">
        <v>69164</v>
      </c>
      <c r="N113" s="104">
        <v>60723</v>
      </c>
      <c r="O113" s="104">
        <v>53838</v>
      </c>
      <c r="P113" s="104">
        <v>54372</v>
      </c>
      <c r="Q113" s="104">
        <v>49626</v>
      </c>
      <c r="R113" s="104">
        <v>37721</v>
      </c>
      <c r="S113" s="104">
        <v>28881</v>
      </c>
      <c r="T113" s="104">
        <v>23586</v>
      </c>
      <c r="U113" s="104">
        <v>14785</v>
      </c>
      <c r="V113" s="104">
        <v>6470</v>
      </c>
      <c r="W113" s="104">
        <v>1889</v>
      </c>
      <c r="X113" s="104">
        <v>289</v>
      </c>
      <c r="Y113" s="104">
        <v>19</v>
      </c>
      <c r="Z113" s="104">
        <v>753</v>
      </c>
    </row>
    <row r="114" spans="1:27">
      <c r="A114" s="99" t="str">
        <f t="shared" si="9"/>
        <v>和歌山県市部男</v>
      </c>
      <c r="B114" s="103" t="s">
        <v>58</v>
      </c>
      <c r="C114" s="102" t="s">
        <v>17</v>
      </c>
      <c r="D114" s="104">
        <v>385213</v>
      </c>
      <c r="E114" s="104">
        <v>22070</v>
      </c>
      <c r="F114" s="104">
        <v>24891</v>
      </c>
      <c r="G114" s="104">
        <v>28286</v>
      </c>
      <c r="H114" s="104">
        <v>31378</v>
      </c>
      <c r="I114" s="104">
        <v>21141</v>
      </c>
      <c r="J114" s="104">
        <v>22352</v>
      </c>
      <c r="K114" s="104">
        <v>23345</v>
      </c>
      <c r="L114" s="104">
        <v>27088</v>
      </c>
      <c r="M114" s="104">
        <v>33906</v>
      </c>
      <c r="N114" s="104">
        <v>29715</v>
      </c>
      <c r="O114" s="104">
        <v>26428</v>
      </c>
      <c r="P114" s="104">
        <v>26245</v>
      </c>
      <c r="Q114" s="104">
        <v>23722</v>
      </c>
      <c r="R114" s="104">
        <v>15792</v>
      </c>
      <c r="S114" s="104">
        <v>11583</v>
      </c>
      <c r="T114" s="104">
        <v>8872</v>
      </c>
      <c r="U114" s="104">
        <v>5296</v>
      </c>
      <c r="V114" s="104">
        <v>2057</v>
      </c>
      <c r="W114" s="104">
        <v>527</v>
      </c>
      <c r="X114" s="104">
        <v>70</v>
      </c>
      <c r="Y114" s="104">
        <v>4</v>
      </c>
      <c r="Z114" s="104">
        <v>445</v>
      </c>
      <c r="AA114" s="99" t="s">
        <v>249</v>
      </c>
    </row>
    <row r="115" spans="1:27">
      <c r="A115" s="99" t="str">
        <f t="shared" si="9"/>
        <v>和歌山県市部女</v>
      </c>
      <c r="B115" s="103" t="s">
        <v>58</v>
      </c>
      <c r="C115" s="102" t="s">
        <v>19</v>
      </c>
      <c r="D115" s="104">
        <v>424084</v>
      </c>
      <c r="E115" s="104">
        <v>20809</v>
      </c>
      <c r="F115" s="104">
        <v>23879</v>
      </c>
      <c r="G115" s="104">
        <v>26767</v>
      </c>
      <c r="H115" s="104">
        <v>30496</v>
      </c>
      <c r="I115" s="104">
        <v>25562</v>
      </c>
      <c r="J115" s="104">
        <v>25808</v>
      </c>
      <c r="K115" s="104">
        <v>24855</v>
      </c>
      <c r="L115" s="104">
        <v>28454</v>
      </c>
      <c r="M115" s="104">
        <v>35258</v>
      </c>
      <c r="N115" s="104">
        <v>31008</v>
      </c>
      <c r="O115" s="104">
        <v>27410</v>
      </c>
      <c r="P115" s="104">
        <v>28127</v>
      </c>
      <c r="Q115" s="104">
        <v>25904</v>
      </c>
      <c r="R115" s="104">
        <v>21929</v>
      </c>
      <c r="S115" s="104">
        <v>17298</v>
      </c>
      <c r="T115" s="104">
        <v>14714</v>
      </c>
      <c r="U115" s="104">
        <v>9489</v>
      </c>
      <c r="V115" s="104">
        <v>4413</v>
      </c>
      <c r="W115" s="104">
        <v>1362</v>
      </c>
      <c r="X115" s="104">
        <v>219</v>
      </c>
      <c r="Y115" s="104">
        <v>15</v>
      </c>
      <c r="Z115" s="104">
        <v>308</v>
      </c>
    </row>
    <row r="116" spans="1:27">
      <c r="A116" s="99" t="str">
        <f t="shared" si="9"/>
        <v>和歌山県郡部総数</v>
      </c>
      <c r="B116" s="103" t="s">
        <v>59</v>
      </c>
      <c r="C116" s="102" t="s">
        <v>32</v>
      </c>
      <c r="D116" s="104">
        <v>265028</v>
      </c>
      <c r="E116" s="104">
        <v>12695</v>
      </c>
      <c r="F116" s="104">
        <v>15695</v>
      </c>
      <c r="G116" s="104">
        <v>17747</v>
      </c>
      <c r="H116" s="104">
        <v>18036</v>
      </c>
      <c r="I116" s="104">
        <v>12000</v>
      </c>
      <c r="J116" s="104">
        <v>13069</v>
      </c>
      <c r="K116" s="104">
        <v>14048</v>
      </c>
      <c r="L116" s="104">
        <v>17021</v>
      </c>
      <c r="M116" s="104">
        <v>19916</v>
      </c>
      <c r="N116" s="104">
        <v>16835</v>
      </c>
      <c r="O116" s="104">
        <v>16969</v>
      </c>
      <c r="P116" s="104">
        <v>19850</v>
      </c>
      <c r="Q116" s="104">
        <v>20215</v>
      </c>
      <c r="R116" s="104">
        <v>16630</v>
      </c>
      <c r="S116" s="104">
        <v>12813</v>
      </c>
      <c r="T116" s="104">
        <v>10268</v>
      </c>
      <c r="U116" s="104">
        <v>6852</v>
      </c>
      <c r="V116" s="104">
        <v>3198</v>
      </c>
      <c r="W116" s="104">
        <v>988</v>
      </c>
      <c r="X116" s="104">
        <v>146</v>
      </c>
      <c r="Y116" s="104">
        <v>17</v>
      </c>
      <c r="Z116" s="104">
        <v>20</v>
      </c>
    </row>
    <row r="117" spans="1:27">
      <c r="A117" s="99" t="str">
        <f t="shared" si="9"/>
        <v>和歌山県郡部男</v>
      </c>
      <c r="B117" s="103" t="s">
        <v>59</v>
      </c>
      <c r="C117" s="102" t="s">
        <v>17</v>
      </c>
      <c r="D117" s="104">
        <v>125564</v>
      </c>
      <c r="E117" s="104">
        <v>6462</v>
      </c>
      <c r="F117" s="104">
        <v>8086</v>
      </c>
      <c r="G117" s="104">
        <v>9128</v>
      </c>
      <c r="H117" s="104">
        <v>9439</v>
      </c>
      <c r="I117" s="104">
        <v>5751</v>
      </c>
      <c r="J117" s="104">
        <v>6140</v>
      </c>
      <c r="K117" s="104">
        <v>6786</v>
      </c>
      <c r="L117" s="104">
        <v>8375</v>
      </c>
      <c r="M117" s="104">
        <v>9934</v>
      </c>
      <c r="N117" s="104">
        <v>7959</v>
      </c>
      <c r="O117" s="104">
        <v>8098</v>
      </c>
      <c r="P117" s="104">
        <v>9551</v>
      </c>
      <c r="Q117" s="104">
        <v>9716</v>
      </c>
      <c r="R117" s="104">
        <v>7045</v>
      </c>
      <c r="S117" s="104">
        <v>5237</v>
      </c>
      <c r="T117" s="104">
        <v>3985</v>
      </c>
      <c r="U117" s="104">
        <v>2456</v>
      </c>
      <c r="V117" s="104">
        <v>1070</v>
      </c>
      <c r="W117" s="104">
        <v>288</v>
      </c>
      <c r="X117" s="104">
        <v>38</v>
      </c>
      <c r="Y117" s="104">
        <v>4</v>
      </c>
      <c r="Z117" s="104">
        <v>16</v>
      </c>
      <c r="AA117" s="99" t="s">
        <v>250</v>
      </c>
    </row>
    <row r="118" spans="1:27">
      <c r="A118" s="99" t="str">
        <f t="shared" si="9"/>
        <v>和歌山県郡部女</v>
      </c>
      <c r="B118" s="103" t="s">
        <v>59</v>
      </c>
      <c r="C118" s="102" t="s">
        <v>19</v>
      </c>
      <c r="D118" s="104">
        <v>139464</v>
      </c>
      <c r="E118" s="104">
        <v>6233</v>
      </c>
      <c r="F118" s="104">
        <v>7609</v>
      </c>
      <c r="G118" s="104">
        <v>8619</v>
      </c>
      <c r="H118" s="104">
        <v>8597</v>
      </c>
      <c r="I118" s="104">
        <v>6249</v>
      </c>
      <c r="J118" s="104">
        <v>6929</v>
      </c>
      <c r="K118" s="104">
        <v>7262</v>
      </c>
      <c r="L118" s="104">
        <v>8646</v>
      </c>
      <c r="M118" s="104">
        <v>9982</v>
      </c>
      <c r="N118" s="104">
        <v>8876</v>
      </c>
      <c r="O118" s="104">
        <v>8871</v>
      </c>
      <c r="P118" s="104">
        <v>10299</v>
      </c>
      <c r="Q118" s="104">
        <v>10499</v>
      </c>
      <c r="R118" s="104">
        <v>9585</v>
      </c>
      <c r="S118" s="104">
        <v>7576</v>
      </c>
      <c r="T118" s="104">
        <v>6283</v>
      </c>
      <c r="U118" s="104">
        <v>4396</v>
      </c>
      <c r="V118" s="104">
        <v>2128</v>
      </c>
      <c r="W118" s="104">
        <v>700</v>
      </c>
      <c r="X118" s="104">
        <v>108</v>
      </c>
      <c r="Y118" s="104">
        <v>13</v>
      </c>
      <c r="Z118" s="104">
        <v>4</v>
      </c>
    </row>
    <row r="119" spans="1:27">
      <c r="A119" s="99" t="str">
        <f t="shared" si="8"/>
        <v>和歌山市総数</v>
      </c>
      <c r="B119" s="103" t="s">
        <v>60</v>
      </c>
      <c r="C119" s="102" t="s">
        <v>32</v>
      </c>
      <c r="D119" s="104">
        <v>396553</v>
      </c>
      <c r="E119" s="104">
        <v>20763</v>
      </c>
      <c r="F119" s="104">
        <v>23170</v>
      </c>
      <c r="G119" s="104">
        <v>26087</v>
      </c>
      <c r="H119" s="104">
        <v>31480</v>
      </c>
      <c r="I119" s="104">
        <v>25951</v>
      </c>
      <c r="J119" s="104">
        <v>25208</v>
      </c>
      <c r="K119" s="104">
        <v>23748</v>
      </c>
      <c r="L119" s="104">
        <v>26935</v>
      </c>
      <c r="M119" s="104">
        <v>34880</v>
      </c>
      <c r="N119" s="104">
        <v>31689</v>
      </c>
      <c r="O119" s="104">
        <v>27513</v>
      </c>
      <c r="P119" s="104">
        <v>26193</v>
      </c>
      <c r="Q119" s="104">
        <v>22764</v>
      </c>
      <c r="R119" s="104">
        <v>16681</v>
      </c>
      <c r="S119" s="104">
        <v>12667</v>
      </c>
      <c r="T119" s="104">
        <v>10302</v>
      </c>
      <c r="U119" s="104">
        <v>6437</v>
      </c>
      <c r="V119" s="104">
        <v>2650</v>
      </c>
      <c r="W119" s="104">
        <v>788</v>
      </c>
      <c r="X119" s="104">
        <v>106</v>
      </c>
      <c r="Y119" s="104">
        <v>9</v>
      </c>
      <c r="Z119" s="104">
        <v>532</v>
      </c>
    </row>
    <row r="120" spans="1:27">
      <c r="A120" s="99" t="str">
        <f t="shared" si="8"/>
        <v>和歌山市男</v>
      </c>
      <c r="B120" s="103" t="s">
        <v>60</v>
      </c>
      <c r="C120" s="102" t="s">
        <v>17</v>
      </c>
      <c r="D120" s="104">
        <v>188886</v>
      </c>
      <c r="E120" s="104">
        <v>10610</v>
      </c>
      <c r="F120" s="104">
        <v>11778</v>
      </c>
      <c r="G120" s="104">
        <v>13397</v>
      </c>
      <c r="H120" s="104">
        <v>15958</v>
      </c>
      <c r="I120" s="104">
        <v>11934</v>
      </c>
      <c r="J120" s="104">
        <v>11853</v>
      </c>
      <c r="K120" s="104">
        <v>11641</v>
      </c>
      <c r="L120" s="104">
        <v>13010</v>
      </c>
      <c r="M120" s="104">
        <v>16845</v>
      </c>
      <c r="N120" s="104">
        <v>15492</v>
      </c>
      <c r="O120" s="104">
        <v>13576</v>
      </c>
      <c r="P120" s="104">
        <v>12579</v>
      </c>
      <c r="Q120" s="104">
        <v>10917</v>
      </c>
      <c r="R120" s="104">
        <v>6941</v>
      </c>
      <c r="S120" s="104">
        <v>4924</v>
      </c>
      <c r="T120" s="104">
        <v>3839</v>
      </c>
      <c r="U120" s="104">
        <v>2247</v>
      </c>
      <c r="V120" s="104">
        <v>793</v>
      </c>
      <c r="W120" s="104">
        <v>208</v>
      </c>
      <c r="X120" s="104">
        <v>21</v>
      </c>
      <c r="Y120" s="104">
        <v>2</v>
      </c>
      <c r="Z120" s="104">
        <v>321</v>
      </c>
      <c r="AA120" s="99" t="s">
        <v>233</v>
      </c>
    </row>
    <row r="121" spans="1:27">
      <c r="A121" s="99" t="str">
        <f t="shared" si="8"/>
        <v>和歌山市女</v>
      </c>
      <c r="B121" s="103" t="s">
        <v>60</v>
      </c>
      <c r="C121" s="102" t="s">
        <v>19</v>
      </c>
      <c r="D121" s="104">
        <v>207667</v>
      </c>
      <c r="E121" s="104">
        <v>10153</v>
      </c>
      <c r="F121" s="104">
        <v>11392</v>
      </c>
      <c r="G121" s="104">
        <v>12690</v>
      </c>
      <c r="H121" s="104">
        <v>15522</v>
      </c>
      <c r="I121" s="104">
        <v>14017</v>
      </c>
      <c r="J121" s="104">
        <v>13355</v>
      </c>
      <c r="K121" s="104">
        <v>12107</v>
      </c>
      <c r="L121" s="104">
        <v>13925</v>
      </c>
      <c r="M121" s="104">
        <v>18035</v>
      </c>
      <c r="N121" s="104">
        <v>16197</v>
      </c>
      <c r="O121" s="104">
        <v>13937</v>
      </c>
      <c r="P121" s="104">
        <v>13614</v>
      </c>
      <c r="Q121" s="104">
        <v>11847</v>
      </c>
      <c r="R121" s="104">
        <v>9740</v>
      </c>
      <c r="S121" s="104">
        <v>7743</v>
      </c>
      <c r="T121" s="104">
        <v>6463</v>
      </c>
      <c r="U121" s="104">
        <v>4190</v>
      </c>
      <c r="V121" s="104">
        <v>1857</v>
      </c>
      <c r="W121" s="104">
        <v>580</v>
      </c>
      <c r="X121" s="104">
        <v>85</v>
      </c>
      <c r="Y121" s="104">
        <v>7</v>
      </c>
      <c r="Z121" s="104">
        <v>211</v>
      </c>
    </row>
    <row r="122" spans="1:27">
      <c r="A122" s="99" t="str">
        <f t="shared" si="8"/>
        <v>海南市総数</v>
      </c>
      <c r="B122" s="103" t="s">
        <v>61</v>
      </c>
      <c r="C122" s="102" t="s">
        <v>32</v>
      </c>
      <c r="D122" s="104">
        <v>64390</v>
      </c>
      <c r="E122" s="104">
        <v>2997</v>
      </c>
      <c r="F122" s="104">
        <v>3507</v>
      </c>
      <c r="G122" s="104">
        <v>4058</v>
      </c>
      <c r="H122" s="104">
        <v>4488</v>
      </c>
      <c r="I122" s="104">
        <v>3484</v>
      </c>
      <c r="J122" s="104">
        <v>3549</v>
      </c>
      <c r="K122" s="104">
        <v>3527</v>
      </c>
      <c r="L122" s="104">
        <v>4080</v>
      </c>
      <c r="M122" s="104">
        <v>5232</v>
      </c>
      <c r="N122" s="104">
        <v>4675</v>
      </c>
      <c r="O122" s="104">
        <v>4303</v>
      </c>
      <c r="P122" s="104">
        <v>4880</v>
      </c>
      <c r="Q122" s="104">
        <v>4639</v>
      </c>
      <c r="R122" s="104">
        <v>3527</v>
      </c>
      <c r="S122" s="104">
        <v>2750</v>
      </c>
      <c r="T122" s="104">
        <v>2293</v>
      </c>
      <c r="U122" s="104">
        <v>1462</v>
      </c>
      <c r="V122" s="104">
        <v>694</v>
      </c>
      <c r="W122" s="104">
        <v>205</v>
      </c>
      <c r="X122" s="104">
        <v>35</v>
      </c>
      <c r="Y122" s="104">
        <v>3</v>
      </c>
      <c r="Z122" s="104">
        <v>2</v>
      </c>
    </row>
    <row r="123" spans="1:27">
      <c r="A123" s="99" t="str">
        <f t="shared" si="8"/>
        <v>海南市男</v>
      </c>
      <c r="B123" s="103" t="s">
        <v>61</v>
      </c>
      <c r="C123" s="102" t="s">
        <v>17</v>
      </c>
      <c r="D123" s="104">
        <v>30229</v>
      </c>
      <c r="E123" s="104">
        <v>1532</v>
      </c>
      <c r="F123" s="104">
        <v>1796</v>
      </c>
      <c r="G123" s="104">
        <v>2097</v>
      </c>
      <c r="H123" s="104">
        <v>2206</v>
      </c>
      <c r="I123" s="104">
        <v>1501</v>
      </c>
      <c r="J123" s="104">
        <v>1656</v>
      </c>
      <c r="K123" s="104">
        <v>1686</v>
      </c>
      <c r="L123" s="104">
        <v>1984</v>
      </c>
      <c r="M123" s="104">
        <v>2576</v>
      </c>
      <c r="N123" s="104">
        <v>2241</v>
      </c>
      <c r="O123" s="104">
        <v>2020</v>
      </c>
      <c r="P123" s="104">
        <v>2390</v>
      </c>
      <c r="Q123" s="104">
        <v>2229</v>
      </c>
      <c r="R123" s="104">
        <v>1513</v>
      </c>
      <c r="S123" s="104">
        <v>1134</v>
      </c>
      <c r="T123" s="104">
        <v>853</v>
      </c>
      <c r="U123" s="104">
        <v>527</v>
      </c>
      <c r="V123" s="104">
        <v>219</v>
      </c>
      <c r="W123" s="104">
        <v>57</v>
      </c>
      <c r="X123" s="104">
        <v>10</v>
      </c>
      <c r="Y123" s="104">
        <v>1</v>
      </c>
      <c r="Z123" s="104">
        <v>1</v>
      </c>
      <c r="AA123" s="99" t="s">
        <v>234</v>
      </c>
    </row>
    <row r="124" spans="1:27">
      <c r="A124" s="99" t="str">
        <f t="shared" si="8"/>
        <v>海南市女</v>
      </c>
      <c r="B124" s="103" t="s">
        <v>61</v>
      </c>
      <c r="C124" s="102" t="s">
        <v>19</v>
      </c>
      <c r="D124" s="104">
        <v>34161</v>
      </c>
      <c r="E124" s="104">
        <v>1465</v>
      </c>
      <c r="F124" s="104">
        <v>1711</v>
      </c>
      <c r="G124" s="104">
        <v>1961</v>
      </c>
      <c r="H124" s="104">
        <v>2282</v>
      </c>
      <c r="I124" s="104">
        <v>1983</v>
      </c>
      <c r="J124" s="104">
        <v>1893</v>
      </c>
      <c r="K124" s="104">
        <v>1841</v>
      </c>
      <c r="L124" s="104">
        <v>2096</v>
      </c>
      <c r="M124" s="104">
        <v>2656</v>
      </c>
      <c r="N124" s="104">
        <v>2434</v>
      </c>
      <c r="O124" s="104">
        <v>2283</v>
      </c>
      <c r="P124" s="104">
        <v>2490</v>
      </c>
      <c r="Q124" s="104">
        <v>2410</v>
      </c>
      <c r="R124" s="104">
        <v>2014</v>
      </c>
      <c r="S124" s="104">
        <v>1616</v>
      </c>
      <c r="T124" s="104">
        <v>1440</v>
      </c>
      <c r="U124" s="104">
        <v>935</v>
      </c>
      <c r="V124" s="104">
        <v>475</v>
      </c>
      <c r="W124" s="104">
        <v>148</v>
      </c>
      <c r="X124" s="104">
        <v>25</v>
      </c>
      <c r="Y124" s="104">
        <v>2</v>
      </c>
      <c r="Z124" s="104">
        <v>1</v>
      </c>
    </row>
    <row r="125" spans="1:27">
      <c r="A125" s="99" t="str">
        <f t="shared" si="8"/>
        <v>橋本市総数</v>
      </c>
      <c r="B125" s="103" t="s">
        <v>62</v>
      </c>
      <c r="C125" s="102" t="s">
        <v>32</v>
      </c>
      <c r="D125" s="104">
        <v>62156</v>
      </c>
      <c r="E125" s="104">
        <v>3536</v>
      </c>
      <c r="F125" s="104">
        <v>4220</v>
      </c>
      <c r="G125" s="104">
        <v>4588</v>
      </c>
      <c r="H125" s="104">
        <v>4895</v>
      </c>
      <c r="I125" s="104">
        <v>3475</v>
      </c>
      <c r="J125" s="104">
        <v>3342</v>
      </c>
      <c r="K125" s="104">
        <v>3880</v>
      </c>
      <c r="L125" s="104">
        <v>4662</v>
      </c>
      <c r="M125" s="104">
        <v>5380</v>
      </c>
      <c r="N125" s="104">
        <v>4459</v>
      </c>
      <c r="O125" s="104">
        <v>3855</v>
      </c>
      <c r="P125" s="104">
        <v>3806</v>
      </c>
      <c r="Q125" s="104">
        <v>3688</v>
      </c>
      <c r="R125" s="104">
        <v>2751</v>
      </c>
      <c r="S125" s="104">
        <v>2130</v>
      </c>
      <c r="T125" s="104">
        <v>1809</v>
      </c>
      <c r="U125" s="104">
        <v>1065</v>
      </c>
      <c r="V125" s="104">
        <v>456</v>
      </c>
      <c r="W125" s="104">
        <v>133</v>
      </c>
      <c r="X125" s="104">
        <v>25</v>
      </c>
      <c r="Y125" s="104">
        <v>1</v>
      </c>
      <c r="Z125" s="104">
        <v>0</v>
      </c>
    </row>
    <row r="126" spans="1:27">
      <c r="A126" s="99" t="str">
        <f t="shared" si="8"/>
        <v>橋本市男</v>
      </c>
      <c r="B126" s="103" t="s">
        <v>62</v>
      </c>
      <c r="C126" s="102" t="s">
        <v>17</v>
      </c>
      <c r="D126" s="104">
        <v>29779</v>
      </c>
      <c r="E126" s="104">
        <v>1847</v>
      </c>
      <c r="F126" s="104">
        <v>2173</v>
      </c>
      <c r="G126" s="104">
        <v>2399</v>
      </c>
      <c r="H126" s="104">
        <v>2421</v>
      </c>
      <c r="I126" s="104">
        <v>1594</v>
      </c>
      <c r="J126" s="104">
        <v>1501</v>
      </c>
      <c r="K126" s="104">
        <v>1813</v>
      </c>
      <c r="L126" s="104">
        <v>2316</v>
      </c>
      <c r="M126" s="104">
        <v>2675</v>
      </c>
      <c r="N126" s="104">
        <v>2271</v>
      </c>
      <c r="O126" s="104">
        <v>1940</v>
      </c>
      <c r="P126" s="104">
        <v>1799</v>
      </c>
      <c r="Q126" s="104">
        <v>1736</v>
      </c>
      <c r="R126" s="104">
        <v>1179</v>
      </c>
      <c r="S126" s="104">
        <v>841</v>
      </c>
      <c r="T126" s="104">
        <v>699</v>
      </c>
      <c r="U126" s="104">
        <v>380</v>
      </c>
      <c r="V126" s="104">
        <v>154</v>
      </c>
      <c r="W126" s="104">
        <v>36</v>
      </c>
      <c r="X126" s="104">
        <v>5</v>
      </c>
      <c r="Y126" s="104">
        <v>0</v>
      </c>
      <c r="Z126" s="104">
        <v>0</v>
      </c>
      <c r="AA126" s="99" t="s">
        <v>235</v>
      </c>
    </row>
    <row r="127" spans="1:27">
      <c r="A127" s="99" t="str">
        <f t="shared" si="8"/>
        <v>橋本市女</v>
      </c>
      <c r="B127" s="103" t="s">
        <v>62</v>
      </c>
      <c r="C127" s="102" t="s">
        <v>19</v>
      </c>
      <c r="D127" s="104">
        <v>32377</v>
      </c>
      <c r="E127" s="104">
        <v>1689</v>
      </c>
      <c r="F127" s="104">
        <v>2047</v>
      </c>
      <c r="G127" s="104">
        <v>2189</v>
      </c>
      <c r="H127" s="104">
        <v>2474</v>
      </c>
      <c r="I127" s="104">
        <v>1881</v>
      </c>
      <c r="J127" s="104">
        <v>1841</v>
      </c>
      <c r="K127" s="104">
        <v>2067</v>
      </c>
      <c r="L127" s="104">
        <v>2346</v>
      </c>
      <c r="M127" s="104">
        <v>2705</v>
      </c>
      <c r="N127" s="104">
        <v>2188</v>
      </c>
      <c r="O127" s="104">
        <v>1915</v>
      </c>
      <c r="P127" s="104">
        <v>2007</v>
      </c>
      <c r="Q127" s="104">
        <v>1952</v>
      </c>
      <c r="R127" s="104">
        <v>1572</v>
      </c>
      <c r="S127" s="104">
        <v>1289</v>
      </c>
      <c r="T127" s="104">
        <v>1110</v>
      </c>
      <c r="U127" s="104">
        <v>685</v>
      </c>
      <c r="V127" s="104">
        <v>302</v>
      </c>
      <c r="W127" s="104">
        <v>97</v>
      </c>
      <c r="X127" s="104">
        <v>20</v>
      </c>
      <c r="Y127" s="104">
        <v>1</v>
      </c>
      <c r="Z127" s="104">
        <v>0</v>
      </c>
    </row>
    <row r="128" spans="1:27">
      <c r="A128" s="99" t="str">
        <f t="shared" si="8"/>
        <v>有田市総数</v>
      </c>
      <c r="B128" s="103" t="s">
        <v>63</v>
      </c>
      <c r="C128" s="102" t="s">
        <v>32</v>
      </c>
      <c r="D128" s="104">
        <v>34810</v>
      </c>
      <c r="E128" s="104">
        <v>1899</v>
      </c>
      <c r="F128" s="104">
        <v>2213</v>
      </c>
      <c r="G128" s="104">
        <v>2457</v>
      </c>
      <c r="H128" s="104">
        <v>2595</v>
      </c>
      <c r="I128" s="104">
        <v>1950</v>
      </c>
      <c r="J128" s="104">
        <v>2019</v>
      </c>
      <c r="K128" s="104">
        <v>1949</v>
      </c>
      <c r="L128" s="104">
        <v>2404</v>
      </c>
      <c r="M128" s="104">
        <v>2942</v>
      </c>
      <c r="N128" s="104">
        <v>2431</v>
      </c>
      <c r="O128" s="104">
        <v>2270</v>
      </c>
      <c r="P128" s="104">
        <v>2379</v>
      </c>
      <c r="Q128" s="104">
        <v>2103</v>
      </c>
      <c r="R128" s="104">
        <v>1677</v>
      </c>
      <c r="S128" s="104">
        <v>1328</v>
      </c>
      <c r="T128" s="104">
        <v>1059</v>
      </c>
      <c r="U128" s="104">
        <v>701</v>
      </c>
      <c r="V128" s="104">
        <v>335</v>
      </c>
      <c r="W128" s="104">
        <v>86</v>
      </c>
      <c r="X128" s="104">
        <v>11</v>
      </c>
      <c r="Y128" s="104">
        <v>2</v>
      </c>
      <c r="Z128" s="104">
        <v>0</v>
      </c>
    </row>
    <row r="129" spans="1:27">
      <c r="A129" s="99" t="str">
        <f t="shared" si="8"/>
        <v>有田市男</v>
      </c>
      <c r="B129" s="103" t="s">
        <v>63</v>
      </c>
      <c r="C129" s="102" t="s">
        <v>17</v>
      </c>
      <c r="D129" s="104">
        <v>16518</v>
      </c>
      <c r="E129" s="104">
        <v>993</v>
      </c>
      <c r="F129" s="104">
        <v>1076</v>
      </c>
      <c r="G129" s="104">
        <v>1274</v>
      </c>
      <c r="H129" s="104">
        <v>1290</v>
      </c>
      <c r="I129" s="104">
        <v>872</v>
      </c>
      <c r="J129" s="104">
        <v>953</v>
      </c>
      <c r="K129" s="104">
        <v>943</v>
      </c>
      <c r="L129" s="104">
        <v>1186</v>
      </c>
      <c r="M129" s="104">
        <v>1478</v>
      </c>
      <c r="N129" s="104">
        <v>1198</v>
      </c>
      <c r="O129" s="104">
        <v>1095</v>
      </c>
      <c r="P129" s="104">
        <v>1146</v>
      </c>
      <c r="Q129" s="104">
        <v>1008</v>
      </c>
      <c r="R129" s="104">
        <v>684</v>
      </c>
      <c r="S129" s="104">
        <v>557</v>
      </c>
      <c r="T129" s="104">
        <v>377</v>
      </c>
      <c r="U129" s="104">
        <v>258</v>
      </c>
      <c r="V129" s="104">
        <v>99</v>
      </c>
      <c r="W129" s="104">
        <v>26</v>
      </c>
      <c r="X129" s="104">
        <v>4</v>
      </c>
      <c r="Y129" s="104">
        <v>1</v>
      </c>
      <c r="Z129" s="104">
        <v>0</v>
      </c>
      <c r="AA129" s="99" t="s">
        <v>236</v>
      </c>
    </row>
    <row r="130" spans="1:27">
      <c r="A130" s="99" t="str">
        <f t="shared" si="8"/>
        <v>有田市女</v>
      </c>
      <c r="B130" s="103" t="s">
        <v>63</v>
      </c>
      <c r="C130" s="102" t="s">
        <v>19</v>
      </c>
      <c r="D130" s="104">
        <v>18292</v>
      </c>
      <c r="E130" s="104">
        <v>906</v>
      </c>
      <c r="F130" s="104">
        <v>1137</v>
      </c>
      <c r="G130" s="104">
        <v>1183</v>
      </c>
      <c r="H130" s="104">
        <v>1305</v>
      </c>
      <c r="I130" s="104">
        <v>1078</v>
      </c>
      <c r="J130" s="104">
        <v>1066</v>
      </c>
      <c r="K130" s="104">
        <v>1006</v>
      </c>
      <c r="L130" s="104">
        <v>1218</v>
      </c>
      <c r="M130" s="104">
        <v>1464</v>
      </c>
      <c r="N130" s="104">
        <v>1233</v>
      </c>
      <c r="O130" s="104">
        <v>1175</v>
      </c>
      <c r="P130" s="104">
        <v>1233</v>
      </c>
      <c r="Q130" s="104">
        <v>1095</v>
      </c>
      <c r="R130" s="104">
        <v>993</v>
      </c>
      <c r="S130" s="104">
        <v>771</v>
      </c>
      <c r="T130" s="104">
        <v>682</v>
      </c>
      <c r="U130" s="104">
        <v>443</v>
      </c>
      <c r="V130" s="104">
        <v>236</v>
      </c>
      <c r="W130" s="104">
        <v>60</v>
      </c>
      <c r="X130" s="104">
        <v>7</v>
      </c>
      <c r="Y130" s="104">
        <v>1</v>
      </c>
      <c r="Z130" s="104">
        <v>0</v>
      </c>
    </row>
    <row r="131" spans="1:27">
      <c r="A131" s="99" t="str">
        <f t="shared" si="8"/>
        <v>御坊市総数</v>
      </c>
      <c r="B131" s="103" t="s">
        <v>64</v>
      </c>
      <c r="C131" s="102" t="s">
        <v>32</v>
      </c>
      <c r="D131" s="104">
        <v>29133</v>
      </c>
      <c r="E131" s="104">
        <v>1541</v>
      </c>
      <c r="F131" s="104">
        <v>1754</v>
      </c>
      <c r="G131" s="104">
        <v>1918</v>
      </c>
      <c r="H131" s="104">
        <v>2577</v>
      </c>
      <c r="I131" s="104">
        <v>1453</v>
      </c>
      <c r="J131" s="104">
        <v>1588</v>
      </c>
      <c r="K131" s="104">
        <v>1660</v>
      </c>
      <c r="L131" s="104">
        <v>1889</v>
      </c>
      <c r="M131" s="104">
        <v>2212</v>
      </c>
      <c r="N131" s="104">
        <v>1900</v>
      </c>
      <c r="O131" s="104">
        <v>1861</v>
      </c>
      <c r="P131" s="104">
        <v>2152</v>
      </c>
      <c r="Q131" s="104">
        <v>2042</v>
      </c>
      <c r="R131" s="104">
        <v>1559</v>
      </c>
      <c r="S131" s="104">
        <v>1200</v>
      </c>
      <c r="T131" s="104">
        <v>906</v>
      </c>
      <c r="U131" s="104">
        <v>563</v>
      </c>
      <c r="V131" s="104">
        <v>264</v>
      </c>
      <c r="W131" s="104">
        <v>82</v>
      </c>
      <c r="X131" s="104">
        <v>12</v>
      </c>
      <c r="Y131" s="104">
        <v>0</v>
      </c>
      <c r="Z131" s="104">
        <v>0</v>
      </c>
    </row>
    <row r="132" spans="1:27">
      <c r="A132" s="99" t="str">
        <f t="shared" si="8"/>
        <v>御坊市男</v>
      </c>
      <c r="B132" s="103" t="s">
        <v>64</v>
      </c>
      <c r="C132" s="102" t="s">
        <v>17</v>
      </c>
      <c r="D132" s="104">
        <v>14196</v>
      </c>
      <c r="E132" s="104">
        <v>812</v>
      </c>
      <c r="F132" s="104">
        <v>885</v>
      </c>
      <c r="G132" s="104">
        <v>982</v>
      </c>
      <c r="H132" s="104">
        <v>1590</v>
      </c>
      <c r="I132" s="104">
        <v>675</v>
      </c>
      <c r="J132" s="104">
        <v>735</v>
      </c>
      <c r="K132" s="104">
        <v>824</v>
      </c>
      <c r="L132" s="104">
        <v>939</v>
      </c>
      <c r="M132" s="104">
        <v>1108</v>
      </c>
      <c r="N132" s="104">
        <v>929</v>
      </c>
      <c r="O132" s="104">
        <v>889</v>
      </c>
      <c r="P132" s="104">
        <v>1049</v>
      </c>
      <c r="Q132" s="104">
        <v>966</v>
      </c>
      <c r="R132" s="104">
        <v>629</v>
      </c>
      <c r="S132" s="104">
        <v>520</v>
      </c>
      <c r="T132" s="104">
        <v>357</v>
      </c>
      <c r="U132" s="104">
        <v>190</v>
      </c>
      <c r="V132" s="104">
        <v>88</v>
      </c>
      <c r="W132" s="104">
        <v>26</v>
      </c>
      <c r="X132" s="104">
        <v>3</v>
      </c>
      <c r="Y132" s="104">
        <v>0</v>
      </c>
      <c r="Z132" s="104">
        <v>0</v>
      </c>
      <c r="AA132" s="99" t="s">
        <v>237</v>
      </c>
    </row>
    <row r="133" spans="1:27">
      <c r="A133" s="99" t="str">
        <f t="shared" si="8"/>
        <v>御坊市女</v>
      </c>
      <c r="B133" s="103" t="s">
        <v>64</v>
      </c>
      <c r="C133" s="102" t="s">
        <v>19</v>
      </c>
      <c r="D133" s="104">
        <v>14937</v>
      </c>
      <c r="E133" s="104">
        <v>729</v>
      </c>
      <c r="F133" s="104">
        <v>869</v>
      </c>
      <c r="G133" s="104">
        <v>936</v>
      </c>
      <c r="H133" s="104">
        <v>987</v>
      </c>
      <c r="I133" s="104">
        <v>778</v>
      </c>
      <c r="J133" s="104">
        <v>853</v>
      </c>
      <c r="K133" s="104">
        <v>836</v>
      </c>
      <c r="L133" s="104">
        <v>950</v>
      </c>
      <c r="M133" s="104">
        <v>1104</v>
      </c>
      <c r="N133" s="104">
        <v>971</v>
      </c>
      <c r="O133" s="104">
        <v>972</v>
      </c>
      <c r="P133" s="104">
        <v>1103</v>
      </c>
      <c r="Q133" s="104">
        <v>1076</v>
      </c>
      <c r="R133" s="104">
        <v>930</v>
      </c>
      <c r="S133" s="104">
        <v>680</v>
      </c>
      <c r="T133" s="104">
        <v>549</v>
      </c>
      <c r="U133" s="104">
        <v>373</v>
      </c>
      <c r="V133" s="104">
        <v>176</v>
      </c>
      <c r="W133" s="104">
        <v>56</v>
      </c>
      <c r="X133" s="104">
        <v>9</v>
      </c>
      <c r="Y133" s="104">
        <v>0</v>
      </c>
      <c r="Z133" s="104">
        <v>0</v>
      </c>
    </row>
    <row r="134" spans="1:27">
      <c r="A134" s="99" t="str">
        <f t="shared" si="8"/>
        <v>田辺市総数</v>
      </c>
      <c r="B134" s="103" t="s">
        <v>65</v>
      </c>
      <c r="C134" s="102" t="s">
        <v>32</v>
      </c>
      <c r="D134" s="104">
        <v>86143</v>
      </c>
      <c r="E134" s="104">
        <v>4823</v>
      </c>
      <c r="F134" s="104">
        <v>5350</v>
      </c>
      <c r="G134" s="104">
        <v>6126</v>
      </c>
      <c r="H134" s="104">
        <v>5965</v>
      </c>
      <c r="I134" s="104">
        <v>3807</v>
      </c>
      <c r="J134" s="104">
        <v>4997</v>
      </c>
      <c r="K134" s="104">
        <v>5173</v>
      </c>
      <c r="L134" s="104">
        <v>5623</v>
      </c>
      <c r="M134" s="104">
        <v>6654</v>
      </c>
      <c r="N134" s="104">
        <v>5868</v>
      </c>
      <c r="O134" s="104">
        <v>5534</v>
      </c>
      <c r="P134" s="104">
        <v>6162</v>
      </c>
      <c r="Q134" s="104">
        <v>5816</v>
      </c>
      <c r="R134" s="104">
        <v>4751</v>
      </c>
      <c r="S134" s="104">
        <v>3571</v>
      </c>
      <c r="T134" s="104">
        <v>2841</v>
      </c>
      <c r="U134" s="104">
        <v>1829</v>
      </c>
      <c r="V134" s="104">
        <v>881</v>
      </c>
      <c r="W134" s="104">
        <v>262</v>
      </c>
      <c r="X134" s="104">
        <v>48</v>
      </c>
      <c r="Y134" s="104">
        <v>2</v>
      </c>
      <c r="Z134" s="104">
        <v>60</v>
      </c>
    </row>
    <row r="135" spans="1:27">
      <c r="A135" s="99" t="str">
        <f t="shared" si="8"/>
        <v>田辺市男</v>
      </c>
      <c r="B135" s="103" t="s">
        <v>65</v>
      </c>
      <c r="C135" s="102" t="s">
        <v>17</v>
      </c>
      <c r="D135" s="104">
        <v>40896</v>
      </c>
      <c r="E135" s="104">
        <v>2506</v>
      </c>
      <c r="F135" s="104">
        <v>2765</v>
      </c>
      <c r="G135" s="104">
        <v>3154</v>
      </c>
      <c r="H135" s="104">
        <v>2967</v>
      </c>
      <c r="I135" s="104">
        <v>1601</v>
      </c>
      <c r="J135" s="104">
        <v>2285</v>
      </c>
      <c r="K135" s="104">
        <v>2541</v>
      </c>
      <c r="L135" s="104">
        <v>2735</v>
      </c>
      <c r="M135" s="104">
        <v>3304</v>
      </c>
      <c r="N135" s="104">
        <v>2786</v>
      </c>
      <c r="O135" s="104">
        <v>2674</v>
      </c>
      <c r="P135" s="104">
        <v>3073</v>
      </c>
      <c r="Q135" s="104">
        <v>2802</v>
      </c>
      <c r="R135" s="104">
        <v>1998</v>
      </c>
      <c r="S135" s="104">
        <v>1484</v>
      </c>
      <c r="T135" s="104">
        <v>1078</v>
      </c>
      <c r="U135" s="104">
        <v>692</v>
      </c>
      <c r="V135" s="104">
        <v>327</v>
      </c>
      <c r="W135" s="104">
        <v>75</v>
      </c>
      <c r="X135" s="104">
        <v>13</v>
      </c>
      <c r="Y135" s="104">
        <v>0</v>
      </c>
      <c r="Z135" s="104">
        <v>36</v>
      </c>
      <c r="AA135" s="99" t="s">
        <v>238</v>
      </c>
    </row>
    <row r="136" spans="1:27">
      <c r="A136" s="99" t="str">
        <f t="shared" si="8"/>
        <v>田辺市女</v>
      </c>
      <c r="B136" s="103" t="s">
        <v>65</v>
      </c>
      <c r="C136" s="102" t="s">
        <v>19</v>
      </c>
      <c r="D136" s="104">
        <v>45247</v>
      </c>
      <c r="E136" s="104">
        <v>2317</v>
      </c>
      <c r="F136" s="104">
        <v>2585</v>
      </c>
      <c r="G136" s="104">
        <v>2972</v>
      </c>
      <c r="H136" s="104">
        <v>2998</v>
      </c>
      <c r="I136" s="104">
        <v>2206</v>
      </c>
      <c r="J136" s="104">
        <v>2712</v>
      </c>
      <c r="K136" s="104">
        <v>2632</v>
      </c>
      <c r="L136" s="104">
        <v>2888</v>
      </c>
      <c r="M136" s="104">
        <v>3350</v>
      </c>
      <c r="N136" s="104">
        <v>3082</v>
      </c>
      <c r="O136" s="104">
        <v>2860</v>
      </c>
      <c r="P136" s="104">
        <v>3089</v>
      </c>
      <c r="Q136" s="104">
        <v>3014</v>
      </c>
      <c r="R136" s="104">
        <v>2753</v>
      </c>
      <c r="S136" s="104">
        <v>2087</v>
      </c>
      <c r="T136" s="104">
        <v>1763</v>
      </c>
      <c r="U136" s="104">
        <v>1137</v>
      </c>
      <c r="V136" s="104">
        <v>554</v>
      </c>
      <c r="W136" s="104">
        <v>187</v>
      </c>
      <c r="X136" s="104">
        <v>35</v>
      </c>
      <c r="Y136" s="104">
        <v>2</v>
      </c>
      <c r="Z136" s="104">
        <v>24</v>
      </c>
    </row>
    <row r="137" spans="1:27">
      <c r="A137" s="99" t="str">
        <f t="shared" si="8"/>
        <v>新宮市総数</v>
      </c>
      <c r="B137" s="103" t="s">
        <v>66</v>
      </c>
      <c r="C137" s="102" t="s">
        <v>32</v>
      </c>
      <c r="D137" s="104">
        <v>38140</v>
      </c>
      <c r="E137" s="104">
        <v>1936</v>
      </c>
      <c r="F137" s="104">
        <v>2124</v>
      </c>
      <c r="G137" s="104">
        <v>2535</v>
      </c>
      <c r="H137" s="104">
        <v>2576</v>
      </c>
      <c r="I137" s="104">
        <v>1489</v>
      </c>
      <c r="J137" s="104">
        <v>1926</v>
      </c>
      <c r="K137" s="104">
        <v>2150</v>
      </c>
      <c r="L137" s="104">
        <v>2513</v>
      </c>
      <c r="M137" s="104">
        <v>3096</v>
      </c>
      <c r="N137" s="104">
        <v>2742</v>
      </c>
      <c r="O137" s="104">
        <v>2611</v>
      </c>
      <c r="P137" s="104">
        <v>2822</v>
      </c>
      <c r="Q137" s="104">
        <v>2763</v>
      </c>
      <c r="R137" s="104">
        <v>2244</v>
      </c>
      <c r="S137" s="104">
        <v>1755</v>
      </c>
      <c r="T137" s="104">
        <v>1400</v>
      </c>
      <c r="U137" s="104">
        <v>887</v>
      </c>
      <c r="V137" s="104">
        <v>395</v>
      </c>
      <c r="W137" s="104">
        <v>115</v>
      </c>
      <c r="X137" s="104">
        <v>23</v>
      </c>
      <c r="Y137" s="104">
        <v>1</v>
      </c>
      <c r="Z137" s="104">
        <v>37</v>
      </c>
    </row>
    <row r="138" spans="1:27">
      <c r="A138" s="99" t="str">
        <f t="shared" si="8"/>
        <v>新宮市男</v>
      </c>
      <c r="B138" s="103" t="s">
        <v>66</v>
      </c>
      <c r="C138" s="102" t="s">
        <v>17</v>
      </c>
      <c r="D138" s="104">
        <v>17823</v>
      </c>
      <c r="E138" s="104">
        <v>1008</v>
      </c>
      <c r="F138" s="104">
        <v>1097</v>
      </c>
      <c r="G138" s="104">
        <v>1297</v>
      </c>
      <c r="H138" s="104">
        <v>1308</v>
      </c>
      <c r="I138" s="104">
        <v>658</v>
      </c>
      <c r="J138" s="104">
        <v>850</v>
      </c>
      <c r="K138" s="104">
        <v>1030</v>
      </c>
      <c r="L138" s="104">
        <v>1242</v>
      </c>
      <c r="M138" s="104">
        <v>1474</v>
      </c>
      <c r="N138" s="104">
        <v>1329</v>
      </c>
      <c r="O138" s="104">
        <v>1296</v>
      </c>
      <c r="P138" s="104">
        <v>1305</v>
      </c>
      <c r="Q138" s="104">
        <v>1290</v>
      </c>
      <c r="R138" s="104">
        <v>885</v>
      </c>
      <c r="S138" s="104">
        <v>704</v>
      </c>
      <c r="T138" s="104">
        <v>538</v>
      </c>
      <c r="U138" s="104">
        <v>318</v>
      </c>
      <c r="V138" s="104">
        <v>123</v>
      </c>
      <c r="W138" s="104">
        <v>39</v>
      </c>
      <c r="X138" s="104">
        <v>8</v>
      </c>
      <c r="Y138" s="104">
        <v>0</v>
      </c>
      <c r="Z138" s="104">
        <v>24</v>
      </c>
      <c r="AA138" s="99" t="s">
        <v>239</v>
      </c>
    </row>
    <row r="139" spans="1:27">
      <c r="A139" s="99" t="str">
        <f t="shared" si="8"/>
        <v>新宮市女</v>
      </c>
      <c r="B139" s="103" t="s">
        <v>66</v>
      </c>
      <c r="C139" s="102" t="s">
        <v>19</v>
      </c>
      <c r="D139" s="104">
        <v>20317</v>
      </c>
      <c r="E139" s="104">
        <v>928</v>
      </c>
      <c r="F139" s="104">
        <v>1027</v>
      </c>
      <c r="G139" s="104">
        <v>1238</v>
      </c>
      <c r="H139" s="104">
        <v>1268</v>
      </c>
      <c r="I139" s="104">
        <v>831</v>
      </c>
      <c r="J139" s="104">
        <v>1076</v>
      </c>
      <c r="K139" s="104">
        <v>1120</v>
      </c>
      <c r="L139" s="104">
        <v>1271</v>
      </c>
      <c r="M139" s="104">
        <v>1622</v>
      </c>
      <c r="N139" s="104">
        <v>1413</v>
      </c>
      <c r="O139" s="104">
        <v>1315</v>
      </c>
      <c r="P139" s="104">
        <v>1517</v>
      </c>
      <c r="Q139" s="104">
        <v>1473</v>
      </c>
      <c r="R139" s="104">
        <v>1359</v>
      </c>
      <c r="S139" s="104">
        <v>1051</v>
      </c>
      <c r="T139" s="104">
        <v>862</v>
      </c>
      <c r="U139" s="104">
        <v>569</v>
      </c>
      <c r="V139" s="104">
        <v>272</v>
      </c>
      <c r="W139" s="104">
        <v>76</v>
      </c>
      <c r="X139" s="104">
        <v>15</v>
      </c>
      <c r="Y139" s="104">
        <v>1</v>
      </c>
      <c r="Z139" s="104">
        <v>13</v>
      </c>
    </row>
    <row r="140" spans="1:27">
      <c r="A140" s="99" t="str">
        <f t="shared" si="8"/>
        <v>紀の川市総数</v>
      </c>
      <c r="B140" s="103" t="s">
        <v>67</v>
      </c>
      <c r="C140" s="102" t="s">
        <v>32</v>
      </c>
      <c r="D140" s="104">
        <v>65126</v>
      </c>
      <c r="E140" s="104">
        <v>3280</v>
      </c>
      <c r="F140" s="104">
        <v>4089</v>
      </c>
      <c r="G140" s="104">
        <v>4564</v>
      </c>
      <c r="H140" s="104">
        <v>4514</v>
      </c>
      <c r="I140" s="104">
        <v>3438</v>
      </c>
      <c r="J140" s="104">
        <v>3502</v>
      </c>
      <c r="K140" s="104">
        <v>3826</v>
      </c>
      <c r="L140" s="104">
        <v>4674</v>
      </c>
      <c r="M140" s="104">
        <v>5464</v>
      </c>
      <c r="N140" s="104">
        <v>4363</v>
      </c>
      <c r="O140" s="104">
        <v>4047</v>
      </c>
      <c r="P140" s="104">
        <v>4306</v>
      </c>
      <c r="Q140" s="104">
        <v>4381</v>
      </c>
      <c r="R140" s="104">
        <v>3412</v>
      </c>
      <c r="S140" s="104">
        <v>2683</v>
      </c>
      <c r="T140" s="104">
        <v>2345</v>
      </c>
      <c r="U140" s="104">
        <v>1432</v>
      </c>
      <c r="V140" s="104">
        <v>607</v>
      </c>
      <c r="W140" s="104">
        <v>171</v>
      </c>
      <c r="X140" s="104">
        <v>24</v>
      </c>
      <c r="Y140" s="104">
        <v>1</v>
      </c>
      <c r="Z140" s="104">
        <v>3</v>
      </c>
    </row>
    <row r="141" spans="1:27">
      <c r="A141" s="99" t="str">
        <f t="shared" si="8"/>
        <v>紀の川市男</v>
      </c>
      <c r="B141" s="103" t="s">
        <v>67</v>
      </c>
      <c r="C141" s="102" t="s">
        <v>17</v>
      </c>
      <c r="D141" s="104">
        <v>31044</v>
      </c>
      <c r="E141" s="104">
        <v>1691</v>
      </c>
      <c r="F141" s="104">
        <v>2123</v>
      </c>
      <c r="G141" s="104">
        <v>2301</v>
      </c>
      <c r="H141" s="104">
        <v>2224</v>
      </c>
      <c r="I141" s="104">
        <v>1576</v>
      </c>
      <c r="J141" s="104">
        <v>1635</v>
      </c>
      <c r="K141" s="104">
        <v>1817</v>
      </c>
      <c r="L141" s="104">
        <v>2309</v>
      </c>
      <c r="M141" s="104">
        <v>2789</v>
      </c>
      <c r="N141" s="104">
        <v>2140</v>
      </c>
      <c r="O141" s="104">
        <v>1969</v>
      </c>
      <c r="P141" s="104">
        <v>2104</v>
      </c>
      <c r="Q141" s="104">
        <v>2085</v>
      </c>
      <c r="R141" s="104">
        <v>1494</v>
      </c>
      <c r="S141" s="104">
        <v>1105</v>
      </c>
      <c r="T141" s="104">
        <v>905</v>
      </c>
      <c r="U141" s="104">
        <v>524</v>
      </c>
      <c r="V141" s="104">
        <v>200</v>
      </c>
      <c r="W141" s="104">
        <v>46</v>
      </c>
      <c r="X141" s="104">
        <v>5</v>
      </c>
      <c r="Y141" s="104">
        <v>0</v>
      </c>
      <c r="Z141" s="104">
        <v>2</v>
      </c>
      <c r="AA141" s="99" t="s">
        <v>240</v>
      </c>
    </row>
    <row r="142" spans="1:27">
      <c r="A142" s="99" t="str">
        <f t="shared" si="8"/>
        <v>紀の川市女</v>
      </c>
      <c r="B142" s="103" t="s">
        <v>67</v>
      </c>
      <c r="C142" s="102" t="s">
        <v>19</v>
      </c>
      <c r="D142" s="104">
        <v>34082</v>
      </c>
      <c r="E142" s="104">
        <v>1589</v>
      </c>
      <c r="F142" s="104">
        <v>1966</v>
      </c>
      <c r="G142" s="104">
        <v>2263</v>
      </c>
      <c r="H142" s="104">
        <v>2290</v>
      </c>
      <c r="I142" s="104">
        <v>1862</v>
      </c>
      <c r="J142" s="104">
        <v>1867</v>
      </c>
      <c r="K142" s="104">
        <v>2009</v>
      </c>
      <c r="L142" s="104">
        <v>2365</v>
      </c>
      <c r="M142" s="104">
        <v>2675</v>
      </c>
      <c r="N142" s="104">
        <v>2223</v>
      </c>
      <c r="O142" s="104">
        <v>2078</v>
      </c>
      <c r="P142" s="104">
        <v>2202</v>
      </c>
      <c r="Q142" s="104">
        <v>2296</v>
      </c>
      <c r="R142" s="104">
        <v>1918</v>
      </c>
      <c r="S142" s="104">
        <v>1578</v>
      </c>
      <c r="T142" s="104">
        <v>1440</v>
      </c>
      <c r="U142" s="104">
        <v>908</v>
      </c>
      <c r="V142" s="104">
        <v>407</v>
      </c>
      <c r="W142" s="104">
        <v>125</v>
      </c>
      <c r="X142" s="104">
        <v>19</v>
      </c>
      <c r="Y142" s="104">
        <v>1</v>
      </c>
      <c r="Z142" s="104">
        <v>1</v>
      </c>
    </row>
    <row r="143" spans="1:27">
      <c r="A143" s="99" t="str">
        <f t="shared" si="8"/>
        <v>岩出市総数</v>
      </c>
      <c r="B143" s="103" t="s">
        <v>68</v>
      </c>
      <c r="C143" s="102" t="s">
        <v>32</v>
      </c>
      <c r="D143" s="104">
        <v>32846</v>
      </c>
      <c r="E143" s="104">
        <v>2104</v>
      </c>
      <c r="F143" s="104">
        <v>2343</v>
      </c>
      <c r="G143" s="104">
        <v>2720</v>
      </c>
      <c r="H143" s="104">
        <v>2784</v>
      </c>
      <c r="I143" s="104">
        <v>1656</v>
      </c>
      <c r="J143" s="104">
        <v>2029</v>
      </c>
      <c r="K143" s="104">
        <v>2287</v>
      </c>
      <c r="L143" s="104">
        <v>2762</v>
      </c>
      <c r="M143" s="104">
        <v>3304</v>
      </c>
      <c r="N143" s="104">
        <v>2596</v>
      </c>
      <c r="O143" s="104">
        <v>1844</v>
      </c>
      <c r="P143" s="104">
        <v>1672</v>
      </c>
      <c r="Q143" s="104">
        <v>1430</v>
      </c>
      <c r="R143" s="104">
        <v>1119</v>
      </c>
      <c r="S143" s="104">
        <v>797</v>
      </c>
      <c r="T143" s="104">
        <v>631</v>
      </c>
      <c r="U143" s="104">
        <v>409</v>
      </c>
      <c r="V143" s="104">
        <v>188</v>
      </c>
      <c r="W143" s="104">
        <v>47</v>
      </c>
      <c r="X143" s="104">
        <v>5</v>
      </c>
      <c r="Y143" s="104">
        <v>0</v>
      </c>
      <c r="Z143" s="104">
        <v>119</v>
      </c>
    </row>
    <row r="144" spans="1:27">
      <c r="A144" s="99" t="str">
        <f t="shared" si="8"/>
        <v>岩出市男</v>
      </c>
      <c r="B144" s="103" t="s">
        <v>68</v>
      </c>
      <c r="C144" s="102" t="s">
        <v>17</v>
      </c>
      <c r="D144" s="104">
        <v>15842</v>
      </c>
      <c r="E144" s="104">
        <v>1071</v>
      </c>
      <c r="F144" s="104">
        <v>1198</v>
      </c>
      <c r="G144" s="104">
        <v>1385</v>
      </c>
      <c r="H144" s="104">
        <v>1414</v>
      </c>
      <c r="I144" s="104">
        <v>730</v>
      </c>
      <c r="J144" s="104">
        <v>884</v>
      </c>
      <c r="K144" s="104">
        <v>1050</v>
      </c>
      <c r="L144" s="104">
        <v>1367</v>
      </c>
      <c r="M144" s="104">
        <v>1657</v>
      </c>
      <c r="N144" s="104">
        <v>1329</v>
      </c>
      <c r="O144" s="104">
        <v>969</v>
      </c>
      <c r="P144" s="104">
        <v>800</v>
      </c>
      <c r="Q144" s="104">
        <v>689</v>
      </c>
      <c r="R144" s="104">
        <v>469</v>
      </c>
      <c r="S144" s="104">
        <v>314</v>
      </c>
      <c r="T144" s="104">
        <v>226</v>
      </c>
      <c r="U144" s="104">
        <v>160</v>
      </c>
      <c r="V144" s="104">
        <v>54</v>
      </c>
      <c r="W144" s="104">
        <v>14</v>
      </c>
      <c r="X144" s="104">
        <v>1</v>
      </c>
      <c r="Y144" s="104">
        <v>0</v>
      </c>
      <c r="Z144" s="104">
        <v>61</v>
      </c>
      <c r="AA144" s="99" t="s">
        <v>241</v>
      </c>
    </row>
    <row r="145" spans="1:27">
      <c r="A145" s="99" t="str">
        <f t="shared" si="8"/>
        <v>岩出市女</v>
      </c>
      <c r="B145" s="103" t="s">
        <v>68</v>
      </c>
      <c r="C145" s="102" t="s">
        <v>19</v>
      </c>
      <c r="D145" s="104">
        <v>17004</v>
      </c>
      <c r="E145" s="104">
        <v>1033</v>
      </c>
      <c r="F145" s="104">
        <v>1145</v>
      </c>
      <c r="G145" s="104">
        <v>1335</v>
      </c>
      <c r="H145" s="104">
        <v>1370</v>
      </c>
      <c r="I145" s="104">
        <v>926</v>
      </c>
      <c r="J145" s="104">
        <v>1145</v>
      </c>
      <c r="K145" s="104">
        <v>1237</v>
      </c>
      <c r="L145" s="104">
        <v>1395</v>
      </c>
      <c r="M145" s="104">
        <v>1647</v>
      </c>
      <c r="N145" s="104">
        <v>1267</v>
      </c>
      <c r="O145" s="104">
        <v>875</v>
      </c>
      <c r="P145" s="104">
        <v>872</v>
      </c>
      <c r="Q145" s="104">
        <v>741</v>
      </c>
      <c r="R145" s="104">
        <v>650</v>
      </c>
      <c r="S145" s="104">
        <v>483</v>
      </c>
      <c r="T145" s="104">
        <v>405</v>
      </c>
      <c r="U145" s="104">
        <v>249</v>
      </c>
      <c r="V145" s="104">
        <v>134</v>
      </c>
      <c r="W145" s="104">
        <v>33</v>
      </c>
      <c r="X145" s="104">
        <v>4</v>
      </c>
      <c r="Y145" s="104">
        <v>0</v>
      </c>
      <c r="Z145" s="104">
        <v>58</v>
      </c>
    </row>
    <row r="146" spans="1:27">
      <c r="A146" s="99" t="str">
        <f>B146&amp;C146</f>
        <v>海草郡総数</v>
      </c>
      <c r="B146" s="103" t="s">
        <v>90</v>
      </c>
      <c r="C146" s="102" t="s">
        <v>32</v>
      </c>
      <c r="D146" s="133">
        <v>14215</v>
      </c>
      <c r="E146" s="133">
        <v>501</v>
      </c>
      <c r="F146" s="133">
        <v>697</v>
      </c>
      <c r="G146" s="133">
        <v>944</v>
      </c>
      <c r="H146" s="133">
        <v>905</v>
      </c>
      <c r="I146" s="133">
        <v>569</v>
      </c>
      <c r="J146" s="133">
        <v>569</v>
      </c>
      <c r="K146" s="133">
        <v>669</v>
      </c>
      <c r="L146" s="133">
        <v>894</v>
      </c>
      <c r="M146" s="133">
        <v>1068</v>
      </c>
      <c r="N146" s="133">
        <v>862</v>
      </c>
      <c r="O146" s="133">
        <v>844</v>
      </c>
      <c r="P146" s="133">
        <v>1103</v>
      </c>
      <c r="Q146" s="133">
        <v>1229</v>
      </c>
      <c r="R146" s="133">
        <v>1038</v>
      </c>
      <c r="S146" s="133">
        <v>768</v>
      </c>
      <c r="T146" s="133">
        <v>681</v>
      </c>
      <c r="U146" s="133">
        <v>498</v>
      </c>
      <c r="V146" s="133">
        <v>271</v>
      </c>
      <c r="W146" s="133">
        <v>88</v>
      </c>
      <c r="X146" s="133">
        <v>15</v>
      </c>
      <c r="Y146" s="133">
        <v>2</v>
      </c>
      <c r="Z146" s="133">
        <v>0</v>
      </c>
    </row>
    <row r="147" spans="1:27">
      <c r="A147" s="99" t="str">
        <f>B147&amp;C147</f>
        <v>海草郡男</v>
      </c>
      <c r="B147" s="103" t="s">
        <v>90</v>
      </c>
      <c r="C147" s="102" t="s">
        <v>17</v>
      </c>
      <c r="D147" s="133">
        <v>6669</v>
      </c>
      <c r="E147" s="133">
        <v>249</v>
      </c>
      <c r="F147" s="133">
        <v>373</v>
      </c>
      <c r="G147" s="133">
        <v>482</v>
      </c>
      <c r="H147" s="133">
        <v>452</v>
      </c>
      <c r="I147" s="133">
        <v>269</v>
      </c>
      <c r="J147" s="133">
        <v>288</v>
      </c>
      <c r="K147" s="133">
        <v>324</v>
      </c>
      <c r="L147" s="133">
        <v>420</v>
      </c>
      <c r="M147" s="133">
        <v>556</v>
      </c>
      <c r="N147" s="133">
        <v>424</v>
      </c>
      <c r="O147" s="133">
        <v>384</v>
      </c>
      <c r="P147" s="133">
        <v>512</v>
      </c>
      <c r="Q147" s="133">
        <v>615</v>
      </c>
      <c r="R147" s="133">
        <v>466</v>
      </c>
      <c r="S147" s="133">
        <v>314</v>
      </c>
      <c r="T147" s="133">
        <v>240</v>
      </c>
      <c r="U147" s="133">
        <v>180</v>
      </c>
      <c r="V147" s="133">
        <v>96</v>
      </c>
      <c r="W147" s="133">
        <v>20</v>
      </c>
      <c r="X147" s="133">
        <v>5</v>
      </c>
      <c r="Y147" s="133">
        <v>0</v>
      </c>
      <c r="Z147" s="133">
        <v>0</v>
      </c>
      <c r="AA147" s="99" t="s">
        <v>251</v>
      </c>
    </row>
    <row r="148" spans="1:27">
      <c r="A148" s="99" t="str">
        <f>B148&amp;C148</f>
        <v>海草郡女</v>
      </c>
      <c r="B148" s="103" t="s">
        <v>90</v>
      </c>
      <c r="C148" s="102" t="s">
        <v>19</v>
      </c>
      <c r="D148" s="133">
        <v>7546</v>
      </c>
      <c r="E148" s="133">
        <v>252</v>
      </c>
      <c r="F148" s="133">
        <v>324</v>
      </c>
      <c r="G148" s="133">
        <v>462</v>
      </c>
      <c r="H148" s="133">
        <v>453</v>
      </c>
      <c r="I148" s="133">
        <v>300</v>
      </c>
      <c r="J148" s="133">
        <v>281</v>
      </c>
      <c r="K148" s="133">
        <v>345</v>
      </c>
      <c r="L148" s="133">
        <v>474</v>
      </c>
      <c r="M148" s="133">
        <v>512</v>
      </c>
      <c r="N148" s="133">
        <v>438</v>
      </c>
      <c r="O148" s="133">
        <v>460</v>
      </c>
      <c r="P148" s="133">
        <v>591</v>
      </c>
      <c r="Q148" s="133">
        <v>614</v>
      </c>
      <c r="R148" s="133">
        <v>572</v>
      </c>
      <c r="S148" s="133">
        <v>454</v>
      </c>
      <c r="T148" s="133">
        <v>441</v>
      </c>
      <c r="U148" s="133">
        <v>318</v>
      </c>
      <c r="V148" s="133">
        <v>175</v>
      </c>
      <c r="W148" s="133">
        <v>68</v>
      </c>
      <c r="X148" s="133">
        <v>10</v>
      </c>
      <c r="Y148" s="133">
        <v>2</v>
      </c>
      <c r="Z148" s="133">
        <v>0</v>
      </c>
    </row>
    <row r="149" spans="1:27">
      <c r="A149" s="99" t="str">
        <f t="shared" si="8"/>
        <v>紀美野町総数</v>
      </c>
      <c r="B149" s="103" t="s">
        <v>69</v>
      </c>
      <c r="C149" s="102" t="s">
        <v>32</v>
      </c>
      <c r="D149" s="104">
        <v>14215</v>
      </c>
      <c r="E149" s="104">
        <v>501</v>
      </c>
      <c r="F149" s="104">
        <v>697</v>
      </c>
      <c r="G149" s="104">
        <v>944</v>
      </c>
      <c r="H149" s="104">
        <v>905</v>
      </c>
      <c r="I149" s="104">
        <v>569</v>
      </c>
      <c r="J149" s="104">
        <v>569</v>
      </c>
      <c r="K149" s="104">
        <v>669</v>
      </c>
      <c r="L149" s="104">
        <v>894</v>
      </c>
      <c r="M149" s="104">
        <v>1068</v>
      </c>
      <c r="N149" s="104">
        <v>862</v>
      </c>
      <c r="O149" s="104">
        <v>844</v>
      </c>
      <c r="P149" s="104">
        <v>1103</v>
      </c>
      <c r="Q149" s="104">
        <v>1229</v>
      </c>
      <c r="R149" s="104">
        <v>1038</v>
      </c>
      <c r="S149" s="104">
        <v>768</v>
      </c>
      <c r="T149" s="104">
        <v>681</v>
      </c>
      <c r="U149" s="104">
        <v>498</v>
      </c>
      <c r="V149" s="104">
        <v>271</v>
      </c>
      <c r="W149" s="104">
        <v>88</v>
      </c>
      <c r="X149" s="104">
        <v>15</v>
      </c>
      <c r="Y149" s="104">
        <v>2</v>
      </c>
      <c r="Z149" s="104">
        <v>0</v>
      </c>
    </row>
    <row r="150" spans="1:27">
      <c r="A150" s="99" t="str">
        <f t="shared" si="8"/>
        <v>紀美野町男</v>
      </c>
      <c r="B150" s="103" t="s">
        <v>69</v>
      </c>
      <c r="C150" s="102" t="s">
        <v>17</v>
      </c>
      <c r="D150" s="104">
        <v>6669</v>
      </c>
      <c r="E150" s="104">
        <v>249</v>
      </c>
      <c r="F150" s="104">
        <v>373</v>
      </c>
      <c r="G150" s="104">
        <v>482</v>
      </c>
      <c r="H150" s="104">
        <v>452</v>
      </c>
      <c r="I150" s="104">
        <v>269</v>
      </c>
      <c r="J150" s="104">
        <v>288</v>
      </c>
      <c r="K150" s="104">
        <v>324</v>
      </c>
      <c r="L150" s="104">
        <v>420</v>
      </c>
      <c r="M150" s="104">
        <v>556</v>
      </c>
      <c r="N150" s="104">
        <v>424</v>
      </c>
      <c r="O150" s="104">
        <v>384</v>
      </c>
      <c r="P150" s="104">
        <v>512</v>
      </c>
      <c r="Q150" s="104">
        <v>615</v>
      </c>
      <c r="R150" s="104">
        <v>466</v>
      </c>
      <c r="S150" s="104">
        <v>314</v>
      </c>
      <c r="T150" s="104">
        <v>240</v>
      </c>
      <c r="U150" s="104">
        <v>180</v>
      </c>
      <c r="V150" s="104">
        <v>96</v>
      </c>
      <c r="W150" s="104">
        <v>20</v>
      </c>
      <c r="X150" s="104">
        <v>5</v>
      </c>
      <c r="Y150" s="104">
        <v>0</v>
      </c>
      <c r="Z150" s="104">
        <v>0</v>
      </c>
      <c r="AA150" s="99" t="s">
        <v>242</v>
      </c>
    </row>
    <row r="151" spans="1:27">
      <c r="A151" s="99" t="str">
        <f t="shared" si="8"/>
        <v>紀美野町女</v>
      </c>
      <c r="B151" s="103" t="s">
        <v>69</v>
      </c>
      <c r="C151" s="102" t="s">
        <v>19</v>
      </c>
      <c r="D151" s="104">
        <v>7546</v>
      </c>
      <c r="E151" s="104">
        <v>252</v>
      </c>
      <c r="F151" s="104">
        <v>324</v>
      </c>
      <c r="G151" s="104">
        <v>462</v>
      </c>
      <c r="H151" s="104">
        <v>453</v>
      </c>
      <c r="I151" s="104">
        <v>300</v>
      </c>
      <c r="J151" s="104">
        <v>281</v>
      </c>
      <c r="K151" s="104">
        <v>345</v>
      </c>
      <c r="L151" s="104">
        <v>474</v>
      </c>
      <c r="M151" s="104">
        <v>512</v>
      </c>
      <c r="N151" s="104">
        <v>438</v>
      </c>
      <c r="O151" s="104">
        <v>460</v>
      </c>
      <c r="P151" s="104">
        <v>591</v>
      </c>
      <c r="Q151" s="104">
        <v>614</v>
      </c>
      <c r="R151" s="104">
        <v>572</v>
      </c>
      <c r="S151" s="104">
        <v>454</v>
      </c>
      <c r="T151" s="104">
        <v>441</v>
      </c>
      <c r="U151" s="104">
        <v>318</v>
      </c>
      <c r="V151" s="104">
        <v>175</v>
      </c>
      <c r="W151" s="104">
        <v>68</v>
      </c>
      <c r="X151" s="104">
        <v>10</v>
      </c>
      <c r="Y151" s="104">
        <v>2</v>
      </c>
      <c r="Z151" s="104">
        <v>0</v>
      </c>
    </row>
    <row r="152" spans="1:27">
      <c r="A152" s="99" t="str">
        <f>B152&amp;C152</f>
        <v>伊都郡総数</v>
      </c>
      <c r="B152" s="103" t="s">
        <v>91</v>
      </c>
      <c r="C152" s="102" t="s">
        <v>32</v>
      </c>
      <c r="D152" s="133">
        <v>36451</v>
      </c>
      <c r="E152" s="133">
        <v>1524</v>
      </c>
      <c r="F152" s="133">
        <v>1910</v>
      </c>
      <c r="G152" s="133">
        <v>2333</v>
      </c>
      <c r="H152" s="133">
        <v>3114</v>
      </c>
      <c r="I152" s="133">
        <v>2378</v>
      </c>
      <c r="J152" s="133">
        <v>1889</v>
      </c>
      <c r="K152" s="133">
        <v>1739</v>
      </c>
      <c r="L152" s="133">
        <v>2127</v>
      </c>
      <c r="M152" s="133">
        <v>2685</v>
      </c>
      <c r="N152" s="133">
        <v>2377</v>
      </c>
      <c r="O152" s="133">
        <v>2382</v>
      </c>
      <c r="P152" s="133">
        <v>2728</v>
      </c>
      <c r="Q152" s="133">
        <v>2642</v>
      </c>
      <c r="R152" s="133">
        <v>2131</v>
      </c>
      <c r="S152" s="133">
        <v>1736</v>
      </c>
      <c r="T152" s="133">
        <v>1355</v>
      </c>
      <c r="U152" s="133">
        <v>881</v>
      </c>
      <c r="V152" s="133">
        <v>393</v>
      </c>
      <c r="W152" s="133">
        <v>108</v>
      </c>
      <c r="X152" s="133">
        <v>16</v>
      </c>
      <c r="Y152" s="133">
        <v>2</v>
      </c>
      <c r="Z152" s="133">
        <v>1</v>
      </c>
    </row>
    <row r="153" spans="1:27">
      <c r="A153" s="99" t="str">
        <f>B153&amp;C153</f>
        <v>伊都郡男</v>
      </c>
      <c r="B153" s="103" t="s">
        <v>91</v>
      </c>
      <c r="C153" s="102" t="s">
        <v>17</v>
      </c>
      <c r="D153" s="133">
        <v>17867</v>
      </c>
      <c r="E153" s="133">
        <v>747</v>
      </c>
      <c r="F153" s="133">
        <v>985</v>
      </c>
      <c r="G153" s="133">
        <v>1204</v>
      </c>
      <c r="H153" s="133">
        <v>1922</v>
      </c>
      <c r="I153" s="133">
        <v>1364</v>
      </c>
      <c r="J153" s="133">
        <v>921</v>
      </c>
      <c r="K153" s="133">
        <v>844</v>
      </c>
      <c r="L153" s="133">
        <v>1041</v>
      </c>
      <c r="M153" s="133">
        <v>1341</v>
      </c>
      <c r="N153" s="133">
        <v>1142</v>
      </c>
      <c r="O153" s="133">
        <v>1141</v>
      </c>
      <c r="P153" s="133">
        <v>1342</v>
      </c>
      <c r="Q153" s="133">
        <v>1268</v>
      </c>
      <c r="R153" s="133">
        <v>890</v>
      </c>
      <c r="S153" s="133">
        <v>716</v>
      </c>
      <c r="T153" s="133">
        <v>559</v>
      </c>
      <c r="U153" s="133">
        <v>286</v>
      </c>
      <c r="V153" s="133">
        <v>115</v>
      </c>
      <c r="W153" s="133">
        <v>35</v>
      </c>
      <c r="X153" s="133">
        <v>3</v>
      </c>
      <c r="Y153" s="133">
        <v>0</v>
      </c>
      <c r="Z153" s="133">
        <v>1</v>
      </c>
      <c r="AA153" s="99" t="s">
        <v>252</v>
      </c>
    </row>
    <row r="154" spans="1:27">
      <c r="A154" s="99" t="str">
        <f>B154&amp;C154</f>
        <v>伊都郡女</v>
      </c>
      <c r="B154" s="103" t="s">
        <v>91</v>
      </c>
      <c r="C154" s="102" t="s">
        <v>19</v>
      </c>
      <c r="D154" s="133">
        <v>18584</v>
      </c>
      <c r="E154" s="133">
        <v>777</v>
      </c>
      <c r="F154" s="133">
        <v>925</v>
      </c>
      <c r="G154" s="133">
        <v>1129</v>
      </c>
      <c r="H154" s="133">
        <v>1192</v>
      </c>
      <c r="I154" s="133">
        <v>1014</v>
      </c>
      <c r="J154" s="133">
        <v>968</v>
      </c>
      <c r="K154" s="133">
        <v>895</v>
      </c>
      <c r="L154" s="133">
        <v>1086</v>
      </c>
      <c r="M154" s="133">
        <v>1344</v>
      </c>
      <c r="N154" s="133">
        <v>1235</v>
      </c>
      <c r="O154" s="133">
        <v>1241</v>
      </c>
      <c r="P154" s="133">
        <v>1386</v>
      </c>
      <c r="Q154" s="133">
        <v>1374</v>
      </c>
      <c r="R154" s="133">
        <v>1241</v>
      </c>
      <c r="S154" s="133">
        <v>1020</v>
      </c>
      <c r="T154" s="133">
        <v>796</v>
      </c>
      <c r="U154" s="133">
        <v>595</v>
      </c>
      <c r="V154" s="133">
        <v>278</v>
      </c>
      <c r="W154" s="133">
        <v>73</v>
      </c>
      <c r="X154" s="133">
        <v>13</v>
      </c>
      <c r="Y154" s="133">
        <v>2</v>
      </c>
      <c r="Z154" s="133">
        <v>0</v>
      </c>
    </row>
    <row r="155" spans="1:27">
      <c r="A155" s="99" t="str">
        <f t="shared" si="8"/>
        <v>かつらぎ町総数</v>
      </c>
      <c r="B155" s="103" t="s">
        <v>70</v>
      </c>
      <c r="C155" s="102" t="s">
        <v>32</v>
      </c>
      <c r="D155" s="104">
        <v>22764</v>
      </c>
      <c r="E155" s="104">
        <v>996</v>
      </c>
      <c r="F155" s="104">
        <v>1289</v>
      </c>
      <c r="G155" s="104">
        <v>1535</v>
      </c>
      <c r="H155" s="104">
        <v>1664</v>
      </c>
      <c r="I155" s="104">
        <v>1181</v>
      </c>
      <c r="J155" s="104">
        <v>1201</v>
      </c>
      <c r="K155" s="104">
        <v>1108</v>
      </c>
      <c r="L155" s="104">
        <v>1381</v>
      </c>
      <c r="M155" s="104">
        <v>1812</v>
      </c>
      <c r="N155" s="104">
        <v>1556</v>
      </c>
      <c r="O155" s="104">
        <v>1540</v>
      </c>
      <c r="P155" s="104">
        <v>1740</v>
      </c>
      <c r="Q155" s="104">
        <v>1654</v>
      </c>
      <c r="R155" s="104">
        <v>1331</v>
      </c>
      <c r="S155" s="104">
        <v>1081</v>
      </c>
      <c r="T155" s="104">
        <v>836</v>
      </c>
      <c r="U155" s="104">
        <v>537</v>
      </c>
      <c r="V155" s="104">
        <v>247</v>
      </c>
      <c r="W155" s="104">
        <v>61</v>
      </c>
      <c r="X155" s="104">
        <v>12</v>
      </c>
      <c r="Y155" s="104">
        <v>2</v>
      </c>
      <c r="Z155" s="104">
        <v>0</v>
      </c>
    </row>
    <row r="156" spans="1:27">
      <c r="A156" s="99" t="str">
        <f t="shared" si="8"/>
        <v>かつらぎ町男</v>
      </c>
      <c r="B156" s="103" t="s">
        <v>70</v>
      </c>
      <c r="C156" s="102" t="s">
        <v>17</v>
      </c>
      <c r="D156" s="104">
        <v>10876</v>
      </c>
      <c r="E156" s="104">
        <v>507</v>
      </c>
      <c r="F156" s="104">
        <v>666</v>
      </c>
      <c r="G156" s="104">
        <v>814</v>
      </c>
      <c r="H156" s="104">
        <v>895</v>
      </c>
      <c r="I156" s="104">
        <v>566</v>
      </c>
      <c r="J156" s="104">
        <v>575</v>
      </c>
      <c r="K156" s="104">
        <v>528</v>
      </c>
      <c r="L156" s="104">
        <v>666</v>
      </c>
      <c r="M156" s="104">
        <v>901</v>
      </c>
      <c r="N156" s="104">
        <v>768</v>
      </c>
      <c r="O156" s="104">
        <v>732</v>
      </c>
      <c r="P156" s="104">
        <v>838</v>
      </c>
      <c r="Q156" s="104">
        <v>811</v>
      </c>
      <c r="R156" s="104">
        <v>557</v>
      </c>
      <c r="S156" s="104">
        <v>447</v>
      </c>
      <c r="T156" s="104">
        <v>343</v>
      </c>
      <c r="U156" s="104">
        <v>168</v>
      </c>
      <c r="V156" s="104">
        <v>74</v>
      </c>
      <c r="W156" s="104">
        <v>17</v>
      </c>
      <c r="X156" s="104">
        <v>3</v>
      </c>
      <c r="Y156" s="104">
        <v>0</v>
      </c>
      <c r="Z156" s="104">
        <v>0</v>
      </c>
      <c r="AA156" s="99" t="s">
        <v>243</v>
      </c>
    </row>
    <row r="157" spans="1:27">
      <c r="A157" s="99" t="str">
        <f t="shared" si="8"/>
        <v>かつらぎ町女</v>
      </c>
      <c r="B157" s="103" t="s">
        <v>70</v>
      </c>
      <c r="C157" s="102" t="s">
        <v>19</v>
      </c>
      <c r="D157" s="104">
        <v>11888</v>
      </c>
      <c r="E157" s="104">
        <v>489</v>
      </c>
      <c r="F157" s="104">
        <v>623</v>
      </c>
      <c r="G157" s="104">
        <v>721</v>
      </c>
      <c r="H157" s="104">
        <v>769</v>
      </c>
      <c r="I157" s="104">
        <v>615</v>
      </c>
      <c r="J157" s="104">
        <v>626</v>
      </c>
      <c r="K157" s="104">
        <v>580</v>
      </c>
      <c r="L157" s="104">
        <v>715</v>
      </c>
      <c r="M157" s="104">
        <v>911</v>
      </c>
      <c r="N157" s="104">
        <v>788</v>
      </c>
      <c r="O157" s="104">
        <v>808</v>
      </c>
      <c r="P157" s="104">
        <v>902</v>
      </c>
      <c r="Q157" s="104">
        <v>843</v>
      </c>
      <c r="R157" s="104">
        <v>774</v>
      </c>
      <c r="S157" s="104">
        <v>634</v>
      </c>
      <c r="T157" s="104">
        <v>493</v>
      </c>
      <c r="U157" s="104">
        <v>369</v>
      </c>
      <c r="V157" s="104">
        <v>173</v>
      </c>
      <c r="W157" s="104">
        <v>44</v>
      </c>
      <c r="X157" s="104">
        <v>9</v>
      </c>
      <c r="Y157" s="104">
        <v>2</v>
      </c>
      <c r="Z157" s="104">
        <v>0</v>
      </c>
    </row>
    <row r="158" spans="1:27">
      <c r="A158" s="99" t="str">
        <f t="shared" si="8"/>
        <v>九度山町総数</v>
      </c>
      <c r="B158" s="103" t="s">
        <v>71</v>
      </c>
      <c r="C158" s="102" t="s">
        <v>32</v>
      </c>
      <c r="D158" s="104">
        <v>7076</v>
      </c>
      <c r="E158" s="104">
        <v>305</v>
      </c>
      <c r="F158" s="104">
        <v>358</v>
      </c>
      <c r="G158" s="104">
        <v>486</v>
      </c>
      <c r="H158" s="104">
        <v>524</v>
      </c>
      <c r="I158" s="104">
        <v>442</v>
      </c>
      <c r="J158" s="104">
        <v>355</v>
      </c>
      <c r="K158" s="104">
        <v>342</v>
      </c>
      <c r="L158" s="104">
        <v>425</v>
      </c>
      <c r="M158" s="104">
        <v>527</v>
      </c>
      <c r="N158" s="104">
        <v>497</v>
      </c>
      <c r="O158" s="104">
        <v>469</v>
      </c>
      <c r="P158" s="104">
        <v>485</v>
      </c>
      <c r="Q158" s="104">
        <v>526</v>
      </c>
      <c r="R158" s="104">
        <v>399</v>
      </c>
      <c r="S158" s="104">
        <v>351</v>
      </c>
      <c r="T158" s="104">
        <v>296</v>
      </c>
      <c r="U158" s="104">
        <v>185</v>
      </c>
      <c r="V158" s="104">
        <v>77</v>
      </c>
      <c r="W158" s="104">
        <v>25</v>
      </c>
      <c r="X158" s="104">
        <v>1</v>
      </c>
      <c r="Y158" s="104">
        <v>0</v>
      </c>
      <c r="Z158" s="104">
        <v>1</v>
      </c>
    </row>
    <row r="159" spans="1:27">
      <c r="A159" s="99" t="str">
        <f t="shared" si="8"/>
        <v>九度山町男</v>
      </c>
      <c r="B159" s="103" t="s">
        <v>71</v>
      </c>
      <c r="C159" s="102" t="s">
        <v>17</v>
      </c>
      <c r="D159" s="104">
        <v>3344</v>
      </c>
      <c r="E159" s="104">
        <v>134</v>
      </c>
      <c r="F159" s="104">
        <v>182</v>
      </c>
      <c r="G159" s="104">
        <v>240</v>
      </c>
      <c r="H159" s="104">
        <v>285</v>
      </c>
      <c r="I159" s="104">
        <v>213</v>
      </c>
      <c r="J159" s="104">
        <v>154</v>
      </c>
      <c r="K159" s="104">
        <v>169</v>
      </c>
      <c r="L159" s="104">
        <v>222</v>
      </c>
      <c r="M159" s="104">
        <v>258</v>
      </c>
      <c r="N159" s="104">
        <v>237</v>
      </c>
      <c r="O159" s="104">
        <v>233</v>
      </c>
      <c r="P159" s="104">
        <v>242</v>
      </c>
      <c r="Q159" s="104">
        <v>250</v>
      </c>
      <c r="R159" s="104">
        <v>162</v>
      </c>
      <c r="S159" s="104">
        <v>148</v>
      </c>
      <c r="T159" s="104">
        <v>126</v>
      </c>
      <c r="U159" s="104">
        <v>57</v>
      </c>
      <c r="V159" s="104">
        <v>21</v>
      </c>
      <c r="W159" s="104">
        <v>10</v>
      </c>
      <c r="X159" s="104">
        <v>0</v>
      </c>
      <c r="Y159" s="104">
        <v>0</v>
      </c>
      <c r="Z159" s="104">
        <v>1</v>
      </c>
      <c r="AA159" s="99" t="s">
        <v>244</v>
      </c>
    </row>
    <row r="160" spans="1:27">
      <c r="A160" s="99" t="str">
        <f t="shared" si="8"/>
        <v>九度山町女</v>
      </c>
      <c r="B160" s="103" t="s">
        <v>71</v>
      </c>
      <c r="C160" s="102" t="s">
        <v>19</v>
      </c>
      <c r="D160" s="104">
        <v>3732</v>
      </c>
      <c r="E160" s="104">
        <v>171</v>
      </c>
      <c r="F160" s="104">
        <v>176</v>
      </c>
      <c r="G160" s="104">
        <v>246</v>
      </c>
      <c r="H160" s="104">
        <v>239</v>
      </c>
      <c r="I160" s="104">
        <v>229</v>
      </c>
      <c r="J160" s="104">
        <v>201</v>
      </c>
      <c r="K160" s="104">
        <v>173</v>
      </c>
      <c r="L160" s="104">
        <v>203</v>
      </c>
      <c r="M160" s="104">
        <v>269</v>
      </c>
      <c r="N160" s="104">
        <v>260</v>
      </c>
      <c r="O160" s="104">
        <v>236</v>
      </c>
      <c r="P160" s="104">
        <v>243</v>
      </c>
      <c r="Q160" s="104">
        <v>276</v>
      </c>
      <c r="R160" s="104">
        <v>237</v>
      </c>
      <c r="S160" s="104">
        <v>203</v>
      </c>
      <c r="T160" s="104">
        <v>170</v>
      </c>
      <c r="U160" s="104">
        <v>128</v>
      </c>
      <c r="V160" s="104">
        <v>56</v>
      </c>
      <c r="W160" s="104">
        <v>15</v>
      </c>
      <c r="X160" s="104">
        <v>1</v>
      </c>
      <c r="Y160" s="104">
        <v>0</v>
      </c>
      <c r="Z160" s="104">
        <v>0</v>
      </c>
    </row>
    <row r="161" spans="1:27">
      <c r="A161" s="99" t="str">
        <f t="shared" si="8"/>
        <v>高野町総数</v>
      </c>
      <c r="B161" s="103" t="s">
        <v>72</v>
      </c>
      <c r="C161" s="102" t="s">
        <v>32</v>
      </c>
      <c r="D161" s="104">
        <v>6611</v>
      </c>
      <c r="E161" s="104">
        <v>223</v>
      </c>
      <c r="F161" s="104">
        <v>263</v>
      </c>
      <c r="G161" s="104">
        <v>312</v>
      </c>
      <c r="H161" s="104">
        <v>926</v>
      </c>
      <c r="I161" s="104">
        <v>755</v>
      </c>
      <c r="J161" s="104">
        <v>333</v>
      </c>
      <c r="K161" s="104">
        <v>289</v>
      </c>
      <c r="L161" s="104">
        <v>321</v>
      </c>
      <c r="M161" s="104">
        <v>346</v>
      </c>
      <c r="N161" s="104">
        <v>324</v>
      </c>
      <c r="O161" s="104">
        <v>373</v>
      </c>
      <c r="P161" s="104">
        <v>503</v>
      </c>
      <c r="Q161" s="104">
        <v>462</v>
      </c>
      <c r="R161" s="104">
        <v>401</v>
      </c>
      <c r="S161" s="104">
        <v>304</v>
      </c>
      <c r="T161" s="104">
        <v>223</v>
      </c>
      <c r="U161" s="104">
        <v>159</v>
      </c>
      <c r="V161" s="104">
        <v>69</v>
      </c>
      <c r="W161" s="104">
        <v>22</v>
      </c>
      <c r="X161" s="104">
        <v>3</v>
      </c>
      <c r="Y161" s="104">
        <v>0</v>
      </c>
      <c r="Z161" s="104">
        <v>0</v>
      </c>
    </row>
    <row r="162" spans="1:27">
      <c r="A162" s="99" t="str">
        <f t="shared" si="8"/>
        <v>高野町男</v>
      </c>
      <c r="B162" s="103" t="s">
        <v>72</v>
      </c>
      <c r="C162" s="102" t="s">
        <v>17</v>
      </c>
      <c r="D162" s="104">
        <v>3647</v>
      </c>
      <c r="E162" s="104">
        <v>106</v>
      </c>
      <c r="F162" s="104">
        <v>137</v>
      </c>
      <c r="G162" s="104">
        <v>150</v>
      </c>
      <c r="H162" s="104">
        <v>742</v>
      </c>
      <c r="I162" s="104">
        <v>585</v>
      </c>
      <c r="J162" s="104">
        <v>192</v>
      </c>
      <c r="K162" s="104">
        <v>147</v>
      </c>
      <c r="L162" s="104">
        <v>153</v>
      </c>
      <c r="M162" s="104">
        <v>182</v>
      </c>
      <c r="N162" s="104">
        <v>137</v>
      </c>
      <c r="O162" s="104">
        <v>176</v>
      </c>
      <c r="P162" s="104">
        <v>262</v>
      </c>
      <c r="Q162" s="104">
        <v>207</v>
      </c>
      <c r="R162" s="104">
        <v>171</v>
      </c>
      <c r="S162" s="104">
        <v>121</v>
      </c>
      <c r="T162" s="104">
        <v>90</v>
      </c>
      <c r="U162" s="104">
        <v>61</v>
      </c>
      <c r="V162" s="104">
        <v>20</v>
      </c>
      <c r="W162" s="104">
        <v>8</v>
      </c>
      <c r="X162" s="104">
        <v>0</v>
      </c>
      <c r="Y162" s="104">
        <v>0</v>
      </c>
      <c r="Z162" s="104">
        <v>0</v>
      </c>
      <c r="AA162" s="99" t="s">
        <v>245</v>
      </c>
    </row>
    <row r="163" spans="1:27">
      <c r="A163" s="99" t="str">
        <f t="shared" si="8"/>
        <v>高野町女</v>
      </c>
      <c r="B163" s="103" t="s">
        <v>72</v>
      </c>
      <c r="C163" s="102" t="s">
        <v>19</v>
      </c>
      <c r="D163" s="104">
        <v>2964</v>
      </c>
      <c r="E163" s="104">
        <v>117</v>
      </c>
      <c r="F163" s="104">
        <v>126</v>
      </c>
      <c r="G163" s="104">
        <v>162</v>
      </c>
      <c r="H163" s="104">
        <v>184</v>
      </c>
      <c r="I163" s="104">
        <v>170</v>
      </c>
      <c r="J163" s="104">
        <v>141</v>
      </c>
      <c r="K163" s="104">
        <v>142</v>
      </c>
      <c r="L163" s="104">
        <v>168</v>
      </c>
      <c r="M163" s="104">
        <v>164</v>
      </c>
      <c r="N163" s="104">
        <v>187</v>
      </c>
      <c r="O163" s="104">
        <v>197</v>
      </c>
      <c r="P163" s="104">
        <v>241</v>
      </c>
      <c r="Q163" s="104">
        <v>255</v>
      </c>
      <c r="R163" s="104">
        <v>230</v>
      </c>
      <c r="S163" s="104">
        <v>183</v>
      </c>
      <c r="T163" s="104">
        <v>133</v>
      </c>
      <c r="U163" s="104">
        <v>98</v>
      </c>
      <c r="V163" s="104">
        <v>49</v>
      </c>
      <c r="W163" s="104">
        <v>14</v>
      </c>
      <c r="X163" s="104">
        <v>3</v>
      </c>
      <c r="Y163" s="104">
        <v>0</v>
      </c>
      <c r="Z163" s="104">
        <v>0</v>
      </c>
    </row>
    <row r="164" spans="1:27">
      <c r="A164" s="99" t="str">
        <f>B164&amp;C164</f>
        <v>有田郡総数</v>
      </c>
      <c r="B164" s="103" t="s">
        <v>92</v>
      </c>
      <c r="C164" s="102" t="s">
        <v>32</v>
      </c>
      <c r="D164" s="133">
        <v>55204</v>
      </c>
      <c r="E164" s="133">
        <v>2851</v>
      </c>
      <c r="F164" s="133">
        <v>3466</v>
      </c>
      <c r="G164" s="133">
        <v>3736</v>
      </c>
      <c r="H164" s="133">
        <v>3676</v>
      </c>
      <c r="I164" s="133">
        <v>2749</v>
      </c>
      <c r="J164" s="133">
        <v>3035</v>
      </c>
      <c r="K164" s="133">
        <v>3236</v>
      </c>
      <c r="L164" s="133">
        <v>3626</v>
      </c>
      <c r="M164" s="133">
        <v>4124</v>
      </c>
      <c r="N164" s="133">
        <v>3333</v>
      </c>
      <c r="O164" s="133">
        <v>3455</v>
      </c>
      <c r="P164" s="133">
        <v>4011</v>
      </c>
      <c r="Q164" s="133">
        <v>4052</v>
      </c>
      <c r="R164" s="133">
        <v>3281</v>
      </c>
      <c r="S164" s="133">
        <v>2553</v>
      </c>
      <c r="T164" s="133">
        <v>1912</v>
      </c>
      <c r="U164" s="133">
        <v>1346</v>
      </c>
      <c r="V164" s="133">
        <v>574</v>
      </c>
      <c r="W164" s="133">
        <v>166</v>
      </c>
      <c r="X164" s="133">
        <v>20</v>
      </c>
      <c r="Y164" s="133">
        <v>0</v>
      </c>
      <c r="Z164" s="133">
        <v>2</v>
      </c>
    </row>
    <row r="165" spans="1:27">
      <c r="A165" s="99" t="str">
        <f>B165&amp;C165</f>
        <v>有田郡男</v>
      </c>
      <c r="B165" s="103" t="s">
        <v>92</v>
      </c>
      <c r="C165" s="102" t="s">
        <v>17</v>
      </c>
      <c r="D165" s="133">
        <v>26256</v>
      </c>
      <c r="E165" s="133">
        <v>1455</v>
      </c>
      <c r="F165" s="133">
        <v>1800</v>
      </c>
      <c r="G165" s="133">
        <v>1913</v>
      </c>
      <c r="H165" s="133">
        <v>1823</v>
      </c>
      <c r="I165" s="133">
        <v>1284</v>
      </c>
      <c r="J165" s="133">
        <v>1428</v>
      </c>
      <c r="K165" s="133">
        <v>1558</v>
      </c>
      <c r="L165" s="133">
        <v>1797</v>
      </c>
      <c r="M165" s="133">
        <v>2087</v>
      </c>
      <c r="N165" s="133">
        <v>1587</v>
      </c>
      <c r="O165" s="133">
        <v>1678</v>
      </c>
      <c r="P165" s="133">
        <v>1961</v>
      </c>
      <c r="Q165" s="133">
        <v>1988</v>
      </c>
      <c r="R165" s="133">
        <v>1376</v>
      </c>
      <c r="S165" s="133">
        <v>1070</v>
      </c>
      <c r="T165" s="133">
        <v>741</v>
      </c>
      <c r="U165" s="133">
        <v>453</v>
      </c>
      <c r="V165" s="133">
        <v>202</v>
      </c>
      <c r="W165" s="133">
        <v>47</v>
      </c>
      <c r="X165" s="133">
        <v>8</v>
      </c>
      <c r="Y165" s="133">
        <v>0</v>
      </c>
      <c r="Z165" s="133">
        <v>0</v>
      </c>
      <c r="AA165" s="99" t="s">
        <v>253</v>
      </c>
    </row>
    <row r="166" spans="1:27">
      <c r="A166" s="99" t="str">
        <f>B166&amp;C166</f>
        <v>有田郡女</v>
      </c>
      <c r="B166" s="103" t="s">
        <v>92</v>
      </c>
      <c r="C166" s="102" t="s">
        <v>19</v>
      </c>
      <c r="D166" s="133">
        <v>28948</v>
      </c>
      <c r="E166" s="133">
        <v>1396</v>
      </c>
      <c r="F166" s="133">
        <v>1666</v>
      </c>
      <c r="G166" s="133">
        <v>1823</v>
      </c>
      <c r="H166" s="133">
        <v>1853</v>
      </c>
      <c r="I166" s="133">
        <v>1465</v>
      </c>
      <c r="J166" s="133">
        <v>1607</v>
      </c>
      <c r="K166" s="133">
        <v>1678</v>
      </c>
      <c r="L166" s="133">
        <v>1829</v>
      </c>
      <c r="M166" s="133">
        <v>2037</v>
      </c>
      <c r="N166" s="133">
        <v>1746</v>
      </c>
      <c r="O166" s="133">
        <v>1777</v>
      </c>
      <c r="P166" s="133">
        <v>2050</v>
      </c>
      <c r="Q166" s="133">
        <v>2064</v>
      </c>
      <c r="R166" s="133">
        <v>1905</v>
      </c>
      <c r="S166" s="133">
        <v>1483</v>
      </c>
      <c r="T166" s="133">
        <v>1171</v>
      </c>
      <c r="U166" s="133">
        <v>893</v>
      </c>
      <c r="V166" s="133">
        <v>372</v>
      </c>
      <c r="W166" s="133">
        <v>119</v>
      </c>
      <c r="X166" s="133">
        <v>12</v>
      </c>
      <c r="Y166" s="133">
        <v>0</v>
      </c>
      <c r="Z166" s="133">
        <v>2</v>
      </c>
    </row>
    <row r="167" spans="1:27">
      <c r="A167" s="99" t="str">
        <f>B167&amp;C167</f>
        <v>湯浅町総数</v>
      </c>
      <c r="B167" s="103" t="s">
        <v>73</v>
      </c>
      <c r="C167" s="102" t="s">
        <v>32</v>
      </c>
      <c r="D167" s="104">
        <v>16525</v>
      </c>
      <c r="E167" s="104">
        <v>844</v>
      </c>
      <c r="F167" s="104">
        <v>1032</v>
      </c>
      <c r="G167" s="104">
        <v>1169</v>
      </c>
      <c r="H167" s="104">
        <v>1289</v>
      </c>
      <c r="I167" s="104">
        <v>903</v>
      </c>
      <c r="J167" s="104">
        <v>939</v>
      </c>
      <c r="K167" s="104">
        <v>947</v>
      </c>
      <c r="L167" s="104">
        <v>1089</v>
      </c>
      <c r="M167" s="104">
        <v>1386</v>
      </c>
      <c r="N167" s="104">
        <v>1028</v>
      </c>
      <c r="O167" s="104">
        <v>982</v>
      </c>
      <c r="P167" s="104">
        <v>1128</v>
      </c>
      <c r="Q167" s="104">
        <v>1091</v>
      </c>
      <c r="R167" s="104">
        <v>855</v>
      </c>
      <c r="S167" s="104">
        <v>720</v>
      </c>
      <c r="T167" s="104">
        <v>544</v>
      </c>
      <c r="U167" s="104">
        <v>386</v>
      </c>
      <c r="V167" s="104">
        <v>148</v>
      </c>
      <c r="W167" s="104">
        <v>40</v>
      </c>
      <c r="X167" s="104">
        <v>5</v>
      </c>
      <c r="Y167" s="104">
        <v>0</v>
      </c>
      <c r="Z167" s="104">
        <v>0</v>
      </c>
    </row>
    <row r="168" spans="1:27">
      <c r="A168" s="99" t="str">
        <f t="shared" si="8"/>
        <v>湯浅町男</v>
      </c>
      <c r="B168" s="103" t="s">
        <v>73</v>
      </c>
      <c r="C168" s="102" t="s">
        <v>17</v>
      </c>
      <c r="D168" s="104">
        <v>7798</v>
      </c>
      <c r="E168" s="104">
        <v>429</v>
      </c>
      <c r="F168" s="104">
        <v>547</v>
      </c>
      <c r="G168" s="104">
        <v>602</v>
      </c>
      <c r="H168" s="104">
        <v>652</v>
      </c>
      <c r="I168" s="104">
        <v>428</v>
      </c>
      <c r="J168" s="104">
        <v>463</v>
      </c>
      <c r="K168" s="104">
        <v>440</v>
      </c>
      <c r="L168" s="104">
        <v>521</v>
      </c>
      <c r="M168" s="104">
        <v>708</v>
      </c>
      <c r="N168" s="104">
        <v>512</v>
      </c>
      <c r="O168" s="104">
        <v>451</v>
      </c>
      <c r="P168" s="104">
        <v>550</v>
      </c>
      <c r="Q168" s="104">
        <v>517</v>
      </c>
      <c r="R168" s="104">
        <v>325</v>
      </c>
      <c r="S168" s="104">
        <v>270</v>
      </c>
      <c r="T168" s="104">
        <v>201</v>
      </c>
      <c r="U168" s="104">
        <v>121</v>
      </c>
      <c r="V168" s="104">
        <v>49</v>
      </c>
      <c r="W168" s="104">
        <v>9</v>
      </c>
      <c r="X168" s="104">
        <v>3</v>
      </c>
      <c r="Y168" s="104">
        <v>0</v>
      </c>
      <c r="Z168" s="104">
        <v>0</v>
      </c>
      <c r="AA168" s="99" t="s">
        <v>246</v>
      </c>
    </row>
    <row r="169" spans="1:27">
      <c r="A169" s="99" t="str">
        <f t="shared" si="8"/>
        <v>湯浅町女</v>
      </c>
      <c r="B169" s="103" t="s">
        <v>73</v>
      </c>
      <c r="C169" s="102" t="s">
        <v>19</v>
      </c>
      <c r="D169" s="104">
        <v>8727</v>
      </c>
      <c r="E169" s="104">
        <v>415</v>
      </c>
      <c r="F169" s="104">
        <v>485</v>
      </c>
      <c r="G169" s="104">
        <v>567</v>
      </c>
      <c r="H169" s="104">
        <v>637</v>
      </c>
      <c r="I169" s="104">
        <v>475</v>
      </c>
      <c r="J169" s="104">
        <v>476</v>
      </c>
      <c r="K169" s="104">
        <v>507</v>
      </c>
      <c r="L169" s="104">
        <v>568</v>
      </c>
      <c r="M169" s="104">
        <v>678</v>
      </c>
      <c r="N169" s="104">
        <v>516</v>
      </c>
      <c r="O169" s="104">
        <v>531</v>
      </c>
      <c r="P169" s="104">
        <v>578</v>
      </c>
      <c r="Q169" s="104">
        <v>574</v>
      </c>
      <c r="R169" s="104">
        <v>530</v>
      </c>
      <c r="S169" s="104">
        <v>450</v>
      </c>
      <c r="T169" s="104">
        <v>343</v>
      </c>
      <c r="U169" s="104">
        <v>265</v>
      </c>
      <c r="V169" s="104">
        <v>99</v>
      </c>
      <c r="W169" s="104">
        <v>31</v>
      </c>
      <c r="X169" s="104">
        <v>2</v>
      </c>
      <c r="Y169" s="104">
        <v>0</v>
      </c>
      <c r="Z169" s="104">
        <v>0</v>
      </c>
    </row>
    <row r="170" spans="1:27">
      <c r="A170" s="99" t="str">
        <f t="shared" si="8"/>
        <v>広川町総数</v>
      </c>
      <c r="B170" s="103" t="s">
        <v>74</v>
      </c>
      <c r="C170" s="102" t="s">
        <v>32</v>
      </c>
      <c r="D170" s="104">
        <v>8809</v>
      </c>
      <c r="E170" s="104">
        <v>442</v>
      </c>
      <c r="F170" s="104">
        <v>579</v>
      </c>
      <c r="G170" s="104">
        <v>690</v>
      </c>
      <c r="H170" s="104">
        <v>684</v>
      </c>
      <c r="I170" s="104">
        <v>510</v>
      </c>
      <c r="J170" s="104">
        <v>498</v>
      </c>
      <c r="K170" s="104">
        <v>497</v>
      </c>
      <c r="L170" s="104">
        <v>643</v>
      </c>
      <c r="M170" s="104">
        <v>720</v>
      </c>
      <c r="N170" s="104">
        <v>534</v>
      </c>
      <c r="O170" s="104">
        <v>533</v>
      </c>
      <c r="P170" s="104">
        <v>565</v>
      </c>
      <c r="Q170" s="104">
        <v>562</v>
      </c>
      <c r="R170" s="104">
        <v>478</v>
      </c>
      <c r="S170" s="104">
        <v>341</v>
      </c>
      <c r="T170" s="104">
        <v>279</v>
      </c>
      <c r="U170" s="104">
        <v>173</v>
      </c>
      <c r="V170" s="104">
        <v>61</v>
      </c>
      <c r="W170" s="104">
        <v>20</v>
      </c>
      <c r="X170" s="104">
        <v>0</v>
      </c>
      <c r="Y170" s="104">
        <v>0</v>
      </c>
      <c r="Z170" s="104">
        <v>0</v>
      </c>
    </row>
    <row r="171" spans="1:27">
      <c r="A171" s="99" t="str">
        <f t="shared" si="8"/>
        <v>広川町男</v>
      </c>
      <c r="B171" s="103" t="s">
        <v>74</v>
      </c>
      <c r="C171" s="102" t="s">
        <v>17</v>
      </c>
      <c r="D171" s="104">
        <v>4181</v>
      </c>
      <c r="E171" s="104">
        <v>225</v>
      </c>
      <c r="F171" s="104">
        <v>304</v>
      </c>
      <c r="G171" s="104">
        <v>334</v>
      </c>
      <c r="H171" s="104">
        <v>329</v>
      </c>
      <c r="I171" s="104">
        <v>217</v>
      </c>
      <c r="J171" s="104">
        <v>223</v>
      </c>
      <c r="K171" s="104">
        <v>248</v>
      </c>
      <c r="L171" s="104">
        <v>324</v>
      </c>
      <c r="M171" s="104">
        <v>359</v>
      </c>
      <c r="N171" s="104">
        <v>261</v>
      </c>
      <c r="O171" s="104">
        <v>266</v>
      </c>
      <c r="P171" s="104">
        <v>282</v>
      </c>
      <c r="Q171" s="104">
        <v>266</v>
      </c>
      <c r="R171" s="104">
        <v>193</v>
      </c>
      <c r="S171" s="104">
        <v>151</v>
      </c>
      <c r="T171" s="104">
        <v>112</v>
      </c>
      <c r="U171" s="104">
        <v>57</v>
      </c>
      <c r="V171" s="104">
        <v>26</v>
      </c>
      <c r="W171" s="104">
        <v>4</v>
      </c>
      <c r="X171" s="104">
        <v>0</v>
      </c>
      <c r="Y171" s="104">
        <v>0</v>
      </c>
      <c r="Z171" s="104">
        <v>0</v>
      </c>
      <c r="AA171" s="99" t="s">
        <v>254</v>
      </c>
    </row>
    <row r="172" spans="1:27">
      <c r="A172" s="99" t="str">
        <f t="shared" si="8"/>
        <v>広川町女</v>
      </c>
      <c r="B172" s="103" t="s">
        <v>74</v>
      </c>
      <c r="C172" s="102" t="s">
        <v>19</v>
      </c>
      <c r="D172" s="104">
        <v>4628</v>
      </c>
      <c r="E172" s="104">
        <v>217</v>
      </c>
      <c r="F172" s="104">
        <v>275</v>
      </c>
      <c r="G172" s="104">
        <v>356</v>
      </c>
      <c r="H172" s="104">
        <v>355</v>
      </c>
      <c r="I172" s="104">
        <v>293</v>
      </c>
      <c r="J172" s="104">
        <v>275</v>
      </c>
      <c r="K172" s="104">
        <v>249</v>
      </c>
      <c r="L172" s="104">
        <v>319</v>
      </c>
      <c r="M172" s="104">
        <v>361</v>
      </c>
      <c r="N172" s="104">
        <v>273</v>
      </c>
      <c r="O172" s="104">
        <v>267</v>
      </c>
      <c r="P172" s="104">
        <v>283</v>
      </c>
      <c r="Q172" s="104">
        <v>296</v>
      </c>
      <c r="R172" s="104">
        <v>285</v>
      </c>
      <c r="S172" s="104">
        <v>190</v>
      </c>
      <c r="T172" s="104">
        <v>167</v>
      </c>
      <c r="U172" s="104">
        <v>116</v>
      </c>
      <c r="V172" s="104">
        <v>35</v>
      </c>
      <c r="W172" s="104">
        <v>16</v>
      </c>
      <c r="X172" s="104">
        <v>0</v>
      </c>
      <c r="Y172" s="104">
        <v>0</v>
      </c>
      <c r="Z172" s="104">
        <v>0</v>
      </c>
    </row>
    <row r="173" spans="1:27">
      <c r="A173" s="99" t="str">
        <f t="shared" si="8"/>
        <v>有田川町総数</v>
      </c>
      <c r="B173" s="103" t="s">
        <v>75</v>
      </c>
      <c r="C173" s="102" t="s">
        <v>32</v>
      </c>
      <c r="D173" s="104">
        <v>29870</v>
      </c>
      <c r="E173" s="104">
        <v>1565</v>
      </c>
      <c r="F173" s="104">
        <v>1855</v>
      </c>
      <c r="G173" s="104">
        <v>1877</v>
      </c>
      <c r="H173" s="104">
        <v>1703</v>
      </c>
      <c r="I173" s="104">
        <v>1336</v>
      </c>
      <c r="J173" s="104">
        <v>1598</v>
      </c>
      <c r="K173" s="104">
        <v>1792</v>
      </c>
      <c r="L173" s="104">
        <v>1894</v>
      </c>
      <c r="M173" s="104">
        <v>2018</v>
      </c>
      <c r="N173" s="104">
        <v>1771</v>
      </c>
      <c r="O173" s="104">
        <v>1940</v>
      </c>
      <c r="P173" s="104">
        <v>2318</v>
      </c>
      <c r="Q173" s="104">
        <v>2399</v>
      </c>
      <c r="R173" s="104">
        <v>1948</v>
      </c>
      <c r="S173" s="104">
        <v>1492</v>
      </c>
      <c r="T173" s="104">
        <v>1089</v>
      </c>
      <c r="U173" s="104">
        <v>787</v>
      </c>
      <c r="V173" s="104">
        <v>365</v>
      </c>
      <c r="W173" s="104">
        <v>106</v>
      </c>
      <c r="X173" s="104">
        <v>15</v>
      </c>
      <c r="Y173" s="104">
        <v>0</v>
      </c>
      <c r="Z173" s="104">
        <v>2</v>
      </c>
    </row>
    <row r="174" spans="1:27">
      <c r="A174" s="99" t="str">
        <f t="shared" si="8"/>
        <v>有田川町男</v>
      </c>
      <c r="B174" s="103" t="s">
        <v>75</v>
      </c>
      <c r="C174" s="102" t="s">
        <v>17</v>
      </c>
      <c r="D174" s="104">
        <v>14277</v>
      </c>
      <c r="E174" s="104">
        <v>801</v>
      </c>
      <c r="F174" s="104">
        <v>949</v>
      </c>
      <c r="G174" s="104">
        <v>977</v>
      </c>
      <c r="H174" s="104">
        <v>842</v>
      </c>
      <c r="I174" s="104">
        <v>639</v>
      </c>
      <c r="J174" s="104">
        <v>742</v>
      </c>
      <c r="K174" s="104">
        <v>870</v>
      </c>
      <c r="L174" s="104">
        <v>952</v>
      </c>
      <c r="M174" s="104">
        <v>1020</v>
      </c>
      <c r="N174" s="104">
        <v>814</v>
      </c>
      <c r="O174" s="104">
        <v>961</v>
      </c>
      <c r="P174" s="104">
        <v>1129</v>
      </c>
      <c r="Q174" s="104">
        <v>1205</v>
      </c>
      <c r="R174" s="104">
        <v>858</v>
      </c>
      <c r="S174" s="104">
        <v>649</v>
      </c>
      <c r="T174" s="104">
        <v>428</v>
      </c>
      <c r="U174" s="104">
        <v>275</v>
      </c>
      <c r="V174" s="104">
        <v>127</v>
      </c>
      <c r="W174" s="104">
        <v>34</v>
      </c>
      <c r="X174" s="104">
        <v>5</v>
      </c>
      <c r="Y174" s="104">
        <v>0</v>
      </c>
      <c r="Z174" s="104">
        <v>0</v>
      </c>
      <c r="AA174" s="99" t="s">
        <v>247</v>
      </c>
    </row>
    <row r="175" spans="1:27">
      <c r="A175" s="99" t="str">
        <f t="shared" si="8"/>
        <v>有田川町女</v>
      </c>
      <c r="B175" s="103" t="s">
        <v>75</v>
      </c>
      <c r="C175" s="102" t="s">
        <v>19</v>
      </c>
      <c r="D175" s="104">
        <v>15593</v>
      </c>
      <c r="E175" s="104">
        <v>764</v>
      </c>
      <c r="F175" s="104">
        <v>906</v>
      </c>
      <c r="G175" s="104">
        <v>900</v>
      </c>
      <c r="H175" s="104">
        <v>861</v>
      </c>
      <c r="I175" s="104">
        <v>697</v>
      </c>
      <c r="J175" s="104">
        <v>856</v>
      </c>
      <c r="K175" s="104">
        <v>922</v>
      </c>
      <c r="L175" s="104">
        <v>942</v>
      </c>
      <c r="M175" s="104">
        <v>998</v>
      </c>
      <c r="N175" s="104">
        <v>957</v>
      </c>
      <c r="O175" s="104">
        <v>979</v>
      </c>
      <c r="P175" s="104">
        <v>1189</v>
      </c>
      <c r="Q175" s="104">
        <v>1194</v>
      </c>
      <c r="R175" s="104">
        <v>1090</v>
      </c>
      <c r="S175" s="104">
        <v>843</v>
      </c>
      <c r="T175" s="104">
        <v>661</v>
      </c>
      <c r="U175" s="104">
        <v>512</v>
      </c>
      <c r="V175" s="104">
        <v>238</v>
      </c>
      <c r="W175" s="104">
        <v>72</v>
      </c>
      <c r="X175" s="104">
        <v>10</v>
      </c>
      <c r="Y175" s="104">
        <v>0</v>
      </c>
      <c r="Z175" s="104">
        <v>2</v>
      </c>
    </row>
    <row r="176" spans="1:27">
      <c r="A176" s="99" t="str">
        <f>B176&amp;C176</f>
        <v>日高郡総数</v>
      </c>
      <c r="B176" s="103" t="s">
        <v>93</v>
      </c>
      <c r="C176" s="102" t="s">
        <v>32</v>
      </c>
      <c r="D176" s="133">
        <v>61481</v>
      </c>
      <c r="E176" s="133">
        <v>3349</v>
      </c>
      <c r="F176" s="133">
        <v>3912</v>
      </c>
      <c r="G176" s="133">
        <v>4289</v>
      </c>
      <c r="H176" s="133">
        <v>4122</v>
      </c>
      <c r="I176" s="133">
        <v>2604</v>
      </c>
      <c r="J176" s="133">
        <v>3075</v>
      </c>
      <c r="K176" s="133">
        <v>3502</v>
      </c>
      <c r="L176" s="133">
        <v>4147</v>
      </c>
      <c r="M176" s="133">
        <v>4438</v>
      </c>
      <c r="N176" s="133">
        <v>3654</v>
      </c>
      <c r="O176" s="133">
        <v>3742</v>
      </c>
      <c r="P176" s="133">
        <v>4477</v>
      </c>
      <c r="Q176" s="133">
        <v>4661</v>
      </c>
      <c r="R176" s="133">
        <v>3759</v>
      </c>
      <c r="S176" s="133">
        <v>2947</v>
      </c>
      <c r="T176" s="133">
        <v>2347</v>
      </c>
      <c r="U176" s="133">
        <v>1537</v>
      </c>
      <c r="V176" s="133">
        <v>674</v>
      </c>
      <c r="W176" s="133">
        <v>208</v>
      </c>
      <c r="X176" s="133">
        <v>33</v>
      </c>
      <c r="Y176" s="133">
        <v>4</v>
      </c>
      <c r="Z176" s="133">
        <v>0</v>
      </c>
    </row>
    <row r="177" spans="1:27">
      <c r="A177" s="99" t="str">
        <f>B177&amp;C177</f>
        <v>日高郡男</v>
      </c>
      <c r="B177" s="103" t="s">
        <v>93</v>
      </c>
      <c r="C177" s="102" t="s">
        <v>17</v>
      </c>
      <c r="D177" s="133">
        <v>29254</v>
      </c>
      <c r="E177" s="133">
        <v>1730</v>
      </c>
      <c r="F177" s="133">
        <v>1979</v>
      </c>
      <c r="G177" s="133">
        <v>2189</v>
      </c>
      <c r="H177" s="133">
        <v>2136</v>
      </c>
      <c r="I177" s="133">
        <v>1137</v>
      </c>
      <c r="J177" s="133">
        <v>1436</v>
      </c>
      <c r="K177" s="133">
        <v>1706</v>
      </c>
      <c r="L177" s="133">
        <v>2063</v>
      </c>
      <c r="M177" s="133">
        <v>2235</v>
      </c>
      <c r="N177" s="133">
        <v>1741</v>
      </c>
      <c r="O177" s="133">
        <v>1830</v>
      </c>
      <c r="P177" s="133">
        <v>2159</v>
      </c>
      <c r="Q177" s="133">
        <v>2263</v>
      </c>
      <c r="R177" s="133">
        <v>1642</v>
      </c>
      <c r="S177" s="133">
        <v>1183</v>
      </c>
      <c r="T177" s="133">
        <v>919</v>
      </c>
      <c r="U177" s="133">
        <v>606</v>
      </c>
      <c r="V177" s="133">
        <v>229</v>
      </c>
      <c r="W177" s="133">
        <v>60</v>
      </c>
      <c r="X177" s="133">
        <v>8</v>
      </c>
      <c r="Y177" s="133">
        <v>3</v>
      </c>
      <c r="Z177" s="133">
        <v>0</v>
      </c>
      <c r="AA177" s="99" t="s">
        <v>255</v>
      </c>
    </row>
    <row r="178" spans="1:27">
      <c r="A178" s="99" t="str">
        <f>B178&amp;C178</f>
        <v>日高郡女</v>
      </c>
      <c r="B178" s="103" t="s">
        <v>93</v>
      </c>
      <c r="C178" s="102" t="s">
        <v>19</v>
      </c>
      <c r="D178" s="133">
        <v>32227</v>
      </c>
      <c r="E178" s="133">
        <v>1619</v>
      </c>
      <c r="F178" s="133">
        <v>1933</v>
      </c>
      <c r="G178" s="133">
        <v>2100</v>
      </c>
      <c r="H178" s="133">
        <v>1986</v>
      </c>
      <c r="I178" s="133">
        <v>1467</v>
      </c>
      <c r="J178" s="133">
        <v>1639</v>
      </c>
      <c r="K178" s="133">
        <v>1796</v>
      </c>
      <c r="L178" s="133">
        <v>2084</v>
      </c>
      <c r="M178" s="133">
        <v>2203</v>
      </c>
      <c r="N178" s="133">
        <v>1913</v>
      </c>
      <c r="O178" s="133">
        <v>1912</v>
      </c>
      <c r="P178" s="133">
        <v>2318</v>
      </c>
      <c r="Q178" s="133">
        <v>2398</v>
      </c>
      <c r="R178" s="133">
        <v>2117</v>
      </c>
      <c r="S178" s="133">
        <v>1764</v>
      </c>
      <c r="T178" s="133">
        <v>1428</v>
      </c>
      <c r="U178" s="133">
        <v>931</v>
      </c>
      <c r="V178" s="133">
        <v>445</v>
      </c>
      <c r="W178" s="133">
        <v>148</v>
      </c>
      <c r="X178" s="133">
        <v>25</v>
      </c>
      <c r="Y178" s="133">
        <v>1</v>
      </c>
      <c r="Z178" s="133">
        <v>0</v>
      </c>
    </row>
    <row r="179" spans="1:27">
      <c r="A179" s="99" t="str">
        <f t="shared" si="8"/>
        <v>美浜町総数</v>
      </c>
      <c r="B179" s="103" t="s">
        <v>76</v>
      </c>
      <c r="C179" s="102" t="s">
        <v>32</v>
      </c>
      <c r="D179" s="104">
        <v>8920</v>
      </c>
      <c r="E179" s="104">
        <v>480</v>
      </c>
      <c r="F179" s="104">
        <v>562</v>
      </c>
      <c r="G179" s="104">
        <v>610</v>
      </c>
      <c r="H179" s="104">
        <v>581</v>
      </c>
      <c r="I179" s="104">
        <v>467</v>
      </c>
      <c r="J179" s="104">
        <v>499</v>
      </c>
      <c r="K179" s="104">
        <v>532</v>
      </c>
      <c r="L179" s="104">
        <v>632</v>
      </c>
      <c r="M179" s="104">
        <v>634</v>
      </c>
      <c r="N179" s="104">
        <v>568</v>
      </c>
      <c r="O179" s="104">
        <v>552</v>
      </c>
      <c r="P179" s="104">
        <v>601</v>
      </c>
      <c r="Q179" s="104">
        <v>628</v>
      </c>
      <c r="R179" s="104">
        <v>507</v>
      </c>
      <c r="S179" s="104">
        <v>384</v>
      </c>
      <c r="T179" s="104">
        <v>320</v>
      </c>
      <c r="U179" s="104">
        <v>224</v>
      </c>
      <c r="V179" s="104">
        <v>103</v>
      </c>
      <c r="W179" s="104">
        <v>29</v>
      </c>
      <c r="X179" s="104">
        <v>6</v>
      </c>
      <c r="Y179" s="104">
        <v>1</v>
      </c>
      <c r="Z179" s="104">
        <v>0</v>
      </c>
    </row>
    <row r="180" spans="1:27">
      <c r="A180" s="99" t="str">
        <f t="shared" si="8"/>
        <v>美浜町男</v>
      </c>
      <c r="B180" s="103" t="s">
        <v>76</v>
      </c>
      <c r="C180" s="102" t="s">
        <v>17</v>
      </c>
      <c r="D180" s="104">
        <v>4103</v>
      </c>
      <c r="E180" s="104">
        <v>252</v>
      </c>
      <c r="F180" s="104">
        <v>278</v>
      </c>
      <c r="G180" s="104">
        <v>323</v>
      </c>
      <c r="H180" s="104">
        <v>255</v>
      </c>
      <c r="I180" s="104">
        <v>170</v>
      </c>
      <c r="J180" s="104">
        <v>222</v>
      </c>
      <c r="K180" s="104">
        <v>270</v>
      </c>
      <c r="L180" s="104">
        <v>306</v>
      </c>
      <c r="M180" s="104">
        <v>303</v>
      </c>
      <c r="N180" s="104">
        <v>269</v>
      </c>
      <c r="O180" s="104">
        <v>278</v>
      </c>
      <c r="P180" s="104">
        <v>275</v>
      </c>
      <c r="Q180" s="104">
        <v>289</v>
      </c>
      <c r="R180" s="104">
        <v>218</v>
      </c>
      <c r="S180" s="104">
        <v>157</v>
      </c>
      <c r="T180" s="104">
        <v>113</v>
      </c>
      <c r="U180" s="104">
        <v>86</v>
      </c>
      <c r="V180" s="104">
        <v>32</v>
      </c>
      <c r="W180" s="104">
        <v>7</v>
      </c>
      <c r="X180" s="104">
        <v>0</v>
      </c>
      <c r="Y180" s="104">
        <v>0</v>
      </c>
      <c r="Z180" s="104">
        <v>0</v>
      </c>
      <c r="AA180" s="99" t="s">
        <v>248</v>
      </c>
    </row>
    <row r="181" spans="1:27">
      <c r="A181" s="99" t="str">
        <f t="shared" si="8"/>
        <v>美浜町女</v>
      </c>
      <c r="B181" s="103" t="s">
        <v>76</v>
      </c>
      <c r="C181" s="102" t="s">
        <v>19</v>
      </c>
      <c r="D181" s="104">
        <v>4817</v>
      </c>
      <c r="E181" s="104">
        <v>228</v>
      </c>
      <c r="F181" s="104">
        <v>284</v>
      </c>
      <c r="G181" s="104">
        <v>287</v>
      </c>
      <c r="H181" s="104">
        <v>326</v>
      </c>
      <c r="I181" s="104">
        <v>297</v>
      </c>
      <c r="J181" s="104">
        <v>277</v>
      </c>
      <c r="K181" s="104">
        <v>262</v>
      </c>
      <c r="L181" s="104">
        <v>326</v>
      </c>
      <c r="M181" s="104">
        <v>331</v>
      </c>
      <c r="N181" s="104">
        <v>299</v>
      </c>
      <c r="O181" s="104">
        <v>274</v>
      </c>
      <c r="P181" s="104">
        <v>326</v>
      </c>
      <c r="Q181" s="104">
        <v>339</v>
      </c>
      <c r="R181" s="104">
        <v>289</v>
      </c>
      <c r="S181" s="104">
        <v>227</v>
      </c>
      <c r="T181" s="104">
        <v>207</v>
      </c>
      <c r="U181" s="104">
        <v>138</v>
      </c>
      <c r="V181" s="104">
        <v>71</v>
      </c>
      <c r="W181" s="104">
        <v>22</v>
      </c>
      <c r="X181" s="104">
        <v>6</v>
      </c>
      <c r="Y181" s="104">
        <v>1</v>
      </c>
      <c r="Z181" s="104">
        <v>0</v>
      </c>
    </row>
    <row r="182" spans="1:27">
      <c r="A182" s="99" t="str">
        <f t="shared" si="8"/>
        <v>日高町総数</v>
      </c>
      <c r="B182" s="103" t="s">
        <v>77</v>
      </c>
      <c r="C182" s="102" t="s">
        <v>32</v>
      </c>
      <c r="D182" s="104">
        <v>6862</v>
      </c>
      <c r="E182" s="104">
        <v>353</v>
      </c>
      <c r="F182" s="104">
        <v>386</v>
      </c>
      <c r="G182" s="104">
        <v>463</v>
      </c>
      <c r="H182" s="104">
        <v>426</v>
      </c>
      <c r="I182" s="104">
        <v>277</v>
      </c>
      <c r="J182" s="104">
        <v>328</v>
      </c>
      <c r="K182" s="104">
        <v>369</v>
      </c>
      <c r="L182" s="104">
        <v>452</v>
      </c>
      <c r="M182" s="104">
        <v>499</v>
      </c>
      <c r="N182" s="104">
        <v>422</v>
      </c>
      <c r="O182" s="104">
        <v>453</v>
      </c>
      <c r="P182" s="104">
        <v>506</v>
      </c>
      <c r="Q182" s="104">
        <v>535</v>
      </c>
      <c r="R182" s="104">
        <v>447</v>
      </c>
      <c r="S182" s="104">
        <v>340</v>
      </c>
      <c r="T182" s="104">
        <v>291</v>
      </c>
      <c r="U182" s="104">
        <v>191</v>
      </c>
      <c r="V182" s="104">
        <v>89</v>
      </c>
      <c r="W182" s="104">
        <v>30</v>
      </c>
      <c r="X182" s="104">
        <v>5</v>
      </c>
      <c r="Y182" s="104">
        <v>0</v>
      </c>
      <c r="Z182" s="104">
        <v>0</v>
      </c>
    </row>
    <row r="183" spans="1:27">
      <c r="A183" s="99" t="str">
        <f t="shared" si="8"/>
        <v>日高町男</v>
      </c>
      <c r="B183" s="103" t="s">
        <v>77</v>
      </c>
      <c r="C183" s="102" t="s">
        <v>17</v>
      </c>
      <c r="D183" s="104">
        <v>3243</v>
      </c>
      <c r="E183" s="104">
        <v>183</v>
      </c>
      <c r="F183" s="104">
        <v>198</v>
      </c>
      <c r="G183" s="104">
        <v>230</v>
      </c>
      <c r="H183" s="104">
        <v>221</v>
      </c>
      <c r="I183" s="104">
        <v>114</v>
      </c>
      <c r="J183" s="104">
        <v>159</v>
      </c>
      <c r="K183" s="104">
        <v>175</v>
      </c>
      <c r="L183" s="104">
        <v>219</v>
      </c>
      <c r="M183" s="104">
        <v>254</v>
      </c>
      <c r="N183" s="104">
        <v>183</v>
      </c>
      <c r="O183" s="104">
        <v>223</v>
      </c>
      <c r="P183" s="104">
        <v>253</v>
      </c>
      <c r="Q183" s="104">
        <v>279</v>
      </c>
      <c r="R183" s="104">
        <v>180</v>
      </c>
      <c r="S183" s="104">
        <v>139</v>
      </c>
      <c r="T183" s="104">
        <v>121</v>
      </c>
      <c r="U183" s="104">
        <v>70</v>
      </c>
      <c r="V183" s="104">
        <v>29</v>
      </c>
      <c r="W183" s="104">
        <v>11</v>
      </c>
      <c r="X183" s="104">
        <v>2</v>
      </c>
      <c r="Y183" s="104">
        <v>0</v>
      </c>
      <c r="Z183" s="104">
        <v>0</v>
      </c>
      <c r="AA183" s="99" t="s">
        <v>256</v>
      </c>
    </row>
    <row r="184" spans="1:27">
      <c r="A184" s="99" t="str">
        <f t="shared" si="8"/>
        <v>日高町女</v>
      </c>
      <c r="B184" s="103" t="s">
        <v>77</v>
      </c>
      <c r="C184" s="102" t="s">
        <v>19</v>
      </c>
      <c r="D184" s="104">
        <v>3619</v>
      </c>
      <c r="E184" s="104">
        <v>170</v>
      </c>
      <c r="F184" s="104">
        <v>188</v>
      </c>
      <c r="G184" s="104">
        <v>233</v>
      </c>
      <c r="H184" s="104">
        <v>205</v>
      </c>
      <c r="I184" s="104">
        <v>163</v>
      </c>
      <c r="J184" s="104">
        <v>169</v>
      </c>
      <c r="K184" s="104">
        <v>194</v>
      </c>
      <c r="L184" s="104">
        <v>233</v>
      </c>
      <c r="M184" s="104">
        <v>245</v>
      </c>
      <c r="N184" s="104">
        <v>239</v>
      </c>
      <c r="O184" s="104">
        <v>230</v>
      </c>
      <c r="P184" s="104">
        <v>253</v>
      </c>
      <c r="Q184" s="104">
        <v>256</v>
      </c>
      <c r="R184" s="104">
        <v>267</v>
      </c>
      <c r="S184" s="104">
        <v>201</v>
      </c>
      <c r="T184" s="104">
        <v>170</v>
      </c>
      <c r="U184" s="104">
        <v>121</v>
      </c>
      <c r="V184" s="104">
        <v>60</v>
      </c>
      <c r="W184" s="104">
        <v>19</v>
      </c>
      <c r="X184" s="104">
        <v>3</v>
      </c>
      <c r="Y184" s="104">
        <v>0</v>
      </c>
      <c r="Z184" s="104">
        <v>0</v>
      </c>
    </row>
    <row r="185" spans="1:27">
      <c r="A185" s="99" t="str">
        <f t="shared" si="8"/>
        <v>由良町総数</v>
      </c>
      <c r="B185" s="103" t="s">
        <v>78</v>
      </c>
      <c r="C185" s="102" t="s">
        <v>32</v>
      </c>
      <c r="D185" s="104">
        <v>8529</v>
      </c>
      <c r="E185" s="104">
        <v>438</v>
      </c>
      <c r="F185" s="104">
        <v>560</v>
      </c>
      <c r="G185" s="104">
        <v>601</v>
      </c>
      <c r="H185" s="104">
        <v>562</v>
      </c>
      <c r="I185" s="104">
        <v>401</v>
      </c>
      <c r="J185" s="104">
        <v>437</v>
      </c>
      <c r="K185" s="104">
        <v>497</v>
      </c>
      <c r="L185" s="104">
        <v>628</v>
      </c>
      <c r="M185" s="104">
        <v>673</v>
      </c>
      <c r="N185" s="104">
        <v>548</v>
      </c>
      <c r="O185" s="104">
        <v>542</v>
      </c>
      <c r="P185" s="104">
        <v>616</v>
      </c>
      <c r="Q185" s="104">
        <v>592</v>
      </c>
      <c r="R185" s="104">
        <v>453</v>
      </c>
      <c r="S185" s="104">
        <v>354</v>
      </c>
      <c r="T185" s="104">
        <v>300</v>
      </c>
      <c r="U185" s="104">
        <v>215</v>
      </c>
      <c r="V185" s="104">
        <v>89</v>
      </c>
      <c r="W185" s="104">
        <v>17</v>
      </c>
      <c r="X185" s="104">
        <v>5</v>
      </c>
      <c r="Y185" s="104">
        <v>1</v>
      </c>
      <c r="Z185" s="104">
        <v>0</v>
      </c>
    </row>
    <row r="186" spans="1:27">
      <c r="A186" s="99" t="str">
        <f t="shared" si="8"/>
        <v>由良町男</v>
      </c>
      <c r="B186" s="103" t="s">
        <v>78</v>
      </c>
      <c r="C186" s="102" t="s">
        <v>17</v>
      </c>
      <c r="D186" s="104">
        <v>4087</v>
      </c>
      <c r="E186" s="104">
        <v>230</v>
      </c>
      <c r="F186" s="104">
        <v>291</v>
      </c>
      <c r="G186" s="104">
        <v>302</v>
      </c>
      <c r="H186" s="104">
        <v>297</v>
      </c>
      <c r="I186" s="104">
        <v>164</v>
      </c>
      <c r="J186" s="104">
        <v>196</v>
      </c>
      <c r="K186" s="104">
        <v>239</v>
      </c>
      <c r="L186" s="104">
        <v>311</v>
      </c>
      <c r="M186" s="104">
        <v>367</v>
      </c>
      <c r="N186" s="104">
        <v>261</v>
      </c>
      <c r="O186" s="104">
        <v>273</v>
      </c>
      <c r="P186" s="104">
        <v>299</v>
      </c>
      <c r="Q186" s="104">
        <v>286</v>
      </c>
      <c r="R186" s="104">
        <v>204</v>
      </c>
      <c r="S186" s="104">
        <v>136</v>
      </c>
      <c r="T186" s="104">
        <v>113</v>
      </c>
      <c r="U186" s="104">
        <v>82</v>
      </c>
      <c r="V186" s="104">
        <v>28</v>
      </c>
      <c r="W186" s="104">
        <v>5</v>
      </c>
      <c r="X186" s="104">
        <v>2</v>
      </c>
      <c r="Y186" s="104">
        <v>1</v>
      </c>
      <c r="Z186" s="104">
        <v>0</v>
      </c>
      <c r="AA186" s="99" t="s">
        <v>257</v>
      </c>
    </row>
    <row r="187" spans="1:27">
      <c r="A187" s="99" t="str">
        <f t="shared" si="8"/>
        <v>由良町女</v>
      </c>
      <c r="B187" s="103" t="s">
        <v>78</v>
      </c>
      <c r="C187" s="102" t="s">
        <v>19</v>
      </c>
      <c r="D187" s="104">
        <v>4442</v>
      </c>
      <c r="E187" s="104">
        <v>208</v>
      </c>
      <c r="F187" s="104">
        <v>269</v>
      </c>
      <c r="G187" s="104">
        <v>299</v>
      </c>
      <c r="H187" s="104">
        <v>265</v>
      </c>
      <c r="I187" s="104">
        <v>237</v>
      </c>
      <c r="J187" s="104">
        <v>241</v>
      </c>
      <c r="K187" s="104">
        <v>258</v>
      </c>
      <c r="L187" s="104">
        <v>317</v>
      </c>
      <c r="M187" s="104">
        <v>306</v>
      </c>
      <c r="N187" s="104">
        <v>287</v>
      </c>
      <c r="O187" s="104">
        <v>269</v>
      </c>
      <c r="P187" s="104">
        <v>317</v>
      </c>
      <c r="Q187" s="104">
        <v>306</v>
      </c>
      <c r="R187" s="104">
        <v>249</v>
      </c>
      <c r="S187" s="104">
        <v>218</v>
      </c>
      <c r="T187" s="104">
        <v>187</v>
      </c>
      <c r="U187" s="104">
        <v>133</v>
      </c>
      <c r="V187" s="104">
        <v>61</v>
      </c>
      <c r="W187" s="104">
        <v>12</v>
      </c>
      <c r="X187" s="104">
        <v>3</v>
      </c>
      <c r="Y187" s="104">
        <v>0</v>
      </c>
      <c r="Z187" s="104">
        <v>0</v>
      </c>
    </row>
    <row r="188" spans="1:27">
      <c r="A188" s="99" t="str">
        <f t="shared" si="8"/>
        <v>印南町総数</v>
      </c>
      <c r="B188" s="103" t="s">
        <v>79</v>
      </c>
      <c r="C188" s="102" t="s">
        <v>32</v>
      </c>
      <c r="D188" s="104">
        <v>10315</v>
      </c>
      <c r="E188" s="104">
        <v>543</v>
      </c>
      <c r="F188" s="104">
        <v>670</v>
      </c>
      <c r="G188" s="104">
        <v>741</v>
      </c>
      <c r="H188" s="104">
        <v>707</v>
      </c>
      <c r="I188" s="104">
        <v>405</v>
      </c>
      <c r="J188" s="104">
        <v>469</v>
      </c>
      <c r="K188" s="104">
        <v>572</v>
      </c>
      <c r="L188" s="104">
        <v>683</v>
      </c>
      <c r="M188" s="104">
        <v>779</v>
      </c>
      <c r="N188" s="104">
        <v>631</v>
      </c>
      <c r="O188" s="104">
        <v>620</v>
      </c>
      <c r="P188" s="104">
        <v>727</v>
      </c>
      <c r="Q188" s="104">
        <v>807</v>
      </c>
      <c r="R188" s="104">
        <v>666</v>
      </c>
      <c r="S188" s="104">
        <v>529</v>
      </c>
      <c r="T188" s="104">
        <v>420</v>
      </c>
      <c r="U188" s="104">
        <v>236</v>
      </c>
      <c r="V188" s="104">
        <v>83</v>
      </c>
      <c r="W188" s="104">
        <v>22</v>
      </c>
      <c r="X188" s="104">
        <v>5</v>
      </c>
      <c r="Y188" s="104">
        <v>0</v>
      </c>
      <c r="Z188" s="104">
        <v>0</v>
      </c>
    </row>
    <row r="189" spans="1:27">
      <c r="A189" s="99" t="str">
        <f t="shared" si="8"/>
        <v>印南町男</v>
      </c>
      <c r="B189" s="103" t="s">
        <v>79</v>
      </c>
      <c r="C189" s="102" t="s">
        <v>17</v>
      </c>
      <c r="D189" s="104">
        <v>4934</v>
      </c>
      <c r="E189" s="104">
        <v>299</v>
      </c>
      <c r="F189" s="104">
        <v>332</v>
      </c>
      <c r="G189" s="104">
        <v>378</v>
      </c>
      <c r="H189" s="104">
        <v>369</v>
      </c>
      <c r="I189" s="104">
        <v>181</v>
      </c>
      <c r="J189" s="104">
        <v>226</v>
      </c>
      <c r="K189" s="104">
        <v>265</v>
      </c>
      <c r="L189" s="104">
        <v>330</v>
      </c>
      <c r="M189" s="104">
        <v>398</v>
      </c>
      <c r="N189" s="104">
        <v>310</v>
      </c>
      <c r="O189" s="104">
        <v>293</v>
      </c>
      <c r="P189" s="104">
        <v>354</v>
      </c>
      <c r="Q189" s="104">
        <v>372</v>
      </c>
      <c r="R189" s="104">
        <v>311</v>
      </c>
      <c r="S189" s="104">
        <v>213</v>
      </c>
      <c r="T189" s="104">
        <v>175</v>
      </c>
      <c r="U189" s="104">
        <v>98</v>
      </c>
      <c r="V189" s="104">
        <v>24</v>
      </c>
      <c r="W189" s="104">
        <v>5</v>
      </c>
      <c r="X189" s="104">
        <v>1</v>
      </c>
      <c r="Y189" s="104">
        <v>0</v>
      </c>
      <c r="Z189" s="104">
        <v>0</v>
      </c>
      <c r="AA189" s="99" t="s">
        <v>258</v>
      </c>
    </row>
    <row r="190" spans="1:27">
      <c r="A190" s="99" t="str">
        <f t="shared" si="8"/>
        <v>印南町女</v>
      </c>
      <c r="B190" s="103" t="s">
        <v>79</v>
      </c>
      <c r="C190" s="102" t="s">
        <v>19</v>
      </c>
      <c r="D190" s="104">
        <v>5381</v>
      </c>
      <c r="E190" s="104">
        <v>244</v>
      </c>
      <c r="F190" s="104">
        <v>338</v>
      </c>
      <c r="G190" s="104">
        <v>363</v>
      </c>
      <c r="H190" s="104">
        <v>338</v>
      </c>
      <c r="I190" s="104">
        <v>224</v>
      </c>
      <c r="J190" s="104">
        <v>243</v>
      </c>
      <c r="K190" s="104">
        <v>307</v>
      </c>
      <c r="L190" s="104">
        <v>353</v>
      </c>
      <c r="M190" s="104">
        <v>381</v>
      </c>
      <c r="N190" s="104">
        <v>321</v>
      </c>
      <c r="O190" s="104">
        <v>327</v>
      </c>
      <c r="P190" s="104">
        <v>373</v>
      </c>
      <c r="Q190" s="104">
        <v>435</v>
      </c>
      <c r="R190" s="104">
        <v>355</v>
      </c>
      <c r="S190" s="104">
        <v>316</v>
      </c>
      <c r="T190" s="104">
        <v>245</v>
      </c>
      <c r="U190" s="104">
        <v>138</v>
      </c>
      <c r="V190" s="104">
        <v>59</v>
      </c>
      <c r="W190" s="104">
        <v>17</v>
      </c>
      <c r="X190" s="104">
        <v>4</v>
      </c>
      <c r="Y190" s="104">
        <v>0</v>
      </c>
      <c r="Z190" s="104">
        <v>0</v>
      </c>
    </row>
    <row r="191" spans="1:27">
      <c r="A191" s="99" t="str">
        <f t="shared" si="8"/>
        <v>みなべ町総数</v>
      </c>
      <c r="B191" s="103" t="s">
        <v>80</v>
      </c>
      <c r="C191" s="102" t="s">
        <v>32</v>
      </c>
      <c r="D191" s="104">
        <v>15109</v>
      </c>
      <c r="E191" s="104">
        <v>928</v>
      </c>
      <c r="F191" s="104">
        <v>977</v>
      </c>
      <c r="G191" s="104">
        <v>1118</v>
      </c>
      <c r="H191" s="104">
        <v>1056</v>
      </c>
      <c r="I191" s="104">
        <v>675</v>
      </c>
      <c r="J191" s="104">
        <v>828</v>
      </c>
      <c r="K191" s="104">
        <v>888</v>
      </c>
      <c r="L191" s="104">
        <v>1019</v>
      </c>
      <c r="M191" s="104">
        <v>1073</v>
      </c>
      <c r="N191" s="104">
        <v>887</v>
      </c>
      <c r="O191" s="104">
        <v>874</v>
      </c>
      <c r="P191" s="104">
        <v>1102</v>
      </c>
      <c r="Q191" s="104">
        <v>1097</v>
      </c>
      <c r="R191" s="104">
        <v>860</v>
      </c>
      <c r="S191" s="104">
        <v>665</v>
      </c>
      <c r="T191" s="104">
        <v>567</v>
      </c>
      <c r="U191" s="104">
        <v>301</v>
      </c>
      <c r="V191" s="104">
        <v>141</v>
      </c>
      <c r="W191" s="104">
        <v>50</v>
      </c>
      <c r="X191" s="104">
        <v>3</v>
      </c>
      <c r="Y191" s="104">
        <v>0</v>
      </c>
      <c r="Z191" s="104">
        <v>0</v>
      </c>
    </row>
    <row r="192" spans="1:27">
      <c r="A192" s="99" t="str">
        <f t="shared" si="8"/>
        <v>みなべ町男</v>
      </c>
      <c r="B192" s="103" t="s">
        <v>80</v>
      </c>
      <c r="C192" s="102" t="s">
        <v>17</v>
      </c>
      <c r="D192" s="104">
        <v>7275</v>
      </c>
      <c r="E192" s="104">
        <v>466</v>
      </c>
      <c r="F192" s="104">
        <v>480</v>
      </c>
      <c r="G192" s="104">
        <v>601</v>
      </c>
      <c r="H192" s="104">
        <v>559</v>
      </c>
      <c r="I192" s="104">
        <v>330</v>
      </c>
      <c r="J192" s="104">
        <v>378</v>
      </c>
      <c r="K192" s="104">
        <v>426</v>
      </c>
      <c r="L192" s="104">
        <v>517</v>
      </c>
      <c r="M192" s="104">
        <v>519</v>
      </c>
      <c r="N192" s="104">
        <v>440</v>
      </c>
      <c r="O192" s="104">
        <v>425</v>
      </c>
      <c r="P192" s="104">
        <v>535</v>
      </c>
      <c r="Q192" s="104">
        <v>546</v>
      </c>
      <c r="R192" s="104">
        <v>361</v>
      </c>
      <c r="S192" s="104">
        <v>283</v>
      </c>
      <c r="T192" s="104">
        <v>213</v>
      </c>
      <c r="U192" s="104">
        <v>131</v>
      </c>
      <c r="V192" s="104">
        <v>51</v>
      </c>
      <c r="W192" s="104">
        <v>12</v>
      </c>
      <c r="X192" s="104">
        <v>2</v>
      </c>
      <c r="Y192" s="104">
        <v>0</v>
      </c>
      <c r="Z192" s="104">
        <v>0</v>
      </c>
      <c r="AA192" s="99" t="s">
        <v>259</v>
      </c>
    </row>
    <row r="193" spans="1:27">
      <c r="A193" s="99" t="str">
        <f t="shared" ref="A193:A226" si="10">B193&amp;C193</f>
        <v>みなべ町女</v>
      </c>
      <c r="B193" s="103" t="s">
        <v>80</v>
      </c>
      <c r="C193" s="102" t="s">
        <v>19</v>
      </c>
      <c r="D193" s="104">
        <v>7834</v>
      </c>
      <c r="E193" s="104">
        <v>462</v>
      </c>
      <c r="F193" s="104">
        <v>497</v>
      </c>
      <c r="G193" s="104">
        <v>517</v>
      </c>
      <c r="H193" s="104">
        <v>497</v>
      </c>
      <c r="I193" s="104">
        <v>345</v>
      </c>
      <c r="J193" s="104">
        <v>450</v>
      </c>
      <c r="K193" s="104">
        <v>462</v>
      </c>
      <c r="L193" s="104">
        <v>502</v>
      </c>
      <c r="M193" s="104">
        <v>554</v>
      </c>
      <c r="N193" s="104">
        <v>447</v>
      </c>
      <c r="O193" s="104">
        <v>449</v>
      </c>
      <c r="P193" s="104">
        <v>567</v>
      </c>
      <c r="Q193" s="104">
        <v>551</v>
      </c>
      <c r="R193" s="104">
        <v>499</v>
      </c>
      <c r="S193" s="104">
        <v>382</v>
      </c>
      <c r="T193" s="104">
        <v>354</v>
      </c>
      <c r="U193" s="104">
        <v>170</v>
      </c>
      <c r="V193" s="104">
        <v>90</v>
      </c>
      <c r="W193" s="104">
        <v>38</v>
      </c>
      <c r="X193" s="104">
        <v>1</v>
      </c>
      <c r="Y193" s="104">
        <v>0</v>
      </c>
      <c r="Z193" s="104">
        <v>0</v>
      </c>
    </row>
    <row r="194" spans="1:27">
      <c r="A194" s="99" t="str">
        <f t="shared" si="10"/>
        <v>日高川町総数</v>
      </c>
      <c r="B194" s="103" t="s">
        <v>81</v>
      </c>
      <c r="C194" s="102" t="s">
        <v>32</v>
      </c>
      <c r="D194" s="104">
        <v>11746</v>
      </c>
      <c r="E194" s="104">
        <v>607</v>
      </c>
      <c r="F194" s="104">
        <v>757</v>
      </c>
      <c r="G194" s="104">
        <v>756</v>
      </c>
      <c r="H194" s="104">
        <v>790</v>
      </c>
      <c r="I194" s="104">
        <v>379</v>
      </c>
      <c r="J194" s="104">
        <v>514</v>
      </c>
      <c r="K194" s="104">
        <v>644</v>
      </c>
      <c r="L194" s="104">
        <v>733</v>
      </c>
      <c r="M194" s="104">
        <v>780</v>
      </c>
      <c r="N194" s="104">
        <v>598</v>
      </c>
      <c r="O194" s="104">
        <v>701</v>
      </c>
      <c r="P194" s="104">
        <v>925</v>
      </c>
      <c r="Q194" s="104">
        <v>1002</v>
      </c>
      <c r="R194" s="104">
        <v>826</v>
      </c>
      <c r="S194" s="104">
        <v>675</v>
      </c>
      <c r="T194" s="104">
        <v>449</v>
      </c>
      <c r="U194" s="104">
        <v>370</v>
      </c>
      <c r="V194" s="104">
        <v>169</v>
      </c>
      <c r="W194" s="104">
        <v>60</v>
      </c>
      <c r="X194" s="104">
        <v>9</v>
      </c>
      <c r="Y194" s="104">
        <v>2</v>
      </c>
      <c r="Z194" s="104">
        <v>0</v>
      </c>
    </row>
    <row r="195" spans="1:27">
      <c r="A195" s="99" t="str">
        <f t="shared" si="10"/>
        <v>日高川町男</v>
      </c>
      <c r="B195" s="103" t="s">
        <v>81</v>
      </c>
      <c r="C195" s="102" t="s">
        <v>17</v>
      </c>
      <c r="D195" s="104">
        <v>5612</v>
      </c>
      <c r="E195" s="104">
        <v>300</v>
      </c>
      <c r="F195" s="104">
        <v>400</v>
      </c>
      <c r="G195" s="104">
        <v>355</v>
      </c>
      <c r="H195" s="104">
        <v>435</v>
      </c>
      <c r="I195" s="104">
        <v>178</v>
      </c>
      <c r="J195" s="104">
        <v>255</v>
      </c>
      <c r="K195" s="104">
        <v>331</v>
      </c>
      <c r="L195" s="104">
        <v>380</v>
      </c>
      <c r="M195" s="104">
        <v>394</v>
      </c>
      <c r="N195" s="104">
        <v>278</v>
      </c>
      <c r="O195" s="104">
        <v>338</v>
      </c>
      <c r="P195" s="104">
        <v>443</v>
      </c>
      <c r="Q195" s="104">
        <v>491</v>
      </c>
      <c r="R195" s="104">
        <v>368</v>
      </c>
      <c r="S195" s="104">
        <v>255</v>
      </c>
      <c r="T195" s="104">
        <v>184</v>
      </c>
      <c r="U195" s="104">
        <v>139</v>
      </c>
      <c r="V195" s="104">
        <v>65</v>
      </c>
      <c r="W195" s="104">
        <v>20</v>
      </c>
      <c r="X195" s="104">
        <v>1</v>
      </c>
      <c r="Y195" s="104">
        <v>2</v>
      </c>
      <c r="Z195" s="104">
        <v>0</v>
      </c>
      <c r="AA195" s="99" t="s">
        <v>260</v>
      </c>
    </row>
    <row r="196" spans="1:27">
      <c r="A196" s="99" t="str">
        <f t="shared" si="10"/>
        <v>日高川町女</v>
      </c>
      <c r="B196" s="103" t="s">
        <v>81</v>
      </c>
      <c r="C196" s="102" t="s">
        <v>19</v>
      </c>
      <c r="D196" s="104">
        <v>6134</v>
      </c>
      <c r="E196" s="104">
        <v>307</v>
      </c>
      <c r="F196" s="104">
        <v>357</v>
      </c>
      <c r="G196" s="104">
        <v>401</v>
      </c>
      <c r="H196" s="104">
        <v>355</v>
      </c>
      <c r="I196" s="104">
        <v>201</v>
      </c>
      <c r="J196" s="104">
        <v>259</v>
      </c>
      <c r="K196" s="104">
        <v>313</v>
      </c>
      <c r="L196" s="104">
        <v>353</v>
      </c>
      <c r="M196" s="104">
        <v>386</v>
      </c>
      <c r="N196" s="104">
        <v>320</v>
      </c>
      <c r="O196" s="104">
        <v>363</v>
      </c>
      <c r="P196" s="104">
        <v>482</v>
      </c>
      <c r="Q196" s="104">
        <v>511</v>
      </c>
      <c r="R196" s="104">
        <v>458</v>
      </c>
      <c r="S196" s="104">
        <v>420</v>
      </c>
      <c r="T196" s="104">
        <v>265</v>
      </c>
      <c r="U196" s="104">
        <v>231</v>
      </c>
      <c r="V196" s="104">
        <v>104</v>
      </c>
      <c r="W196" s="104">
        <v>40</v>
      </c>
      <c r="X196" s="104">
        <v>8</v>
      </c>
      <c r="Y196" s="104">
        <v>0</v>
      </c>
      <c r="Z196" s="104">
        <v>0</v>
      </c>
    </row>
    <row r="197" spans="1:27">
      <c r="A197" s="99" t="str">
        <f>B197&amp;C197</f>
        <v>西牟婁郡総数</v>
      </c>
      <c r="B197" s="103" t="s">
        <v>94</v>
      </c>
      <c r="C197" s="102" t="s">
        <v>32</v>
      </c>
      <c r="D197" s="133">
        <v>44226</v>
      </c>
      <c r="E197" s="133">
        <v>2219</v>
      </c>
      <c r="F197" s="133">
        <v>2790</v>
      </c>
      <c r="G197" s="133">
        <v>3058</v>
      </c>
      <c r="H197" s="133">
        <v>3043</v>
      </c>
      <c r="I197" s="133">
        <v>2003</v>
      </c>
      <c r="J197" s="133">
        <v>2358</v>
      </c>
      <c r="K197" s="133">
        <v>2358</v>
      </c>
      <c r="L197" s="133">
        <v>2904</v>
      </c>
      <c r="M197" s="133">
        <v>3358</v>
      </c>
      <c r="N197" s="133">
        <v>2945</v>
      </c>
      <c r="O197" s="133">
        <v>2902</v>
      </c>
      <c r="P197" s="133">
        <v>3137</v>
      </c>
      <c r="Q197" s="133">
        <v>3192</v>
      </c>
      <c r="R197" s="133">
        <v>2677</v>
      </c>
      <c r="S197" s="133">
        <v>1948</v>
      </c>
      <c r="T197" s="133">
        <v>1574</v>
      </c>
      <c r="U197" s="133">
        <v>1009</v>
      </c>
      <c r="V197" s="133">
        <v>527</v>
      </c>
      <c r="W197" s="133">
        <v>186</v>
      </c>
      <c r="X197" s="133">
        <v>30</v>
      </c>
      <c r="Y197" s="133">
        <v>2</v>
      </c>
      <c r="Z197" s="133">
        <v>6</v>
      </c>
    </row>
    <row r="198" spans="1:27">
      <c r="A198" s="99" t="str">
        <f>B198&amp;C198</f>
        <v>西牟婁郡男</v>
      </c>
      <c r="B198" s="103" t="s">
        <v>94</v>
      </c>
      <c r="C198" s="102" t="s">
        <v>17</v>
      </c>
      <c r="D198" s="133">
        <v>20852</v>
      </c>
      <c r="E198" s="133">
        <v>1146</v>
      </c>
      <c r="F198" s="133">
        <v>1463</v>
      </c>
      <c r="G198" s="133">
        <v>1603</v>
      </c>
      <c r="H198" s="133">
        <v>1533</v>
      </c>
      <c r="I198" s="133">
        <v>905</v>
      </c>
      <c r="J198" s="133">
        <v>1085</v>
      </c>
      <c r="K198" s="133">
        <v>1134</v>
      </c>
      <c r="L198" s="133">
        <v>1434</v>
      </c>
      <c r="M198" s="133">
        <v>1634</v>
      </c>
      <c r="N198" s="133">
        <v>1353</v>
      </c>
      <c r="O198" s="133">
        <v>1379</v>
      </c>
      <c r="P198" s="133">
        <v>1473</v>
      </c>
      <c r="Q198" s="133">
        <v>1534</v>
      </c>
      <c r="R198" s="133">
        <v>1114</v>
      </c>
      <c r="S198" s="133">
        <v>809</v>
      </c>
      <c r="T198" s="133">
        <v>632</v>
      </c>
      <c r="U198" s="133">
        <v>360</v>
      </c>
      <c r="V198" s="133">
        <v>189</v>
      </c>
      <c r="W198" s="133">
        <v>57</v>
      </c>
      <c r="X198" s="133">
        <v>9</v>
      </c>
      <c r="Y198" s="133">
        <v>1</v>
      </c>
      <c r="Z198" s="133">
        <v>5</v>
      </c>
      <c r="AA198" s="99" t="s">
        <v>261</v>
      </c>
    </row>
    <row r="199" spans="1:27">
      <c r="A199" s="99" t="str">
        <f>B199&amp;C199</f>
        <v>西牟婁郡女</v>
      </c>
      <c r="B199" s="103" t="s">
        <v>94</v>
      </c>
      <c r="C199" s="102" t="s">
        <v>19</v>
      </c>
      <c r="D199" s="133">
        <v>23374</v>
      </c>
      <c r="E199" s="133">
        <v>1073</v>
      </c>
      <c r="F199" s="133">
        <v>1327</v>
      </c>
      <c r="G199" s="133">
        <v>1455</v>
      </c>
      <c r="H199" s="133">
        <v>1510</v>
      </c>
      <c r="I199" s="133">
        <v>1098</v>
      </c>
      <c r="J199" s="133">
        <v>1273</v>
      </c>
      <c r="K199" s="133">
        <v>1224</v>
      </c>
      <c r="L199" s="133">
        <v>1470</v>
      </c>
      <c r="M199" s="133">
        <v>1724</v>
      </c>
      <c r="N199" s="133">
        <v>1592</v>
      </c>
      <c r="O199" s="133">
        <v>1523</v>
      </c>
      <c r="P199" s="133">
        <v>1664</v>
      </c>
      <c r="Q199" s="133">
        <v>1658</v>
      </c>
      <c r="R199" s="133">
        <v>1563</v>
      </c>
      <c r="S199" s="133">
        <v>1139</v>
      </c>
      <c r="T199" s="133">
        <v>942</v>
      </c>
      <c r="U199" s="133">
        <v>649</v>
      </c>
      <c r="V199" s="133">
        <v>338</v>
      </c>
      <c r="W199" s="133">
        <v>129</v>
      </c>
      <c r="X199" s="133">
        <v>21</v>
      </c>
      <c r="Y199" s="133">
        <v>1</v>
      </c>
      <c r="Z199" s="133">
        <v>1</v>
      </c>
    </row>
    <row r="200" spans="1:27">
      <c r="A200" s="99" t="str">
        <f t="shared" si="10"/>
        <v>白浜町総数</v>
      </c>
      <c r="B200" s="103" t="s">
        <v>82</v>
      </c>
      <c r="C200" s="102" t="s">
        <v>32</v>
      </c>
      <c r="D200" s="104">
        <v>24737</v>
      </c>
      <c r="E200" s="104">
        <v>1133</v>
      </c>
      <c r="F200" s="104">
        <v>1472</v>
      </c>
      <c r="G200" s="104">
        <v>1645</v>
      </c>
      <c r="H200" s="104">
        <v>1657</v>
      </c>
      <c r="I200" s="104">
        <v>1170</v>
      </c>
      <c r="J200" s="104">
        <v>1270</v>
      </c>
      <c r="K200" s="104">
        <v>1232</v>
      </c>
      <c r="L200" s="104">
        <v>1534</v>
      </c>
      <c r="M200" s="104">
        <v>1913</v>
      </c>
      <c r="N200" s="104">
        <v>1762</v>
      </c>
      <c r="O200" s="104">
        <v>1718</v>
      </c>
      <c r="P200" s="104">
        <v>1877</v>
      </c>
      <c r="Q200" s="104">
        <v>1854</v>
      </c>
      <c r="R200" s="104">
        <v>1527</v>
      </c>
      <c r="S200" s="104">
        <v>1136</v>
      </c>
      <c r="T200" s="104">
        <v>897</v>
      </c>
      <c r="U200" s="104">
        <v>553</v>
      </c>
      <c r="V200" s="104">
        <v>279</v>
      </c>
      <c r="W200" s="104">
        <v>95</v>
      </c>
      <c r="X200" s="104">
        <v>11</v>
      </c>
      <c r="Y200" s="104">
        <v>1</v>
      </c>
      <c r="Z200" s="104">
        <v>1</v>
      </c>
    </row>
    <row r="201" spans="1:27">
      <c r="A201" s="99" t="str">
        <f t="shared" si="10"/>
        <v>白浜町男</v>
      </c>
      <c r="B201" s="103" t="s">
        <v>82</v>
      </c>
      <c r="C201" s="102" t="s">
        <v>17</v>
      </c>
      <c r="D201" s="104">
        <v>11531</v>
      </c>
      <c r="E201" s="104">
        <v>590</v>
      </c>
      <c r="F201" s="104">
        <v>771</v>
      </c>
      <c r="G201" s="104">
        <v>854</v>
      </c>
      <c r="H201" s="104">
        <v>834</v>
      </c>
      <c r="I201" s="104">
        <v>534</v>
      </c>
      <c r="J201" s="104">
        <v>598</v>
      </c>
      <c r="K201" s="104">
        <v>600</v>
      </c>
      <c r="L201" s="104">
        <v>724</v>
      </c>
      <c r="M201" s="104">
        <v>894</v>
      </c>
      <c r="N201" s="104">
        <v>810</v>
      </c>
      <c r="O201" s="104">
        <v>805</v>
      </c>
      <c r="P201" s="104">
        <v>844</v>
      </c>
      <c r="Q201" s="104">
        <v>884</v>
      </c>
      <c r="R201" s="104">
        <v>626</v>
      </c>
      <c r="S201" s="104">
        <v>471</v>
      </c>
      <c r="T201" s="104">
        <v>362</v>
      </c>
      <c r="U201" s="104">
        <v>198</v>
      </c>
      <c r="V201" s="104">
        <v>97</v>
      </c>
      <c r="W201" s="104">
        <v>29</v>
      </c>
      <c r="X201" s="104">
        <v>4</v>
      </c>
      <c r="Y201" s="104">
        <v>1</v>
      </c>
      <c r="Z201" s="104">
        <v>1</v>
      </c>
      <c r="AA201" s="99" t="s">
        <v>262</v>
      </c>
    </row>
    <row r="202" spans="1:27">
      <c r="A202" s="99" t="str">
        <f t="shared" si="10"/>
        <v>白浜町女</v>
      </c>
      <c r="B202" s="103" t="s">
        <v>82</v>
      </c>
      <c r="C202" s="102" t="s">
        <v>19</v>
      </c>
      <c r="D202" s="104">
        <v>13206</v>
      </c>
      <c r="E202" s="104">
        <v>543</v>
      </c>
      <c r="F202" s="104">
        <v>701</v>
      </c>
      <c r="G202" s="104">
        <v>791</v>
      </c>
      <c r="H202" s="104">
        <v>823</v>
      </c>
      <c r="I202" s="104">
        <v>636</v>
      </c>
      <c r="J202" s="104">
        <v>672</v>
      </c>
      <c r="K202" s="104">
        <v>632</v>
      </c>
      <c r="L202" s="104">
        <v>810</v>
      </c>
      <c r="M202" s="104">
        <v>1019</v>
      </c>
      <c r="N202" s="104">
        <v>952</v>
      </c>
      <c r="O202" s="104">
        <v>913</v>
      </c>
      <c r="P202" s="104">
        <v>1033</v>
      </c>
      <c r="Q202" s="104">
        <v>970</v>
      </c>
      <c r="R202" s="104">
        <v>901</v>
      </c>
      <c r="S202" s="104">
        <v>665</v>
      </c>
      <c r="T202" s="104">
        <v>535</v>
      </c>
      <c r="U202" s="104">
        <v>355</v>
      </c>
      <c r="V202" s="104">
        <v>182</v>
      </c>
      <c r="W202" s="104">
        <v>66</v>
      </c>
      <c r="X202" s="104">
        <v>7</v>
      </c>
      <c r="Y202" s="104">
        <v>0</v>
      </c>
      <c r="Z202" s="104">
        <v>0</v>
      </c>
    </row>
    <row r="203" spans="1:27">
      <c r="A203" s="99" t="str">
        <f t="shared" si="10"/>
        <v>上富田町総数</v>
      </c>
      <c r="B203" s="103" t="s">
        <v>83</v>
      </c>
      <c r="C203" s="102" t="s">
        <v>32</v>
      </c>
      <c r="D203" s="104">
        <v>13180</v>
      </c>
      <c r="E203" s="104">
        <v>823</v>
      </c>
      <c r="F203" s="104">
        <v>1006</v>
      </c>
      <c r="G203" s="104">
        <v>1070</v>
      </c>
      <c r="H203" s="104">
        <v>1049</v>
      </c>
      <c r="I203" s="104">
        <v>619</v>
      </c>
      <c r="J203" s="104">
        <v>838</v>
      </c>
      <c r="K203" s="104">
        <v>853</v>
      </c>
      <c r="L203" s="104">
        <v>1018</v>
      </c>
      <c r="M203" s="104">
        <v>1058</v>
      </c>
      <c r="N203" s="104">
        <v>771</v>
      </c>
      <c r="O203" s="104">
        <v>755</v>
      </c>
      <c r="P203" s="104">
        <v>754</v>
      </c>
      <c r="Q203" s="104">
        <v>786</v>
      </c>
      <c r="R203" s="104">
        <v>611</v>
      </c>
      <c r="S203" s="104">
        <v>426</v>
      </c>
      <c r="T203" s="104">
        <v>319</v>
      </c>
      <c r="U203" s="104">
        <v>238</v>
      </c>
      <c r="V203" s="104">
        <v>116</v>
      </c>
      <c r="W203" s="104">
        <v>56</v>
      </c>
      <c r="X203" s="104">
        <v>8</v>
      </c>
      <c r="Y203" s="104">
        <v>1</v>
      </c>
      <c r="Z203" s="104">
        <v>5</v>
      </c>
    </row>
    <row r="204" spans="1:27">
      <c r="A204" s="99" t="str">
        <f t="shared" si="10"/>
        <v>上富田町男</v>
      </c>
      <c r="B204" s="103" t="s">
        <v>83</v>
      </c>
      <c r="C204" s="102" t="s">
        <v>17</v>
      </c>
      <c r="D204" s="104">
        <v>6398</v>
      </c>
      <c r="E204" s="104">
        <v>431</v>
      </c>
      <c r="F204" s="104">
        <v>523</v>
      </c>
      <c r="G204" s="104">
        <v>569</v>
      </c>
      <c r="H204" s="104">
        <v>528</v>
      </c>
      <c r="I204" s="104">
        <v>270</v>
      </c>
      <c r="J204" s="104">
        <v>377</v>
      </c>
      <c r="K204" s="104">
        <v>401</v>
      </c>
      <c r="L204" s="104">
        <v>533</v>
      </c>
      <c r="M204" s="104">
        <v>538</v>
      </c>
      <c r="N204" s="104">
        <v>367</v>
      </c>
      <c r="O204" s="104">
        <v>372</v>
      </c>
      <c r="P204" s="104">
        <v>380</v>
      </c>
      <c r="Q204" s="104">
        <v>380</v>
      </c>
      <c r="R204" s="104">
        <v>267</v>
      </c>
      <c r="S204" s="104">
        <v>186</v>
      </c>
      <c r="T204" s="104">
        <v>123</v>
      </c>
      <c r="U204" s="104">
        <v>90</v>
      </c>
      <c r="V204" s="104">
        <v>40</v>
      </c>
      <c r="W204" s="104">
        <v>18</v>
      </c>
      <c r="X204" s="104">
        <v>1</v>
      </c>
      <c r="Y204" s="104">
        <v>0</v>
      </c>
      <c r="Z204" s="104">
        <v>4</v>
      </c>
      <c r="AA204" s="99" t="s">
        <v>263</v>
      </c>
    </row>
    <row r="205" spans="1:27">
      <c r="A205" s="99" t="str">
        <f t="shared" si="10"/>
        <v>上富田町女</v>
      </c>
      <c r="B205" s="103" t="s">
        <v>83</v>
      </c>
      <c r="C205" s="102" t="s">
        <v>19</v>
      </c>
      <c r="D205" s="104">
        <v>6782</v>
      </c>
      <c r="E205" s="104">
        <v>392</v>
      </c>
      <c r="F205" s="104">
        <v>483</v>
      </c>
      <c r="G205" s="104">
        <v>501</v>
      </c>
      <c r="H205" s="104">
        <v>521</v>
      </c>
      <c r="I205" s="104">
        <v>349</v>
      </c>
      <c r="J205" s="104">
        <v>461</v>
      </c>
      <c r="K205" s="104">
        <v>452</v>
      </c>
      <c r="L205" s="104">
        <v>485</v>
      </c>
      <c r="M205" s="104">
        <v>520</v>
      </c>
      <c r="N205" s="104">
        <v>404</v>
      </c>
      <c r="O205" s="104">
        <v>383</v>
      </c>
      <c r="P205" s="104">
        <v>374</v>
      </c>
      <c r="Q205" s="104">
        <v>406</v>
      </c>
      <c r="R205" s="104">
        <v>344</v>
      </c>
      <c r="S205" s="104">
        <v>240</v>
      </c>
      <c r="T205" s="104">
        <v>196</v>
      </c>
      <c r="U205" s="104">
        <v>148</v>
      </c>
      <c r="V205" s="104">
        <v>76</v>
      </c>
      <c r="W205" s="104">
        <v>38</v>
      </c>
      <c r="X205" s="104">
        <v>7</v>
      </c>
      <c r="Y205" s="104">
        <v>1</v>
      </c>
      <c r="Z205" s="104">
        <v>1</v>
      </c>
    </row>
    <row r="206" spans="1:27">
      <c r="A206" s="99" t="str">
        <f t="shared" si="10"/>
        <v>すさみ町総数</v>
      </c>
      <c r="B206" s="103" t="s">
        <v>84</v>
      </c>
      <c r="C206" s="102" t="s">
        <v>32</v>
      </c>
      <c r="D206" s="104">
        <v>6309</v>
      </c>
      <c r="E206" s="104">
        <v>263</v>
      </c>
      <c r="F206" s="104">
        <v>312</v>
      </c>
      <c r="G206" s="104">
        <v>343</v>
      </c>
      <c r="H206" s="104">
        <v>337</v>
      </c>
      <c r="I206" s="104">
        <v>214</v>
      </c>
      <c r="J206" s="104">
        <v>250</v>
      </c>
      <c r="K206" s="104">
        <v>273</v>
      </c>
      <c r="L206" s="104">
        <v>352</v>
      </c>
      <c r="M206" s="104">
        <v>387</v>
      </c>
      <c r="N206" s="104">
        <v>412</v>
      </c>
      <c r="O206" s="104">
        <v>429</v>
      </c>
      <c r="P206" s="104">
        <v>506</v>
      </c>
      <c r="Q206" s="104">
        <v>552</v>
      </c>
      <c r="R206" s="104">
        <v>539</v>
      </c>
      <c r="S206" s="104">
        <v>386</v>
      </c>
      <c r="T206" s="104">
        <v>358</v>
      </c>
      <c r="U206" s="104">
        <v>218</v>
      </c>
      <c r="V206" s="104">
        <v>132</v>
      </c>
      <c r="W206" s="104">
        <v>35</v>
      </c>
      <c r="X206" s="104">
        <v>11</v>
      </c>
      <c r="Y206" s="104">
        <v>0</v>
      </c>
      <c r="Z206" s="104">
        <v>0</v>
      </c>
    </row>
    <row r="207" spans="1:27">
      <c r="A207" s="99" t="str">
        <f t="shared" si="10"/>
        <v>すさみ町男</v>
      </c>
      <c r="B207" s="103" t="s">
        <v>84</v>
      </c>
      <c r="C207" s="102" t="s">
        <v>17</v>
      </c>
      <c r="D207" s="104">
        <v>2923</v>
      </c>
      <c r="E207" s="104">
        <v>125</v>
      </c>
      <c r="F207" s="104">
        <v>169</v>
      </c>
      <c r="G207" s="104">
        <v>180</v>
      </c>
      <c r="H207" s="104">
        <v>171</v>
      </c>
      <c r="I207" s="104">
        <v>101</v>
      </c>
      <c r="J207" s="104">
        <v>110</v>
      </c>
      <c r="K207" s="104">
        <v>133</v>
      </c>
      <c r="L207" s="104">
        <v>177</v>
      </c>
      <c r="M207" s="104">
        <v>202</v>
      </c>
      <c r="N207" s="104">
        <v>176</v>
      </c>
      <c r="O207" s="104">
        <v>202</v>
      </c>
      <c r="P207" s="104">
        <v>249</v>
      </c>
      <c r="Q207" s="104">
        <v>270</v>
      </c>
      <c r="R207" s="104">
        <v>221</v>
      </c>
      <c r="S207" s="104">
        <v>152</v>
      </c>
      <c r="T207" s="104">
        <v>147</v>
      </c>
      <c r="U207" s="104">
        <v>72</v>
      </c>
      <c r="V207" s="104">
        <v>52</v>
      </c>
      <c r="W207" s="104">
        <v>10</v>
      </c>
      <c r="X207" s="104">
        <v>4</v>
      </c>
      <c r="Y207" s="104">
        <v>0</v>
      </c>
      <c r="Z207" s="104">
        <v>0</v>
      </c>
      <c r="AA207" s="99" t="s">
        <v>264</v>
      </c>
    </row>
    <row r="208" spans="1:27">
      <c r="A208" s="99" t="str">
        <f t="shared" si="10"/>
        <v>すさみ町女</v>
      </c>
      <c r="B208" s="103" t="s">
        <v>84</v>
      </c>
      <c r="C208" s="102" t="s">
        <v>19</v>
      </c>
      <c r="D208" s="104">
        <v>3386</v>
      </c>
      <c r="E208" s="104">
        <v>138</v>
      </c>
      <c r="F208" s="104">
        <v>143</v>
      </c>
      <c r="G208" s="104">
        <v>163</v>
      </c>
      <c r="H208" s="104">
        <v>166</v>
      </c>
      <c r="I208" s="104">
        <v>113</v>
      </c>
      <c r="J208" s="104">
        <v>140</v>
      </c>
      <c r="K208" s="104">
        <v>140</v>
      </c>
      <c r="L208" s="104">
        <v>175</v>
      </c>
      <c r="M208" s="104">
        <v>185</v>
      </c>
      <c r="N208" s="104">
        <v>236</v>
      </c>
      <c r="O208" s="104">
        <v>227</v>
      </c>
      <c r="P208" s="104">
        <v>257</v>
      </c>
      <c r="Q208" s="104">
        <v>282</v>
      </c>
      <c r="R208" s="104">
        <v>318</v>
      </c>
      <c r="S208" s="104">
        <v>234</v>
      </c>
      <c r="T208" s="104">
        <v>211</v>
      </c>
      <c r="U208" s="104">
        <v>146</v>
      </c>
      <c r="V208" s="104">
        <v>80</v>
      </c>
      <c r="W208" s="104">
        <v>25</v>
      </c>
      <c r="X208" s="104">
        <v>7</v>
      </c>
      <c r="Y208" s="104">
        <v>0</v>
      </c>
      <c r="Z208" s="104">
        <v>0</v>
      </c>
    </row>
    <row r="209" spans="1:27">
      <c r="A209" s="99" t="str">
        <f>B209&amp;C209</f>
        <v>東牟婁郡総数</v>
      </c>
      <c r="B209" s="103" t="s">
        <v>95</v>
      </c>
      <c r="C209" s="102" t="s">
        <v>32</v>
      </c>
      <c r="D209" s="133">
        <v>53451</v>
      </c>
      <c r="E209" s="133">
        <v>2251</v>
      </c>
      <c r="F209" s="133">
        <v>2920</v>
      </c>
      <c r="G209" s="133">
        <v>3387</v>
      </c>
      <c r="H209" s="133">
        <v>3176</v>
      </c>
      <c r="I209" s="133">
        <v>1697</v>
      </c>
      <c r="J209" s="133">
        <v>2143</v>
      </c>
      <c r="K209" s="133">
        <v>2544</v>
      </c>
      <c r="L209" s="133">
        <v>3323</v>
      </c>
      <c r="M209" s="133">
        <v>4243</v>
      </c>
      <c r="N209" s="133">
        <v>3664</v>
      </c>
      <c r="O209" s="133">
        <v>3644</v>
      </c>
      <c r="P209" s="133">
        <v>4394</v>
      </c>
      <c r="Q209" s="133">
        <v>4439</v>
      </c>
      <c r="R209" s="133">
        <v>3744</v>
      </c>
      <c r="S209" s="133">
        <v>2861</v>
      </c>
      <c r="T209" s="133">
        <v>2399</v>
      </c>
      <c r="U209" s="133">
        <v>1581</v>
      </c>
      <c r="V209" s="133">
        <v>759</v>
      </c>
      <c r="W209" s="133">
        <v>232</v>
      </c>
      <c r="X209" s="133">
        <v>32</v>
      </c>
      <c r="Y209" s="133">
        <v>7</v>
      </c>
      <c r="Z209" s="133">
        <v>11</v>
      </c>
    </row>
    <row r="210" spans="1:27">
      <c r="A210" s="99" t="str">
        <f>B210&amp;C210</f>
        <v>東牟婁郡男</v>
      </c>
      <c r="B210" s="103" t="s">
        <v>95</v>
      </c>
      <c r="C210" s="102" t="s">
        <v>17</v>
      </c>
      <c r="D210" s="133">
        <v>24666</v>
      </c>
      <c r="E210" s="133">
        <v>1135</v>
      </c>
      <c r="F210" s="133">
        <v>1486</v>
      </c>
      <c r="G210" s="133">
        <v>1737</v>
      </c>
      <c r="H210" s="133">
        <v>1573</v>
      </c>
      <c r="I210" s="133">
        <v>792</v>
      </c>
      <c r="J210" s="133">
        <v>982</v>
      </c>
      <c r="K210" s="133">
        <v>1220</v>
      </c>
      <c r="L210" s="133">
        <v>1620</v>
      </c>
      <c r="M210" s="133">
        <v>2081</v>
      </c>
      <c r="N210" s="133">
        <v>1712</v>
      </c>
      <c r="O210" s="133">
        <v>1686</v>
      </c>
      <c r="P210" s="133">
        <v>2104</v>
      </c>
      <c r="Q210" s="133">
        <v>2048</v>
      </c>
      <c r="R210" s="133">
        <v>1557</v>
      </c>
      <c r="S210" s="133">
        <v>1145</v>
      </c>
      <c r="T210" s="133">
        <v>894</v>
      </c>
      <c r="U210" s="133">
        <v>571</v>
      </c>
      <c r="V210" s="133">
        <v>239</v>
      </c>
      <c r="W210" s="133">
        <v>69</v>
      </c>
      <c r="X210" s="133">
        <v>5</v>
      </c>
      <c r="Y210" s="133">
        <v>0</v>
      </c>
      <c r="Z210" s="133">
        <v>10</v>
      </c>
      <c r="AA210" s="99" t="s">
        <v>265</v>
      </c>
    </row>
    <row r="211" spans="1:27">
      <c r="A211" s="99" t="str">
        <f>B211&amp;C211</f>
        <v>東牟婁郡女</v>
      </c>
      <c r="B211" s="103" t="s">
        <v>95</v>
      </c>
      <c r="C211" s="102" t="s">
        <v>19</v>
      </c>
      <c r="D211" s="133">
        <v>28785</v>
      </c>
      <c r="E211" s="133">
        <v>1116</v>
      </c>
      <c r="F211" s="133">
        <v>1434</v>
      </c>
      <c r="G211" s="133">
        <v>1650</v>
      </c>
      <c r="H211" s="133">
        <v>1603</v>
      </c>
      <c r="I211" s="133">
        <v>905</v>
      </c>
      <c r="J211" s="133">
        <v>1161</v>
      </c>
      <c r="K211" s="133">
        <v>1324</v>
      </c>
      <c r="L211" s="133">
        <v>1703</v>
      </c>
      <c r="M211" s="133">
        <v>2162</v>
      </c>
      <c r="N211" s="133">
        <v>1952</v>
      </c>
      <c r="O211" s="133">
        <v>1958</v>
      </c>
      <c r="P211" s="133">
        <v>2290</v>
      </c>
      <c r="Q211" s="133">
        <v>2391</v>
      </c>
      <c r="R211" s="133">
        <v>2187</v>
      </c>
      <c r="S211" s="133">
        <v>1716</v>
      </c>
      <c r="T211" s="133">
        <v>1505</v>
      </c>
      <c r="U211" s="133">
        <v>1010</v>
      </c>
      <c r="V211" s="133">
        <v>520</v>
      </c>
      <c r="W211" s="133">
        <v>163</v>
      </c>
      <c r="X211" s="133">
        <v>27</v>
      </c>
      <c r="Y211" s="133">
        <v>7</v>
      </c>
      <c r="Z211" s="133">
        <v>1</v>
      </c>
    </row>
    <row r="212" spans="1:27">
      <c r="A212" s="99" t="str">
        <f t="shared" si="10"/>
        <v>那智勝浦町総数</v>
      </c>
      <c r="B212" s="103" t="s">
        <v>85</v>
      </c>
      <c r="C212" s="102" t="s">
        <v>32</v>
      </c>
      <c r="D212" s="104">
        <v>20610</v>
      </c>
      <c r="E212" s="104">
        <v>877</v>
      </c>
      <c r="F212" s="104">
        <v>1138</v>
      </c>
      <c r="G212" s="104">
        <v>1429</v>
      </c>
      <c r="H212" s="104">
        <v>1288</v>
      </c>
      <c r="I212" s="104">
        <v>731</v>
      </c>
      <c r="J212" s="104">
        <v>871</v>
      </c>
      <c r="K212" s="104">
        <v>961</v>
      </c>
      <c r="L212" s="104">
        <v>1322</v>
      </c>
      <c r="M212" s="104">
        <v>1696</v>
      </c>
      <c r="N212" s="104">
        <v>1537</v>
      </c>
      <c r="O212" s="104">
        <v>1476</v>
      </c>
      <c r="P212" s="104">
        <v>1642</v>
      </c>
      <c r="Q212" s="104">
        <v>1613</v>
      </c>
      <c r="R212" s="104">
        <v>1352</v>
      </c>
      <c r="S212" s="104">
        <v>1009</v>
      </c>
      <c r="T212" s="104">
        <v>818</v>
      </c>
      <c r="U212" s="104">
        <v>513</v>
      </c>
      <c r="V212" s="104">
        <v>244</v>
      </c>
      <c r="W212" s="104">
        <v>75</v>
      </c>
      <c r="X212" s="104">
        <v>11</v>
      </c>
      <c r="Y212" s="104">
        <v>1</v>
      </c>
      <c r="Z212" s="104">
        <v>6</v>
      </c>
    </row>
    <row r="213" spans="1:27">
      <c r="A213" s="99" t="str">
        <f t="shared" si="10"/>
        <v>那智勝浦町男</v>
      </c>
      <c r="B213" s="103" t="s">
        <v>85</v>
      </c>
      <c r="C213" s="102" t="s">
        <v>17</v>
      </c>
      <c r="D213" s="104">
        <v>9558</v>
      </c>
      <c r="E213" s="104">
        <v>458</v>
      </c>
      <c r="F213" s="104">
        <v>585</v>
      </c>
      <c r="G213" s="104">
        <v>725</v>
      </c>
      <c r="H213" s="104">
        <v>648</v>
      </c>
      <c r="I213" s="104">
        <v>339</v>
      </c>
      <c r="J213" s="104">
        <v>396</v>
      </c>
      <c r="K213" s="104">
        <v>446</v>
      </c>
      <c r="L213" s="104">
        <v>639</v>
      </c>
      <c r="M213" s="104">
        <v>814</v>
      </c>
      <c r="N213" s="104">
        <v>711</v>
      </c>
      <c r="O213" s="104">
        <v>703</v>
      </c>
      <c r="P213" s="104">
        <v>784</v>
      </c>
      <c r="Q213" s="104">
        <v>724</v>
      </c>
      <c r="R213" s="104">
        <v>567</v>
      </c>
      <c r="S213" s="104">
        <v>390</v>
      </c>
      <c r="T213" s="104">
        <v>322</v>
      </c>
      <c r="U213" s="104">
        <v>192</v>
      </c>
      <c r="V213" s="104">
        <v>82</v>
      </c>
      <c r="W213" s="104">
        <v>26</v>
      </c>
      <c r="X213" s="104">
        <v>1</v>
      </c>
      <c r="Y213" s="104">
        <v>0</v>
      </c>
      <c r="Z213" s="104">
        <v>6</v>
      </c>
      <c r="AA213" s="99" t="s">
        <v>266</v>
      </c>
    </row>
    <row r="214" spans="1:27">
      <c r="A214" s="99" t="str">
        <f t="shared" si="10"/>
        <v>那智勝浦町女</v>
      </c>
      <c r="B214" s="103" t="s">
        <v>85</v>
      </c>
      <c r="C214" s="102" t="s">
        <v>19</v>
      </c>
      <c r="D214" s="104">
        <v>11052</v>
      </c>
      <c r="E214" s="104">
        <v>419</v>
      </c>
      <c r="F214" s="104">
        <v>553</v>
      </c>
      <c r="G214" s="104">
        <v>704</v>
      </c>
      <c r="H214" s="104">
        <v>640</v>
      </c>
      <c r="I214" s="104">
        <v>392</v>
      </c>
      <c r="J214" s="104">
        <v>475</v>
      </c>
      <c r="K214" s="104">
        <v>515</v>
      </c>
      <c r="L214" s="104">
        <v>683</v>
      </c>
      <c r="M214" s="104">
        <v>882</v>
      </c>
      <c r="N214" s="104">
        <v>826</v>
      </c>
      <c r="O214" s="104">
        <v>773</v>
      </c>
      <c r="P214" s="104">
        <v>858</v>
      </c>
      <c r="Q214" s="104">
        <v>889</v>
      </c>
      <c r="R214" s="104">
        <v>785</v>
      </c>
      <c r="S214" s="104">
        <v>619</v>
      </c>
      <c r="T214" s="104">
        <v>496</v>
      </c>
      <c r="U214" s="104">
        <v>321</v>
      </c>
      <c r="V214" s="104">
        <v>162</v>
      </c>
      <c r="W214" s="104">
        <v>49</v>
      </c>
      <c r="X214" s="104">
        <v>10</v>
      </c>
      <c r="Y214" s="104">
        <v>1</v>
      </c>
      <c r="Z214" s="104">
        <v>0</v>
      </c>
    </row>
    <row r="215" spans="1:27">
      <c r="A215" s="99" t="str">
        <f t="shared" si="10"/>
        <v>太地町総数</v>
      </c>
      <c r="B215" s="103" t="s">
        <v>86</v>
      </c>
      <c r="C215" s="102" t="s">
        <v>32</v>
      </c>
      <c r="D215" s="104">
        <v>4098</v>
      </c>
      <c r="E215" s="104">
        <v>185</v>
      </c>
      <c r="F215" s="104">
        <v>191</v>
      </c>
      <c r="G215" s="104">
        <v>260</v>
      </c>
      <c r="H215" s="104">
        <v>234</v>
      </c>
      <c r="I215" s="104">
        <v>139</v>
      </c>
      <c r="J215" s="104">
        <v>160</v>
      </c>
      <c r="K215" s="104">
        <v>207</v>
      </c>
      <c r="L215" s="104">
        <v>233</v>
      </c>
      <c r="M215" s="104">
        <v>309</v>
      </c>
      <c r="N215" s="104">
        <v>279</v>
      </c>
      <c r="O215" s="104">
        <v>298</v>
      </c>
      <c r="P215" s="104">
        <v>380</v>
      </c>
      <c r="Q215" s="104">
        <v>334</v>
      </c>
      <c r="R215" s="104">
        <v>255</v>
      </c>
      <c r="S215" s="104">
        <v>191</v>
      </c>
      <c r="T215" s="104">
        <v>195</v>
      </c>
      <c r="U215" s="104">
        <v>136</v>
      </c>
      <c r="V215" s="104">
        <v>79</v>
      </c>
      <c r="W215" s="104">
        <v>29</v>
      </c>
      <c r="X215" s="104">
        <v>4</v>
      </c>
      <c r="Y215" s="104">
        <v>0</v>
      </c>
      <c r="Z215" s="104">
        <v>0</v>
      </c>
    </row>
    <row r="216" spans="1:27">
      <c r="A216" s="99" t="str">
        <f t="shared" si="10"/>
        <v>太地町男</v>
      </c>
      <c r="B216" s="103" t="s">
        <v>86</v>
      </c>
      <c r="C216" s="102" t="s">
        <v>17</v>
      </c>
      <c r="D216" s="104">
        <v>1828</v>
      </c>
      <c r="E216" s="104">
        <v>95</v>
      </c>
      <c r="F216" s="104">
        <v>90</v>
      </c>
      <c r="G216" s="104">
        <v>120</v>
      </c>
      <c r="H216" s="104">
        <v>117</v>
      </c>
      <c r="I216" s="104">
        <v>64</v>
      </c>
      <c r="J216" s="104">
        <v>60</v>
      </c>
      <c r="K216" s="104">
        <v>97</v>
      </c>
      <c r="L216" s="104">
        <v>107</v>
      </c>
      <c r="M216" s="104">
        <v>144</v>
      </c>
      <c r="N216" s="104">
        <v>121</v>
      </c>
      <c r="O216" s="104">
        <v>149</v>
      </c>
      <c r="P216" s="104">
        <v>185</v>
      </c>
      <c r="Q216" s="104">
        <v>153</v>
      </c>
      <c r="R216" s="104">
        <v>111</v>
      </c>
      <c r="S216" s="104">
        <v>76</v>
      </c>
      <c r="T216" s="104">
        <v>67</v>
      </c>
      <c r="U216" s="104">
        <v>45</v>
      </c>
      <c r="V216" s="104">
        <v>17</v>
      </c>
      <c r="W216" s="104">
        <v>8</v>
      </c>
      <c r="X216" s="104">
        <v>2</v>
      </c>
      <c r="Y216" s="104">
        <v>0</v>
      </c>
      <c r="Z216" s="104">
        <v>0</v>
      </c>
      <c r="AA216" s="99" t="s">
        <v>267</v>
      </c>
    </row>
    <row r="217" spans="1:27">
      <c r="A217" s="99" t="str">
        <f t="shared" si="10"/>
        <v>太地町女</v>
      </c>
      <c r="B217" s="103" t="s">
        <v>86</v>
      </c>
      <c r="C217" s="102" t="s">
        <v>19</v>
      </c>
      <c r="D217" s="104">
        <v>2270</v>
      </c>
      <c r="E217" s="104">
        <v>90</v>
      </c>
      <c r="F217" s="104">
        <v>101</v>
      </c>
      <c r="G217" s="104">
        <v>140</v>
      </c>
      <c r="H217" s="104">
        <v>117</v>
      </c>
      <c r="I217" s="104">
        <v>75</v>
      </c>
      <c r="J217" s="104">
        <v>100</v>
      </c>
      <c r="K217" s="104">
        <v>110</v>
      </c>
      <c r="L217" s="104">
        <v>126</v>
      </c>
      <c r="M217" s="104">
        <v>165</v>
      </c>
      <c r="N217" s="104">
        <v>158</v>
      </c>
      <c r="O217" s="104">
        <v>149</v>
      </c>
      <c r="P217" s="104">
        <v>195</v>
      </c>
      <c r="Q217" s="104">
        <v>181</v>
      </c>
      <c r="R217" s="104">
        <v>144</v>
      </c>
      <c r="S217" s="104">
        <v>115</v>
      </c>
      <c r="T217" s="104">
        <v>128</v>
      </c>
      <c r="U217" s="104">
        <v>91</v>
      </c>
      <c r="V217" s="104">
        <v>62</v>
      </c>
      <c r="W217" s="104">
        <v>21</v>
      </c>
      <c r="X217" s="104">
        <v>2</v>
      </c>
      <c r="Y217" s="104">
        <v>0</v>
      </c>
      <c r="Z217" s="104">
        <v>0</v>
      </c>
    </row>
    <row r="218" spans="1:27">
      <c r="A218" s="99" t="str">
        <f t="shared" si="10"/>
        <v>古座川町総数</v>
      </c>
      <c r="B218" s="103" t="s">
        <v>87</v>
      </c>
      <c r="C218" s="102" t="s">
        <v>32</v>
      </c>
      <c r="D218" s="104">
        <v>4193</v>
      </c>
      <c r="E218" s="104">
        <v>113</v>
      </c>
      <c r="F218" s="104">
        <v>171</v>
      </c>
      <c r="G218" s="104">
        <v>194</v>
      </c>
      <c r="H218" s="104">
        <v>212</v>
      </c>
      <c r="I218" s="104">
        <v>94</v>
      </c>
      <c r="J218" s="104">
        <v>117</v>
      </c>
      <c r="K218" s="104">
        <v>153</v>
      </c>
      <c r="L218" s="104">
        <v>202</v>
      </c>
      <c r="M218" s="104">
        <v>279</v>
      </c>
      <c r="N218" s="104">
        <v>249</v>
      </c>
      <c r="O218" s="104">
        <v>280</v>
      </c>
      <c r="P218" s="104">
        <v>390</v>
      </c>
      <c r="Q218" s="104">
        <v>437</v>
      </c>
      <c r="R218" s="104">
        <v>414</v>
      </c>
      <c r="S218" s="104">
        <v>305</v>
      </c>
      <c r="T218" s="104">
        <v>258</v>
      </c>
      <c r="U218" s="104">
        <v>189</v>
      </c>
      <c r="V218" s="104">
        <v>105</v>
      </c>
      <c r="W218" s="104">
        <v>26</v>
      </c>
      <c r="X218" s="104">
        <v>5</v>
      </c>
      <c r="Y218" s="104">
        <v>0</v>
      </c>
      <c r="Z218" s="104">
        <v>0</v>
      </c>
    </row>
    <row r="219" spans="1:27">
      <c r="A219" s="99" t="str">
        <f t="shared" si="10"/>
        <v>古座川町男</v>
      </c>
      <c r="B219" s="103" t="s">
        <v>87</v>
      </c>
      <c r="C219" s="102" t="s">
        <v>17</v>
      </c>
      <c r="D219" s="104">
        <v>1935</v>
      </c>
      <c r="E219" s="104">
        <v>49</v>
      </c>
      <c r="F219" s="104">
        <v>93</v>
      </c>
      <c r="G219" s="104">
        <v>106</v>
      </c>
      <c r="H219" s="104">
        <v>100</v>
      </c>
      <c r="I219" s="104">
        <v>45</v>
      </c>
      <c r="J219" s="104">
        <v>51</v>
      </c>
      <c r="K219" s="104">
        <v>80</v>
      </c>
      <c r="L219" s="104">
        <v>99</v>
      </c>
      <c r="M219" s="104">
        <v>139</v>
      </c>
      <c r="N219" s="104">
        <v>116</v>
      </c>
      <c r="O219" s="104">
        <v>122</v>
      </c>
      <c r="P219" s="104">
        <v>189</v>
      </c>
      <c r="Q219" s="104">
        <v>202</v>
      </c>
      <c r="R219" s="104">
        <v>172</v>
      </c>
      <c r="S219" s="104">
        <v>136</v>
      </c>
      <c r="T219" s="104">
        <v>107</v>
      </c>
      <c r="U219" s="104">
        <v>75</v>
      </c>
      <c r="V219" s="104">
        <v>44</v>
      </c>
      <c r="W219" s="104">
        <v>8</v>
      </c>
      <c r="X219" s="104">
        <v>2</v>
      </c>
      <c r="Y219" s="104">
        <v>0</v>
      </c>
      <c r="Z219" s="104">
        <v>0</v>
      </c>
      <c r="AA219" s="99" t="s">
        <v>268</v>
      </c>
    </row>
    <row r="220" spans="1:27">
      <c r="A220" s="99" t="str">
        <f t="shared" si="10"/>
        <v>古座川町女</v>
      </c>
      <c r="B220" s="103" t="s">
        <v>87</v>
      </c>
      <c r="C220" s="102" t="s">
        <v>19</v>
      </c>
      <c r="D220" s="104">
        <v>2258</v>
      </c>
      <c r="E220" s="104">
        <v>64</v>
      </c>
      <c r="F220" s="104">
        <v>78</v>
      </c>
      <c r="G220" s="104">
        <v>88</v>
      </c>
      <c r="H220" s="104">
        <v>112</v>
      </c>
      <c r="I220" s="104">
        <v>49</v>
      </c>
      <c r="J220" s="104">
        <v>66</v>
      </c>
      <c r="K220" s="104">
        <v>73</v>
      </c>
      <c r="L220" s="104">
        <v>103</v>
      </c>
      <c r="M220" s="104">
        <v>140</v>
      </c>
      <c r="N220" s="104">
        <v>133</v>
      </c>
      <c r="O220" s="104">
        <v>158</v>
      </c>
      <c r="P220" s="104">
        <v>201</v>
      </c>
      <c r="Q220" s="104">
        <v>235</v>
      </c>
      <c r="R220" s="104">
        <v>242</v>
      </c>
      <c r="S220" s="104">
        <v>169</v>
      </c>
      <c r="T220" s="104">
        <v>151</v>
      </c>
      <c r="U220" s="104">
        <v>114</v>
      </c>
      <c r="V220" s="104">
        <v>61</v>
      </c>
      <c r="W220" s="104">
        <v>18</v>
      </c>
      <c r="X220" s="104">
        <v>3</v>
      </c>
      <c r="Y220" s="104">
        <v>0</v>
      </c>
      <c r="Z220" s="104">
        <v>0</v>
      </c>
    </row>
    <row r="221" spans="1:27">
      <c r="A221" s="99" t="str">
        <f t="shared" si="10"/>
        <v>北山村総数</v>
      </c>
      <c r="B221" s="103" t="s">
        <v>88</v>
      </c>
      <c r="C221" s="102" t="s">
        <v>32</v>
      </c>
      <c r="D221" s="104">
        <v>613</v>
      </c>
      <c r="E221" s="104">
        <v>15</v>
      </c>
      <c r="F221" s="104">
        <v>11</v>
      </c>
      <c r="G221" s="104">
        <v>15</v>
      </c>
      <c r="H221" s="104">
        <v>3</v>
      </c>
      <c r="I221" s="104">
        <v>15</v>
      </c>
      <c r="J221" s="104">
        <v>24</v>
      </c>
      <c r="K221" s="104">
        <v>22</v>
      </c>
      <c r="L221" s="104">
        <v>26</v>
      </c>
      <c r="M221" s="104">
        <v>26</v>
      </c>
      <c r="N221" s="104">
        <v>39</v>
      </c>
      <c r="O221" s="104">
        <v>54</v>
      </c>
      <c r="P221" s="104">
        <v>89</v>
      </c>
      <c r="Q221" s="104">
        <v>77</v>
      </c>
      <c r="R221" s="104">
        <v>62</v>
      </c>
      <c r="S221" s="104">
        <v>44</v>
      </c>
      <c r="T221" s="104">
        <v>48</v>
      </c>
      <c r="U221" s="104">
        <v>21</v>
      </c>
      <c r="V221" s="104">
        <v>17</v>
      </c>
      <c r="W221" s="104">
        <v>4</v>
      </c>
      <c r="X221" s="104">
        <v>1</v>
      </c>
      <c r="Y221" s="104">
        <v>0</v>
      </c>
      <c r="Z221" s="104">
        <v>0</v>
      </c>
    </row>
    <row r="222" spans="1:27">
      <c r="A222" s="99" t="str">
        <f t="shared" si="10"/>
        <v>北山村男</v>
      </c>
      <c r="B222" s="103" t="s">
        <v>88</v>
      </c>
      <c r="C222" s="102" t="s">
        <v>17</v>
      </c>
      <c r="D222" s="104">
        <v>293</v>
      </c>
      <c r="E222" s="104">
        <v>8</v>
      </c>
      <c r="F222" s="104">
        <v>6</v>
      </c>
      <c r="G222" s="104">
        <v>10</v>
      </c>
      <c r="H222" s="104">
        <v>1</v>
      </c>
      <c r="I222" s="104">
        <v>8</v>
      </c>
      <c r="J222" s="104">
        <v>16</v>
      </c>
      <c r="K222" s="104">
        <v>14</v>
      </c>
      <c r="L222" s="104">
        <v>14</v>
      </c>
      <c r="M222" s="104">
        <v>15</v>
      </c>
      <c r="N222" s="104">
        <v>18</v>
      </c>
      <c r="O222" s="104">
        <v>16</v>
      </c>
      <c r="P222" s="104">
        <v>48</v>
      </c>
      <c r="Q222" s="104">
        <v>45</v>
      </c>
      <c r="R222" s="104">
        <v>25</v>
      </c>
      <c r="S222" s="104">
        <v>23</v>
      </c>
      <c r="T222" s="104">
        <v>11</v>
      </c>
      <c r="U222" s="104">
        <v>9</v>
      </c>
      <c r="V222" s="104">
        <v>5</v>
      </c>
      <c r="W222" s="104">
        <v>1</v>
      </c>
      <c r="X222" s="104">
        <v>0</v>
      </c>
      <c r="Y222" s="104">
        <v>0</v>
      </c>
      <c r="Z222" s="104">
        <v>0</v>
      </c>
      <c r="AA222" s="99" t="s">
        <v>269</v>
      </c>
    </row>
    <row r="223" spans="1:27">
      <c r="A223" s="99" t="str">
        <f t="shared" si="10"/>
        <v>北山村女</v>
      </c>
      <c r="B223" s="103" t="s">
        <v>88</v>
      </c>
      <c r="C223" s="102" t="s">
        <v>19</v>
      </c>
      <c r="D223" s="104">
        <v>320</v>
      </c>
      <c r="E223" s="104">
        <v>7</v>
      </c>
      <c r="F223" s="104">
        <v>5</v>
      </c>
      <c r="G223" s="104">
        <v>5</v>
      </c>
      <c r="H223" s="104">
        <v>2</v>
      </c>
      <c r="I223" s="104">
        <v>7</v>
      </c>
      <c r="J223" s="104">
        <v>8</v>
      </c>
      <c r="K223" s="104">
        <v>8</v>
      </c>
      <c r="L223" s="104">
        <v>12</v>
      </c>
      <c r="M223" s="104">
        <v>11</v>
      </c>
      <c r="N223" s="104">
        <v>21</v>
      </c>
      <c r="O223" s="104">
        <v>38</v>
      </c>
      <c r="P223" s="104">
        <v>41</v>
      </c>
      <c r="Q223" s="104">
        <v>32</v>
      </c>
      <c r="R223" s="104">
        <v>37</v>
      </c>
      <c r="S223" s="104">
        <v>21</v>
      </c>
      <c r="T223" s="104">
        <v>37</v>
      </c>
      <c r="U223" s="104">
        <v>12</v>
      </c>
      <c r="V223" s="104">
        <v>12</v>
      </c>
      <c r="W223" s="104">
        <v>3</v>
      </c>
      <c r="X223" s="104">
        <v>1</v>
      </c>
      <c r="Y223" s="104">
        <v>0</v>
      </c>
      <c r="Z223" s="104">
        <v>0</v>
      </c>
    </row>
    <row r="224" spans="1:27">
      <c r="A224" s="99" t="str">
        <f t="shared" si="10"/>
        <v>串本町総数</v>
      </c>
      <c r="B224" s="103" t="s">
        <v>89</v>
      </c>
      <c r="C224" s="102" t="s">
        <v>32</v>
      </c>
      <c r="D224" s="104">
        <v>23937</v>
      </c>
      <c r="E224" s="104">
        <v>1061</v>
      </c>
      <c r="F224" s="104">
        <v>1409</v>
      </c>
      <c r="G224" s="104">
        <v>1489</v>
      </c>
      <c r="H224" s="104">
        <v>1439</v>
      </c>
      <c r="I224" s="104">
        <v>718</v>
      </c>
      <c r="J224" s="104">
        <v>971</v>
      </c>
      <c r="K224" s="104">
        <v>1201</v>
      </c>
      <c r="L224" s="104">
        <v>1540</v>
      </c>
      <c r="M224" s="104">
        <v>1933</v>
      </c>
      <c r="N224" s="104">
        <v>1560</v>
      </c>
      <c r="O224" s="104">
        <v>1536</v>
      </c>
      <c r="P224" s="104">
        <v>1893</v>
      </c>
      <c r="Q224" s="104">
        <v>1978</v>
      </c>
      <c r="R224" s="104">
        <v>1661</v>
      </c>
      <c r="S224" s="104">
        <v>1312</v>
      </c>
      <c r="T224" s="104">
        <v>1080</v>
      </c>
      <c r="U224" s="104">
        <v>722</v>
      </c>
      <c r="V224" s="104">
        <v>314</v>
      </c>
      <c r="W224" s="104">
        <v>98</v>
      </c>
      <c r="X224" s="104">
        <v>11</v>
      </c>
      <c r="Y224" s="104">
        <v>6</v>
      </c>
      <c r="Z224" s="104">
        <v>5</v>
      </c>
    </row>
    <row r="225" spans="1:27">
      <c r="A225" s="99" t="str">
        <f t="shared" si="10"/>
        <v>串本町男</v>
      </c>
      <c r="B225" s="103" t="s">
        <v>89</v>
      </c>
      <c r="C225" s="102" t="s">
        <v>17</v>
      </c>
      <c r="D225" s="104">
        <v>11052</v>
      </c>
      <c r="E225" s="104">
        <v>525</v>
      </c>
      <c r="F225" s="104">
        <v>712</v>
      </c>
      <c r="G225" s="104">
        <v>776</v>
      </c>
      <c r="H225" s="104">
        <v>707</v>
      </c>
      <c r="I225" s="104">
        <v>336</v>
      </c>
      <c r="J225" s="104">
        <v>459</v>
      </c>
      <c r="K225" s="104">
        <v>583</v>
      </c>
      <c r="L225" s="104">
        <v>761</v>
      </c>
      <c r="M225" s="104">
        <v>969</v>
      </c>
      <c r="N225" s="104">
        <v>746</v>
      </c>
      <c r="O225" s="104">
        <v>696</v>
      </c>
      <c r="P225" s="104">
        <v>898</v>
      </c>
      <c r="Q225" s="104">
        <v>924</v>
      </c>
      <c r="R225" s="104">
        <v>682</v>
      </c>
      <c r="S225" s="104">
        <v>520</v>
      </c>
      <c r="T225" s="104">
        <v>387</v>
      </c>
      <c r="U225" s="104">
        <v>250</v>
      </c>
      <c r="V225" s="104">
        <v>91</v>
      </c>
      <c r="W225" s="104">
        <v>26</v>
      </c>
      <c r="X225" s="104">
        <v>0</v>
      </c>
      <c r="Y225" s="104">
        <v>0</v>
      </c>
      <c r="Z225" s="104">
        <v>4</v>
      </c>
      <c r="AA225" s="99" t="s">
        <v>270</v>
      </c>
    </row>
    <row r="226" spans="1:27">
      <c r="A226" s="99" t="str">
        <f t="shared" si="10"/>
        <v>串本町女</v>
      </c>
      <c r="B226" s="103" t="s">
        <v>89</v>
      </c>
      <c r="C226" s="102" t="s">
        <v>19</v>
      </c>
      <c r="D226" s="104">
        <v>12885</v>
      </c>
      <c r="E226" s="104">
        <v>536</v>
      </c>
      <c r="F226" s="104">
        <v>697</v>
      </c>
      <c r="G226" s="104">
        <v>713</v>
      </c>
      <c r="H226" s="104">
        <v>732</v>
      </c>
      <c r="I226" s="104">
        <v>382</v>
      </c>
      <c r="J226" s="104">
        <v>512</v>
      </c>
      <c r="K226" s="104">
        <v>618</v>
      </c>
      <c r="L226" s="104">
        <v>779</v>
      </c>
      <c r="M226" s="104">
        <v>964</v>
      </c>
      <c r="N226" s="104">
        <v>814</v>
      </c>
      <c r="O226" s="104">
        <v>840</v>
      </c>
      <c r="P226" s="104">
        <v>995</v>
      </c>
      <c r="Q226" s="104">
        <v>1054</v>
      </c>
      <c r="R226" s="104">
        <v>979</v>
      </c>
      <c r="S226" s="104">
        <v>792</v>
      </c>
      <c r="T226" s="104">
        <v>693</v>
      </c>
      <c r="U226" s="104">
        <v>472</v>
      </c>
      <c r="V226" s="104">
        <v>223</v>
      </c>
      <c r="W226" s="104">
        <v>72</v>
      </c>
      <c r="X226" s="104">
        <v>11</v>
      </c>
      <c r="Y226" s="104">
        <v>6</v>
      </c>
      <c r="Z226" s="104">
        <v>1</v>
      </c>
    </row>
    <row r="241" s="99" customFormat="1"/>
    <row r="242" s="99" customFormat="1"/>
    <row r="243" s="99" customFormat="1"/>
    <row r="244" s="99" customFormat="1"/>
    <row r="245" s="99" customFormat="1"/>
    <row r="246" s="99" customFormat="1"/>
    <row r="247" s="99" customFormat="1"/>
    <row r="248" s="99" customFormat="1"/>
    <row r="249" s="99" customFormat="1"/>
    <row r="250" s="99" customFormat="1"/>
    <row r="251" s="99" customFormat="1"/>
    <row r="252" s="99" customFormat="1"/>
    <row r="253" s="99" customFormat="1"/>
    <row r="254" s="99" customFormat="1"/>
    <row r="255" s="99" customFormat="1"/>
    <row r="256" s="99" customFormat="1"/>
    <row r="257" s="99" customFormat="1"/>
    <row r="258" s="99" customFormat="1"/>
    <row r="259" s="99" customFormat="1"/>
    <row r="260" s="99" customFormat="1"/>
    <row r="261" s="99" customFormat="1"/>
    <row r="262" s="99" customFormat="1"/>
    <row r="263" s="99" customFormat="1"/>
    <row r="264" s="99" customFormat="1"/>
    <row r="265" s="99" customFormat="1"/>
    <row r="266" s="99" customFormat="1"/>
    <row r="267" s="99" customFormat="1"/>
    <row r="268" s="99" customFormat="1"/>
    <row r="269" s="99" customFormat="1"/>
    <row r="270" s="99" customFormat="1"/>
    <row r="271" s="99" customFormat="1"/>
    <row r="272" s="99" customFormat="1"/>
    <row r="273" s="99" customFormat="1"/>
    <row r="274" s="99" customFormat="1"/>
    <row r="275" s="99" customFormat="1"/>
    <row r="276" s="99" customFormat="1"/>
    <row r="277" s="99" customFormat="1"/>
    <row r="278" s="99" customFormat="1"/>
    <row r="279" s="99" customFormat="1"/>
    <row r="280" s="99" customFormat="1"/>
    <row r="281" s="99" customFormat="1"/>
    <row r="282" s="99" customFormat="1"/>
    <row r="283" s="99" customFormat="1"/>
    <row r="284" s="99" customFormat="1"/>
    <row r="285" s="99" customFormat="1"/>
    <row r="286" s="99" customFormat="1"/>
    <row r="287" s="99" customFormat="1"/>
    <row r="288" s="99" customFormat="1"/>
    <row r="289" s="99" customFormat="1"/>
    <row r="290" s="99" customFormat="1"/>
    <row r="291" s="99" customFormat="1"/>
    <row r="292" s="99" customFormat="1"/>
    <row r="293" s="99" customFormat="1"/>
    <row r="294" s="99" customFormat="1"/>
    <row r="295" s="99" customFormat="1"/>
    <row r="296" s="99" customFormat="1"/>
    <row r="297" s="99" customFormat="1"/>
    <row r="298" s="99" customFormat="1"/>
    <row r="299" s="99" customFormat="1"/>
    <row r="300" s="99" customFormat="1"/>
    <row r="301" s="99" customFormat="1"/>
    <row r="302" s="99" customFormat="1"/>
    <row r="303" s="99" customFormat="1"/>
    <row r="304" s="99" customFormat="1"/>
    <row r="305" s="99" customFormat="1"/>
    <row r="306" s="99" customFormat="1"/>
    <row r="307" s="99" customFormat="1"/>
    <row r="308" s="99" customFormat="1"/>
    <row r="309" s="99" customFormat="1"/>
    <row r="310" s="99" customFormat="1"/>
    <row r="311" s="99" customFormat="1"/>
    <row r="312" s="99" customFormat="1"/>
    <row r="313" s="99" customFormat="1"/>
    <row r="314" s="99" customFormat="1"/>
    <row r="315" s="99" customFormat="1"/>
    <row r="316" s="99" customFormat="1"/>
    <row r="317" s="99" customFormat="1"/>
    <row r="318" s="99" customFormat="1"/>
    <row r="319" s="99" customFormat="1"/>
    <row r="320" s="99" customFormat="1"/>
    <row r="321" s="99" customFormat="1"/>
    <row r="322" s="99" customFormat="1"/>
    <row r="323" s="99" customFormat="1"/>
    <row r="324" s="99" customFormat="1"/>
    <row r="325" s="99" customFormat="1"/>
    <row r="326" s="99" customFormat="1"/>
    <row r="327" s="99" customFormat="1"/>
    <row r="328" s="99" customFormat="1"/>
    <row r="329" s="99" customFormat="1"/>
    <row r="330" s="99" customFormat="1"/>
    <row r="331" s="99" customFormat="1"/>
    <row r="332" s="99" customFormat="1"/>
    <row r="333" s="99" customFormat="1"/>
    <row r="334" s="99" customFormat="1"/>
    <row r="335" s="99" customFormat="1"/>
    <row r="336" s="99" customFormat="1"/>
    <row r="337" s="99" customFormat="1"/>
    <row r="338" s="99" customFormat="1"/>
    <row r="339" s="99" customFormat="1"/>
    <row r="340" s="99" customFormat="1"/>
    <row r="341" s="99" customFormat="1"/>
    <row r="342" s="99" customFormat="1"/>
    <row r="343" s="99" customFormat="1"/>
    <row r="344" s="99" customFormat="1"/>
    <row r="345" s="99" customFormat="1"/>
    <row r="346" s="99" customFormat="1"/>
    <row r="347" s="99" customFormat="1"/>
    <row r="348" s="99" customFormat="1"/>
    <row r="349" s="99" customFormat="1"/>
    <row r="350" s="99" customFormat="1"/>
    <row r="351" s="99" customFormat="1"/>
    <row r="352" s="99" customFormat="1"/>
    <row r="353" s="99" customFormat="1"/>
    <row r="354" s="99" customFormat="1"/>
    <row r="355" s="99" customFormat="1"/>
    <row r="356" s="99" customFormat="1"/>
    <row r="357" s="99" customFormat="1"/>
    <row r="358" s="99" customFormat="1"/>
    <row r="359" s="99" customFormat="1"/>
    <row r="360" s="99" customFormat="1"/>
    <row r="361" s="99" customFormat="1"/>
    <row r="362" s="99" customFormat="1"/>
    <row r="363" s="99" customFormat="1"/>
    <row r="364" s="99" customFormat="1"/>
    <row r="365" s="99" customFormat="1"/>
    <row r="366" s="99" customFormat="1"/>
    <row r="367" s="99" customFormat="1"/>
    <row r="368" s="99" customFormat="1"/>
    <row r="369" s="99" customFormat="1"/>
    <row r="370" s="99" customFormat="1"/>
    <row r="371" s="99" customFormat="1"/>
    <row r="372" s="99" customFormat="1"/>
    <row r="373" s="99" customFormat="1"/>
    <row r="374" s="99" customFormat="1"/>
    <row r="375" s="99" customFormat="1"/>
    <row r="376" s="99" customFormat="1"/>
    <row r="377" s="99" customFormat="1"/>
    <row r="378" s="99" customFormat="1"/>
    <row r="379" s="99" customFormat="1"/>
    <row r="380" s="99" customFormat="1"/>
    <row r="381" s="99" customFormat="1"/>
    <row r="382" s="99" customFormat="1"/>
    <row r="383" s="99" customFormat="1"/>
    <row r="384" s="99" customFormat="1"/>
  </sheetData>
  <sheetProtection selectLockedCells="1" selectUnlockedCells="1"/>
  <mergeCells count="1">
    <mergeCell ref="J3:P5"/>
  </mergeCells>
  <phoneticPr fontId="4"/>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9"/>
  <sheetViews>
    <sheetView workbookViewId="0">
      <selection activeCell="I7" sqref="I7"/>
    </sheetView>
  </sheetViews>
  <sheetFormatPr defaultRowHeight="13.5"/>
  <sheetData>
    <row r="1" spans="1:9">
      <c r="A1" t="s">
        <v>140</v>
      </c>
      <c r="C1" s="198" t="s">
        <v>292</v>
      </c>
      <c r="D1" s="198"/>
      <c r="E1" s="198"/>
      <c r="F1" s="198"/>
      <c r="G1" s="198"/>
      <c r="H1" s="198"/>
      <c r="I1" s="198"/>
    </row>
    <row r="2" spans="1:9">
      <c r="A2" t="s">
        <v>141</v>
      </c>
      <c r="C2" s="198"/>
      <c r="D2" s="198"/>
      <c r="E2" s="198"/>
      <c r="F2" s="198"/>
      <c r="G2" s="198"/>
      <c r="H2" s="198"/>
      <c r="I2" s="198"/>
    </row>
    <row r="3" spans="1:9">
      <c r="A3" t="s">
        <v>142</v>
      </c>
      <c r="C3" s="198"/>
      <c r="D3" s="198"/>
      <c r="E3" s="198"/>
      <c r="F3" s="198"/>
      <c r="G3" s="198"/>
      <c r="H3" s="198"/>
      <c r="I3" s="198"/>
    </row>
    <row r="4" spans="1:9">
      <c r="A4" t="s">
        <v>60</v>
      </c>
      <c r="C4" s="34"/>
    </row>
    <row r="5" spans="1:9">
      <c r="A5" t="s">
        <v>61</v>
      </c>
      <c r="C5" s="34"/>
    </row>
    <row r="6" spans="1:9">
      <c r="A6" t="s">
        <v>62</v>
      </c>
      <c r="C6" s="34"/>
    </row>
    <row r="7" spans="1:9">
      <c r="A7" t="s">
        <v>63</v>
      </c>
      <c r="C7" s="34"/>
    </row>
    <row r="8" spans="1:9">
      <c r="A8" t="s">
        <v>64</v>
      </c>
      <c r="C8" s="34"/>
    </row>
    <row r="9" spans="1:9">
      <c r="A9" t="s">
        <v>65</v>
      </c>
      <c r="C9" s="34"/>
    </row>
    <row r="10" spans="1:9">
      <c r="A10" t="s">
        <v>66</v>
      </c>
      <c r="C10" s="34"/>
    </row>
    <row r="11" spans="1:9">
      <c r="A11" t="s">
        <v>67</v>
      </c>
      <c r="C11" s="34"/>
    </row>
    <row r="12" spans="1:9">
      <c r="A12" t="s">
        <v>68</v>
      </c>
      <c r="C12" s="34"/>
    </row>
    <row r="13" spans="1:9">
      <c r="A13" t="s">
        <v>143</v>
      </c>
      <c r="C13" s="34"/>
    </row>
    <row r="14" spans="1:9">
      <c r="A14" t="s">
        <v>69</v>
      </c>
      <c r="C14" s="34"/>
    </row>
    <row r="15" spans="1:9">
      <c r="A15" t="s">
        <v>144</v>
      </c>
      <c r="C15" s="34"/>
    </row>
    <row r="16" spans="1:9">
      <c r="A16" t="s">
        <v>70</v>
      </c>
      <c r="C16" s="34"/>
    </row>
    <row r="17" spans="1:3">
      <c r="A17" t="s">
        <v>71</v>
      </c>
      <c r="C17" s="34"/>
    </row>
    <row r="18" spans="1:3">
      <c r="A18" t="s">
        <v>72</v>
      </c>
      <c r="C18" s="34"/>
    </row>
    <row r="19" spans="1:3">
      <c r="A19" t="s">
        <v>145</v>
      </c>
      <c r="C19" s="34"/>
    </row>
    <row r="20" spans="1:3">
      <c r="A20" t="s">
        <v>73</v>
      </c>
      <c r="C20" s="34"/>
    </row>
    <row r="21" spans="1:3">
      <c r="A21" t="s">
        <v>74</v>
      </c>
      <c r="C21" s="34"/>
    </row>
    <row r="22" spans="1:3">
      <c r="A22" t="s">
        <v>75</v>
      </c>
      <c r="C22" s="34"/>
    </row>
    <row r="23" spans="1:3">
      <c r="A23" t="s">
        <v>146</v>
      </c>
      <c r="C23" s="34"/>
    </row>
    <row r="24" spans="1:3">
      <c r="A24" t="s">
        <v>76</v>
      </c>
      <c r="C24" s="34"/>
    </row>
    <row r="25" spans="1:3">
      <c r="A25" t="s">
        <v>77</v>
      </c>
      <c r="C25" s="34"/>
    </row>
    <row r="26" spans="1:3">
      <c r="A26" t="s">
        <v>78</v>
      </c>
      <c r="C26" s="34"/>
    </row>
    <row r="27" spans="1:3">
      <c r="A27" t="s">
        <v>79</v>
      </c>
      <c r="C27" s="34"/>
    </row>
    <row r="28" spans="1:3">
      <c r="A28" t="s">
        <v>80</v>
      </c>
      <c r="C28" s="34"/>
    </row>
    <row r="29" spans="1:3">
      <c r="A29" t="s">
        <v>81</v>
      </c>
    </row>
    <row r="30" spans="1:3">
      <c r="A30" t="s">
        <v>147</v>
      </c>
    </row>
    <row r="31" spans="1:3">
      <c r="A31" t="s">
        <v>82</v>
      </c>
    </row>
    <row r="32" spans="1:3">
      <c r="A32" t="s">
        <v>83</v>
      </c>
    </row>
    <row r="33" spans="1:1">
      <c r="A33" t="s">
        <v>84</v>
      </c>
    </row>
    <row r="34" spans="1:1">
      <c r="A34" t="s">
        <v>148</v>
      </c>
    </row>
    <row r="35" spans="1:1">
      <c r="A35" t="s">
        <v>85</v>
      </c>
    </row>
    <row r="36" spans="1:1">
      <c r="A36" t="s">
        <v>86</v>
      </c>
    </row>
    <row r="37" spans="1:1">
      <c r="A37" t="s">
        <v>87</v>
      </c>
    </row>
    <row r="38" spans="1:1">
      <c r="A38" t="s">
        <v>88</v>
      </c>
    </row>
    <row r="39" spans="1:1">
      <c r="A39" t="s">
        <v>89</v>
      </c>
    </row>
  </sheetData>
  <sheetProtection password="F56F" sheet="1" objects="1" scenarios="1" selectLockedCells="1" selectUnlockedCells="1"/>
  <mergeCells count="1">
    <mergeCell ref="C1:I3"/>
  </mergeCells>
  <phoneticPr fontId="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昔と比べよう</vt:lpstr>
      <vt:lpstr>R2</vt:lpstr>
      <vt:lpstr>H2</vt:lpstr>
      <vt:lpstr>【参考】H2旧市町村</vt:lpstr>
      <vt:lpstr>graphdata</vt:lpstr>
      <vt:lpstr>data</vt:lpstr>
      <vt:lpstr>昔と比べよう!Print_Area</vt:lpstr>
      <vt:lpstr>'H2'!Print_Titles</vt:lpstr>
      <vt:lpstr>'R2'!Print_Titles</vt:lpstr>
      <vt:lpstr>市町村名</vt:lpstr>
      <vt:lpstr>地域名</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野田 拓</cp:lastModifiedBy>
  <cp:lastPrinted>2021-12-24T08:28:15Z</cp:lastPrinted>
  <dcterms:created xsi:type="dcterms:W3CDTF">2018-10-01T04:19:01Z</dcterms:created>
  <dcterms:modified xsi:type="dcterms:W3CDTF">2026-07-08T23:40:57Z</dcterms:modified>
</cp:coreProperties>
</file>