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企画調整班\10グラフでみる和歌山県\★グラフでみる和歌山県（HP）\02公開中データ\02人口・世帯比較\"/>
    </mc:Choice>
  </mc:AlternateContent>
  <xr:revisionPtr revIDLastSave="0" documentId="13_ncr:1_{BDBB4170-FF3D-45C1-B6E5-F0390689D1E9}" xr6:coauthVersionLast="47" xr6:coauthVersionMax="47" xr10:uidLastSave="{00000000-0000-0000-0000-000000000000}"/>
  <bookViews>
    <workbookView xWindow="2760" yWindow="240" windowWidth="20565" windowHeight="13500" tabRatio="859" xr2:uid="{00000000-000D-0000-FFFF-FFFF00000000}"/>
  </bookViews>
  <sheets>
    <sheet name="比べてみようシート" sheetId="5" r:id="rId1"/>
    <sheet name="総人口" sheetId="2" state="hidden" r:id="rId2"/>
    <sheet name="年齢三区分" sheetId="4" state="hidden" r:id="rId3"/>
    <sheet name="年齢三区分データ" sheetId="6" state="hidden" r:id="rId4"/>
    <sheet name="自然増減" sheetId="13" state="hidden" r:id="rId5"/>
    <sheet name="社会増減" sheetId="16" state="hidden" r:id="rId6"/>
    <sheet name="一般世帯" sheetId="22" state="hidden" r:id="rId7"/>
    <sheet name="高齢世帯" sheetId="24" state="hidden" r:id="rId8"/>
    <sheet name="将来推計（総人口）" sheetId="20" state="hidden" r:id="rId9"/>
    <sheet name="将来推計（三区分）" sheetId="19" state="hidden" r:id="rId10"/>
    <sheet name="将来推計人口" sheetId="18" state="hidden" r:id="rId11"/>
  </sheets>
  <definedNames>
    <definedName name="_Order1" hidden="1">0</definedName>
    <definedName name="_Order2" hidden="1">255</definedName>
    <definedName name="_xlnm.Print_Area" localSheetId="6">一般世帯!$A$12:$J$109</definedName>
    <definedName name="_xlnm.Print_Area" localSheetId="7">高齢世帯!$A$14:$J$110</definedName>
    <definedName name="_xlnm.Print_Area" localSheetId="4">自然増減!$A$29:$W$93</definedName>
    <definedName name="_xlnm.Print_Area" localSheetId="0">比べてみようシート!$A$3:$O$168</definedName>
    <definedName name="_xlnm.Print_Titles" localSheetId="4">自然増減!$A:$B</definedName>
    <definedName name="_xlnm.Print_Titles" localSheetId="0">比べてみようシート!$3:$4</definedName>
    <definedName name="市町村名">総人口!$A$19:$A$48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6" l="1"/>
  <c r="C52" i="16"/>
  <c r="D52" i="16"/>
  <c r="E52" i="16"/>
  <c r="F52" i="16"/>
  <c r="G52" i="16"/>
  <c r="H52" i="16"/>
  <c r="I52" i="16"/>
  <c r="J52" i="16"/>
  <c r="K52" i="16"/>
  <c r="L52" i="16"/>
  <c r="M52" i="16"/>
  <c r="R110" i="24"/>
  <c r="P109" i="24"/>
  <c r="S109" i="24" s="1"/>
  <c r="P110" i="24"/>
  <c r="S81" i="24"/>
  <c r="S82" i="24"/>
  <c r="S83" i="24"/>
  <c r="S84" i="24"/>
  <c r="S85" i="24"/>
  <c r="S86" i="24"/>
  <c r="S87" i="24"/>
  <c r="S88" i="24"/>
  <c r="S89" i="24"/>
  <c r="S91" i="24"/>
  <c r="S92" i="24"/>
  <c r="S93" i="24"/>
  <c r="S94" i="24"/>
  <c r="S95" i="24"/>
  <c r="S96" i="24"/>
  <c r="S97" i="24"/>
  <c r="S98" i="24"/>
  <c r="S99" i="24"/>
  <c r="S100" i="24"/>
  <c r="S101" i="24"/>
  <c r="S102" i="24"/>
  <c r="S103" i="24"/>
  <c r="S104" i="24"/>
  <c r="S105" i="24"/>
  <c r="S106" i="24"/>
  <c r="S107" i="24"/>
  <c r="S108" i="24"/>
  <c r="S80" i="24"/>
  <c r="J78" i="24"/>
  <c r="I78" i="24"/>
  <c r="H78" i="24"/>
  <c r="G78" i="24"/>
  <c r="F78" i="24"/>
  <c r="E78" i="24"/>
  <c r="D78" i="24"/>
  <c r="J46" i="24"/>
  <c r="I46" i="24"/>
  <c r="H46" i="24"/>
  <c r="G46" i="24"/>
  <c r="F46" i="24"/>
  <c r="E46" i="24"/>
  <c r="D46" i="24"/>
  <c r="J109" i="22"/>
  <c r="I109" i="22"/>
  <c r="H109" i="22"/>
  <c r="G109" i="22"/>
  <c r="F109" i="22"/>
  <c r="E109" i="22"/>
  <c r="D109" i="22"/>
  <c r="J77" i="22"/>
  <c r="I77" i="22"/>
  <c r="H77" i="22"/>
  <c r="G77" i="22"/>
  <c r="F77" i="22"/>
  <c r="E77" i="22"/>
  <c r="D77" i="22"/>
  <c r="E45" i="22"/>
  <c r="F45" i="22"/>
  <c r="G45" i="22"/>
  <c r="H45" i="22"/>
  <c r="I45" i="22"/>
  <c r="J45" i="22"/>
  <c r="D45" i="22"/>
  <c r="C83" i="16"/>
  <c r="D83" i="16"/>
  <c r="E83" i="16"/>
  <c r="F83" i="16"/>
  <c r="G83" i="16"/>
  <c r="H83" i="16"/>
  <c r="I83" i="16"/>
  <c r="J83" i="16"/>
  <c r="K83" i="16"/>
  <c r="L83" i="16"/>
  <c r="M83" i="16"/>
  <c r="B83" i="16"/>
  <c r="C50" i="16"/>
  <c r="D50" i="16"/>
  <c r="E50" i="16"/>
  <c r="F50" i="16"/>
  <c r="G50" i="16"/>
  <c r="H50" i="16"/>
  <c r="I50" i="16"/>
  <c r="J50" i="16"/>
  <c r="K50" i="16"/>
  <c r="L50" i="16"/>
  <c r="M50" i="16"/>
  <c r="B50" i="16"/>
  <c r="D93" i="13"/>
  <c r="E93" i="13"/>
  <c r="F93" i="13"/>
  <c r="G93" i="13"/>
  <c r="H93" i="13"/>
  <c r="I93" i="13"/>
  <c r="J93" i="13"/>
  <c r="K93" i="13"/>
  <c r="L93" i="13"/>
  <c r="M93" i="13"/>
  <c r="N93" i="13"/>
  <c r="O93" i="13"/>
  <c r="P93" i="13"/>
  <c r="Q93" i="13"/>
  <c r="R93" i="13"/>
  <c r="S93" i="13"/>
  <c r="T93" i="13"/>
  <c r="U93" i="13"/>
  <c r="V93" i="13"/>
  <c r="W93" i="13"/>
  <c r="X93" i="13"/>
  <c r="Y93" i="13"/>
  <c r="Z93" i="13"/>
  <c r="AA93" i="13"/>
  <c r="AB93" i="13"/>
  <c r="AC93" i="13"/>
  <c r="AD93" i="13"/>
  <c r="AE93" i="13"/>
  <c r="AF93" i="13"/>
  <c r="C93" i="13"/>
  <c r="X61" i="13"/>
  <c r="Y61" i="13"/>
  <c r="Z61" i="13"/>
  <c r="AA61" i="13"/>
  <c r="AB61" i="13"/>
  <c r="AC61" i="13"/>
  <c r="AD61" i="13"/>
  <c r="AE61" i="13"/>
  <c r="AF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C61" i="13"/>
  <c r="E134" i="6" l="1"/>
  <c r="F134" i="6"/>
  <c r="G134" i="6"/>
  <c r="D15" i="20"/>
  <c r="O6" i="19" l="1"/>
  <c r="P81" i="24" l="1"/>
  <c r="P82" i="24"/>
  <c r="P83" i="24"/>
  <c r="P84" i="24"/>
  <c r="P85" i="24"/>
  <c r="P86" i="24"/>
  <c r="P87" i="24"/>
  <c r="P88" i="24"/>
  <c r="P89" i="24"/>
  <c r="P90" i="24"/>
  <c r="S90" i="24" s="1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80" i="24"/>
  <c r="H6" i="4" l="1"/>
  <c r="G6" i="4"/>
  <c r="F6" i="4"/>
  <c r="E6" i="4"/>
  <c r="D6" i="4"/>
  <c r="C6" i="4"/>
  <c r="B6" i="4"/>
  <c r="D135" i="6" l="1"/>
  <c r="G135" i="6" s="1"/>
  <c r="D136" i="6"/>
  <c r="G136" i="6" s="1"/>
  <c r="D137" i="6"/>
  <c r="G137" i="6" s="1"/>
  <c r="D138" i="6"/>
  <c r="G138" i="6" s="1"/>
  <c r="D139" i="6"/>
  <c r="G139" i="6" s="1"/>
  <c r="D140" i="6"/>
  <c r="G140" i="6" s="1"/>
  <c r="D141" i="6"/>
  <c r="G141" i="6" s="1"/>
  <c r="D142" i="6"/>
  <c r="G142" i="6" s="1"/>
  <c r="D143" i="6"/>
  <c r="G143" i="6" s="1"/>
  <c r="D144" i="6"/>
  <c r="G144" i="6" s="1"/>
  <c r="D145" i="6"/>
  <c r="G145" i="6" s="1"/>
  <c r="D146" i="6"/>
  <c r="G146" i="6" s="1"/>
  <c r="D147" i="6"/>
  <c r="G147" i="6" s="1"/>
  <c r="D148" i="6"/>
  <c r="G148" i="6" s="1"/>
  <c r="D149" i="6"/>
  <c r="G149" i="6" s="1"/>
  <c r="D150" i="6"/>
  <c r="G150" i="6" s="1"/>
  <c r="D151" i="6"/>
  <c r="G151" i="6" s="1"/>
  <c r="D152" i="6"/>
  <c r="G152" i="6" s="1"/>
  <c r="D153" i="6"/>
  <c r="G153" i="6" s="1"/>
  <c r="D154" i="6"/>
  <c r="G154" i="6" s="1"/>
  <c r="D155" i="6"/>
  <c r="G155" i="6" s="1"/>
  <c r="D156" i="6"/>
  <c r="G156" i="6" s="1"/>
  <c r="D157" i="6"/>
  <c r="G157" i="6" s="1"/>
  <c r="D158" i="6"/>
  <c r="G158" i="6" s="1"/>
  <c r="D159" i="6"/>
  <c r="G159" i="6" s="1"/>
  <c r="D160" i="6"/>
  <c r="G160" i="6" s="1"/>
  <c r="D161" i="6"/>
  <c r="G161" i="6" s="1"/>
  <c r="D162" i="6"/>
  <c r="G162" i="6" s="1"/>
  <c r="D163" i="6"/>
  <c r="G163" i="6" s="1"/>
  <c r="D164" i="6"/>
  <c r="G164" i="6" s="1"/>
  <c r="D134" i="6"/>
  <c r="C135" i="6"/>
  <c r="F135" i="6" s="1"/>
  <c r="C136" i="6"/>
  <c r="F136" i="6" s="1"/>
  <c r="C137" i="6"/>
  <c r="F137" i="6" s="1"/>
  <c r="C138" i="6"/>
  <c r="F138" i="6" s="1"/>
  <c r="C139" i="6"/>
  <c r="F139" i="6" s="1"/>
  <c r="C140" i="6"/>
  <c r="F140" i="6" s="1"/>
  <c r="C141" i="6"/>
  <c r="F141" i="6" s="1"/>
  <c r="C142" i="6"/>
  <c r="F142" i="6" s="1"/>
  <c r="C143" i="6"/>
  <c r="F143" i="6" s="1"/>
  <c r="C144" i="6"/>
  <c r="F144" i="6" s="1"/>
  <c r="C145" i="6"/>
  <c r="F145" i="6" s="1"/>
  <c r="C146" i="6"/>
  <c r="F146" i="6" s="1"/>
  <c r="C147" i="6"/>
  <c r="F147" i="6" s="1"/>
  <c r="C148" i="6"/>
  <c r="F148" i="6" s="1"/>
  <c r="C149" i="6"/>
  <c r="F149" i="6" s="1"/>
  <c r="C150" i="6"/>
  <c r="F150" i="6" s="1"/>
  <c r="C151" i="6"/>
  <c r="F151" i="6" s="1"/>
  <c r="C152" i="6"/>
  <c r="F152" i="6" s="1"/>
  <c r="C153" i="6"/>
  <c r="F153" i="6" s="1"/>
  <c r="C154" i="6"/>
  <c r="F154" i="6" s="1"/>
  <c r="C155" i="6"/>
  <c r="F155" i="6" s="1"/>
  <c r="C156" i="6"/>
  <c r="F156" i="6" s="1"/>
  <c r="C157" i="6"/>
  <c r="F157" i="6" s="1"/>
  <c r="C158" i="6"/>
  <c r="F158" i="6" s="1"/>
  <c r="C159" i="6"/>
  <c r="F159" i="6" s="1"/>
  <c r="C160" i="6"/>
  <c r="F160" i="6" s="1"/>
  <c r="C161" i="6"/>
  <c r="F161" i="6" s="1"/>
  <c r="C162" i="6"/>
  <c r="F162" i="6" s="1"/>
  <c r="C163" i="6"/>
  <c r="F163" i="6" s="1"/>
  <c r="C164" i="6"/>
  <c r="F164" i="6" s="1"/>
  <c r="C134" i="6"/>
  <c r="B135" i="6"/>
  <c r="E135" i="6" s="1"/>
  <c r="B136" i="6"/>
  <c r="E136" i="6" s="1"/>
  <c r="B137" i="6"/>
  <c r="E137" i="6" s="1"/>
  <c r="B138" i="6"/>
  <c r="E138" i="6" s="1"/>
  <c r="B139" i="6"/>
  <c r="E139" i="6" s="1"/>
  <c r="B140" i="6"/>
  <c r="E140" i="6" s="1"/>
  <c r="B141" i="6"/>
  <c r="E141" i="6" s="1"/>
  <c r="B142" i="6"/>
  <c r="E142" i="6" s="1"/>
  <c r="B143" i="6"/>
  <c r="E143" i="6" s="1"/>
  <c r="B144" i="6"/>
  <c r="E144" i="6" s="1"/>
  <c r="B145" i="6"/>
  <c r="E145" i="6" s="1"/>
  <c r="B146" i="6"/>
  <c r="E146" i="6" s="1"/>
  <c r="B147" i="6"/>
  <c r="E147" i="6" s="1"/>
  <c r="B148" i="6"/>
  <c r="E148" i="6" s="1"/>
  <c r="B149" i="6"/>
  <c r="E149" i="6" s="1"/>
  <c r="B150" i="6"/>
  <c r="E150" i="6" s="1"/>
  <c r="B151" i="6"/>
  <c r="E151" i="6" s="1"/>
  <c r="B152" i="6"/>
  <c r="E152" i="6" s="1"/>
  <c r="B153" i="6"/>
  <c r="E153" i="6" s="1"/>
  <c r="B154" i="6"/>
  <c r="E154" i="6" s="1"/>
  <c r="B155" i="6"/>
  <c r="E155" i="6" s="1"/>
  <c r="B156" i="6"/>
  <c r="E156" i="6" s="1"/>
  <c r="B157" i="6"/>
  <c r="E157" i="6" s="1"/>
  <c r="B158" i="6"/>
  <c r="E158" i="6" s="1"/>
  <c r="B159" i="6"/>
  <c r="E159" i="6" s="1"/>
  <c r="B160" i="6"/>
  <c r="E160" i="6" s="1"/>
  <c r="B161" i="6"/>
  <c r="E161" i="6" s="1"/>
  <c r="B162" i="6"/>
  <c r="E162" i="6" s="1"/>
  <c r="B163" i="6"/>
  <c r="E163" i="6" s="1"/>
  <c r="B164" i="6"/>
  <c r="E164" i="6" s="1"/>
  <c r="B134" i="6"/>
  <c r="D3" i="2" l="1"/>
  <c r="D4" i="2"/>
  <c r="D5" i="2"/>
  <c r="D6" i="2"/>
  <c r="D7" i="2"/>
  <c r="D8" i="2"/>
  <c r="D2" i="2"/>
  <c r="C6" i="19"/>
  <c r="D6" i="19"/>
  <c r="E6" i="19"/>
  <c r="F6" i="19"/>
  <c r="G6" i="19"/>
  <c r="H6" i="19"/>
  <c r="I6" i="19"/>
  <c r="J6" i="19"/>
  <c r="K6" i="19"/>
  <c r="L6" i="19"/>
  <c r="M6" i="19"/>
  <c r="N6" i="19"/>
  <c r="P6" i="19"/>
  <c r="B6" i="19"/>
  <c r="D3" i="20"/>
  <c r="D4" i="20"/>
  <c r="D5" i="20"/>
  <c r="D6" i="20"/>
  <c r="D7" i="20"/>
  <c r="D8" i="20"/>
  <c r="D9" i="20"/>
  <c r="D10" i="20"/>
  <c r="D11" i="20"/>
  <c r="D12" i="20"/>
  <c r="D13" i="20"/>
  <c r="D14" i="20"/>
  <c r="D16" i="20"/>
  <c r="D2" i="20"/>
  <c r="H5" i="24" l="1"/>
  <c r="H6" i="24"/>
  <c r="H7" i="24"/>
  <c r="H8" i="24"/>
  <c r="H9" i="24"/>
  <c r="H4" i="24"/>
  <c r="G4" i="22"/>
  <c r="G5" i="22"/>
  <c r="G6" i="22"/>
  <c r="G7" i="22"/>
  <c r="G8" i="22"/>
  <c r="G9" i="22"/>
  <c r="G3" i="22"/>
  <c r="F4" i="16"/>
  <c r="F5" i="16"/>
  <c r="F6" i="16"/>
  <c r="F7" i="16"/>
  <c r="F8" i="16"/>
  <c r="F9" i="16"/>
  <c r="F10" i="16"/>
  <c r="F11" i="16"/>
  <c r="F12" i="16"/>
  <c r="F13" i="16"/>
  <c r="F14" i="16"/>
  <c r="F3" i="16"/>
  <c r="T14" i="4"/>
  <c r="T19" i="4" s="1"/>
  <c r="T13" i="4"/>
  <c r="T18" i="4" s="1"/>
  <c r="T12" i="4"/>
  <c r="T17" i="4" s="1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3" i="13"/>
  <c r="A6" i="19" l="1"/>
  <c r="E1" i="20"/>
  <c r="E16" i="20" l="1"/>
  <c r="E15" i="20"/>
  <c r="E14" i="20"/>
  <c r="E13" i="20"/>
  <c r="E11" i="20"/>
  <c r="E12" i="20"/>
  <c r="P9" i="19"/>
  <c r="N8" i="19"/>
  <c r="L7" i="19"/>
  <c r="O9" i="19"/>
  <c r="M8" i="19"/>
  <c r="K7" i="19"/>
  <c r="N9" i="19"/>
  <c r="L8" i="19"/>
  <c r="M9" i="19"/>
  <c r="K8" i="19"/>
  <c r="L9" i="19"/>
  <c r="P7" i="19"/>
  <c r="K9" i="19"/>
  <c r="O7" i="19"/>
  <c r="O8" i="19"/>
  <c r="P8" i="19"/>
  <c r="N7" i="19"/>
  <c r="M7" i="19"/>
  <c r="E10" i="20"/>
  <c r="J9" i="19"/>
  <c r="J8" i="19"/>
  <c r="I8" i="19"/>
  <c r="J7" i="19"/>
  <c r="C7" i="19"/>
  <c r="F7" i="19"/>
  <c r="C9" i="19"/>
  <c r="H7" i="19"/>
  <c r="E9" i="19"/>
  <c r="G9" i="19"/>
  <c r="D8" i="19"/>
  <c r="F8" i="19"/>
  <c r="D7" i="19"/>
  <c r="G7" i="19"/>
  <c r="I7" i="19"/>
  <c r="F9" i="19"/>
  <c r="H9" i="19"/>
  <c r="I9" i="19"/>
  <c r="C8" i="19"/>
  <c r="G8" i="19"/>
  <c r="E7" i="19"/>
  <c r="D9" i="19"/>
  <c r="B9" i="19"/>
  <c r="B8" i="19"/>
  <c r="B7" i="19"/>
  <c r="E8" i="19"/>
  <c r="H8" i="19"/>
  <c r="E3" i="20"/>
  <c r="E6" i="20"/>
  <c r="E7" i="20"/>
  <c r="E8" i="20"/>
  <c r="E9" i="20"/>
  <c r="E2" i="20"/>
  <c r="E4" i="20"/>
  <c r="E5" i="20"/>
  <c r="H1" i="24"/>
  <c r="G1" i="22"/>
  <c r="F1" i="16"/>
  <c r="G14" i="16" s="1"/>
  <c r="H12" i="16" l="1"/>
  <c r="H4" i="16"/>
  <c r="G8" i="16"/>
  <c r="G6" i="16"/>
  <c r="H11" i="16"/>
  <c r="H3" i="16"/>
  <c r="G7" i="16"/>
  <c r="H10" i="16"/>
  <c r="H9" i="16"/>
  <c r="G13" i="16"/>
  <c r="G5" i="16"/>
  <c r="G12" i="16"/>
  <c r="H5" i="16"/>
  <c r="H8" i="16"/>
  <c r="G4" i="16"/>
  <c r="G9" i="16"/>
  <c r="H7" i="16"/>
  <c r="G11" i="16"/>
  <c r="G3" i="16"/>
  <c r="H13" i="16"/>
  <c r="H14" i="16"/>
  <c r="H6" i="16"/>
  <c r="G10" i="16"/>
  <c r="I12" i="24"/>
  <c r="K12" i="24" s="1"/>
  <c r="J9" i="24"/>
  <c r="I8" i="24"/>
  <c r="J8" i="24"/>
  <c r="I7" i="24"/>
  <c r="I6" i="24"/>
  <c r="J7" i="24"/>
  <c r="J6" i="24"/>
  <c r="I5" i="24"/>
  <c r="J5" i="24"/>
  <c r="I4" i="24"/>
  <c r="J4" i="24"/>
  <c r="I3" i="24"/>
  <c r="I9" i="24"/>
  <c r="J3" i="24"/>
  <c r="K5" i="22"/>
  <c r="I4" i="22"/>
  <c r="H3" i="22"/>
  <c r="K4" i="22"/>
  <c r="I3" i="22"/>
  <c r="K3" i="22"/>
  <c r="H9" i="22"/>
  <c r="I9" i="22"/>
  <c r="H8" i="22"/>
  <c r="K9" i="22"/>
  <c r="I8" i="22"/>
  <c r="H7" i="22"/>
  <c r="K8" i="22"/>
  <c r="I7" i="22"/>
  <c r="H6" i="22"/>
  <c r="K6" i="22"/>
  <c r="I5" i="22"/>
  <c r="H4" i="22"/>
  <c r="K7" i="22"/>
  <c r="I6" i="22"/>
  <c r="H5" i="22"/>
  <c r="K3" i="24" l="1"/>
  <c r="I6" i="16"/>
  <c r="I12" i="16"/>
  <c r="I10" i="16"/>
  <c r="I9" i="16"/>
  <c r="I5" i="16"/>
  <c r="K7" i="24"/>
  <c r="K4" i="24"/>
  <c r="K8" i="24"/>
  <c r="I8" i="16"/>
  <c r="I7" i="16"/>
  <c r="I4" i="16"/>
  <c r="J6" i="22"/>
  <c r="K9" i="24"/>
  <c r="I3" i="16"/>
  <c r="J3" i="22"/>
  <c r="I13" i="16"/>
  <c r="I11" i="16"/>
  <c r="J8" i="22"/>
  <c r="K5" i="24"/>
  <c r="J5" i="22"/>
  <c r="K6" i="24"/>
  <c r="I14" i="16"/>
  <c r="J7" i="22"/>
  <c r="J9" i="22"/>
  <c r="J4" i="22"/>
  <c r="A6" i="4"/>
  <c r="F7" i="4" l="1"/>
  <c r="E7" i="4"/>
  <c r="D7" i="4"/>
  <c r="C7" i="4"/>
  <c r="H9" i="4"/>
  <c r="G9" i="4"/>
  <c r="F9" i="4"/>
  <c r="E9" i="4"/>
  <c r="D9" i="4"/>
  <c r="B9" i="4"/>
  <c r="H8" i="4"/>
  <c r="F8" i="4"/>
  <c r="D8" i="4"/>
  <c r="H7" i="4"/>
  <c r="B7" i="4"/>
  <c r="C9" i="4"/>
  <c r="G8" i="4"/>
  <c r="E8" i="4"/>
  <c r="C8" i="4"/>
  <c r="B8" i="4"/>
  <c r="G7" i="4"/>
  <c r="S16" i="4"/>
  <c r="L12" i="4"/>
  <c r="E1" i="13"/>
  <c r="G22" i="13" l="1"/>
  <c r="G14" i="13"/>
  <c r="G6" i="13"/>
  <c r="F20" i="13"/>
  <c r="F12" i="13"/>
  <c r="F4" i="13"/>
  <c r="G12" i="13"/>
  <c r="G21" i="13"/>
  <c r="G13" i="13"/>
  <c r="G5" i="13"/>
  <c r="F19" i="13"/>
  <c r="F11" i="13"/>
  <c r="F3" i="13"/>
  <c r="G19" i="13"/>
  <c r="G11" i="13"/>
  <c r="G3" i="13"/>
  <c r="F17" i="13"/>
  <c r="F9" i="13"/>
  <c r="G10" i="13"/>
  <c r="F24" i="13"/>
  <c r="F16" i="13"/>
  <c r="F8" i="13"/>
  <c r="G23" i="13"/>
  <c r="G15" i="13"/>
  <c r="G7" i="13"/>
  <c r="F21" i="13"/>
  <c r="F13" i="13"/>
  <c r="G18" i="13"/>
  <c r="F5" i="13"/>
  <c r="G4" i="13"/>
  <c r="F18" i="13"/>
  <c r="F10" i="13"/>
  <c r="G17" i="13"/>
  <c r="G9" i="13"/>
  <c r="F23" i="13"/>
  <c r="F15" i="13"/>
  <c r="F7" i="13"/>
  <c r="G20" i="13"/>
  <c r="G24" i="13"/>
  <c r="G16" i="13"/>
  <c r="G8" i="13"/>
  <c r="F22" i="13"/>
  <c r="F14" i="13"/>
  <c r="F6" i="13"/>
  <c r="S17" i="4"/>
  <c r="U17" i="4" s="1"/>
  <c r="S18" i="4"/>
  <c r="U18" i="4" s="1"/>
  <c r="S19" i="4"/>
  <c r="U19" i="4" s="1"/>
  <c r="M17" i="4"/>
  <c r="N17" i="4" s="1"/>
  <c r="O17" i="4" s="1"/>
  <c r="M15" i="4"/>
  <c r="N15" i="4" s="1"/>
  <c r="O15" i="4" s="1"/>
  <c r="M16" i="4"/>
  <c r="N16" i="4" s="1"/>
  <c r="O16" i="4" s="1"/>
  <c r="E1" i="2"/>
  <c r="E8" i="2" s="1"/>
  <c r="E3" i="2" l="1"/>
  <c r="E4" i="2"/>
  <c r="E5" i="2"/>
  <c r="E6" i="2"/>
  <c r="E7" i="2"/>
  <c r="E2" i="2"/>
  <c r="A1" i="24" l="1"/>
  <c r="A1" i="22"/>
  <c r="B1" i="20"/>
  <c r="A1" i="19"/>
  <c r="A1" i="16"/>
  <c r="C12" i="16" l="1"/>
  <c r="C4" i="16"/>
  <c r="B12" i="16"/>
  <c r="B4" i="16"/>
  <c r="C11" i="16"/>
  <c r="C3" i="16"/>
  <c r="B11" i="16"/>
  <c r="B3" i="16"/>
  <c r="C8" i="16"/>
  <c r="C7" i="16"/>
  <c r="C14" i="16"/>
  <c r="B14" i="16"/>
  <c r="C13" i="16"/>
  <c r="B13" i="16"/>
  <c r="C10" i="16"/>
  <c r="B10" i="16"/>
  <c r="B8" i="16"/>
  <c r="B7" i="16"/>
  <c r="C6" i="16"/>
  <c r="C9" i="16"/>
  <c r="B9" i="16"/>
  <c r="B6" i="16"/>
  <c r="C5" i="16"/>
  <c r="B5" i="16"/>
  <c r="N4" i="19"/>
  <c r="N2" i="19"/>
  <c r="M4" i="19"/>
  <c r="M2" i="19"/>
  <c r="M3" i="19"/>
  <c r="P4" i="19"/>
  <c r="O4" i="19"/>
  <c r="O2" i="19"/>
  <c r="L4" i="19"/>
  <c r="P3" i="19"/>
  <c r="L2" i="19"/>
  <c r="L3" i="19"/>
  <c r="K4" i="19"/>
  <c r="O3" i="19"/>
  <c r="K2" i="19"/>
  <c r="N3" i="19"/>
  <c r="P2" i="19"/>
  <c r="K3" i="19"/>
  <c r="B14" i="20"/>
  <c r="B16" i="20"/>
  <c r="B15" i="20"/>
  <c r="B13" i="20"/>
  <c r="B12" i="20"/>
  <c r="B11" i="20"/>
  <c r="C9" i="22"/>
  <c r="B7" i="22"/>
  <c r="C5" i="22"/>
  <c r="E9" i="22"/>
  <c r="C8" i="22"/>
  <c r="B6" i="22"/>
  <c r="E4" i="22"/>
  <c r="E3" i="22"/>
  <c r="E8" i="22"/>
  <c r="C7" i="22"/>
  <c r="B5" i="22"/>
  <c r="E6" i="22"/>
  <c r="E5" i="22"/>
  <c r="B9" i="22"/>
  <c r="E7" i="22"/>
  <c r="C6" i="22"/>
  <c r="B4" i="22"/>
  <c r="B3" i="22"/>
  <c r="C4" i="22"/>
  <c r="C3" i="22"/>
  <c r="B8" i="22"/>
  <c r="C9" i="24"/>
  <c r="B6" i="24"/>
  <c r="C4" i="24"/>
  <c r="B12" i="24"/>
  <c r="D12" i="24" s="1"/>
  <c r="C8" i="24"/>
  <c r="B5" i="24"/>
  <c r="C5" i="24"/>
  <c r="C3" i="24"/>
  <c r="C7" i="24"/>
  <c r="B4" i="24"/>
  <c r="B8" i="24"/>
  <c r="B7" i="24"/>
  <c r="C6" i="24"/>
  <c r="B3" i="24"/>
  <c r="B9" i="24"/>
  <c r="B10" i="20"/>
  <c r="J3" i="19"/>
  <c r="J2" i="19"/>
  <c r="J4" i="19"/>
  <c r="B6" i="20"/>
  <c r="B4" i="20"/>
  <c r="B5" i="20"/>
  <c r="B7" i="20"/>
  <c r="B8" i="20"/>
  <c r="B3" i="20"/>
  <c r="B9" i="20"/>
  <c r="B2" i="20"/>
  <c r="H2" i="19"/>
  <c r="D4" i="19"/>
  <c r="F4" i="19"/>
  <c r="H4" i="19"/>
  <c r="I4" i="19"/>
  <c r="C3" i="19"/>
  <c r="D3" i="19"/>
  <c r="G3" i="19"/>
  <c r="H3" i="19"/>
  <c r="D2" i="19"/>
  <c r="C4" i="19"/>
  <c r="I2" i="19"/>
  <c r="E4" i="19"/>
  <c r="G4" i="19"/>
  <c r="E3" i="19"/>
  <c r="F2" i="19"/>
  <c r="I3" i="19"/>
  <c r="B4" i="19"/>
  <c r="E2" i="19"/>
  <c r="G2" i="19"/>
  <c r="F3" i="19"/>
  <c r="B3" i="19"/>
  <c r="B2" i="19"/>
  <c r="C2" i="19"/>
  <c r="A1" i="13"/>
  <c r="S11" i="4"/>
  <c r="D3" i="22" l="1"/>
  <c r="C24" i="13"/>
  <c r="C16" i="13"/>
  <c r="C8" i="13"/>
  <c r="B20" i="13"/>
  <c r="B12" i="13"/>
  <c r="B4" i="13"/>
  <c r="C12" i="13"/>
  <c r="B8" i="13"/>
  <c r="B13" i="13"/>
  <c r="C23" i="13"/>
  <c r="C15" i="13"/>
  <c r="C7" i="13"/>
  <c r="B19" i="13"/>
  <c r="B11" i="13"/>
  <c r="B3" i="13"/>
  <c r="B24" i="13"/>
  <c r="C19" i="13"/>
  <c r="B23" i="13"/>
  <c r="C18" i="13"/>
  <c r="B14" i="13"/>
  <c r="B6" i="13"/>
  <c r="C17" i="13"/>
  <c r="B5" i="13"/>
  <c r="C22" i="13"/>
  <c r="C14" i="13"/>
  <c r="C6" i="13"/>
  <c r="B18" i="13"/>
  <c r="B10" i="13"/>
  <c r="C4" i="13"/>
  <c r="B16" i="13"/>
  <c r="C3" i="13"/>
  <c r="C10" i="13"/>
  <c r="C9" i="13"/>
  <c r="C21" i="13"/>
  <c r="C13" i="13"/>
  <c r="C5" i="13"/>
  <c r="B17" i="13"/>
  <c r="B9" i="13"/>
  <c r="C20" i="13"/>
  <c r="C11" i="13"/>
  <c r="B15" i="13"/>
  <c r="B7" i="13"/>
  <c r="B22" i="13"/>
  <c r="B21" i="13"/>
  <c r="D3" i="24"/>
  <c r="D14" i="16"/>
  <c r="D5" i="24"/>
  <c r="D7" i="24"/>
  <c r="D5" i="22"/>
  <c r="D4" i="24"/>
  <c r="D8" i="24"/>
  <c r="D8" i="22"/>
  <c r="D7" i="22"/>
  <c r="D4" i="22"/>
  <c r="D6" i="22"/>
  <c r="D9" i="22"/>
  <c r="D9" i="24"/>
  <c r="D13" i="16"/>
  <c r="D8" i="16"/>
  <c r="D10" i="16"/>
  <c r="D7" i="16"/>
  <c r="D9" i="16"/>
  <c r="D11" i="16"/>
  <c r="D6" i="24"/>
  <c r="D6" i="16"/>
  <c r="D4" i="16"/>
  <c r="D12" i="16"/>
  <c r="D5" i="16"/>
  <c r="D3" i="16"/>
  <c r="A1" i="4"/>
  <c r="B1" i="2"/>
  <c r="B8" i="2" s="1"/>
  <c r="S14" i="4" l="1"/>
  <c r="U14" i="4" s="1"/>
  <c r="S13" i="4"/>
  <c r="U13" i="4" s="1"/>
  <c r="S12" i="4"/>
  <c r="U12" i="4" s="1"/>
  <c r="B2" i="2"/>
  <c r="D4" i="4"/>
  <c r="B4" i="4"/>
  <c r="H3" i="4"/>
  <c r="G3" i="4"/>
  <c r="E3" i="4"/>
  <c r="B3" i="4"/>
  <c r="H2" i="4"/>
  <c r="G2" i="4"/>
  <c r="B2" i="4"/>
  <c r="G4" i="4"/>
  <c r="C4" i="4"/>
  <c r="D3" i="4"/>
  <c r="C3" i="4"/>
  <c r="E2" i="4"/>
  <c r="C2" i="4"/>
  <c r="H4" i="4"/>
  <c r="F3" i="4"/>
  <c r="F2" i="4"/>
  <c r="D2" i="4"/>
  <c r="F4" i="4"/>
  <c r="E4" i="4"/>
  <c r="B3" i="2"/>
  <c r="B4" i="2"/>
  <c r="B5" i="2"/>
  <c r="B6" i="2"/>
  <c r="B7" i="2"/>
  <c r="L5" i="4"/>
  <c r="M8" i="4" l="1"/>
  <c r="N8" i="4" s="1"/>
  <c r="O8" i="4" s="1"/>
  <c r="M10" i="4"/>
  <c r="N10" i="4" s="1"/>
  <c r="O10" i="4" s="1"/>
  <c r="M9" i="4"/>
  <c r="N9" i="4" s="1"/>
  <c r="O9" i="4" s="1"/>
  <c r="S110" i="24"/>
</calcChain>
</file>

<file path=xl/sharedStrings.xml><?xml version="1.0" encoding="utf-8"?>
<sst xmlns="http://schemas.openxmlformats.org/spreadsheetml/2006/main" count="1471" uniqueCount="201">
  <si>
    <t>65歳以上</t>
  </si>
  <si>
    <t>15～64歳</t>
  </si>
  <si>
    <t>0～14歳</t>
  </si>
  <si>
    <t>北山村</t>
  </si>
  <si>
    <t>古座川町</t>
  </si>
  <si>
    <t>太地町</t>
  </si>
  <si>
    <t>那智勝浦町</t>
  </si>
  <si>
    <t>串本町</t>
  </si>
  <si>
    <t>すさみ町</t>
  </si>
  <si>
    <t>上富田町</t>
  </si>
  <si>
    <t>白浜町</t>
  </si>
  <si>
    <t>印南町</t>
  </si>
  <si>
    <t>由良町</t>
  </si>
  <si>
    <t>日高町</t>
  </si>
  <si>
    <t>美浜町</t>
  </si>
  <si>
    <t>広川町</t>
  </si>
  <si>
    <t>湯浅町</t>
  </si>
  <si>
    <t>高野町</t>
  </si>
  <si>
    <t>九度山町</t>
  </si>
  <si>
    <t>かつらぎ町</t>
  </si>
  <si>
    <t>新宮市</t>
  </si>
  <si>
    <t>田辺市</t>
  </si>
  <si>
    <t>御坊市</t>
  </si>
  <si>
    <t>有田市</t>
  </si>
  <si>
    <t>橋本市</t>
  </si>
  <si>
    <t>海南市</t>
  </si>
  <si>
    <t>和歌山市</t>
  </si>
  <si>
    <t>和歌山県</t>
  </si>
  <si>
    <t>串本町</t>
    <rPh sb="0" eb="3">
      <t>クシモトチョウ</t>
    </rPh>
    <phoneticPr fontId="7"/>
  </si>
  <si>
    <t>印南町</t>
    <rPh sb="0" eb="3">
      <t>イナミチョウ</t>
    </rPh>
    <phoneticPr fontId="7"/>
  </si>
  <si>
    <t>日高川町</t>
    <rPh sb="0" eb="2">
      <t>ヒダカ</t>
    </rPh>
    <rPh sb="2" eb="3">
      <t>ガワ</t>
    </rPh>
    <rPh sb="3" eb="4">
      <t>チョウ</t>
    </rPh>
    <phoneticPr fontId="7"/>
  </si>
  <si>
    <t>みなべ町</t>
    <rPh sb="3" eb="4">
      <t>チョウ</t>
    </rPh>
    <phoneticPr fontId="7"/>
  </si>
  <si>
    <t>有田川町</t>
    <rPh sb="0" eb="2">
      <t>アリダ</t>
    </rPh>
    <rPh sb="2" eb="3">
      <t>ガワ</t>
    </rPh>
    <rPh sb="3" eb="4">
      <t>チョウ</t>
    </rPh>
    <phoneticPr fontId="7"/>
  </si>
  <si>
    <t>紀美野町</t>
    <rPh sb="0" eb="4">
      <t>キミノ</t>
    </rPh>
    <phoneticPr fontId="7"/>
  </si>
  <si>
    <t>岩出市</t>
    <rPh sb="0" eb="2">
      <t>イワデ</t>
    </rPh>
    <rPh sb="2" eb="3">
      <t>シ</t>
    </rPh>
    <phoneticPr fontId="7"/>
  </si>
  <si>
    <t>紀の川市</t>
    <rPh sb="0" eb="1">
      <t>キ</t>
    </rPh>
    <rPh sb="2" eb="3">
      <t>カワ</t>
    </rPh>
    <rPh sb="3" eb="4">
      <t>シ</t>
    </rPh>
    <phoneticPr fontId="7"/>
  </si>
  <si>
    <t>女　　県  計</t>
    <rPh sb="0" eb="1">
      <t>オンナ</t>
    </rPh>
    <phoneticPr fontId="7"/>
  </si>
  <si>
    <t>男　　県  計</t>
    <rPh sb="0" eb="1">
      <t>オトコ</t>
    </rPh>
    <phoneticPr fontId="7"/>
  </si>
  <si>
    <t>総人口　県 計</t>
    <rPh sb="0" eb="1">
      <t>ソウ</t>
    </rPh>
    <rPh sb="1" eb="2">
      <t>ヒト</t>
    </rPh>
    <rPh sb="2" eb="3">
      <t>クチ</t>
    </rPh>
    <phoneticPr fontId="7"/>
  </si>
  <si>
    <t>３０市町村、男女別人口　</t>
    <rPh sb="2" eb="5">
      <t>シチョウソン</t>
    </rPh>
    <rPh sb="6" eb="7">
      <t>オトコ</t>
    </rPh>
    <rPh sb="7" eb="8">
      <t>オンナ</t>
    </rPh>
    <rPh sb="8" eb="10">
      <t>ベツジン</t>
    </rPh>
    <rPh sb="10" eb="11">
      <t>クチ</t>
    </rPh>
    <phoneticPr fontId="7"/>
  </si>
  <si>
    <t>国勢調査・推計人口（和歌山県）</t>
    <rPh sb="0" eb="2">
      <t>コクセイ</t>
    </rPh>
    <rPh sb="2" eb="4">
      <t>チョウサ</t>
    </rPh>
    <rPh sb="5" eb="7">
      <t>スイケイ</t>
    </rPh>
    <rPh sb="7" eb="9">
      <t>ジンコウ</t>
    </rPh>
    <rPh sb="10" eb="14">
      <t>ワカヤマケン</t>
    </rPh>
    <phoneticPr fontId="7"/>
  </si>
  <si>
    <t>65歳以上</t>
    <rPh sb="2" eb="5">
      <t>サイイジョウ</t>
    </rPh>
    <phoneticPr fontId="7"/>
  </si>
  <si>
    <t>和歌山県</t>
    <phoneticPr fontId="7"/>
  </si>
  <si>
    <t>15～64歳</t>
    <rPh sb="5" eb="6">
      <t>サイ</t>
    </rPh>
    <phoneticPr fontId="7"/>
  </si>
  <si>
    <t>15歳未満</t>
    <rPh sb="2" eb="5">
      <t>サイミマン</t>
    </rPh>
    <phoneticPr fontId="7"/>
  </si>
  <si>
    <t>年少人口（0～14歳）</t>
    <rPh sb="0" eb="2">
      <t>ネンショウ</t>
    </rPh>
    <rPh sb="2" eb="4">
      <t>ジンコウ</t>
    </rPh>
    <rPh sb="9" eb="10">
      <t>サイ</t>
    </rPh>
    <phoneticPr fontId="7"/>
  </si>
  <si>
    <t>生産年齢人口（15～64歳）</t>
    <rPh sb="0" eb="2">
      <t>セイサン</t>
    </rPh>
    <rPh sb="2" eb="4">
      <t>ネンレイ</t>
    </rPh>
    <rPh sb="4" eb="6">
      <t>ジンコウ</t>
    </rPh>
    <rPh sb="12" eb="13">
      <t>サイ</t>
    </rPh>
    <phoneticPr fontId="7"/>
  </si>
  <si>
    <t>老年人口（65歳以上）</t>
    <rPh sb="0" eb="2">
      <t>ロウネン</t>
    </rPh>
    <rPh sb="2" eb="4">
      <t>ジンコウ</t>
    </rPh>
    <rPh sb="7" eb="10">
      <t>サイイジョウ</t>
    </rPh>
    <phoneticPr fontId="7"/>
  </si>
  <si>
    <t>人口の
増減数</t>
    <rPh sb="0" eb="2">
      <t>ジンコウ</t>
    </rPh>
    <rPh sb="4" eb="6">
      <t>ゾウゲン</t>
    </rPh>
    <rPh sb="6" eb="7">
      <t>スウ</t>
    </rPh>
    <phoneticPr fontId="7"/>
  </si>
  <si>
    <t>実数</t>
    <rPh sb="0" eb="2">
      <t>ジッスウ</t>
    </rPh>
    <phoneticPr fontId="7"/>
  </si>
  <si>
    <t>率</t>
    <rPh sb="0" eb="1">
      <t>リツ</t>
    </rPh>
    <phoneticPr fontId="7"/>
  </si>
  <si>
    <t>和歌山県</t>
    <rPh sb="0" eb="4">
      <t>ワカヤマケン</t>
    </rPh>
    <phoneticPr fontId="7"/>
  </si>
  <si>
    <t>県内順位</t>
    <rPh sb="0" eb="2">
      <t>ケンナイ</t>
    </rPh>
    <rPh sb="2" eb="4">
      <t>ジュンイ</t>
    </rPh>
    <phoneticPr fontId="7"/>
  </si>
  <si>
    <t>総　　　　　数</t>
    <rPh sb="0" eb="1">
      <t>フサ</t>
    </rPh>
    <rPh sb="6" eb="7">
      <t>カズ</t>
    </rPh>
    <phoneticPr fontId="7"/>
  </si>
  <si>
    <t>日高川町</t>
  </si>
  <si>
    <t>みなべ町</t>
  </si>
  <si>
    <t>有田川町</t>
  </si>
  <si>
    <t>紀美野町</t>
  </si>
  <si>
    <t>岩出市</t>
  </si>
  <si>
    <t>紀の川市</t>
  </si>
  <si>
    <t>A4200_死亡数【人】</t>
  </si>
  <si>
    <t>A4101_出生数【人】</t>
  </si>
  <si>
    <t>1990年度</t>
  </si>
  <si>
    <t>1995年度</t>
  </si>
  <si>
    <t>1996年度</t>
  </si>
  <si>
    <t>1997年度</t>
  </si>
  <si>
    <t>1998年度</t>
  </si>
  <si>
    <t>1999年度</t>
  </si>
  <si>
    <t>2000年度</t>
  </si>
  <si>
    <t>2001年度</t>
  </si>
  <si>
    <t>2002年度</t>
  </si>
  <si>
    <t>2003年度</t>
  </si>
  <si>
    <t>2004年度</t>
  </si>
  <si>
    <t>2005年度</t>
  </si>
  <si>
    <t>2006年度</t>
  </si>
  <si>
    <t>2007年度</t>
  </si>
  <si>
    <t>2008年度</t>
  </si>
  <si>
    <t>2009年度</t>
  </si>
  <si>
    <t>2010年度</t>
  </si>
  <si>
    <t>2011年度</t>
  </si>
  <si>
    <t>2012年度</t>
  </si>
  <si>
    <t>2013年度</t>
  </si>
  <si>
    <t>2014年度</t>
  </si>
  <si>
    <t>2015年度</t>
  </si>
  <si>
    <t>/調査年</t>
  </si>
  <si>
    <t>項目</t>
  </si>
  <si>
    <t>項目 コード</t>
  </si>
  <si>
    <t>都道府県・市区町村のすがた（社会・人口統計体系）</t>
  </si>
  <si>
    <t>H28</t>
  </si>
  <si>
    <t>H26</t>
  </si>
  <si>
    <t>出生数</t>
    <rPh sb="0" eb="3">
      <t>シュッセイスウ</t>
    </rPh>
    <phoneticPr fontId="7"/>
  </si>
  <si>
    <t>死亡数</t>
    <rPh sb="0" eb="3">
      <t>シボウスウ</t>
    </rPh>
    <phoneticPr fontId="7"/>
  </si>
  <si>
    <t>紀の川市</t>
    <rPh sb="0" eb="1">
      <t>キ</t>
    </rPh>
    <rPh sb="2" eb="3">
      <t>カワ</t>
    </rPh>
    <rPh sb="3" eb="4">
      <t>シ</t>
    </rPh>
    <phoneticPr fontId="20"/>
  </si>
  <si>
    <t>岩出市</t>
    <rPh sb="0" eb="2">
      <t>イワデ</t>
    </rPh>
    <rPh sb="2" eb="3">
      <t>シ</t>
    </rPh>
    <phoneticPr fontId="20"/>
  </si>
  <si>
    <t>紀美野町</t>
    <rPh sb="0" eb="4">
      <t>キミノ</t>
    </rPh>
    <phoneticPr fontId="20"/>
  </si>
  <si>
    <t>有田川町</t>
    <rPh sb="0" eb="2">
      <t>アリダ</t>
    </rPh>
    <rPh sb="2" eb="3">
      <t>ガワ</t>
    </rPh>
    <rPh sb="3" eb="4">
      <t>チョウ</t>
    </rPh>
    <phoneticPr fontId="20"/>
  </si>
  <si>
    <t>みなべ町</t>
    <phoneticPr fontId="7"/>
  </si>
  <si>
    <t>那智勝浦町</t>
    <rPh sb="0" eb="2">
      <t>ナチ</t>
    </rPh>
    <phoneticPr fontId="7"/>
  </si>
  <si>
    <t>県外転出入差</t>
    <rPh sb="0" eb="2">
      <t>ケンガイ</t>
    </rPh>
    <rPh sb="2" eb="5">
      <t>テンシュツニュウ</t>
    </rPh>
    <rPh sb="5" eb="6">
      <t>サ</t>
    </rPh>
    <phoneticPr fontId="7"/>
  </si>
  <si>
    <t>県内</t>
    <rPh sb="0" eb="2">
      <t>ケンナイ</t>
    </rPh>
    <phoneticPr fontId="7"/>
  </si>
  <si>
    <t>県外等</t>
    <rPh sb="0" eb="2">
      <t>ケンガイ</t>
    </rPh>
    <rPh sb="2" eb="3">
      <t>トウ</t>
    </rPh>
    <phoneticPr fontId="7"/>
  </si>
  <si>
    <t>かつらぎ町</t>
    <phoneticPr fontId="7"/>
  </si>
  <si>
    <t>計</t>
    <rPh sb="0" eb="1">
      <t>ケイ</t>
    </rPh>
    <phoneticPr fontId="7"/>
  </si>
  <si>
    <t>2020年</t>
    <rPh sb="4" eb="5">
      <t>ネン</t>
    </rPh>
    <phoneticPr fontId="7"/>
  </si>
  <si>
    <t>2025年</t>
    <rPh sb="4" eb="5">
      <t>ネン</t>
    </rPh>
    <phoneticPr fontId="7"/>
  </si>
  <si>
    <t>2030年</t>
    <rPh sb="4" eb="5">
      <t>ネン</t>
    </rPh>
    <phoneticPr fontId="7"/>
  </si>
  <si>
    <t>2035年</t>
    <rPh sb="4" eb="5">
      <t>ネン</t>
    </rPh>
    <phoneticPr fontId="7"/>
  </si>
  <si>
    <t>2040年</t>
    <rPh sb="4" eb="5">
      <t>ネン</t>
    </rPh>
    <phoneticPr fontId="7"/>
  </si>
  <si>
    <t>2045年</t>
    <rPh sb="4" eb="5">
      <t>ネン</t>
    </rPh>
    <phoneticPr fontId="7"/>
  </si>
  <si>
    <t>和歌山県</t>
    <rPh sb="0" eb="4">
      <t>ワカヤマケン</t>
    </rPh>
    <phoneticPr fontId="7"/>
  </si>
  <si>
    <t>総人口</t>
    <rPh sb="0" eb="3">
      <t>ソウジンコウ</t>
    </rPh>
    <phoneticPr fontId="7"/>
  </si>
  <si>
    <t>A8301_高齢単身世帯数（６５歳以上の者１人）【世帯】</t>
  </si>
  <si>
    <t>A8301</t>
  </si>
  <si>
    <t>A8201_高齢夫婦のみの世帯数【世帯】</t>
  </si>
  <si>
    <t>A8201</t>
  </si>
  <si>
    <t>A810105_単独世帯数【世帯】</t>
  </si>
  <si>
    <t>A810105</t>
  </si>
  <si>
    <t>A810102_核家族世帯数【世帯】</t>
  </si>
  <si>
    <t>A810102</t>
  </si>
  <si>
    <t>A710101_一般世帯数【世帯】</t>
  </si>
  <si>
    <t>A710101</t>
  </si>
  <si>
    <t>単独世帯</t>
    <rPh sb="0" eb="2">
      <t>タンドク</t>
    </rPh>
    <rPh sb="2" eb="4">
      <t>セタイ</t>
    </rPh>
    <phoneticPr fontId="7"/>
  </si>
  <si>
    <t>核家族世帯</t>
    <rPh sb="0" eb="3">
      <t>カクカゾク</t>
    </rPh>
    <rPh sb="3" eb="5">
      <t>セタイ</t>
    </rPh>
    <phoneticPr fontId="7"/>
  </si>
  <si>
    <t>その他</t>
    <rPh sb="2" eb="3">
      <t>タ</t>
    </rPh>
    <phoneticPr fontId="7"/>
  </si>
  <si>
    <t>一般世帯</t>
    <rPh sb="0" eb="2">
      <t>イッパン</t>
    </rPh>
    <rPh sb="2" eb="4">
      <t>セタイ</t>
    </rPh>
    <phoneticPr fontId="7"/>
  </si>
  <si>
    <t>高齢夫婦</t>
    <rPh sb="0" eb="2">
      <t>コウレイ</t>
    </rPh>
    <rPh sb="2" eb="4">
      <t>フウフ</t>
    </rPh>
    <phoneticPr fontId="7"/>
  </si>
  <si>
    <t>高齢単身</t>
    <rPh sb="0" eb="2">
      <t>コウレイ</t>
    </rPh>
    <rPh sb="2" eb="4">
      <t>タンシン</t>
    </rPh>
    <phoneticPr fontId="7"/>
  </si>
  <si>
    <t>（県内</t>
    <rPh sb="1" eb="3">
      <t>ケンナイ</t>
    </rPh>
    <phoneticPr fontId="7"/>
  </si>
  <si>
    <t>高齢夫婦・高齢単身世帯が一般世帯数に占める割合</t>
    <rPh sb="0" eb="2">
      <t>コウレイ</t>
    </rPh>
    <rPh sb="2" eb="4">
      <t>フウフ</t>
    </rPh>
    <rPh sb="5" eb="7">
      <t>コウレイ</t>
    </rPh>
    <rPh sb="7" eb="9">
      <t>タンシン</t>
    </rPh>
    <rPh sb="9" eb="11">
      <t>セタイ</t>
    </rPh>
    <rPh sb="12" eb="14">
      <t>イッパン</t>
    </rPh>
    <rPh sb="14" eb="17">
      <t>セタイスウ</t>
    </rPh>
    <rPh sb="18" eb="19">
      <t>シ</t>
    </rPh>
    <rPh sb="21" eb="23">
      <t>ワリアイ</t>
    </rPh>
    <phoneticPr fontId="7"/>
  </si>
  <si>
    <t>～14</t>
    <phoneticPr fontId="7"/>
  </si>
  <si>
    <t>15～64</t>
    <phoneticPr fontId="7"/>
  </si>
  <si>
    <t>65～</t>
    <phoneticPr fontId="7"/>
  </si>
  <si>
    <t>順位</t>
    <rPh sb="0" eb="2">
      <t>ジュンイ</t>
    </rPh>
    <phoneticPr fontId="7"/>
  </si>
  <si>
    <t>と</t>
    <phoneticPr fontId="7"/>
  </si>
  <si>
    <t>統計グラフをみて</t>
    <rPh sb="0" eb="2">
      <t>トウケイ</t>
    </rPh>
    <phoneticPr fontId="7"/>
  </si>
  <si>
    <r>
      <t>高齢夫婦・高齢単身世帯の推移　　</t>
    </r>
    <r>
      <rPr>
        <b/>
        <sz val="12"/>
        <rFont val="Meiryo UI"/>
        <family val="3"/>
        <charset val="128"/>
      </rPr>
      <t>資料：総務省「国勢調査」</t>
    </r>
    <rPh sb="0" eb="2">
      <t>コウレイ</t>
    </rPh>
    <rPh sb="2" eb="4">
      <t>フウフ</t>
    </rPh>
    <rPh sb="5" eb="7">
      <t>コウレイ</t>
    </rPh>
    <rPh sb="7" eb="9">
      <t>タンシン</t>
    </rPh>
    <rPh sb="9" eb="11">
      <t>セタイ</t>
    </rPh>
    <rPh sb="12" eb="14">
      <t>スイイ</t>
    </rPh>
    <phoneticPr fontId="7"/>
  </si>
  <si>
    <r>
      <t>年齢３区分別人口の推移　　</t>
    </r>
    <r>
      <rPr>
        <b/>
        <sz val="12"/>
        <rFont val="Meiryo UI"/>
        <family val="3"/>
        <charset val="128"/>
      </rPr>
      <t>資料：総務省「国勢調査」</t>
    </r>
    <rPh sb="0" eb="2">
      <t>ネンレイ</t>
    </rPh>
    <rPh sb="3" eb="5">
      <t>クブン</t>
    </rPh>
    <rPh sb="5" eb="6">
      <t>ベツ</t>
    </rPh>
    <rPh sb="6" eb="8">
      <t>ジンコウ</t>
    </rPh>
    <rPh sb="9" eb="11">
      <t>スイイ</t>
    </rPh>
    <rPh sb="13" eb="15">
      <t>シリョウ</t>
    </rPh>
    <rPh sb="16" eb="19">
      <t>ソウムショウ</t>
    </rPh>
    <rPh sb="20" eb="22">
      <t>コクセイ</t>
    </rPh>
    <rPh sb="22" eb="24">
      <t>チョウサ</t>
    </rPh>
    <phoneticPr fontId="7"/>
  </si>
  <si>
    <t>比べてみよう！</t>
    <rPh sb="0" eb="1">
      <t>クラ</t>
    </rPh>
    <phoneticPr fontId="7"/>
  </si>
  <si>
    <t>（人口・世帯編）</t>
    <rPh sb="1" eb="3">
      <t>ジンコウ</t>
    </rPh>
    <rPh sb="4" eb="6">
      <t>セタイ</t>
    </rPh>
    <rPh sb="6" eb="7">
      <t>ヘン</t>
    </rPh>
    <phoneticPr fontId="7"/>
  </si>
  <si>
    <t>人口や世帯について市町村別に、比較してみることができます。</t>
    <rPh sb="0" eb="2">
      <t>ジンコウ</t>
    </rPh>
    <rPh sb="3" eb="5">
      <t>セタイ</t>
    </rPh>
    <rPh sb="9" eb="12">
      <t>シチョウソン</t>
    </rPh>
    <rPh sb="12" eb="13">
      <t>ベツ</t>
    </rPh>
    <rPh sb="15" eb="17">
      <t>ヒカク</t>
    </rPh>
    <phoneticPr fontId="7"/>
  </si>
  <si>
    <t>増えている？減っている？</t>
    <phoneticPr fontId="7"/>
  </si>
  <si>
    <t>みんなが暮らしている市町村の人口や世帯数は昔と比べて、</t>
    <rPh sb="4" eb="5">
      <t>ク</t>
    </rPh>
    <rPh sb="10" eb="13">
      <t>シチョウソン</t>
    </rPh>
    <rPh sb="14" eb="16">
      <t>ジンコウ</t>
    </rPh>
    <rPh sb="17" eb="20">
      <t>セタイスウ</t>
    </rPh>
    <rPh sb="21" eb="22">
      <t>ムカシ</t>
    </rPh>
    <rPh sb="23" eb="24">
      <t>クラ</t>
    </rPh>
    <phoneticPr fontId="7"/>
  </si>
  <si>
    <t>人口が増える原因、減る原因はなんだろう。</t>
    <rPh sb="0" eb="2">
      <t>ジンコウ</t>
    </rPh>
    <rPh sb="3" eb="4">
      <t>フ</t>
    </rPh>
    <rPh sb="6" eb="8">
      <t>ゲンイン</t>
    </rPh>
    <rPh sb="9" eb="10">
      <t>ヘ</t>
    </rPh>
    <rPh sb="11" eb="13">
      <t>ゲンイン</t>
    </rPh>
    <phoneticPr fontId="7"/>
  </si>
  <si>
    <t>他の市町村と比べて、なにか特ちょうはあるかな。</t>
    <rPh sb="0" eb="1">
      <t>ホカ</t>
    </rPh>
    <rPh sb="2" eb="5">
      <t>シチョウソン</t>
    </rPh>
    <rPh sb="6" eb="7">
      <t>クラ</t>
    </rPh>
    <rPh sb="13" eb="14">
      <t>トク</t>
    </rPh>
    <phoneticPr fontId="7"/>
  </si>
  <si>
    <t>グラフをみて、人口について考えてみよう！</t>
    <rPh sb="7" eb="9">
      <t>ジンコウ</t>
    </rPh>
    <rPh sb="13" eb="14">
      <t>カンガ</t>
    </rPh>
    <phoneticPr fontId="7"/>
  </si>
  <si>
    <t>※たてじくの最大値が違うことに気をつけてください。</t>
    <rPh sb="6" eb="9">
      <t>サイダイチ</t>
    </rPh>
    <rPh sb="10" eb="11">
      <t>チガ</t>
    </rPh>
    <rPh sb="15" eb="16">
      <t>キ</t>
    </rPh>
    <phoneticPr fontId="7"/>
  </si>
  <si>
    <r>
      <t>総人口　　　</t>
    </r>
    <r>
      <rPr>
        <b/>
        <sz val="12"/>
        <rFont val="Meiryo UI"/>
        <family val="3"/>
        <charset val="128"/>
      </rPr>
      <t>資料：総務省「国勢調査」</t>
    </r>
    <rPh sb="0" eb="3">
      <t>ソウジンコウ</t>
    </rPh>
    <rPh sb="6" eb="8">
      <t>シリョウ</t>
    </rPh>
    <rPh sb="9" eb="12">
      <t>ソウムショウ</t>
    </rPh>
    <rPh sb="13" eb="15">
      <t>コクセイ</t>
    </rPh>
    <rPh sb="15" eb="17">
      <t>チョウサ</t>
    </rPh>
    <phoneticPr fontId="7"/>
  </si>
  <si>
    <r>
      <t>出生数と死亡数の推移　　　</t>
    </r>
    <r>
      <rPr>
        <b/>
        <sz val="12"/>
        <rFont val="Meiryo UI"/>
        <family val="3"/>
        <charset val="128"/>
      </rPr>
      <t>資料：厚生労働省「人口動態統計」（日本人, 1月～12月の年計）</t>
    </r>
    <rPh sb="0" eb="3">
      <t>シュッショウスウ</t>
    </rPh>
    <rPh sb="4" eb="6">
      <t>シボウ</t>
    </rPh>
    <rPh sb="6" eb="7">
      <t>スウ</t>
    </rPh>
    <rPh sb="8" eb="10">
      <t>スイイ</t>
    </rPh>
    <rPh sb="13" eb="15">
      <t>シリョウ</t>
    </rPh>
    <rPh sb="16" eb="18">
      <t>コウセイ</t>
    </rPh>
    <rPh sb="18" eb="21">
      <t>ロウドウショウ</t>
    </rPh>
    <rPh sb="22" eb="24">
      <t>ジンコウ</t>
    </rPh>
    <rPh sb="24" eb="26">
      <t>ドウタイ</t>
    </rPh>
    <rPh sb="26" eb="28">
      <t>トウケイ</t>
    </rPh>
    <rPh sb="30" eb="33">
      <t>ニホンジン</t>
    </rPh>
    <rPh sb="36" eb="37">
      <t>ガツ</t>
    </rPh>
    <rPh sb="40" eb="41">
      <t>ガツ</t>
    </rPh>
    <rPh sb="42" eb="44">
      <t>ネンケイ</t>
    </rPh>
    <phoneticPr fontId="7"/>
  </si>
  <si>
    <r>
      <t>世帯類型別一般世帯数　　</t>
    </r>
    <r>
      <rPr>
        <b/>
        <sz val="12"/>
        <rFont val="Meiryo UI"/>
        <family val="3"/>
        <charset val="128"/>
      </rPr>
      <t>資料：総務省「国勢調査」</t>
    </r>
    <rPh sb="0" eb="2">
      <t>セタイ</t>
    </rPh>
    <rPh sb="2" eb="4">
      <t>ルイケイ</t>
    </rPh>
    <rPh sb="4" eb="5">
      <t>ベツ</t>
    </rPh>
    <rPh sb="5" eb="7">
      <t>イッパン</t>
    </rPh>
    <rPh sb="7" eb="9">
      <t>セタイ</t>
    </rPh>
    <rPh sb="9" eb="10">
      <t>スウ</t>
    </rPh>
    <phoneticPr fontId="7"/>
  </si>
  <si>
    <t>一般世帯数</t>
    <rPh sb="0" eb="2">
      <t>イッパン</t>
    </rPh>
    <rPh sb="2" eb="5">
      <t>セタイスウ</t>
    </rPh>
    <phoneticPr fontId="7"/>
  </si>
  <si>
    <t>高齢夫婦世帯・高齢単身世帯が一般世帯に占める割合</t>
    <rPh sb="0" eb="2">
      <t>コウレイ</t>
    </rPh>
    <rPh sb="2" eb="4">
      <t>フウフ</t>
    </rPh>
    <rPh sb="4" eb="6">
      <t>セタイ</t>
    </rPh>
    <rPh sb="7" eb="9">
      <t>コウレイ</t>
    </rPh>
    <rPh sb="9" eb="11">
      <t>タンシン</t>
    </rPh>
    <rPh sb="11" eb="13">
      <t>セタイ</t>
    </rPh>
    <rPh sb="14" eb="16">
      <t>イッパン</t>
    </rPh>
    <rPh sb="16" eb="18">
      <t>セタイ</t>
    </rPh>
    <rPh sb="19" eb="20">
      <t>シ</t>
    </rPh>
    <rPh sb="22" eb="24">
      <t>ワリアイ</t>
    </rPh>
    <phoneticPr fontId="7"/>
  </si>
  <si>
    <t>2017年度</t>
  </si>
  <si>
    <t>以下参照データ</t>
    <rPh sb="0" eb="2">
      <t>イカ</t>
    </rPh>
    <rPh sb="2" eb="4">
      <t>サンショウ</t>
    </rPh>
    <phoneticPr fontId="7"/>
  </si>
  <si>
    <t>2016年度</t>
    <rPh sb="4" eb="6">
      <t>ネンド</t>
    </rPh>
    <phoneticPr fontId="7"/>
  </si>
  <si>
    <t>出典：国勢調査</t>
    <rPh sb="0" eb="2">
      <t>シュッテン</t>
    </rPh>
    <rPh sb="3" eb="5">
      <t>コクセイ</t>
    </rPh>
    <rPh sb="5" eb="7">
      <t>チョウサ</t>
    </rPh>
    <phoneticPr fontId="7"/>
  </si>
  <si>
    <t>テータ入手：「都道府県・市町村のすがた」（e-stat）</t>
    <rPh sb="3" eb="5">
      <t>ニュウシュ</t>
    </rPh>
    <rPh sb="7" eb="11">
      <t>トドウフケン</t>
    </rPh>
    <rPh sb="12" eb="15">
      <t>シチョウソン</t>
    </rPh>
    <phoneticPr fontId="7"/>
  </si>
  <si>
    <t>https://www.e-stat.go.jp/regional-statistics/ssdsview</t>
    <phoneticPr fontId="7"/>
  </si>
  <si>
    <t>年</t>
    <rPh sb="0" eb="1">
      <t>ネン</t>
    </rPh>
    <phoneticPr fontId="7"/>
  </si>
  <si>
    <t>初期設定では、シートの編集をロックしています。グラフの表示がおかしい場合は、「校閲」タブ＞「シート保護解除」をクリックし、保護を解除してから、調整してください。</t>
    <rPh sb="0" eb="2">
      <t>ショキ</t>
    </rPh>
    <rPh sb="2" eb="4">
      <t>セッテイ</t>
    </rPh>
    <rPh sb="11" eb="13">
      <t>ヘンシュウ</t>
    </rPh>
    <rPh sb="27" eb="29">
      <t>ヒョウジ</t>
    </rPh>
    <rPh sb="34" eb="36">
      <t>バアイ</t>
    </rPh>
    <rPh sb="39" eb="41">
      <t>コウエツ</t>
    </rPh>
    <rPh sb="49" eb="51">
      <t>ホゴ</t>
    </rPh>
    <rPh sb="51" eb="53">
      <t>カイジョ</t>
    </rPh>
    <rPh sb="61" eb="63">
      <t>ホゴ</t>
    </rPh>
    <rPh sb="64" eb="66">
      <t>カイジョ</t>
    </rPh>
    <rPh sb="71" eb="73">
      <t>チョウセイ</t>
    </rPh>
    <phoneticPr fontId="7"/>
  </si>
  <si>
    <t>▼▼市町村を選んで下さい▼▼</t>
    <rPh sb="2" eb="5">
      <t>シチョウソン</t>
    </rPh>
    <rPh sb="6" eb="7">
      <t>エラ</t>
    </rPh>
    <rPh sb="9" eb="10">
      <t>クダ</t>
    </rPh>
    <phoneticPr fontId="7"/>
  </si>
  <si>
    <t>割合(2020年）</t>
    <rPh sb="0" eb="2">
      <t>ワリアイ</t>
    </rPh>
    <rPh sb="7" eb="8">
      <t>ネン</t>
    </rPh>
    <phoneticPr fontId="7"/>
  </si>
  <si>
    <t>1990-2020</t>
    <phoneticPr fontId="7"/>
  </si>
  <si>
    <t>1990年➡2020年</t>
    <rPh sb="4" eb="5">
      <t>ネン</t>
    </rPh>
    <rPh sb="10" eb="11">
      <t>ネン</t>
    </rPh>
    <phoneticPr fontId="7"/>
  </si>
  <si>
    <t xml:space="preserve">年齢３区分人口の割合（2020年） </t>
    <phoneticPr fontId="7"/>
  </si>
  <si>
    <t>2019年度</t>
    <rPh sb="4" eb="6">
      <t>ネンド</t>
    </rPh>
    <phoneticPr fontId="7"/>
  </si>
  <si>
    <t>2020年度</t>
    <phoneticPr fontId="7"/>
  </si>
  <si>
    <t>2020年度</t>
    <phoneticPr fontId="7"/>
  </si>
  <si>
    <t>※将来推計は薄いピンク色の棒グラフ（2025年～）</t>
    <rPh sb="1" eb="3">
      <t>ショウライ</t>
    </rPh>
    <rPh sb="3" eb="5">
      <t>スイケイ</t>
    </rPh>
    <rPh sb="6" eb="7">
      <t>ウス</t>
    </rPh>
    <rPh sb="11" eb="12">
      <t>イロ</t>
    </rPh>
    <rPh sb="13" eb="14">
      <t>ボウ</t>
    </rPh>
    <rPh sb="22" eb="23">
      <t>ネン</t>
    </rPh>
    <phoneticPr fontId="7"/>
  </si>
  <si>
    <t>※将来推計は点線の部分（2025年～）</t>
    <rPh sb="1" eb="3">
      <t>ショウライ</t>
    </rPh>
    <rPh sb="3" eb="5">
      <t>スイケイ</t>
    </rPh>
    <rPh sb="6" eb="8">
      <t>テンセン</t>
    </rPh>
    <rPh sb="9" eb="11">
      <t>ブブン</t>
    </rPh>
    <rPh sb="16" eb="17">
      <t>ネン</t>
    </rPh>
    <phoneticPr fontId="7"/>
  </si>
  <si>
    <t>2020年度</t>
  </si>
  <si>
    <t>2018年度</t>
  </si>
  <si>
    <t>R1</t>
  </si>
  <si>
    <t>R3</t>
    <phoneticPr fontId="7"/>
  </si>
  <si>
    <t>2050年</t>
    <rPh sb="4" eb="5">
      <t>ネン</t>
    </rPh>
    <phoneticPr fontId="7"/>
  </si>
  <si>
    <t>令和５（2023）年12月22日の公表資料</t>
  </si>
  <si>
    <t>『日本の地域別将来推計人口（令和５（2023）年推計）』</t>
    <phoneticPr fontId="7"/>
  </si>
  <si>
    <t>R4</t>
    <phoneticPr fontId="7"/>
  </si>
  <si>
    <t>R5</t>
    <phoneticPr fontId="7"/>
  </si>
  <si>
    <t>2021年度</t>
  </si>
  <si>
    <t>2023年度</t>
  </si>
  <si>
    <t>2023年度</t>
    <phoneticPr fontId="7"/>
  </si>
  <si>
    <t>2022年度</t>
    <phoneticPr fontId="7"/>
  </si>
  <si>
    <t>H15</t>
    <phoneticPr fontId="7"/>
  </si>
  <si>
    <r>
      <t>【参考】将来推計人口の見通し（総人口）　</t>
    </r>
    <r>
      <rPr>
        <b/>
        <sz val="12"/>
        <rFont val="Meiryo UI"/>
        <family val="3"/>
        <charset val="128"/>
      </rPr>
      <t>資料：総務省「国勢調査」、国立社会保障・人口問題研究所『日本の地域別将来推計人口（令和５年推計）』</t>
    </r>
    <rPh sb="1" eb="3">
      <t>サンコウ</t>
    </rPh>
    <rPh sb="4" eb="6">
      <t>ショウライ</t>
    </rPh>
    <rPh sb="6" eb="8">
      <t>スイケイ</t>
    </rPh>
    <rPh sb="8" eb="10">
      <t>ジンコウ</t>
    </rPh>
    <rPh sb="11" eb="13">
      <t>ミトオ</t>
    </rPh>
    <rPh sb="15" eb="18">
      <t>ソウジンコウ</t>
    </rPh>
    <rPh sb="20" eb="22">
      <t>シリョウ</t>
    </rPh>
    <phoneticPr fontId="7"/>
  </si>
  <si>
    <r>
      <t>【参考】将来推計人口の見通し（年齢３区分人口）</t>
    </r>
    <r>
      <rPr>
        <b/>
        <sz val="11"/>
        <rFont val="Meiryo UI"/>
        <family val="3"/>
        <charset val="128"/>
      </rPr>
      <t>資料：総務省「国勢調査」、国立社会保障・人口問題研究所『日本の地域別将来推計人口（令和５年推計）』</t>
    </r>
    <rPh sb="1" eb="3">
      <t>サンコウ</t>
    </rPh>
    <rPh sb="4" eb="6">
      <t>ショウライ</t>
    </rPh>
    <rPh sb="6" eb="8">
      <t>スイケイ</t>
    </rPh>
    <rPh sb="8" eb="10">
      <t>ジンコウ</t>
    </rPh>
    <rPh sb="11" eb="13">
      <t>ミトオ</t>
    </rPh>
    <rPh sb="15" eb="17">
      <t>ネンレイ</t>
    </rPh>
    <rPh sb="18" eb="20">
      <t>クブン</t>
    </rPh>
    <rPh sb="20" eb="22">
      <t>ジンコウ</t>
    </rPh>
    <rPh sb="23" eb="25">
      <t>シリョウ</t>
    </rPh>
    <rPh sb="26" eb="29">
      <t>ソウムショウ</t>
    </rPh>
    <rPh sb="30" eb="32">
      <t>コクセイ</t>
    </rPh>
    <rPh sb="32" eb="34">
      <t>チョウサ</t>
    </rPh>
    <rPh sb="36" eb="38">
      <t>コクリツ</t>
    </rPh>
    <rPh sb="38" eb="40">
      <t>シャカイ</t>
    </rPh>
    <rPh sb="40" eb="42">
      <t>ホショウ</t>
    </rPh>
    <rPh sb="43" eb="45">
      <t>ジンコウ</t>
    </rPh>
    <rPh sb="45" eb="47">
      <t>モンダイ</t>
    </rPh>
    <rPh sb="47" eb="50">
      <t>ケンキュウジョ</t>
    </rPh>
    <phoneticPr fontId="7"/>
  </si>
  <si>
    <t>2024年度</t>
    <phoneticPr fontId="7"/>
  </si>
  <si>
    <t>-</t>
  </si>
  <si>
    <t>R6</t>
    <phoneticPr fontId="7"/>
  </si>
  <si>
    <r>
      <rPr>
        <b/>
        <sz val="8"/>
        <rFont val="Meiryo UI"/>
        <family val="3"/>
        <charset val="128"/>
      </rPr>
      <t>県内</t>
    </r>
    <r>
      <rPr>
        <sz val="8"/>
        <rFont val="Meiryo UI"/>
        <family val="3"/>
        <charset val="128"/>
      </rPr>
      <t>転出入差</t>
    </r>
    <rPh sb="0" eb="2">
      <t>ケンナイ</t>
    </rPh>
    <rPh sb="2" eb="5">
      <t>テンシュツニュウ</t>
    </rPh>
    <rPh sb="5" eb="6">
      <t>サ</t>
    </rPh>
    <phoneticPr fontId="7"/>
  </si>
  <si>
    <r>
      <rPr>
        <b/>
        <sz val="8"/>
        <rFont val="Meiryo UI"/>
        <family val="3"/>
        <charset val="128"/>
      </rPr>
      <t>県外</t>
    </r>
    <r>
      <rPr>
        <sz val="8"/>
        <rFont val="Meiryo UI"/>
        <family val="3"/>
        <charset val="128"/>
      </rPr>
      <t>転出入差</t>
    </r>
    <rPh sb="0" eb="2">
      <t>ケンガイ</t>
    </rPh>
    <rPh sb="2" eb="5">
      <t>テンシュツニュウ</t>
    </rPh>
    <rPh sb="5" eb="6">
      <t>サ</t>
    </rPh>
    <phoneticPr fontId="7"/>
  </si>
  <si>
    <t>割合</t>
    <rPh sb="0" eb="2">
      <t>ワリアイ</t>
    </rPh>
    <phoneticPr fontId="7"/>
  </si>
  <si>
    <t>一般世帯数</t>
    <rPh sb="0" eb="4">
      <t>イッパンセタイ</t>
    </rPh>
    <rPh sb="4" eb="5">
      <t>スウ</t>
    </rPh>
    <phoneticPr fontId="7"/>
  </si>
  <si>
    <t>R7</t>
    <phoneticPr fontId="7"/>
  </si>
  <si>
    <t>R1</t>
    <phoneticPr fontId="7"/>
  </si>
  <si>
    <t>H26</t>
    <phoneticPr fontId="7"/>
  </si>
  <si>
    <t>(県人口調査　4月1日現在)</t>
    <rPh sb="1" eb="2">
      <t>ケン</t>
    </rPh>
    <rPh sb="2" eb="6">
      <t>ジンコウチョウサ</t>
    </rPh>
    <rPh sb="8" eb="9">
      <t>ガツ</t>
    </rPh>
    <rPh sb="10" eb="11">
      <t>ニチ</t>
    </rPh>
    <rPh sb="11" eb="13">
      <t>ゲンザイ</t>
    </rPh>
    <phoneticPr fontId="7"/>
  </si>
  <si>
    <t>R2</t>
    <phoneticPr fontId="7"/>
  </si>
  <si>
    <t>H30</t>
    <phoneticPr fontId="7"/>
  </si>
  <si>
    <t>H29</t>
    <phoneticPr fontId="7"/>
  </si>
  <si>
    <t>H27</t>
  </si>
  <si>
    <r>
      <t>県内・県外等別転入転出差の推移　　　</t>
    </r>
    <r>
      <rPr>
        <b/>
        <sz val="12"/>
        <rFont val="Meiryo UI"/>
        <family val="3"/>
        <charset val="128"/>
      </rPr>
      <t>資料：和歌山県調査統計課「県人口調査　4月1日現在」</t>
    </r>
    <rPh sb="0" eb="2">
      <t>ケンナイ</t>
    </rPh>
    <rPh sb="3" eb="6">
      <t>ケンガイナド</t>
    </rPh>
    <rPh sb="6" eb="7">
      <t>ベツ</t>
    </rPh>
    <rPh sb="7" eb="9">
      <t>テンニュウ</t>
    </rPh>
    <rPh sb="9" eb="11">
      <t>テンシュツ</t>
    </rPh>
    <rPh sb="11" eb="12">
      <t>サ</t>
    </rPh>
    <rPh sb="13" eb="15">
      <t>スイイ</t>
    </rPh>
    <rPh sb="18" eb="20">
      <t>シリョウ</t>
    </rPh>
    <rPh sb="21" eb="25">
      <t>ワカヤマケン</t>
    </rPh>
    <rPh sb="25" eb="27">
      <t>チョウサ</t>
    </rPh>
    <rPh sb="27" eb="29">
      <t>トウケイ</t>
    </rPh>
    <rPh sb="29" eb="30">
      <t>カ</t>
    </rPh>
    <rPh sb="31" eb="32">
      <t>ケン</t>
    </rPh>
    <rPh sb="32" eb="34">
      <t>ジンコウ</t>
    </rPh>
    <rPh sb="34" eb="36">
      <t>チョウサ</t>
    </rPh>
    <rPh sb="38" eb="39">
      <t>ガツ</t>
    </rPh>
    <rPh sb="40" eb="41">
      <t>ニチ</t>
    </rPh>
    <rPh sb="41" eb="43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</si>
</sst>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_ ;[Red]\-#,##0\ "/>
    <numFmt numFmtId="178" formatCode="#,##0_);[Red]\(#,##0\)"/>
    <numFmt numFmtId="179" formatCode="0.0_ "/>
    <numFmt numFmtId="180" formatCode="#,###,###,##0;&quot; -&quot;###,###,##0"/>
    <numFmt numFmtId="181" formatCode="0.0%"/>
    <numFmt numFmtId="182" formatCode="0_);[Red]\(0\)"/>
    <numFmt numFmtId="183" formatCode="#,##0&quot;位&quot;"/>
    <numFmt numFmtId="184" formatCode="0;&quot;▲ &quot;0"/>
    <numFmt numFmtId="185" formatCode="#,##0;&quot;△ &quot;#,##0"/>
    <numFmt numFmtId="186" formatCode="#,##0&quot;位&quot;\)"/>
    <numFmt numFmtId="187" formatCode="0.0&quot;%&quot;;[Red]\(0.0\)&quot;%&quot;"/>
  </numFmts>
  <fonts count="44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Meiryo UI"/>
      <family val="2"/>
      <scheme val="minor"/>
    </font>
    <font>
      <b/>
      <sz val="16"/>
      <name val="Meiryo UI"/>
      <family val="3"/>
      <charset val="128"/>
    </font>
    <font>
      <sz val="6"/>
      <name val="ＭＳ ゴシック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4"/>
      <name val="ＭＳ 明朝"/>
      <family val="1"/>
      <charset val="128"/>
    </font>
    <font>
      <sz val="11"/>
      <color theme="1"/>
      <name val="Meiryo UI"/>
      <family val="3"/>
      <charset val="128"/>
      <scheme val="minor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9"/>
      <color theme="8" tint="0.3999755851924192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8"/>
      <color theme="10"/>
      <name val="ＭＳ Ｐゴシック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6"/>
      <color theme="5" tint="0.79998168889431442"/>
      <name val="Meiryo UI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FF0000"/>
      <name val="ＭＳ 明朝"/>
      <family val="1"/>
      <charset val="128"/>
    </font>
    <font>
      <b/>
      <sz val="8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3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26" fillId="0" borderId="0"/>
    <xf numFmtId="9" fontId="2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 applyNumberFormat="0" applyFill="0" applyBorder="0" applyAlignment="0" applyProtection="0"/>
  </cellStyleXfs>
  <cellXfs count="20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38" fontId="5" fillId="0" borderId="1" xfId="1" applyFont="1" applyBorder="1"/>
    <xf numFmtId="0" fontId="5" fillId="0" borderId="2" xfId="0" applyFont="1" applyBorder="1"/>
    <xf numFmtId="38" fontId="5" fillId="0" borderId="3" xfId="1" applyFont="1" applyBorder="1"/>
    <xf numFmtId="0" fontId="5" fillId="0" borderId="0" xfId="0" applyFont="1"/>
    <xf numFmtId="0" fontId="6" fillId="0" borderId="3" xfId="0" applyFont="1" applyBorder="1" applyAlignment="1">
      <alignment horizontal="right"/>
    </xf>
    <xf numFmtId="178" fontId="5" fillId="0" borderId="3" xfId="0" applyNumberFormat="1" applyFont="1" applyBorder="1" applyAlignment="1">
      <alignment horizontal="right" vertical="center" shrinkToFit="1"/>
    </xf>
    <xf numFmtId="0" fontId="10" fillId="0" borderId="2" xfId="0" applyFont="1" applyBorder="1"/>
    <xf numFmtId="0" fontId="10" fillId="0" borderId="0" xfId="0" applyFont="1"/>
    <xf numFmtId="38" fontId="5" fillId="0" borderId="1" xfId="1" applyFont="1" applyBorder="1" applyAlignment="1">
      <alignment horizontal="right"/>
    </xf>
    <xf numFmtId="38" fontId="5" fillId="0" borderId="3" xfId="1" applyFont="1" applyBorder="1" applyAlignment="1">
      <alignment horizontal="right"/>
    </xf>
    <xf numFmtId="38" fontId="5" fillId="0" borderId="4" xfId="1" applyBorder="1" applyAlignment="1">
      <alignment shrinkToFit="1"/>
    </xf>
    <xf numFmtId="38" fontId="5" fillId="0" borderId="3" xfId="1" applyBorder="1" applyAlignment="1">
      <alignment shrinkToFit="1"/>
    </xf>
    <xf numFmtId="0" fontId="11" fillId="0" borderId="0" xfId="0" applyFont="1"/>
    <xf numFmtId="38" fontId="5" fillId="0" borderId="15" xfId="1" applyFont="1" applyBorder="1"/>
    <xf numFmtId="0" fontId="10" fillId="0" borderId="13" xfId="0" applyFont="1" applyBorder="1"/>
    <xf numFmtId="0" fontId="5" fillId="0" borderId="13" xfId="0" applyFont="1" applyBorder="1"/>
    <xf numFmtId="38" fontId="5" fillId="0" borderId="12" xfId="1" applyFont="1" applyBorder="1"/>
    <xf numFmtId="38" fontId="5" fillId="0" borderId="3" xfId="1" applyBorder="1" applyAlignment="1">
      <alignment horizontal="right" shrinkToFit="1"/>
    </xf>
    <xf numFmtId="38" fontId="5" fillId="0" borderId="4" xfId="1" applyBorder="1" applyAlignment="1">
      <alignment horizontal="right" shrinkToFit="1"/>
    </xf>
    <xf numFmtId="178" fontId="5" fillId="0" borderId="3" xfId="0" applyNumberFormat="1" applyFont="1" applyBorder="1" applyAlignment="1">
      <alignment horizontal="right" shrinkToFit="1"/>
    </xf>
    <xf numFmtId="0" fontId="5" fillId="0" borderId="17" xfId="0" applyFont="1" applyBorder="1"/>
    <xf numFmtId="0" fontId="5" fillId="0" borderId="17" xfId="0" applyFont="1" applyBorder="1" applyAlignment="1">
      <alignment horizontal="right"/>
    </xf>
    <xf numFmtId="0" fontId="5" fillId="0" borderId="14" xfId="0" applyFont="1" applyBorder="1"/>
    <xf numFmtId="0" fontId="5" fillId="0" borderId="16" xfId="0" applyFont="1" applyBorder="1"/>
    <xf numFmtId="0" fontId="6" fillId="0" borderId="16" xfId="0" applyFont="1" applyBorder="1"/>
    <xf numFmtId="0" fontId="12" fillId="0" borderId="0" xfId="0" applyFont="1"/>
    <xf numFmtId="0" fontId="5" fillId="0" borderId="0" xfId="4">
      <alignment vertical="center"/>
    </xf>
    <xf numFmtId="0" fontId="15" fillId="0" borderId="0" xfId="4" applyFont="1">
      <alignment vertical="center"/>
    </xf>
    <xf numFmtId="178" fontId="16" fillId="0" borderId="6" xfId="2" quotePrefix="1" applyNumberFormat="1" applyFont="1" applyBorder="1" applyAlignment="1">
      <alignment vertical="center"/>
    </xf>
    <xf numFmtId="180" fontId="16" fillId="0" borderId="6" xfId="2" quotePrefix="1" applyNumberFormat="1" applyFont="1" applyBorder="1" applyAlignment="1">
      <alignment horizontal="right" vertical="top"/>
    </xf>
    <xf numFmtId="0" fontId="15" fillId="0" borderId="10" xfId="4" applyFont="1" applyBorder="1">
      <alignment vertical="center"/>
    </xf>
    <xf numFmtId="178" fontId="17" fillId="0" borderId="6" xfId="5" applyNumberFormat="1" applyFont="1" applyBorder="1" applyAlignment="1">
      <alignment vertical="center"/>
    </xf>
    <xf numFmtId="38" fontId="17" fillId="0" borderId="6" xfId="5" applyFont="1" applyBorder="1">
      <alignment vertical="center"/>
    </xf>
    <xf numFmtId="180" fontId="16" fillId="0" borderId="5" xfId="2" quotePrefix="1" applyNumberFormat="1" applyFont="1" applyBorder="1" applyAlignment="1">
      <alignment horizontal="right" vertical="top"/>
    </xf>
    <xf numFmtId="176" fontId="17" fillId="0" borderId="6" xfId="4" applyNumberFormat="1" applyFont="1" applyBorder="1">
      <alignment vertical="center"/>
    </xf>
    <xf numFmtId="0" fontId="15" fillId="0" borderId="6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178" fontId="5" fillId="0" borderId="0" xfId="4" applyNumberFormat="1">
      <alignment vertical="center"/>
    </xf>
    <xf numFmtId="0" fontId="0" fillId="0" borderId="0" xfId="4" applyFont="1">
      <alignment vertical="center"/>
    </xf>
    <xf numFmtId="179" fontId="15" fillId="0" borderId="6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8" fontId="15" fillId="0" borderId="0" xfId="4" applyNumberFormat="1" applyFont="1">
      <alignment vertical="center"/>
    </xf>
    <xf numFmtId="181" fontId="15" fillId="0" borderId="0" xfId="3" applyNumberFormat="1" applyFo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/>
    <xf numFmtId="0" fontId="19" fillId="3" borderId="11" xfId="0" applyFont="1" applyFill="1" applyBorder="1" applyAlignment="1">
      <alignment vertical="center"/>
    </xf>
    <xf numFmtId="0" fontId="13" fillId="3" borderId="7" xfId="0" applyFont="1" applyFill="1" applyBorder="1"/>
    <xf numFmtId="0" fontId="13" fillId="3" borderId="10" xfId="0" applyFont="1" applyFill="1" applyBorder="1"/>
    <xf numFmtId="0" fontId="19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9" fillId="6" borderId="11" xfId="0" applyFont="1" applyFill="1" applyBorder="1" applyAlignment="1">
      <alignment vertical="center"/>
    </xf>
    <xf numFmtId="0" fontId="13" fillId="6" borderId="7" xfId="0" applyFont="1" applyFill="1" applyBorder="1"/>
    <xf numFmtId="0" fontId="13" fillId="6" borderId="10" xfId="0" applyFont="1" applyFill="1" applyBorder="1"/>
    <xf numFmtId="0" fontId="28" fillId="0" borderId="0" xfId="7" applyFont="1">
      <alignment vertical="center"/>
    </xf>
    <xf numFmtId="0" fontId="30" fillId="4" borderId="0" xfId="0" applyFont="1" applyFill="1" applyAlignment="1">
      <alignment horizontal="left" vertical="center" wrapText="1"/>
    </xf>
    <xf numFmtId="0" fontId="15" fillId="2" borderId="9" xfId="4" applyFont="1" applyFill="1" applyBorder="1">
      <alignment vertical="center"/>
    </xf>
    <xf numFmtId="0" fontId="15" fillId="2" borderId="0" xfId="4" applyFont="1" applyFill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3" fillId="7" borderId="8" xfId="0" applyFont="1" applyFill="1" applyBorder="1"/>
    <xf numFmtId="0" fontId="13" fillId="7" borderId="0" xfId="0" applyFont="1" applyFill="1"/>
    <xf numFmtId="0" fontId="13" fillId="7" borderId="6" xfId="0" applyFont="1" applyFill="1" applyBorder="1"/>
    <xf numFmtId="0" fontId="28" fillId="7" borderId="0" xfId="7" applyFont="1" applyFill="1">
      <alignment vertical="center"/>
    </xf>
    <xf numFmtId="0" fontId="28" fillId="7" borderId="0" xfId="7" applyFont="1" applyFill="1" applyAlignment="1">
      <alignment horizontal="center" vertical="center"/>
    </xf>
    <xf numFmtId="0" fontId="29" fillId="7" borderId="0" xfId="0" applyFont="1" applyFill="1"/>
    <xf numFmtId="0" fontId="13" fillId="0" borderId="6" xfId="0" applyFont="1" applyBorder="1"/>
    <xf numFmtId="0" fontId="28" fillId="0" borderId="0" xfId="7" applyFont="1" applyAlignment="1">
      <alignment horizontal="center" vertical="center"/>
    </xf>
    <xf numFmtId="3" fontId="28" fillId="0" borderId="0" xfId="7" applyNumberFormat="1" applyFont="1">
      <alignment vertical="center"/>
    </xf>
    <xf numFmtId="0" fontId="0" fillId="7" borderId="0" xfId="0" applyFill="1"/>
    <xf numFmtId="0" fontId="15" fillId="7" borderId="8" xfId="4" applyFont="1" applyFill="1" applyBorder="1" applyAlignment="1">
      <alignment horizontal="center" vertical="center"/>
    </xf>
    <xf numFmtId="0" fontId="15" fillId="7" borderId="0" xfId="4" applyFont="1" applyFill="1" applyAlignment="1">
      <alignment horizontal="center" vertical="center"/>
    </xf>
    <xf numFmtId="0" fontId="21" fillId="7" borderId="0" xfId="0" applyFont="1" applyFill="1"/>
    <xf numFmtId="177" fontId="21" fillId="7" borderId="0" xfId="0" applyNumberFormat="1" applyFont="1" applyFill="1"/>
    <xf numFmtId="0" fontId="21" fillId="7" borderId="0" xfId="0" applyFont="1" applyFill="1" applyAlignment="1">
      <alignment horizontal="center"/>
    </xf>
    <xf numFmtId="0" fontId="22" fillId="7" borderId="0" xfId="0" applyFont="1" applyFill="1"/>
    <xf numFmtId="0" fontId="22" fillId="7" borderId="0" xfId="0" applyFont="1" applyFill="1" applyAlignment="1">
      <alignment horizontal="center"/>
    </xf>
    <xf numFmtId="0" fontId="0" fillId="7" borderId="6" xfId="0" applyFill="1" applyBorder="1"/>
    <xf numFmtId="38" fontId="0" fillId="7" borderId="6" xfId="1" applyFont="1" applyFill="1" applyBorder="1"/>
    <xf numFmtId="38" fontId="0" fillId="7" borderId="0" xfId="1" applyFont="1" applyFill="1" applyBorder="1"/>
    <xf numFmtId="0" fontId="0" fillId="7" borderId="0" xfId="0" applyFill="1" applyAlignment="1">
      <alignment vertical="center"/>
    </xf>
    <xf numFmtId="177" fontId="23" fillId="7" borderId="0" xfId="0" applyNumberFormat="1" applyFont="1" applyFill="1"/>
    <xf numFmtId="0" fontId="23" fillId="7" borderId="0" xfId="0" applyFont="1" applyFill="1"/>
    <xf numFmtId="0" fontId="23" fillId="7" borderId="0" xfId="0" applyFont="1" applyFill="1" applyAlignment="1">
      <alignment horizontal="center"/>
    </xf>
    <xf numFmtId="0" fontId="9" fillId="7" borderId="0" xfId="0" applyFont="1" applyFill="1"/>
    <xf numFmtId="177" fontId="21" fillId="8" borderId="6" xfId="0" applyNumberFormat="1" applyFont="1" applyFill="1" applyBorder="1" applyAlignment="1">
      <alignment horizontal="center" wrapText="1"/>
    </xf>
    <xf numFmtId="0" fontId="21" fillId="8" borderId="6" xfId="0" applyFont="1" applyFill="1" applyBorder="1" applyAlignment="1">
      <alignment horizontal="center" wrapText="1"/>
    </xf>
    <xf numFmtId="0" fontId="21" fillId="8" borderId="6" xfId="0" applyFont="1" applyFill="1" applyBorder="1" applyAlignment="1">
      <alignment horizontal="center"/>
    </xf>
    <xf numFmtId="0" fontId="21" fillId="8" borderId="6" xfId="0" applyFont="1" applyFill="1" applyBorder="1"/>
    <xf numFmtId="185" fontId="21" fillId="8" borderId="6" xfId="0" applyNumberFormat="1" applyFont="1" applyFill="1" applyBorder="1"/>
    <xf numFmtId="181" fontId="21" fillId="8" borderId="6" xfId="3" applyNumberFormat="1" applyFont="1" applyFill="1" applyBorder="1" applyAlignment="1"/>
    <xf numFmtId="183" fontId="21" fillId="8" borderId="6" xfId="0" applyNumberFormat="1" applyFont="1" applyFill="1" applyBorder="1" applyAlignment="1">
      <alignment horizontal="right"/>
    </xf>
    <xf numFmtId="0" fontId="21" fillId="8" borderId="18" xfId="0" applyFont="1" applyFill="1" applyBorder="1" applyAlignment="1">
      <alignment horizontal="center"/>
    </xf>
    <xf numFmtId="0" fontId="21" fillId="8" borderId="1" xfId="0" applyFont="1" applyFill="1" applyBorder="1"/>
    <xf numFmtId="187" fontId="21" fillId="8" borderId="1" xfId="3" applyNumberFormat="1" applyFont="1" applyFill="1" applyBorder="1" applyAlignment="1">
      <alignment horizontal="right"/>
    </xf>
    <xf numFmtId="183" fontId="21" fillId="8" borderId="1" xfId="0" applyNumberFormat="1" applyFont="1" applyFill="1" applyBorder="1" applyAlignment="1">
      <alignment horizontal="right"/>
    </xf>
    <xf numFmtId="187" fontId="21" fillId="8" borderId="6" xfId="3" applyNumberFormat="1" applyFont="1" applyFill="1" applyBorder="1" applyAlignment="1">
      <alignment horizontal="right"/>
    </xf>
    <xf numFmtId="184" fontId="13" fillId="7" borderId="6" xfId="0" applyNumberFormat="1" applyFont="1" applyFill="1" applyBorder="1" applyAlignment="1">
      <alignment horizontal="left" vertical="center"/>
    </xf>
    <xf numFmtId="184" fontId="13" fillId="7" borderId="6" xfId="0" applyNumberFormat="1" applyFont="1" applyFill="1" applyBorder="1" applyAlignment="1">
      <alignment vertical="center"/>
    </xf>
    <xf numFmtId="185" fontId="13" fillId="7" borderId="6" xfId="0" applyNumberFormat="1" applyFont="1" applyFill="1" applyBorder="1" applyAlignment="1">
      <alignment vertical="center"/>
    </xf>
    <xf numFmtId="185" fontId="13" fillId="7" borderId="6" xfId="0" applyNumberFormat="1" applyFont="1" applyFill="1" applyBorder="1"/>
    <xf numFmtId="184" fontId="13" fillId="7" borderId="0" xfId="0" applyNumberFormat="1" applyFont="1" applyFill="1" applyAlignment="1">
      <alignment horizontal="left" vertical="center"/>
    </xf>
    <xf numFmtId="184" fontId="13" fillId="7" borderId="0" xfId="0" applyNumberFormat="1" applyFont="1" applyFill="1" applyAlignment="1">
      <alignment vertical="center"/>
    </xf>
    <xf numFmtId="184" fontId="29" fillId="7" borderId="0" xfId="0" applyNumberFormat="1" applyFont="1" applyFill="1" applyAlignment="1">
      <alignment horizontal="left"/>
    </xf>
    <xf numFmtId="184" fontId="29" fillId="7" borderId="0" xfId="0" applyNumberFormat="1" applyFont="1" applyFill="1"/>
    <xf numFmtId="184" fontId="29" fillId="7" borderId="0" xfId="0" applyNumberFormat="1" applyFont="1" applyFill="1" applyAlignment="1">
      <alignment horizontal="left" vertical="center"/>
    </xf>
    <xf numFmtId="0" fontId="29" fillId="7" borderId="0" xfId="0" applyFont="1" applyFill="1" applyAlignment="1">
      <alignment horizontal="left" vertical="center"/>
    </xf>
    <xf numFmtId="0" fontId="29" fillId="7" borderId="0" xfId="0" applyFont="1" applyFill="1" applyAlignment="1">
      <alignment horizontal="left" vertical="center" shrinkToFit="1"/>
    </xf>
    <xf numFmtId="0" fontId="29" fillId="0" borderId="0" xfId="0" applyFont="1"/>
    <xf numFmtId="184" fontId="29" fillId="7" borderId="0" xfId="0" applyNumberFormat="1" applyFont="1" applyFill="1" applyAlignment="1">
      <alignment horizontal="center" vertical="center"/>
    </xf>
    <xf numFmtId="0" fontId="29" fillId="7" borderId="0" xfId="0" applyFont="1" applyFill="1" applyAlignment="1">
      <alignment horizontal="center"/>
    </xf>
    <xf numFmtId="182" fontId="29" fillId="0" borderId="0" xfId="0" applyNumberFormat="1" applyFont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84" fontId="13" fillId="7" borderId="6" xfId="0" applyNumberFormat="1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29" fillId="7" borderId="6" xfId="0" applyFont="1" applyFill="1" applyBorder="1"/>
    <xf numFmtId="0" fontId="8" fillId="7" borderId="0" xfId="0" applyFont="1" applyFill="1"/>
    <xf numFmtId="0" fontId="29" fillId="7" borderId="6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29" fillId="0" borderId="6" xfId="0" applyFont="1" applyBorder="1"/>
    <xf numFmtId="38" fontId="29" fillId="7" borderId="6" xfId="1" applyFont="1" applyFill="1" applyBorder="1"/>
    <xf numFmtId="0" fontId="32" fillId="7" borderId="0" xfId="15" applyFont="1" applyFill="1"/>
    <xf numFmtId="0" fontId="8" fillId="0" borderId="0" xfId="0" applyFont="1"/>
    <xf numFmtId="0" fontId="0" fillId="7" borderId="0" xfId="0" applyFill="1" applyAlignment="1">
      <alignment horizontal="center"/>
    </xf>
    <xf numFmtId="38" fontId="13" fillId="7" borderId="6" xfId="1" applyFont="1" applyFill="1" applyBorder="1"/>
    <xf numFmtId="181" fontId="13" fillId="7" borderId="0" xfId="3" applyNumberFormat="1" applyFont="1" applyFill="1" applyAlignment="1"/>
    <xf numFmtId="0" fontId="21" fillId="0" borderId="0" xfId="0" applyFont="1"/>
    <xf numFmtId="181" fontId="21" fillId="0" borderId="0" xfId="3" applyNumberFormat="1" applyFont="1" applyFill="1" applyAlignment="1"/>
    <xf numFmtId="181" fontId="13" fillId="0" borderId="0" xfId="3" applyNumberFormat="1" applyFont="1" applyFill="1" applyAlignment="1"/>
    <xf numFmtId="0" fontId="13" fillId="0" borderId="0" xfId="0" applyFont="1" applyAlignment="1">
      <alignment horizontal="right"/>
    </xf>
    <xf numFmtId="186" fontId="13" fillId="0" borderId="0" xfId="3" applyNumberFormat="1" applyFont="1" applyFill="1" applyAlignment="1">
      <alignment horizontal="left"/>
    </xf>
    <xf numFmtId="0" fontId="28" fillId="0" borderId="0" xfId="7" applyFont="1" applyAlignment="1">
      <alignment horizontal="right" vertical="center"/>
    </xf>
    <xf numFmtId="181" fontId="28" fillId="0" borderId="0" xfId="3" applyNumberFormat="1" applyFont="1" applyFill="1">
      <alignment vertical="center"/>
    </xf>
    <xf numFmtId="38" fontId="13" fillId="7" borderId="0" xfId="1" applyFont="1" applyFill="1"/>
    <xf numFmtId="0" fontId="15" fillId="7" borderId="6" xfId="4" applyFont="1" applyFill="1" applyBorder="1" applyAlignment="1">
      <alignment horizontal="center" vertical="center"/>
    </xf>
    <xf numFmtId="38" fontId="13" fillId="7" borderId="0" xfId="0" applyNumberFormat="1" applyFont="1" applyFill="1"/>
    <xf numFmtId="0" fontId="14" fillId="7" borderId="0" xfId="0" applyFont="1" applyFill="1"/>
    <xf numFmtId="0" fontId="33" fillId="7" borderId="0" xfId="0" applyFont="1" applyFill="1"/>
    <xf numFmtId="0" fontId="6" fillId="0" borderId="16" xfId="0" applyFont="1" applyBorder="1" applyAlignment="1">
      <alignment horizontal="center"/>
    </xf>
    <xf numFmtId="0" fontId="0" fillId="8" borderId="0" xfId="0" applyFill="1"/>
    <xf numFmtId="0" fontId="15" fillId="8" borderId="8" xfId="4" applyFont="1" applyFill="1" applyBorder="1" applyAlignment="1">
      <alignment horizontal="center" vertical="center"/>
    </xf>
    <xf numFmtId="0" fontId="34" fillId="5" borderId="0" xfId="7" applyFont="1" applyFill="1">
      <alignment vertical="center"/>
    </xf>
    <xf numFmtId="0" fontId="33" fillId="0" borderId="0" xfId="0" applyFont="1"/>
    <xf numFmtId="0" fontId="22" fillId="0" borderId="0" xfId="0" applyFont="1"/>
    <xf numFmtId="0" fontId="35" fillId="0" borderId="0" xfId="0" applyFont="1"/>
    <xf numFmtId="0" fontId="37" fillId="0" borderId="0" xfId="0" applyFont="1"/>
    <xf numFmtId="0" fontId="5" fillId="0" borderId="14" xfId="0" applyFont="1" applyBorder="1" applyAlignment="1">
      <alignment horizontal="right"/>
    </xf>
    <xf numFmtId="0" fontId="37" fillId="0" borderId="3" xfId="0" applyFont="1" applyBorder="1"/>
    <xf numFmtId="38" fontId="0" fillId="0" borderId="3" xfId="1" applyFont="1" applyBorder="1" applyAlignment="1"/>
    <xf numFmtId="38" fontId="0" fillId="0" borderId="3" xfId="1" applyFont="1" applyBorder="1"/>
    <xf numFmtId="38" fontId="0" fillId="0" borderId="1" xfId="1" applyFont="1" applyBorder="1"/>
    <xf numFmtId="38" fontId="0" fillId="0" borderId="21" xfId="1" applyFont="1" applyBorder="1"/>
    <xf numFmtId="0" fontId="15" fillId="0" borderId="3" xfId="4" applyFont="1" applyBorder="1" applyAlignment="1">
      <alignment horizontal="center" vertical="center"/>
    </xf>
    <xf numFmtId="3" fontId="28" fillId="7" borderId="0" xfId="7" applyNumberFormat="1" applyFont="1" applyFill="1">
      <alignment vertical="center"/>
    </xf>
    <xf numFmtId="38" fontId="0" fillId="7" borderId="0" xfId="1" applyFont="1" applyFill="1"/>
    <xf numFmtId="0" fontId="13" fillId="5" borderId="6" xfId="0" applyFont="1" applyFill="1" applyBorder="1"/>
    <xf numFmtId="0" fontId="0" fillId="5" borderId="0" xfId="0" applyFill="1"/>
    <xf numFmtId="38" fontId="17" fillId="0" borderId="6" xfId="1" applyFont="1" applyBorder="1" applyAlignment="1">
      <alignment vertical="center"/>
    </xf>
    <xf numFmtId="38" fontId="17" fillId="0" borderId="0" xfId="1" applyFont="1" applyAlignment="1">
      <alignment vertical="center"/>
    </xf>
    <xf numFmtId="0" fontId="28" fillId="7" borderId="0" xfId="7" applyFont="1" applyFill="1" applyAlignment="1">
      <alignment vertical="center" shrinkToFit="1"/>
    </xf>
    <xf numFmtId="0" fontId="29" fillId="7" borderId="0" xfId="0" applyFont="1" applyFill="1" applyAlignment="1">
      <alignment shrinkToFit="1"/>
    </xf>
    <xf numFmtId="0" fontId="21" fillId="8" borderId="18" xfId="0" applyFont="1" applyFill="1" applyBorder="1" applyAlignment="1">
      <alignment horizontal="center" shrinkToFit="1"/>
    </xf>
    <xf numFmtId="184" fontId="29" fillId="7" borderId="0" xfId="0" applyNumberFormat="1" applyFont="1" applyFill="1" applyAlignment="1">
      <alignment horizontal="left" shrinkToFit="1"/>
    </xf>
    <xf numFmtId="0" fontId="13" fillId="5" borderId="0" xfId="0" applyFont="1" applyFill="1"/>
    <xf numFmtId="0" fontId="23" fillId="5" borderId="0" xfId="0" applyFont="1" applyFill="1" applyAlignment="1">
      <alignment horizontal="left" indent="1"/>
    </xf>
    <xf numFmtId="0" fontId="13" fillId="5" borderId="0" xfId="0" applyFont="1" applyFill="1" applyAlignment="1">
      <alignment horizontal="left" indent="1"/>
    </xf>
    <xf numFmtId="0" fontId="19" fillId="5" borderId="0" xfId="0" applyFont="1" applyFill="1" applyAlignment="1">
      <alignment vertical="center"/>
    </xf>
    <xf numFmtId="0" fontId="25" fillId="5" borderId="0" xfId="0" applyFont="1" applyFill="1"/>
    <xf numFmtId="0" fontId="0" fillId="2" borderId="0" xfId="0" applyFill="1"/>
    <xf numFmtId="0" fontId="39" fillId="0" borderId="0" xfId="0" applyFont="1"/>
    <xf numFmtId="3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1" fillId="0" borderId="6" xfId="0" applyFont="1" applyBorder="1"/>
    <xf numFmtId="184" fontId="41" fillId="0" borderId="6" xfId="0" applyNumberFormat="1" applyFont="1" applyBorder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42" fillId="0" borderId="0" xfId="0" applyFont="1"/>
    <xf numFmtId="181" fontId="15" fillId="0" borderId="0" xfId="4" applyNumberFormat="1" applyFont="1">
      <alignment vertical="center"/>
    </xf>
    <xf numFmtId="181" fontId="0" fillId="7" borderId="0" xfId="3" applyNumberFormat="1" applyFont="1" applyFill="1" applyAlignment="1"/>
    <xf numFmtId="181" fontId="28" fillId="0" borderId="0" xfId="3" applyNumberFormat="1" applyFont="1">
      <alignment vertical="center"/>
    </xf>
    <xf numFmtId="3" fontId="40" fillId="0" borderId="0" xfId="0" applyNumberFormat="1" applyFont="1"/>
    <xf numFmtId="0" fontId="40" fillId="0" borderId="0" xfId="0" applyFont="1"/>
    <xf numFmtId="182" fontId="4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40" fillId="0" borderId="0" xfId="0" applyFont="1" applyAlignment="1">
      <alignment horizontal="right"/>
    </xf>
    <xf numFmtId="182" fontId="28" fillId="0" borderId="0" xfId="0" applyNumberFormat="1" applyFont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1" fillId="7" borderId="2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</cellXfs>
  <cellStyles count="16">
    <cellStyle name="パーセント" xfId="3" builtinId="5"/>
    <cellStyle name="パーセント 2" xfId="11" xr:uid="{00000000-0005-0000-0000-000001000000}"/>
    <cellStyle name="ハイパーリンク" xfId="15" builtinId="8"/>
    <cellStyle name="桁区切り" xfId="1" builtinId="6"/>
    <cellStyle name="桁区切り 2" xfId="5" xr:uid="{00000000-0005-0000-0000-000004000000}"/>
    <cellStyle name="桁区切り 3" xfId="9" xr:uid="{00000000-0005-0000-0000-000005000000}"/>
    <cellStyle name="桁区切り 4" xfId="12" xr:uid="{00000000-0005-0000-0000-000006000000}"/>
    <cellStyle name="標準" xfId="0" builtinId="0"/>
    <cellStyle name="標準 2" xfId="4" xr:uid="{00000000-0005-0000-0000-000008000000}"/>
    <cellStyle name="標準 3" xfId="6" xr:uid="{00000000-0005-0000-0000-000009000000}"/>
    <cellStyle name="標準 4" xfId="7" xr:uid="{00000000-0005-0000-0000-00000A000000}"/>
    <cellStyle name="標準 5" xfId="8" xr:uid="{00000000-0005-0000-0000-00000B000000}"/>
    <cellStyle name="標準 6" xfId="10" xr:uid="{00000000-0005-0000-0000-00000C000000}"/>
    <cellStyle name="標準 7" xfId="13" xr:uid="{00000000-0005-0000-0000-00000D000000}"/>
    <cellStyle name="標準 8" xfId="14" xr:uid="{00000000-0005-0000-0000-00000E000000}"/>
    <cellStyle name="標準_JB16" xfId="2" xr:uid="{00000000-0005-0000-0000-00000F000000}"/>
  </cellStyles>
  <dxfs count="0"/>
  <tableStyles count="0" defaultTableStyle="TableStyleMedium2" defaultPivotStyle="PivotStyleLight16"/>
  <colors>
    <mruColors>
      <color rgb="FFFF9999"/>
      <color rgb="FFFF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2025422386995E-2"/>
          <c:y val="0.12879258379147621"/>
          <c:w val="0.88905774960577721"/>
          <c:h val="0.70897717775037628"/>
        </c:manualLayout>
      </c:layout>
      <c:lineChart>
        <c:grouping val="standard"/>
        <c:varyColors val="0"/>
        <c:ser>
          <c:idx val="0"/>
          <c:order val="0"/>
          <c:tx>
            <c:strRef>
              <c:f>自然増減!$B$2</c:f>
              <c:strCache>
                <c:ptCount val="1"/>
                <c:pt idx="0">
                  <c:v>出生数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自然増減!$E$3:$E$24</c15:sqref>
                  </c15:fullRef>
                </c:ext>
              </c:extLst>
              <c:f>自然増減!$E$4:$E$24</c:f>
              <c:strCache>
                <c:ptCount val="2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自然増減!$F$3:$F$24</c15:sqref>
                  </c15:fullRef>
                </c:ext>
              </c:extLst>
              <c:f>自然増減!$F$4:$F$24</c:f>
              <c:numCache>
                <c:formatCode>General</c:formatCode>
                <c:ptCount val="21"/>
                <c:pt idx="0">
                  <c:v>66</c:v>
                </c:pt>
                <c:pt idx="1">
                  <c:v>81</c:v>
                </c:pt>
                <c:pt idx="2">
                  <c:v>47</c:v>
                </c:pt>
                <c:pt idx="3">
                  <c:v>83</c:v>
                </c:pt>
                <c:pt idx="4">
                  <c:v>66</c:v>
                </c:pt>
                <c:pt idx="5">
                  <c:v>70</c:v>
                </c:pt>
                <c:pt idx="6">
                  <c:v>66</c:v>
                </c:pt>
                <c:pt idx="7">
                  <c:v>72</c:v>
                </c:pt>
                <c:pt idx="8">
                  <c:v>51</c:v>
                </c:pt>
                <c:pt idx="9">
                  <c:v>59</c:v>
                </c:pt>
                <c:pt idx="10">
                  <c:v>62</c:v>
                </c:pt>
                <c:pt idx="11">
                  <c:v>77</c:v>
                </c:pt>
                <c:pt idx="12">
                  <c:v>69</c:v>
                </c:pt>
                <c:pt idx="13">
                  <c:v>80</c:v>
                </c:pt>
                <c:pt idx="14">
                  <c:v>52</c:v>
                </c:pt>
                <c:pt idx="15">
                  <c:v>63</c:v>
                </c:pt>
                <c:pt idx="16">
                  <c:v>69</c:v>
                </c:pt>
                <c:pt idx="17">
                  <c:v>61</c:v>
                </c:pt>
                <c:pt idx="18">
                  <c:v>56</c:v>
                </c:pt>
                <c:pt idx="19">
                  <c:v>58</c:v>
                </c:pt>
                <c:pt idx="2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4-46D9-BFD2-39AC75FD430A}"/>
            </c:ext>
          </c:extLst>
        </c:ser>
        <c:ser>
          <c:idx val="1"/>
          <c:order val="1"/>
          <c:tx>
            <c:strRef>
              <c:f>自然増減!$C$2</c:f>
              <c:strCache>
                <c:ptCount val="1"/>
                <c:pt idx="0">
                  <c:v>死亡数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自然増減!$E$3:$E$24</c15:sqref>
                  </c15:fullRef>
                </c:ext>
              </c:extLst>
              <c:f>自然増減!$E$4:$E$24</c:f>
              <c:strCache>
                <c:ptCount val="2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自然増減!$G$3:$G$24</c15:sqref>
                  </c15:fullRef>
                </c:ext>
              </c:extLst>
              <c:f>自然増減!$G$4:$G$24</c:f>
              <c:numCache>
                <c:formatCode>General</c:formatCode>
                <c:ptCount val="21"/>
                <c:pt idx="0">
                  <c:v>76</c:v>
                </c:pt>
                <c:pt idx="1">
                  <c:v>93</c:v>
                </c:pt>
                <c:pt idx="2">
                  <c:v>76</c:v>
                </c:pt>
                <c:pt idx="3">
                  <c:v>74</c:v>
                </c:pt>
                <c:pt idx="4">
                  <c:v>81</c:v>
                </c:pt>
                <c:pt idx="5">
                  <c:v>108</c:v>
                </c:pt>
                <c:pt idx="6">
                  <c:v>89</c:v>
                </c:pt>
                <c:pt idx="7">
                  <c:v>110</c:v>
                </c:pt>
                <c:pt idx="8">
                  <c:v>108</c:v>
                </c:pt>
                <c:pt idx="9">
                  <c:v>85</c:v>
                </c:pt>
                <c:pt idx="10">
                  <c:v>107</c:v>
                </c:pt>
                <c:pt idx="11">
                  <c:v>97</c:v>
                </c:pt>
                <c:pt idx="12">
                  <c:v>89</c:v>
                </c:pt>
                <c:pt idx="13">
                  <c:v>100</c:v>
                </c:pt>
                <c:pt idx="14">
                  <c:v>102</c:v>
                </c:pt>
                <c:pt idx="15">
                  <c:v>101</c:v>
                </c:pt>
                <c:pt idx="16">
                  <c:v>88</c:v>
                </c:pt>
                <c:pt idx="17">
                  <c:v>105</c:v>
                </c:pt>
                <c:pt idx="18">
                  <c:v>103</c:v>
                </c:pt>
                <c:pt idx="19">
                  <c:v>105</c:v>
                </c:pt>
                <c:pt idx="20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4-46D9-BFD2-39AC75FD4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25664"/>
        <c:axId val="228005376"/>
      </c:lineChart>
      <c:catAx>
        <c:axId val="22742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8005376"/>
        <c:crosses val="autoZero"/>
        <c:auto val="1"/>
        <c:lblAlgn val="ctr"/>
        <c:lblOffset val="100"/>
        <c:noMultiLvlLbl val="0"/>
      </c:catAx>
      <c:valAx>
        <c:axId val="228005376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7425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194102453118237"/>
          <c:y val="0.75994083029392778"/>
          <c:w val="0.31247733669797539"/>
          <c:h val="6.333501151230776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7341164112349"/>
          <c:y val="8.8356098344849768E-2"/>
          <c:w val="0.77827736164173311"/>
          <c:h val="0.741160328363209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高齢世帯!$B$2</c:f>
              <c:strCache>
                <c:ptCount val="1"/>
                <c:pt idx="0">
                  <c:v>高齢夫婦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高齢世帯!$H$3:$H$9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高齢世帯!$I$3:$I$9</c:f>
              <c:numCache>
                <c:formatCode>#,##0_);[Red]\(#,##0\)</c:formatCode>
                <c:ptCount val="7"/>
                <c:pt idx="0">
                  <c:v>173</c:v>
                </c:pt>
                <c:pt idx="1">
                  <c:v>242</c:v>
                </c:pt>
                <c:pt idx="2">
                  <c:v>282</c:v>
                </c:pt>
                <c:pt idx="3">
                  <c:v>339</c:v>
                </c:pt>
                <c:pt idx="4">
                  <c:v>389</c:v>
                </c:pt>
                <c:pt idx="5">
                  <c:v>425</c:v>
                </c:pt>
                <c:pt idx="6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8-4A42-BC42-852B58EFA194}"/>
            </c:ext>
          </c:extLst>
        </c:ser>
        <c:ser>
          <c:idx val="1"/>
          <c:order val="1"/>
          <c:tx>
            <c:strRef>
              <c:f>高齢世帯!$C$2</c:f>
              <c:strCache>
                <c:ptCount val="1"/>
                <c:pt idx="0">
                  <c:v>高齢単身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高齢世帯!$H$3:$H$9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高齢世帯!$J$3:$J$9</c:f>
              <c:numCache>
                <c:formatCode>#,##0_);[Red]\(#,##0\)</c:formatCode>
                <c:ptCount val="7"/>
                <c:pt idx="0">
                  <c:v>155</c:v>
                </c:pt>
                <c:pt idx="1">
                  <c:v>184</c:v>
                </c:pt>
                <c:pt idx="2">
                  <c:v>217</c:v>
                </c:pt>
                <c:pt idx="3">
                  <c:v>254</c:v>
                </c:pt>
                <c:pt idx="4">
                  <c:v>283</c:v>
                </c:pt>
                <c:pt idx="5">
                  <c:v>336</c:v>
                </c:pt>
                <c:pt idx="6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8-4A42-BC42-852B58EFA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81696"/>
        <c:axId val="229191680"/>
      </c:barChart>
      <c:barChart>
        <c:barDir val="col"/>
        <c:grouping val="stacked"/>
        <c:varyColors val="0"/>
        <c:ser>
          <c:idx val="3"/>
          <c:order val="2"/>
          <c:tx>
            <c:strRef>
              <c:f>高齢世帯!$E$2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高齢世帯!$A$4:$A$9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2020</c:v>
                </c:pt>
              </c:numCache>
            </c:numRef>
          </c:cat>
          <c:val>
            <c:numRef>
              <c:f>高齢世帯!$E$4:$E$9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E5C8-4A42-BC42-852B58EFA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94752"/>
        <c:axId val="229193216"/>
      </c:barChart>
      <c:catAx>
        <c:axId val="2291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191680"/>
        <c:crosses val="autoZero"/>
        <c:auto val="1"/>
        <c:lblAlgn val="ctr"/>
        <c:lblOffset val="100"/>
        <c:noMultiLvlLbl val="0"/>
      </c:catAx>
      <c:valAx>
        <c:axId val="22919168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Vrinda" panose="020B0502040204020203" pitchFamily="34" charset="0"/>
              </a:defRPr>
            </a:pPr>
            <a:endParaRPr lang="ja-JP"/>
          </a:p>
        </c:txPr>
        <c:crossAx val="229181696"/>
        <c:crosses val="autoZero"/>
        <c:crossBetween val="between"/>
      </c:valAx>
      <c:valAx>
        <c:axId val="229193216"/>
        <c:scaling>
          <c:orientation val="minMax"/>
          <c:min val="0"/>
        </c:scaling>
        <c:delete val="1"/>
        <c:axPos val="r"/>
        <c:numFmt formatCode="0.0%" sourceLinked="1"/>
        <c:majorTickMark val="out"/>
        <c:minorTickMark val="none"/>
        <c:tickLblPos val="nextTo"/>
        <c:crossAx val="229194752"/>
        <c:crosses val="max"/>
        <c:crossBetween val="between"/>
      </c:valAx>
      <c:catAx>
        <c:axId val="22919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93216"/>
        <c:crosses val="autoZero"/>
        <c:auto val="1"/>
        <c:lblAlgn val="ctr"/>
        <c:lblOffset val="100"/>
        <c:noMultiLvlLbl val="0"/>
      </c:catAx>
      <c:spPr>
        <a:ln>
          <a:solidFill>
            <a:schemeClr val="accent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560288867926969"/>
          <c:y val="0.92430624895292346"/>
          <c:w val="0.57598889407683618"/>
          <c:h val="7.4901943437518104E-2"/>
        </c:manualLayout>
      </c:layout>
      <c:overlay val="0"/>
      <c:txPr>
        <a:bodyPr/>
        <a:lstStyle/>
        <a:p>
          <a:pPr>
            <a:defRPr sz="10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4953970265974"/>
          <c:y val="0.14640839386602097"/>
          <c:w val="0.80464267751349516"/>
          <c:h val="0.76879220605898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'将来推計（総人口）'!$B$1</c:f>
              <c:strCache>
                <c:ptCount val="1"/>
                <c:pt idx="0">
                  <c:v>和歌山市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A6F-400E-AE43-AF5A0F8CE27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A6F-400E-AE43-AF5A0F8CE27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A6F-400E-AE43-AF5A0F8CE27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A6F-400E-AE43-AF5A0F8CE27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A6F-400E-AE43-AF5A0F8CE27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A6F-400E-AE43-AF5A0F8CE27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AAA-4705-9BB4-EBEAC7A6432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6F-400E-AE43-AF5A0F8CE2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6F-400E-AE43-AF5A0F8CE2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6F-400E-AE43-AF5A0F8CE2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6F-400E-AE43-AF5A0F8CE2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6F-400E-AE43-AF5A0F8CE2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6F-400E-AE43-AF5A0F8CE2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A5-4855-BE71-0457FF1CB3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6F-400E-AE43-AF5A0F8CE27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6F-400E-AE43-AF5A0F8CE27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6F-400E-AE43-AF5A0F8CE27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6F-400E-AE43-AF5A0F8CE27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6F-400E-AE43-AF5A0F8CE271}"/>
                </c:ext>
              </c:extLst>
            </c:dLbl>
            <c:spPr>
              <a:solidFill>
                <a:srgbClr val="FFFFFF">
                  <a:alpha val="43922"/>
                </a:srgbClr>
              </a:solidFill>
            </c:spPr>
            <c:txPr>
              <a:bodyPr/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'将来推計（総人口）'!$A$2:$A$16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'将来推計（総人口）'!$B$2:$B$16</c:f>
              <c:numCache>
                <c:formatCode>#,##0_);[Red]\(#,##0\)</c:formatCode>
                <c:ptCount val="15"/>
                <c:pt idx="0">
                  <c:v>400802</c:v>
                </c:pt>
                <c:pt idx="1">
                  <c:v>401352</c:v>
                </c:pt>
                <c:pt idx="2">
                  <c:v>396553</c:v>
                </c:pt>
                <c:pt idx="3">
                  <c:v>393885</c:v>
                </c:pt>
                <c:pt idx="4">
                  <c:v>386551</c:v>
                </c:pt>
                <c:pt idx="5">
                  <c:v>375591</c:v>
                </c:pt>
                <c:pt idx="6">
                  <c:v>370364</c:v>
                </c:pt>
                <c:pt idx="7">
                  <c:v>364154</c:v>
                </c:pt>
                <c:pt idx="8">
                  <c:v>356729</c:v>
                </c:pt>
                <c:pt idx="9">
                  <c:v>346249</c:v>
                </c:pt>
                <c:pt idx="10">
                  <c:v>333854</c:v>
                </c:pt>
                <c:pt idx="11">
                  <c:v>320645</c:v>
                </c:pt>
                <c:pt idx="12">
                  <c:v>307046</c:v>
                </c:pt>
                <c:pt idx="13">
                  <c:v>293466</c:v>
                </c:pt>
                <c:pt idx="14">
                  <c:v>280227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A6F-400E-AE43-AF5A0F8CE2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223040"/>
        <c:axId val="229232640"/>
      </c:barChart>
      <c:catAx>
        <c:axId val="2292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32640"/>
        <c:crosses val="autoZero"/>
        <c:auto val="1"/>
        <c:lblAlgn val="ctr"/>
        <c:lblOffset val="100"/>
        <c:noMultiLvlLbl val="0"/>
      </c:catAx>
      <c:valAx>
        <c:axId val="229232640"/>
        <c:scaling>
          <c:orientation val="minMax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2304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81600232170965"/>
          <c:y val="0.12232810098293018"/>
          <c:w val="0.84483654000325059"/>
          <c:h val="0.77225402728339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'将来推計（総人口）'!$B$1</c:f>
              <c:strCache>
                <c:ptCount val="1"/>
                <c:pt idx="0">
                  <c:v>和歌山市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27B-4655-8392-4C18053C4BC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27B-4655-8392-4C18053C4BC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27B-4655-8392-4C18053C4BC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27B-4655-8392-4C18053C4BC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27B-4655-8392-4C18053C4BC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27B-4655-8392-4C18053C4BC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6DC2-47AB-8279-6ADCEF663DB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7B-4655-8392-4C18053C4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7B-4655-8392-4C18053C4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7B-4655-8392-4C18053C4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7B-4655-8392-4C18053C4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7B-4655-8392-4C18053C4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7B-4655-8392-4C18053C4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8D-4598-8AD6-4DAD8DB2844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B-4655-8392-4C18053C4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B-4655-8392-4C18053C4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B-4655-8392-4C18053C4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B-4655-8392-4C18053C4BC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7B-4655-8392-4C18053C4BC9}"/>
                </c:ext>
              </c:extLst>
            </c:dLbl>
            <c:spPr>
              <a:solidFill>
                <a:srgbClr val="FFFFFF">
                  <a:alpha val="43922"/>
                </a:srgbClr>
              </a:solidFill>
            </c:spPr>
            <c:txPr>
              <a:bodyPr/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'将来推計（総人口）'!$A$2:$A$16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'将来推計（総人口）'!$E$2:$E$16</c:f>
              <c:numCache>
                <c:formatCode>#,##0_);[Red]\(#,##0\)</c:formatCode>
                <c:ptCount val="15"/>
                <c:pt idx="0">
                  <c:v>6973</c:v>
                </c:pt>
                <c:pt idx="1">
                  <c:v>6975</c:v>
                </c:pt>
                <c:pt idx="2">
                  <c:v>6862</c:v>
                </c:pt>
                <c:pt idx="3">
                  <c:v>6926</c:v>
                </c:pt>
                <c:pt idx="4">
                  <c:v>7148</c:v>
                </c:pt>
                <c:pt idx="5">
                  <c:v>7344</c:v>
                </c:pt>
                <c:pt idx="6">
                  <c:v>7432</c:v>
                </c:pt>
                <c:pt idx="7">
                  <c:v>7641</c:v>
                </c:pt>
                <c:pt idx="8">
                  <c:v>7673</c:v>
                </c:pt>
                <c:pt idx="9">
                  <c:v>7605</c:v>
                </c:pt>
                <c:pt idx="10">
                  <c:v>7515</c:v>
                </c:pt>
                <c:pt idx="11">
                  <c:v>7408</c:v>
                </c:pt>
                <c:pt idx="12">
                  <c:v>7260</c:v>
                </c:pt>
                <c:pt idx="13">
                  <c:v>7091</c:v>
                </c:pt>
                <c:pt idx="14">
                  <c:v>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27B-4655-8392-4C18053C4B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579392"/>
        <c:axId val="229642240"/>
      </c:barChart>
      <c:catAx>
        <c:axId val="22957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642240"/>
        <c:crosses val="autoZero"/>
        <c:auto val="1"/>
        <c:lblAlgn val="ctr"/>
        <c:lblOffset val="100"/>
        <c:noMultiLvlLbl val="0"/>
      </c:catAx>
      <c:valAx>
        <c:axId val="229642240"/>
        <c:scaling>
          <c:orientation val="minMax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579392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2624818545727"/>
          <c:y val="9.1466083150984687E-2"/>
          <c:w val="0.79973325122069239"/>
          <c:h val="0.73707754675882708"/>
        </c:manualLayout>
      </c:layout>
      <c:lineChart>
        <c:grouping val="standard"/>
        <c:varyColors val="0"/>
        <c:ser>
          <c:idx val="0"/>
          <c:order val="0"/>
          <c:tx>
            <c:strRef>
              <c:f>'将来推計（三区分）'!$A$2</c:f>
              <c:strCache>
                <c:ptCount val="1"/>
                <c:pt idx="0">
                  <c:v>年少人口（0～14歳）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02-432D-A455-9EE103F8C2FD}"/>
              </c:ext>
            </c:extLst>
          </c:dPt>
          <c:dPt>
            <c:idx val="9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B802-432D-A455-9EE103F8C2FD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B802-432D-A455-9EE103F8C2FD}"/>
              </c:ext>
            </c:extLst>
          </c:dPt>
          <c:dPt>
            <c:idx val="11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B802-432D-A455-9EE103F8C2FD}"/>
              </c:ext>
            </c:extLst>
          </c:dPt>
          <c:dPt>
            <c:idx val="12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B802-432D-A455-9EE103F8C2FD}"/>
              </c:ext>
            </c:extLst>
          </c:dPt>
          <c:dPt>
            <c:idx val="13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B802-432D-A455-9EE103F8C2FD}"/>
              </c:ext>
            </c:extLst>
          </c:dPt>
          <c:dPt>
            <c:idx val="14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6-A38A-46D3-8FE5-3298104AEE4A}"/>
              </c:ext>
            </c:extLst>
          </c:dPt>
          <c:cat>
            <c:numRef>
              <c:f>'将来推計（三区分）'!$B$6:$P$6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'将来推計（三区分）'!$B$7:$P$7</c:f>
              <c:numCache>
                <c:formatCode>#,##0_);[Red]\(#,##0\)</c:formatCode>
                <c:ptCount val="15"/>
                <c:pt idx="0">
                  <c:v>1421</c:v>
                </c:pt>
                <c:pt idx="1">
                  <c:v>1318</c:v>
                </c:pt>
                <c:pt idx="2">
                  <c:v>1202</c:v>
                </c:pt>
                <c:pt idx="3">
                  <c:v>1138</c:v>
                </c:pt>
                <c:pt idx="4">
                  <c:v>1185</c:v>
                </c:pt>
                <c:pt idx="5">
                  <c:v>1165</c:v>
                </c:pt>
                <c:pt idx="6">
                  <c:v>1186</c:v>
                </c:pt>
                <c:pt idx="7">
                  <c:v>1194</c:v>
                </c:pt>
                <c:pt idx="8">
                  <c:v>1197</c:v>
                </c:pt>
                <c:pt idx="9">
                  <c:v>1169</c:v>
                </c:pt>
                <c:pt idx="10">
                  <c:v>1095</c:v>
                </c:pt>
                <c:pt idx="11">
                  <c:v>1026</c:v>
                </c:pt>
                <c:pt idx="12">
                  <c:v>994</c:v>
                </c:pt>
                <c:pt idx="13">
                  <c:v>965</c:v>
                </c:pt>
                <c:pt idx="14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02-432D-A455-9EE103F8C2FD}"/>
            </c:ext>
          </c:extLst>
        </c:ser>
        <c:ser>
          <c:idx val="1"/>
          <c:order val="1"/>
          <c:tx>
            <c:strRef>
              <c:f>'将来推計（三区分）'!$A$3</c:f>
              <c:strCache>
                <c:ptCount val="1"/>
                <c:pt idx="0">
                  <c:v>生産年齢人口（15～64歳）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802-432D-A455-9EE103F8C2FD}"/>
              </c:ext>
            </c:extLst>
          </c:dPt>
          <c:dPt>
            <c:idx val="9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B802-432D-A455-9EE103F8C2FD}"/>
              </c:ext>
            </c:extLst>
          </c:dPt>
          <c:dPt>
            <c:idx val="10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B802-432D-A455-9EE103F8C2FD}"/>
              </c:ext>
            </c:extLst>
          </c:dPt>
          <c:dPt>
            <c:idx val="11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B802-432D-A455-9EE103F8C2FD}"/>
              </c:ext>
            </c:extLst>
          </c:dPt>
          <c:dPt>
            <c:idx val="12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B802-432D-A455-9EE103F8C2FD}"/>
              </c:ext>
            </c:extLst>
          </c:dPt>
          <c:dPt>
            <c:idx val="13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8-B802-432D-A455-9EE103F8C2FD}"/>
              </c:ext>
            </c:extLst>
          </c:dPt>
          <c:dPt>
            <c:idx val="14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4-A38A-46D3-8FE5-3298104AEE4A}"/>
              </c:ext>
            </c:extLst>
          </c:dPt>
          <c:cat>
            <c:numRef>
              <c:f>'将来推計（三区分）'!$B$6:$P$6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'将来推計（三区分）'!$B$8:$P$8</c:f>
              <c:numCache>
                <c:formatCode>#,##0_);[Red]\(#,##0\)</c:formatCode>
                <c:ptCount val="15"/>
                <c:pt idx="0">
                  <c:v>4403</c:v>
                </c:pt>
                <c:pt idx="1">
                  <c:v>4403</c:v>
                </c:pt>
                <c:pt idx="2">
                  <c:v>4267</c:v>
                </c:pt>
                <c:pt idx="3">
                  <c:v>4202</c:v>
                </c:pt>
                <c:pt idx="4">
                  <c:v>4189</c:v>
                </c:pt>
                <c:pt idx="5">
                  <c:v>4224</c:v>
                </c:pt>
                <c:pt idx="6">
                  <c:v>4148</c:v>
                </c:pt>
                <c:pt idx="7">
                  <c:v>4196</c:v>
                </c:pt>
                <c:pt idx="8">
                  <c:v>4135</c:v>
                </c:pt>
                <c:pt idx="9">
                  <c:v>4110</c:v>
                </c:pt>
                <c:pt idx="10">
                  <c:v>4120</c:v>
                </c:pt>
                <c:pt idx="11">
                  <c:v>4002</c:v>
                </c:pt>
                <c:pt idx="12">
                  <c:v>3805</c:v>
                </c:pt>
                <c:pt idx="13">
                  <c:v>3594</c:v>
                </c:pt>
                <c:pt idx="14">
                  <c:v>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802-432D-A455-9EE103F8C2FD}"/>
            </c:ext>
          </c:extLst>
        </c:ser>
        <c:ser>
          <c:idx val="2"/>
          <c:order val="2"/>
          <c:tx>
            <c:strRef>
              <c:f>'将来推計（三区分）'!$A$4</c:f>
              <c:strCache>
                <c:ptCount val="1"/>
                <c:pt idx="0">
                  <c:v>老年人口（65歳以上）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802-432D-A455-9EE103F8C2FD}"/>
              </c:ext>
            </c:extLst>
          </c:dPt>
          <c:dPt>
            <c:idx val="9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D-B802-432D-A455-9EE103F8C2FD}"/>
              </c:ext>
            </c:extLst>
          </c:dPt>
          <c:dPt>
            <c:idx val="10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F-B802-432D-A455-9EE103F8C2FD}"/>
              </c:ext>
            </c:extLst>
          </c:dPt>
          <c:dPt>
            <c:idx val="11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1-B802-432D-A455-9EE103F8C2FD}"/>
              </c:ext>
            </c:extLst>
          </c:dPt>
          <c:dPt>
            <c:idx val="12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3-B802-432D-A455-9EE103F8C2FD}"/>
              </c:ext>
            </c:extLst>
          </c:dPt>
          <c:dPt>
            <c:idx val="13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5-B802-432D-A455-9EE103F8C2FD}"/>
              </c:ext>
            </c:extLst>
          </c:dPt>
          <c:dPt>
            <c:idx val="14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5-A38A-46D3-8FE5-3298104AEE4A}"/>
              </c:ext>
            </c:extLst>
          </c:dPt>
          <c:cat>
            <c:numRef>
              <c:f>'将来推計（三区分）'!$B$6:$P$6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'将来推計（三区分）'!$B$9:$P$9</c:f>
              <c:numCache>
                <c:formatCode>#,##0_);[Red]\(#,##0\)</c:formatCode>
                <c:ptCount val="15"/>
                <c:pt idx="0">
                  <c:v>1149</c:v>
                </c:pt>
                <c:pt idx="1">
                  <c:v>1254</c:v>
                </c:pt>
                <c:pt idx="2">
                  <c:v>1393</c:v>
                </c:pt>
                <c:pt idx="3">
                  <c:v>1586</c:v>
                </c:pt>
                <c:pt idx="4">
                  <c:v>1774</c:v>
                </c:pt>
                <c:pt idx="5">
                  <c:v>1955</c:v>
                </c:pt>
                <c:pt idx="6">
                  <c:v>2063</c:v>
                </c:pt>
                <c:pt idx="7">
                  <c:v>2248</c:v>
                </c:pt>
                <c:pt idx="8">
                  <c:v>2317</c:v>
                </c:pt>
                <c:pt idx="9">
                  <c:v>2326</c:v>
                </c:pt>
                <c:pt idx="10">
                  <c:v>2300</c:v>
                </c:pt>
                <c:pt idx="11">
                  <c:v>2380</c:v>
                </c:pt>
                <c:pt idx="12">
                  <c:v>2461</c:v>
                </c:pt>
                <c:pt idx="13">
                  <c:v>2532</c:v>
                </c:pt>
                <c:pt idx="14">
                  <c:v>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802-432D-A455-9EE103F8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52832"/>
        <c:axId val="230154624"/>
      </c:lineChart>
      <c:catAx>
        <c:axId val="2301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154624"/>
        <c:crosses val="autoZero"/>
        <c:auto val="1"/>
        <c:lblAlgn val="ctr"/>
        <c:lblOffset val="100"/>
        <c:noMultiLvlLbl val="0"/>
      </c:catAx>
      <c:valAx>
        <c:axId val="23015462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152832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7597906764250097E-2"/>
          <c:y val="0.93048795423478381"/>
          <c:w val="0.85744851462506921"/>
          <c:h val="5.4189754791217931E-2"/>
        </c:manualLayout>
      </c:layout>
      <c:overlay val="0"/>
      <c:txPr>
        <a:bodyPr/>
        <a:lstStyle/>
        <a:p>
          <a:pPr>
            <a:defRPr sz="9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9571248232018"/>
          <c:y val="0.11968990576800421"/>
          <c:w val="0.82762005180785081"/>
          <c:h val="0.77995732727544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社会増減!$B$2</c:f>
              <c:strCache>
                <c:ptCount val="1"/>
                <c:pt idx="0">
                  <c:v>県内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社会増減!$A$3:$A$14</c:f>
              <c:strCache>
                <c:ptCount val="12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社会増減!$B$3:$B$14</c:f>
              <c:numCache>
                <c:formatCode>#,##0;"△ "#,##0</c:formatCode>
                <c:ptCount val="12"/>
                <c:pt idx="0">
                  <c:v>432</c:v>
                </c:pt>
                <c:pt idx="1">
                  <c:v>548</c:v>
                </c:pt>
                <c:pt idx="2">
                  <c:v>505</c:v>
                </c:pt>
                <c:pt idx="3">
                  <c:v>435</c:v>
                </c:pt>
                <c:pt idx="4">
                  <c:v>676</c:v>
                </c:pt>
                <c:pt idx="5">
                  <c:v>803</c:v>
                </c:pt>
                <c:pt idx="6">
                  <c:v>716</c:v>
                </c:pt>
                <c:pt idx="7">
                  <c:v>596</c:v>
                </c:pt>
                <c:pt idx="8">
                  <c:v>462</c:v>
                </c:pt>
                <c:pt idx="9">
                  <c:v>334</c:v>
                </c:pt>
                <c:pt idx="10">
                  <c:v>368</c:v>
                </c:pt>
                <c:pt idx="11">
                  <c:v>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9-4C9E-840D-193BD40CE39E}"/>
            </c:ext>
          </c:extLst>
        </c:ser>
        <c:ser>
          <c:idx val="1"/>
          <c:order val="1"/>
          <c:tx>
            <c:strRef>
              <c:f>社会増減!$C$2</c:f>
              <c:strCache>
                <c:ptCount val="1"/>
                <c:pt idx="0">
                  <c:v>県外等</c:v>
                </c:pt>
              </c:strCache>
            </c:strRef>
          </c:tx>
          <c:invertIfNegative val="0"/>
          <c:cat>
            <c:strRef>
              <c:f>社会増減!$A$3:$A$14</c:f>
              <c:strCache>
                <c:ptCount val="12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社会増減!$C$3:$C$14</c:f>
              <c:numCache>
                <c:formatCode>#,##0;"△ "#,##0</c:formatCode>
                <c:ptCount val="12"/>
                <c:pt idx="0">
                  <c:v>-516</c:v>
                </c:pt>
                <c:pt idx="1">
                  <c:v>-983</c:v>
                </c:pt>
                <c:pt idx="2">
                  <c:v>-983</c:v>
                </c:pt>
                <c:pt idx="3">
                  <c:v>-1041</c:v>
                </c:pt>
                <c:pt idx="4">
                  <c:v>-1098</c:v>
                </c:pt>
                <c:pt idx="5">
                  <c:v>-991</c:v>
                </c:pt>
                <c:pt idx="6">
                  <c:v>-808</c:v>
                </c:pt>
                <c:pt idx="7">
                  <c:v>-288</c:v>
                </c:pt>
                <c:pt idx="8">
                  <c:v>-895</c:v>
                </c:pt>
                <c:pt idx="9">
                  <c:v>-513</c:v>
                </c:pt>
                <c:pt idx="10">
                  <c:v>-735</c:v>
                </c:pt>
                <c:pt idx="11">
                  <c:v>-790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9-4C9E-840D-193BD40C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229332096"/>
        <c:axId val="229334016"/>
      </c:barChart>
      <c:lineChart>
        <c:grouping val="standard"/>
        <c:varyColors val="0"/>
        <c:ser>
          <c:idx val="2"/>
          <c:order val="2"/>
          <c:tx>
            <c:strRef>
              <c:f>社会増減!$D$2</c:f>
              <c:strCache>
                <c:ptCount val="1"/>
                <c:pt idx="0">
                  <c:v>計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社会増減!$A$3:$A$14</c:f>
              <c:strCache>
                <c:ptCount val="12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社会増減!$D$3:$D$14</c:f>
              <c:numCache>
                <c:formatCode>#,##0;"△ "#,##0</c:formatCode>
                <c:ptCount val="12"/>
                <c:pt idx="0">
                  <c:v>-84</c:v>
                </c:pt>
                <c:pt idx="1">
                  <c:v>-435</c:v>
                </c:pt>
                <c:pt idx="2">
                  <c:v>-478</c:v>
                </c:pt>
                <c:pt idx="3">
                  <c:v>-606</c:v>
                </c:pt>
                <c:pt idx="4">
                  <c:v>-422</c:v>
                </c:pt>
                <c:pt idx="5">
                  <c:v>-188</c:v>
                </c:pt>
                <c:pt idx="6">
                  <c:v>-92</c:v>
                </c:pt>
                <c:pt idx="7">
                  <c:v>308</c:v>
                </c:pt>
                <c:pt idx="8">
                  <c:v>-433</c:v>
                </c:pt>
                <c:pt idx="9">
                  <c:v>-179</c:v>
                </c:pt>
                <c:pt idx="10">
                  <c:v>-367</c:v>
                </c:pt>
                <c:pt idx="11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9-4C9E-840D-193BD40C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32096"/>
        <c:axId val="229334016"/>
      </c:lineChart>
      <c:catAx>
        <c:axId val="22933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34016"/>
        <c:crosses val="autoZero"/>
        <c:auto val="1"/>
        <c:lblAlgn val="ctr"/>
        <c:lblOffset val="100"/>
        <c:noMultiLvlLbl val="0"/>
      </c:catAx>
      <c:valAx>
        <c:axId val="229334016"/>
        <c:scaling>
          <c:orientation val="minMax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32096"/>
        <c:crosses val="autoZero"/>
        <c:crossBetween val="between"/>
      </c:valAx>
      <c:spPr>
        <a:ln>
          <a:solidFill>
            <a:schemeClr val="tx2"/>
          </a:solidFill>
        </a:ln>
      </c:spPr>
    </c:plotArea>
    <c:legend>
      <c:legendPos val="b"/>
      <c:layout>
        <c:manualLayout>
          <c:xMode val="edge"/>
          <c:yMode val="edge"/>
          <c:x val="0.33352219453025728"/>
          <c:y val="0.81796153732266419"/>
          <c:w val="0.42825278810408923"/>
          <c:h val="6.9595858528733637E-2"/>
        </c:manualLayout>
      </c:layout>
      <c:overlay val="0"/>
      <c:txPr>
        <a:bodyPr/>
        <a:lstStyle/>
        <a:p>
          <a:pPr>
            <a:defRPr sz="11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6406334863683"/>
          <c:y val="0.14081676671604168"/>
          <c:w val="0.77315542952629313"/>
          <c:h val="0.69230927625759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社会増減!$B$2</c:f>
              <c:strCache>
                <c:ptCount val="1"/>
                <c:pt idx="0">
                  <c:v>県内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社会増減!$F$3:$F$14</c:f>
              <c:strCache>
                <c:ptCount val="12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社会増減!$G$3:$G$14</c:f>
              <c:numCache>
                <c:formatCode>#,##0;"△ "#,##0</c:formatCode>
                <c:ptCount val="12"/>
                <c:pt idx="0">
                  <c:v>100</c:v>
                </c:pt>
                <c:pt idx="1">
                  <c:v>57</c:v>
                </c:pt>
                <c:pt idx="2">
                  <c:v>44</c:v>
                </c:pt>
                <c:pt idx="3">
                  <c:v>51</c:v>
                </c:pt>
                <c:pt idx="4">
                  <c:v>58</c:v>
                </c:pt>
                <c:pt idx="5">
                  <c:v>75</c:v>
                </c:pt>
                <c:pt idx="6">
                  <c:v>59</c:v>
                </c:pt>
                <c:pt idx="7">
                  <c:v>44</c:v>
                </c:pt>
                <c:pt idx="8">
                  <c:v>110</c:v>
                </c:pt>
                <c:pt idx="9">
                  <c:v>82</c:v>
                </c:pt>
                <c:pt idx="10">
                  <c:v>98</c:v>
                </c:pt>
                <c:pt idx="1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1-41FC-A504-8918D9C6E632}"/>
            </c:ext>
          </c:extLst>
        </c:ser>
        <c:ser>
          <c:idx val="1"/>
          <c:order val="1"/>
          <c:tx>
            <c:strRef>
              <c:f>社会増減!$C$2</c:f>
              <c:strCache>
                <c:ptCount val="1"/>
                <c:pt idx="0">
                  <c:v>県外等</c:v>
                </c:pt>
              </c:strCache>
            </c:strRef>
          </c:tx>
          <c:invertIfNegative val="0"/>
          <c:cat>
            <c:strRef>
              <c:f>社会増減!$F$3:$F$14</c:f>
              <c:strCache>
                <c:ptCount val="12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</c:strCache>
            </c:strRef>
          </c:cat>
          <c:val>
            <c:numRef>
              <c:f>社会増減!$H$3:$H$14</c:f>
              <c:numCache>
                <c:formatCode>#,##0;"△ "#,##0</c:formatCode>
                <c:ptCount val="12"/>
                <c:pt idx="0">
                  <c:v>-41</c:v>
                </c:pt>
                <c:pt idx="1">
                  <c:v>-8</c:v>
                </c:pt>
                <c:pt idx="2">
                  <c:v>-6</c:v>
                </c:pt>
                <c:pt idx="3">
                  <c:v>-19</c:v>
                </c:pt>
                <c:pt idx="4">
                  <c:v>-31</c:v>
                </c:pt>
                <c:pt idx="5">
                  <c:v>-21</c:v>
                </c:pt>
                <c:pt idx="6">
                  <c:v>-48</c:v>
                </c:pt>
                <c:pt idx="7">
                  <c:v>-45</c:v>
                </c:pt>
                <c:pt idx="8">
                  <c:v>-24</c:v>
                </c:pt>
                <c:pt idx="9">
                  <c:v>-24</c:v>
                </c:pt>
                <c:pt idx="10">
                  <c:v>-27</c:v>
                </c:pt>
                <c:pt idx="11">
                  <c:v>-32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1-41FC-A504-8918D9C6E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229369344"/>
        <c:axId val="229370880"/>
      </c:barChart>
      <c:lineChart>
        <c:grouping val="standard"/>
        <c:varyColors val="0"/>
        <c:ser>
          <c:idx val="2"/>
          <c:order val="2"/>
          <c:tx>
            <c:strRef>
              <c:f>社会増減!$D$2</c:f>
              <c:strCache>
                <c:ptCount val="1"/>
                <c:pt idx="0">
                  <c:v>計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社会増減!$A$3:$A$13</c:f>
              <c:strCache>
                <c:ptCount val="11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</c:strCache>
            </c:strRef>
          </c:cat>
          <c:val>
            <c:numRef>
              <c:f>社会増減!$I$3:$I$14</c:f>
              <c:numCache>
                <c:formatCode>#,##0;"△ "#,##0</c:formatCode>
                <c:ptCount val="12"/>
                <c:pt idx="0">
                  <c:v>59</c:v>
                </c:pt>
                <c:pt idx="1">
                  <c:v>49</c:v>
                </c:pt>
                <c:pt idx="2">
                  <c:v>38</c:v>
                </c:pt>
                <c:pt idx="3">
                  <c:v>32</c:v>
                </c:pt>
                <c:pt idx="4">
                  <c:v>27</c:v>
                </c:pt>
                <c:pt idx="5">
                  <c:v>54</c:v>
                </c:pt>
                <c:pt idx="6">
                  <c:v>11</c:v>
                </c:pt>
                <c:pt idx="7">
                  <c:v>-1</c:v>
                </c:pt>
                <c:pt idx="8">
                  <c:v>86</c:v>
                </c:pt>
                <c:pt idx="9">
                  <c:v>58</c:v>
                </c:pt>
                <c:pt idx="10">
                  <c:v>71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1-41FC-A504-8918D9C6E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69344"/>
        <c:axId val="229370880"/>
      </c:lineChart>
      <c:catAx>
        <c:axId val="22936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70880"/>
        <c:crosses val="autoZero"/>
        <c:auto val="1"/>
        <c:lblAlgn val="ctr"/>
        <c:lblOffset val="100"/>
        <c:noMultiLvlLbl val="0"/>
      </c:catAx>
      <c:valAx>
        <c:axId val="229370880"/>
        <c:scaling>
          <c:orientation val="minMax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69344"/>
        <c:crosses val="autoZero"/>
        <c:crossBetween val="between"/>
      </c:valAx>
      <c:spPr>
        <a:ln>
          <a:solidFill>
            <a:schemeClr val="tx2"/>
          </a:solidFill>
        </a:ln>
      </c:spPr>
    </c:plotArea>
    <c:legend>
      <c:legendPos val="b"/>
      <c:layout>
        <c:manualLayout>
          <c:xMode val="edge"/>
          <c:yMode val="edge"/>
          <c:x val="0.29041260517676454"/>
          <c:y val="0.7646582851176752"/>
          <c:w val="0.42825278810408923"/>
          <c:h val="6.9595858528733637E-2"/>
        </c:manualLayout>
      </c:layout>
      <c:overlay val="0"/>
      <c:txPr>
        <a:bodyPr/>
        <a:lstStyle/>
        <a:p>
          <a:pPr>
            <a:defRPr sz="11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09427911127"/>
          <c:y val="0.11527908832158736"/>
          <c:w val="0.81907725488069549"/>
          <c:h val="0.713264910584543"/>
        </c:manualLayout>
      </c:layout>
      <c:lineChart>
        <c:grouping val="standard"/>
        <c:varyColors val="0"/>
        <c:ser>
          <c:idx val="0"/>
          <c:order val="0"/>
          <c:tx>
            <c:strRef>
              <c:f>'将来推計（三区分）'!$A$2</c:f>
              <c:strCache>
                <c:ptCount val="1"/>
                <c:pt idx="0">
                  <c:v>年少人口（0～14歳）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1E-4D03-8322-292B64B85376}"/>
              </c:ext>
            </c:extLst>
          </c:dPt>
          <c:dPt>
            <c:idx val="9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931E-4D03-8322-292B64B85376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931E-4D03-8322-292B64B85376}"/>
              </c:ext>
            </c:extLst>
          </c:dPt>
          <c:dPt>
            <c:idx val="11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931E-4D03-8322-292B64B85376}"/>
              </c:ext>
            </c:extLst>
          </c:dPt>
          <c:dPt>
            <c:idx val="12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931E-4D03-8322-292B64B85376}"/>
              </c:ext>
            </c:extLst>
          </c:dPt>
          <c:dPt>
            <c:idx val="13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931E-4D03-8322-292B64B85376}"/>
              </c:ext>
            </c:extLst>
          </c:dPt>
          <c:dPt>
            <c:idx val="14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9-CC9D-4415-A978-3D63FFD4E61C}"/>
              </c:ext>
            </c:extLst>
          </c:dPt>
          <c:cat>
            <c:numRef>
              <c:f>'将来推計（三区分）'!$B$1:$P$1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'将来推計（三区分）'!$B$2:$P$2</c:f>
              <c:numCache>
                <c:formatCode>#,##0_);[Red]\(#,##0\)</c:formatCode>
                <c:ptCount val="15"/>
                <c:pt idx="0">
                  <c:v>93982</c:v>
                </c:pt>
                <c:pt idx="1">
                  <c:v>84472</c:v>
                </c:pt>
                <c:pt idx="2">
                  <c:v>70020</c:v>
                </c:pt>
                <c:pt idx="3">
                  <c:v>61870</c:v>
                </c:pt>
                <c:pt idx="4">
                  <c:v>55790</c:v>
                </c:pt>
                <c:pt idx="5">
                  <c:v>50646</c:v>
                </c:pt>
                <c:pt idx="6">
                  <c:v>46739</c:v>
                </c:pt>
                <c:pt idx="7">
                  <c:v>44519</c:v>
                </c:pt>
                <c:pt idx="8">
                  <c:v>42340</c:v>
                </c:pt>
                <c:pt idx="9">
                  <c:v>39224</c:v>
                </c:pt>
                <c:pt idx="10">
                  <c:v>35952</c:v>
                </c:pt>
                <c:pt idx="11">
                  <c:v>33667</c:v>
                </c:pt>
                <c:pt idx="12">
                  <c:v>32438</c:v>
                </c:pt>
                <c:pt idx="13">
                  <c:v>30948</c:v>
                </c:pt>
                <c:pt idx="14">
                  <c:v>29016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1E-4D03-8322-292B64B85376}"/>
            </c:ext>
          </c:extLst>
        </c:ser>
        <c:ser>
          <c:idx val="1"/>
          <c:order val="1"/>
          <c:tx>
            <c:strRef>
              <c:f>'将来推計（三区分）'!$A$3</c:f>
              <c:strCache>
                <c:ptCount val="1"/>
                <c:pt idx="0">
                  <c:v>生産年齢人口（15～64歳）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31E-4D03-8322-292B64B85376}"/>
              </c:ext>
            </c:extLst>
          </c:dPt>
          <c:dPt>
            <c:idx val="9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931E-4D03-8322-292B64B85376}"/>
              </c:ext>
            </c:extLst>
          </c:dPt>
          <c:dPt>
            <c:idx val="10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931E-4D03-8322-292B64B85376}"/>
              </c:ext>
            </c:extLst>
          </c:dPt>
          <c:dPt>
            <c:idx val="11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931E-4D03-8322-292B64B85376}"/>
              </c:ext>
            </c:extLst>
          </c:dPt>
          <c:dPt>
            <c:idx val="12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931E-4D03-8322-292B64B85376}"/>
              </c:ext>
            </c:extLst>
          </c:dPt>
          <c:dPt>
            <c:idx val="13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8-931E-4D03-8322-292B64B85376}"/>
              </c:ext>
            </c:extLst>
          </c:dPt>
          <c:dPt>
            <c:idx val="14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8-CC9D-4415-A978-3D63FFD4E61C}"/>
              </c:ext>
            </c:extLst>
          </c:dPt>
          <c:cat>
            <c:numRef>
              <c:f>'将来推計（三区分）'!$B$1:$P$1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'将来推計（三区分）'!$B$3:$P$3</c:f>
              <c:numCache>
                <c:formatCode>#,##0_);[Red]\(#,##0\)</c:formatCode>
                <c:ptCount val="15"/>
                <c:pt idx="0">
                  <c:v>268878</c:v>
                </c:pt>
                <c:pt idx="1">
                  <c:v>274083</c:v>
                </c:pt>
                <c:pt idx="2">
                  <c:v>276361</c:v>
                </c:pt>
                <c:pt idx="3">
                  <c:v>271973</c:v>
                </c:pt>
                <c:pt idx="4">
                  <c:v>258783</c:v>
                </c:pt>
                <c:pt idx="5">
                  <c:v>241442</c:v>
                </c:pt>
                <c:pt idx="6">
                  <c:v>224708</c:v>
                </c:pt>
                <c:pt idx="7">
                  <c:v>211753</c:v>
                </c:pt>
                <c:pt idx="8">
                  <c:v>201722</c:v>
                </c:pt>
                <c:pt idx="9">
                  <c:v>196855</c:v>
                </c:pt>
                <c:pt idx="10">
                  <c:v>188087</c:v>
                </c:pt>
                <c:pt idx="11">
                  <c:v>176879</c:v>
                </c:pt>
                <c:pt idx="12">
                  <c:v>161385</c:v>
                </c:pt>
                <c:pt idx="13">
                  <c:v>151149</c:v>
                </c:pt>
                <c:pt idx="14">
                  <c:v>142792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31E-4D03-8322-292B64B85376}"/>
            </c:ext>
          </c:extLst>
        </c:ser>
        <c:ser>
          <c:idx val="2"/>
          <c:order val="2"/>
          <c:tx>
            <c:strRef>
              <c:f>'将来推計（三区分）'!$A$4</c:f>
              <c:strCache>
                <c:ptCount val="1"/>
                <c:pt idx="0">
                  <c:v>老年人口（65歳以上）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31E-4D03-8322-292B64B85376}"/>
              </c:ext>
            </c:extLst>
          </c:dPt>
          <c:dPt>
            <c:idx val="9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D-931E-4D03-8322-292B64B85376}"/>
              </c:ext>
            </c:extLst>
          </c:dPt>
          <c:dPt>
            <c:idx val="10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F-931E-4D03-8322-292B64B85376}"/>
              </c:ext>
            </c:extLst>
          </c:dPt>
          <c:dPt>
            <c:idx val="11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1-931E-4D03-8322-292B64B85376}"/>
              </c:ext>
            </c:extLst>
          </c:dPt>
          <c:dPt>
            <c:idx val="12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3-931E-4D03-8322-292B64B85376}"/>
              </c:ext>
            </c:extLst>
          </c:dPt>
          <c:dPt>
            <c:idx val="13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5-931E-4D03-8322-292B64B85376}"/>
              </c:ext>
            </c:extLst>
          </c:dPt>
          <c:dPt>
            <c:idx val="14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7-CC9D-4415-A978-3D63FFD4E61C}"/>
              </c:ext>
            </c:extLst>
          </c:dPt>
          <c:cat>
            <c:numRef>
              <c:f>'将来推計（三区分）'!$B$1:$P$1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'将来推計（三区分）'!$B$4:$P$4</c:f>
              <c:numCache>
                <c:formatCode>#,##0_);[Red]\(#,##0\)</c:formatCode>
                <c:ptCount val="15"/>
                <c:pt idx="0">
                  <c:v>37635</c:v>
                </c:pt>
                <c:pt idx="1">
                  <c:v>42764</c:v>
                </c:pt>
                <c:pt idx="2">
                  <c:v>49640</c:v>
                </c:pt>
                <c:pt idx="3">
                  <c:v>59995</c:v>
                </c:pt>
                <c:pt idx="4">
                  <c:v>71924</c:v>
                </c:pt>
                <c:pt idx="5">
                  <c:v>82838</c:v>
                </c:pt>
                <c:pt idx="6">
                  <c:v>94130</c:v>
                </c:pt>
                <c:pt idx="7">
                  <c:v>105954</c:v>
                </c:pt>
                <c:pt idx="8">
                  <c:v>109950</c:v>
                </c:pt>
                <c:pt idx="9">
                  <c:v>110170</c:v>
                </c:pt>
                <c:pt idx="10">
                  <c:v>109815</c:v>
                </c:pt>
                <c:pt idx="11">
                  <c:v>110099</c:v>
                </c:pt>
                <c:pt idx="12">
                  <c:v>113223</c:v>
                </c:pt>
                <c:pt idx="13">
                  <c:v>111369</c:v>
                </c:pt>
                <c:pt idx="14">
                  <c:v>108419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31E-4D03-8322-292B64B85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99968"/>
        <c:axId val="229701504"/>
      </c:lineChart>
      <c:catAx>
        <c:axId val="2296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701504"/>
        <c:crosses val="autoZero"/>
        <c:auto val="1"/>
        <c:lblAlgn val="ctr"/>
        <c:lblOffset val="100"/>
        <c:noMultiLvlLbl val="0"/>
      </c:catAx>
      <c:valAx>
        <c:axId val="22970150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699968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6644606728755615E-2"/>
          <c:y val="0.92745637177584439"/>
          <c:w val="0.90492929073832629"/>
          <c:h val="5.4189754791217931E-2"/>
        </c:manualLayout>
      </c:layout>
      <c:overlay val="0"/>
      <c:txPr>
        <a:bodyPr/>
        <a:lstStyle/>
        <a:p>
          <a:pPr>
            <a:defRPr sz="9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2025422386995E-2"/>
          <c:y val="0.14306224100890794"/>
          <c:w val="0.81087474470124798"/>
          <c:h val="0.72502056198257958"/>
        </c:manualLayout>
      </c:layout>
      <c:lineChart>
        <c:grouping val="standard"/>
        <c:varyColors val="0"/>
        <c:ser>
          <c:idx val="0"/>
          <c:order val="0"/>
          <c:tx>
            <c:strRef>
              <c:f>自然増減!$B$2</c:f>
              <c:strCache>
                <c:ptCount val="1"/>
                <c:pt idx="0">
                  <c:v>出生数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自然増減!$A$3:$A$24</c15:sqref>
                  </c15:fullRef>
                </c:ext>
              </c:extLst>
              <c:f>自然増減!$A$4:$A$24</c:f>
              <c:strCache>
                <c:ptCount val="2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自然増減!$B$3:$B$24</c15:sqref>
                  </c15:fullRef>
                </c:ext>
              </c:extLst>
              <c:f>自然増減!$B$4:$B$24</c:f>
              <c:numCache>
                <c:formatCode>General</c:formatCode>
                <c:ptCount val="21"/>
                <c:pt idx="0">
                  <c:v>3163</c:v>
                </c:pt>
                <c:pt idx="1">
                  <c:v>2932</c:v>
                </c:pt>
                <c:pt idx="2">
                  <c:v>3025</c:v>
                </c:pt>
                <c:pt idx="3">
                  <c:v>2996</c:v>
                </c:pt>
                <c:pt idx="4">
                  <c:v>3106</c:v>
                </c:pt>
                <c:pt idx="5">
                  <c:v>2947</c:v>
                </c:pt>
                <c:pt idx="6">
                  <c:v>3052</c:v>
                </c:pt>
                <c:pt idx="7">
                  <c:v>3002</c:v>
                </c:pt>
                <c:pt idx="8">
                  <c:v>3111</c:v>
                </c:pt>
                <c:pt idx="9">
                  <c:v>2948</c:v>
                </c:pt>
                <c:pt idx="10">
                  <c:v>2921</c:v>
                </c:pt>
                <c:pt idx="11">
                  <c:v>2958</c:v>
                </c:pt>
                <c:pt idx="12">
                  <c:v>2812</c:v>
                </c:pt>
                <c:pt idx="13">
                  <c:v>2728</c:v>
                </c:pt>
                <c:pt idx="14">
                  <c:v>2627</c:v>
                </c:pt>
                <c:pt idx="15">
                  <c:v>2578</c:v>
                </c:pt>
                <c:pt idx="16">
                  <c:v>2523</c:v>
                </c:pt>
                <c:pt idx="17">
                  <c:v>2401</c:v>
                </c:pt>
                <c:pt idx="18">
                  <c:v>2288</c:v>
                </c:pt>
                <c:pt idx="19">
                  <c:v>2235</c:v>
                </c:pt>
                <c:pt idx="20">
                  <c:v>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C-4D87-981A-D28A5C971D70}"/>
            </c:ext>
          </c:extLst>
        </c:ser>
        <c:ser>
          <c:idx val="1"/>
          <c:order val="1"/>
          <c:tx>
            <c:strRef>
              <c:f>自然増減!$C$2</c:f>
              <c:strCache>
                <c:ptCount val="1"/>
                <c:pt idx="0">
                  <c:v>死亡数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自然増減!$A$3:$A$24</c15:sqref>
                  </c15:fullRef>
                </c:ext>
              </c:extLst>
              <c:f>自然増減!$A$4:$A$24</c:f>
              <c:strCache>
                <c:ptCount val="2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自然増減!$C$3:$C$24</c15:sqref>
                  </c15:fullRef>
                </c:ext>
              </c:extLst>
              <c:f>自然増減!$C$4:$C$24</c:f>
              <c:numCache>
                <c:formatCode>General</c:formatCode>
                <c:ptCount val="21"/>
                <c:pt idx="0">
                  <c:v>3479</c:v>
                </c:pt>
                <c:pt idx="1">
                  <c:v>3678</c:v>
                </c:pt>
                <c:pt idx="2">
                  <c:v>3689</c:v>
                </c:pt>
                <c:pt idx="3">
                  <c:v>3791</c:v>
                </c:pt>
                <c:pt idx="4">
                  <c:v>3793</c:v>
                </c:pt>
                <c:pt idx="5">
                  <c:v>3978</c:v>
                </c:pt>
                <c:pt idx="6">
                  <c:v>3941</c:v>
                </c:pt>
                <c:pt idx="7">
                  <c:v>4199</c:v>
                </c:pt>
                <c:pt idx="8">
                  <c:v>4303</c:v>
                </c:pt>
                <c:pt idx="9">
                  <c:v>4332</c:v>
                </c:pt>
                <c:pt idx="10">
                  <c:v>4330</c:v>
                </c:pt>
                <c:pt idx="11">
                  <c:v>4285</c:v>
                </c:pt>
                <c:pt idx="12">
                  <c:v>4350</c:v>
                </c:pt>
                <c:pt idx="13">
                  <c:v>4449</c:v>
                </c:pt>
                <c:pt idx="14">
                  <c:v>4547</c:v>
                </c:pt>
                <c:pt idx="15">
                  <c:v>4486</c:v>
                </c:pt>
                <c:pt idx="16">
                  <c:v>4328</c:v>
                </c:pt>
                <c:pt idx="17">
                  <c:v>4596</c:v>
                </c:pt>
                <c:pt idx="18">
                  <c:v>5119</c:v>
                </c:pt>
                <c:pt idx="19">
                  <c:v>5238</c:v>
                </c:pt>
                <c:pt idx="20">
                  <c:v>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C-4D87-981A-D28A5C971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34432"/>
        <c:axId val="228036608"/>
      </c:lineChart>
      <c:catAx>
        <c:axId val="22803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8036608"/>
        <c:crosses val="autoZero"/>
        <c:auto val="1"/>
        <c:lblAlgn val="ctr"/>
        <c:lblOffset val="100"/>
        <c:noMultiLvlLbl val="0"/>
      </c:catAx>
      <c:valAx>
        <c:axId val="228036608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8034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194095894072485"/>
          <c:y val="0.8001577542270043"/>
          <c:w val="0.31247733669797539"/>
          <c:h val="6.333501151230776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33328269536689"/>
          <c:y val="0.10184253895257815"/>
          <c:w val="0.76809273840769898"/>
          <c:h val="0.70749623446336973"/>
        </c:manualLayout>
      </c:layout>
      <c:lineChart>
        <c:grouping val="standard"/>
        <c:varyColors val="0"/>
        <c:ser>
          <c:idx val="0"/>
          <c:order val="0"/>
          <c:tx>
            <c:strRef>
              <c:f>年齢三区分!$A$2</c:f>
              <c:strCache>
                <c:ptCount val="1"/>
                <c:pt idx="0">
                  <c:v>年少人口（0～14歳）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年齢三区分!$B$1:$H$1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年齢三区分!$B$2:$H$2</c:f>
              <c:numCache>
                <c:formatCode>#,##0_);[Red]\(#,##0\)</c:formatCode>
                <c:ptCount val="7"/>
                <c:pt idx="0">
                  <c:v>70020</c:v>
                </c:pt>
                <c:pt idx="1">
                  <c:v>61870</c:v>
                </c:pt>
                <c:pt idx="2">
                  <c:v>55790</c:v>
                </c:pt>
                <c:pt idx="3">
                  <c:v>50646</c:v>
                </c:pt>
                <c:pt idx="4">
                  <c:v>46739</c:v>
                </c:pt>
                <c:pt idx="5">
                  <c:v>44519</c:v>
                </c:pt>
                <c:pt idx="6">
                  <c:v>42340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A-441E-BA21-3A669A12B0A2}"/>
            </c:ext>
          </c:extLst>
        </c:ser>
        <c:ser>
          <c:idx val="1"/>
          <c:order val="1"/>
          <c:tx>
            <c:strRef>
              <c:f>年齢三区分!$A$3</c:f>
              <c:strCache>
                <c:ptCount val="1"/>
                <c:pt idx="0">
                  <c:v>生産年齢人口（15～64歳）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年齢三区分!$B$1:$H$1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年齢三区分!$B$3:$H$3</c:f>
              <c:numCache>
                <c:formatCode>#,##0_);[Red]\(#,##0\)</c:formatCode>
                <c:ptCount val="7"/>
                <c:pt idx="0">
                  <c:v>276361</c:v>
                </c:pt>
                <c:pt idx="1">
                  <c:v>271973</c:v>
                </c:pt>
                <c:pt idx="2">
                  <c:v>258783</c:v>
                </c:pt>
                <c:pt idx="3">
                  <c:v>241442</c:v>
                </c:pt>
                <c:pt idx="4">
                  <c:v>224708</c:v>
                </c:pt>
                <c:pt idx="5">
                  <c:v>211753</c:v>
                </c:pt>
                <c:pt idx="6">
                  <c:v>201722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A-441E-BA21-3A669A12B0A2}"/>
            </c:ext>
          </c:extLst>
        </c:ser>
        <c:ser>
          <c:idx val="2"/>
          <c:order val="2"/>
          <c:tx>
            <c:strRef>
              <c:f>年齢三区分!$A$4</c:f>
              <c:strCache>
                <c:ptCount val="1"/>
                <c:pt idx="0">
                  <c:v>老年人口（65歳以上）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年齢三区分!$B$1:$H$1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年齢三区分!$B$4:$H$4</c:f>
              <c:numCache>
                <c:formatCode>#,##0_);[Red]\(#,##0\)</c:formatCode>
                <c:ptCount val="7"/>
                <c:pt idx="0">
                  <c:v>49640</c:v>
                </c:pt>
                <c:pt idx="1">
                  <c:v>59995</c:v>
                </c:pt>
                <c:pt idx="2">
                  <c:v>71924</c:v>
                </c:pt>
                <c:pt idx="3">
                  <c:v>82838</c:v>
                </c:pt>
                <c:pt idx="4">
                  <c:v>94130</c:v>
                </c:pt>
                <c:pt idx="5">
                  <c:v>105954</c:v>
                </c:pt>
                <c:pt idx="6">
                  <c:v>109950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A-441E-BA21-3A669A12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50944"/>
        <c:axId val="229261312"/>
      </c:lineChart>
      <c:catAx>
        <c:axId val="2292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61312"/>
        <c:crosses val="autoZero"/>
        <c:auto val="1"/>
        <c:lblAlgn val="ctr"/>
        <c:lblOffset val="100"/>
        <c:noMultiLvlLbl val="0"/>
      </c:catAx>
      <c:valAx>
        <c:axId val="22926131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50944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777777777777778E-2"/>
          <c:y val="0.93616180454568299"/>
          <c:w val="0.94444444444444442"/>
          <c:h val="4.999998761947516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29850022550712"/>
          <c:y val="0.12710473716547802"/>
          <c:w val="0.77821099511266112"/>
          <c:h val="0.68692758040121105"/>
        </c:manualLayout>
      </c:layout>
      <c:lineChart>
        <c:grouping val="standard"/>
        <c:varyColors val="0"/>
        <c:ser>
          <c:idx val="0"/>
          <c:order val="0"/>
          <c:tx>
            <c:strRef>
              <c:f>年齢三区分!$A$2</c:f>
              <c:strCache>
                <c:ptCount val="1"/>
                <c:pt idx="0">
                  <c:v>年少人口（0～14歳）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年齢三区分!$B$6:$H$6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年齢三区分!$B$7:$H$7</c:f>
              <c:numCache>
                <c:formatCode>#,##0_);[Red]\(#,##0\)</c:formatCode>
                <c:ptCount val="7"/>
                <c:pt idx="0">
                  <c:v>1202</c:v>
                </c:pt>
                <c:pt idx="1">
                  <c:v>1138</c:v>
                </c:pt>
                <c:pt idx="2">
                  <c:v>1185</c:v>
                </c:pt>
                <c:pt idx="3">
                  <c:v>1165</c:v>
                </c:pt>
                <c:pt idx="4">
                  <c:v>1186</c:v>
                </c:pt>
                <c:pt idx="5">
                  <c:v>1194</c:v>
                </c:pt>
                <c:pt idx="6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9-45CE-A665-812A4BB75D47}"/>
            </c:ext>
          </c:extLst>
        </c:ser>
        <c:ser>
          <c:idx val="1"/>
          <c:order val="1"/>
          <c:tx>
            <c:strRef>
              <c:f>年齢三区分!$A$3</c:f>
              <c:strCache>
                <c:ptCount val="1"/>
                <c:pt idx="0">
                  <c:v>生産年齢人口（15～64歳）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年齢三区分!$B$6:$H$6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年齢三区分!$B$8:$H$8</c:f>
              <c:numCache>
                <c:formatCode>#,##0_);[Red]\(#,##0\)</c:formatCode>
                <c:ptCount val="7"/>
                <c:pt idx="0">
                  <c:v>4267</c:v>
                </c:pt>
                <c:pt idx="1">
                  <c:v>4202</c:v>
                </c:pt>
                <c:pt idx="2">
                  <c:v>4189</c:v>
                </c:pt>
                <c:pt idx="3">
                  <c:v>4224</c:v>
                </c:pt>
                <c:pt idx="4">
                  <c:v>4148</c:v>
                </c:pt>
                <c:pt idx="5">
                  <c:v>4196</c:v>
                </c:pt>
                <c:pt idx="6">
                  <c:v>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9-45CE-A665-812A4BB75D47}"/>
            </c:ext>
          </c:extLst>
        </c:ser>
        <c:ser>
          <c:idx val="2"/>
          <c:order val="2"/>
          <c:tx>
            <c:strRef>
              <c:f>年齢三区分!$A$4</c:f>
              <c:strCache>
                <c:ptCount val="1"/>
                <c:pt idx="0">
                  <c:v>老年人口（65歳以上）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年齢三区分!$B$6:$H$6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年齢三区分!$B$9:$H$9</c:f>
              <c:numCache>
                <c:formatCode>#,##0_);[Red]\(#,##0\)</c:formatCode>
                <c:ptCount val="7"/>
                <c:pt idx="0">
                  <c:v>1393</c:v>
                </c:pt>
                <c:pt idx="1">
                  <c:v>1586</c:v>
                </c:pt>
                <c:pt idx="2">
                  <c:v>1774</c:v>
                </c:pt>
                <c:pt idx="3">
                  <c:v>1955</c:v>
                </c:pt>
                <c:pt idx="4">
                  <c:v>2063</c:v>
                </c:pt>
                <c:pt idx="5">
                  <c:v>2248</c:v>
                </c:pt>
                <c:pt idx="6">
                  <c:v>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9-45CE-A665-812A4BB7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98560"/>
        <c:axId val="229300480"/>
      </c:lineChart>
      <c:catAx>
        <c:axId val="2292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00480"/>
        <c:crosses val="autoZero"/>
        <c:auto val="1"/>
        <c:lblAlgn val="ctr"/>
        <c:lblOffset val="100"/>
        <c:noMultiLvlLbl val="0"/>
      </c:catAx>
      <c:valAx>
        <c:axId val="229300480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98560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93287357941929483"/>
          <c:w val="0.98326287546765689"/>
          <c:h val="4.873562042160788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017985454657"/>
          <c:y val="0.10857762991193712"/>
          <c:w val="0.83445823448463341"/>
          <c:h val="0.791946247840935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総人口!$B$1</c:f>
              <c:strCache>
                <c:ptCount val="1"/>
                <c:pt idx="0">
                  <c:v>和歌山市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総人口!$A$2:$A$8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総人口!$B$2:$B$8</c:f>
              <c:numCache>
                <c:formatCode>#,##0_);[Red]\(#,##0\)</c:formatCode>
                <c:ptCount val="7"/>
                <c:pt idx="0">
                  <c:v>396553</c:v>
                </c:pt>
                <c:pt idx="1">
                  <c:v>393885</c:v>
                </c:pt>
                <c:pt idx="2">
                  <c:v>386551</c:v>
                </c:pt>
                <c:pt idx="3">
                  <c:v>375591</c:v>
                </c:pt>
                <c:pt idx="4">
                  <c:v>370364</c:v>
                </c:pt>
                <c:pt idx="5">
                  <c:v>364154</c:v>
                </c:pt>
                <c:pt idx="6">
                  <c:v>356729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3-4A82-8507-45DD1F481E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450880"/>
        <c:axId val="229453824"/>
      </c:barChart>
      <c:catAx>
        <c:axId val="229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53824"/>
        <c:crosses val="autoZero"/>
        <c:auto val="1"/>
        <c:lblAlgn val="ctr"/>
        <c:lblOffset val="100"/>
        <c:noMultiLvlLbl val="0"/>
      </c:catAx>
      <c:valAx>
        <c:axId val="229453824"/>
        <c:scaling>
          <c:orientation val="minMax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5088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3580886226472"/>
          <c:y val="0.12169953755780527"/>
          <c:w val="0.84552968171602516"/>
          <c:h val="0.76081964754405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総人口!$B$1</c:f>
              <c:strCache>
                <c:ptCount val="1"/>
                <c:pt idx="0">
                  <c:v>和歌山市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総人口!$D$2:$D$8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総人口!$E$2:$E$8</c:f>
              <c:numCache>
                <c:formatCode>#,##0_);[Red]\(#,##0\)</c:formatCode>
                <c:ptCount val="7"/>
                <c:pt idx="0">
                  <c:v>6862</c:v>
                </c:pt>
                <c:pt idx="1">
                  <c:v>6926</c:v>
                </c:pt>
                <c:pt idx="2">
                  <c:v>7148</c:v>
                </c:pt>
                <c:pt idx="3">
                  <c:v>7344</c:v>
                </c:pt>
                <c:pt idx="4">
                  <c:v>7432</c:v>
                </c:pt>
                <c:pt idx="5">
                  <c:v>7641</c:v>
                </c:pt>
                <c:pt idx="6">
                  <c:v>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E-4AA5-8A6D-E14CD846BD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485184"/>
        <c:axId val="229488128"/>
      </c:barChart>
      <c:catAx>
        <c:axId val="22948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88128"/>
        <c:crosses val="autoZero"/>
        <c:auto val="1"/>
        <c:lblAlgn val="ctr"/>
        <c:lblOffset val="100"/>
        <c:noMultiLvlLbl val="0"/>
      </c:catAx>
      <c:valAx>
        <c:axId val="229488128"/>
        <c:scaling>
          <c:orientation val="minMax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85184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37545654325758"/>
          <c:y val="0.10012070399237177"/>
          <c:w val="0.83362016415147244"/>
          <c:h val="0.72942111180450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一般世帯!$B$2</c:f>
              <c:strCache>
                <c:ptCount val="1"/>
                <c:pt idx="0">
                  <c:v>単独世帯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一般世帯!$B$3:$B$9</c:f>
              <c:numCache>
                <c:formatCode>#,##0_);[Red]\(#,##0\)</c:formatCode>
                <c:ptCount val="7"/>
                <c:pt idx="0">
                  <c:v>25514</c:v>
                </c:pt>
                <c:pt idx="1">
                  <c:v>30850</c:v>
                </c:pt>
                <c:pt idx="2">
                  <c:v>34157</c:v>
                </c:pt>
                <c:pt idx="3">
                  <c:v>37130</c:v>
                </c:pt>
                <c:pt idx="4">
                  <c:v>47152</c:v>
                </c:pt>
                <c:pt idx="5">
                  <c:v>48369</c:v>
                </c:pt>
                <c:pt idx="6">
                  <c:v>54986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B-48A5-BCB5-8E4076E04EBA}"/>
            </c:ext>
          </c:extLst>
        </c:ser>
        <c:ser>
          <c:idx val="1"/>
          <c:order val="1"/>
          <c:tx>
            <c:strRef>
              <c:f>一般世帯!$C$2</c:f>
              <c:strCache>
                <c:ptCount val="1"/>
                <c:pt idx="0">
                  <c:v>核家族世帯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一般世帯!$C$3:$C$9</c:f>
              <c:numCache>
                <c:formatCode>#,##0_);[Red]\(#,##0\)</c:formatCode>
                <c:ptCount val="7"/>
                <c:pt idx="0">
                  <c:v>86308</c:v>
                </c:pt>
                <c:pt idx="1">
                  <c:v>89695</c:v>
                </c:pt>
                <c:pt idx="2">
                  <c:v>91653</c:v>
                </c:pt>
                <c:pt idx="3">
                  <c:v>91258</c:v>
                </c:pt>
                <c:pt idx="4">
                  <c:v>90746</c:v>
                </c:pt>
                <c:pt idx="5">
                  <c:v>91995</c:v>
                </c:pt>
                <c:pt idx="6">
                  <c:v>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B-48A5-BCB5-8E4076E04EBA}"/>
            </c:ext>
          </c:extLst>
        </c:ser>
        <c:ser>
          <c:idx val="2"/>
          <c:order val="2"/>
          <c:tx>
            <c:strRef>
              <c:f>一般世帯!$D$2</c:f>
              <c:strCache>
                <c:ptCount val="1"/>
                <c:pt idx="0">
                  <c:v>その他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一般世帯!$D$3:$D$9</c:f>
              <c:numCache>
                <c:formatCode>#,##0_);[Red]\(#,##0\)</c:formatCode>
                <c:ptCount val="7"/>
                <c:pt idx="0">
                  <c:v>20499</c:v>
                </c:pt>
                <c:pt idx="1">
                  <c:v>19149</c:v>
                </c:pt>
                <c:pt idx="2">
                  <c:v>17571</c:v>
                </c:pt>
                <c:pt idx="3">
                  <c:v>16275</c:v>
                </c:pt>
                <c:pt idx="4">
                  <c:v>14408</c:v>
                </c:pt>
                <c:pt idx="5">
                  <c:v>12434</c:v>
                </c:pt>
                <c:pt idx="6">
                  <c:v>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FB-48A5-BCB5-8E4076E04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025664"/>
        <c:axId val="229027200"/>
      </c:barChart>
      <c:barChart>
        <c:barDir val="col"/>
        <c:grouping val="stacked"/>
        <c:varyColors val="0"/>
        <c:ser>
          <c:idx val="3"/>
          <c:order val="3"/>
          <c:tx>
            <c:strRef>
              <c:f>一般世帯!$E$2</c:f>
              <c:strCache>
                <c:ptCount val="1"/>
                <c:pt idx="0">
                  <c:v>一般世帯</c:v>
                </c:pt>
              </c:strCache>
            </c:strRef>
          </c:tx>
          <c:spPr>
            <a:noFill/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一般世帯!$E$3:$E$9</c:f>
              <c:numCache>
                <c:formatCode>#,##0_);[Red]\(#,##0\)</c:formatCode>
                <c:ptCount val="7"/>
                <c:pt idx="0">
                  <c:v>132321</c:v>
                </c:pt>
                <c:pt idx="1">
                  <c:v>139694</c:v>
                </c:pt>
                <c:pt idx="2">
                  <c:v>143381</c:v>
                </c:pt>
                <c:pt idx="3">
                  <c:v>144663</c:v>
                </c:pt>
                <c:pt idx="4">
                  <c:v>152306</c:v>
                </c:pt>
                <c:pt idx="5">
                  <c:v>152798</c:v>
                </c:pt>
                <c:pt idx="6">
                  <c:v>157310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FB-48A5-BCB5-8E4076E04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046912"/>
        <c:axId val="229045376"/>
      </c:barChart>
      <c:catAx>
        <c:axId val="2290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027200"/>
        <c:crosses val="autoZero"/>
        <c:auto val="1"/>
        <c:lblAlgn val="ctr"/>
        <c:lblOffset val="100"/>
        <c:noMultiLvlLbl val="0"/>
      </c:catAx>
      <c:valAx>
        <c:axId val="229027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Vrinda" panose="020B0502040204020203" pitchFamily="34" charset="0"/>
              </a:defRPr>
            </a:pPr>
            <a:endParaRPr lang="ja-JP"/>
          </a:p>
        </c:txPr>
        <c:crossAx val="229025664"/>
        <c:crosses val="autoZero"/>
        <c:crossBetween val="between"/>
      </c:valAx>
      <c:valAx>
        <c:axId val="229045376"/>
        <c:scaling>
          <c:orientation val="minMax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229046912"/>
        <c:crosses val="max"/>
        <c:crossBetween val="between"/>
      </c:valAx>
      <c:catAx>
        <c:axId val="22904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045376"/>
        <c:crosses val="autoZero"/>
        <c:auto val="1"/>
        <c:lblAlgn val="ctr"/>
        <c:lblOffset val="100"/>
        <c:noMultiLvlLbl val="0"/>
      </c:catAx>
      <c:spPr>
        <a:ln>
          <a:solidFill>
            <a:schemeClr val="accent1"/>
          </a:solidFill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5585161806167628"/>
          <c:y val="0.92826990017912603"/>
          <c:w val="0.57598889407683618"/>
          <c:h val="4.594432189482809E-2"/>
        </c:manualLayout>
      </c:layout>
      <c:overlay val="0"/>
      <c:txPr>
        <a:bodyPr/>
        <a:lstStyle/>
        <a:p>
          <a:pPr>
            <a:defRPr sz="10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22180055262514"/>
          <c:y val="0.10000669673367579"/>
          <c:w val="0.80465557843480884"/>
          <c:h val="0.725651945370554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一般世帯!$B$2</c:f>
              <c:strCache>
                <c:ptCount val="1"/>
                <c:pt idx="0">
                  <c:v>単独世帯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一般世帯!$H$3:$H$9</c:f>
              <c:numCache>
                <c:formatCode>#,##0_);[Red]\(#,##0\)</c:formatCode>
                <c:ptCount val="7"/>
                <c:pt idx="0">
                  <c:v>302</c:v>
                </c:pt>
                <c:pt idx="1">
                  <c:v>361</c:v>
                </c:pt>
                <c:pt idx="2">
                  <c:v>359</c:v>
                </c:pt>
                <c:pt idx="3">
                  <c:v>436</c:v>
                </c:pt>
                <c:pt idx="4">
                  <c:v>477</c:v>
                </c:pt>
                <c:pt idx="5">
                  <c:v>544</c:v>
                </c:pt>
                <c:pt idx="6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EC3-BDF4-B94DB97E1432}"/>
            </c:ext>
          </c:extLst>
        </c:ser>
        <c:ser>
          <c:idx val="1"/>
          <c:order val="1"/>
          <c:tx>
            <c:strRef>
              <c:f>一般世帯!$C$2</c:f>
              <c:strCache>
                <c:ptCount val="1"/>
                <c:pt idx="0">
                  <c:v>核家族世帯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一般世帯!$I$3:$I$9</c:f>
              <c:numCache>
                <c:formatCode>#,##0_);[Red]\(#,##0\)</c:formatCode>
                <c:ptCount val="7"/>
                <c:pt idx="0">
                  <c:v>1041</c:v>
                </c:pt>
                <c:pt idx="1">
                  <c:v>1174</c:v>
                </c:pt>
                <c:pt idx="2">
                  <c:v>1348</c:v>
                </c:pt>
                <c:pt idx="3">
                  <c:v>1490</c:v>
                </c:pt>
                <c:pt idx="4">
                  <c:v>1651</c:v>
                </c:pt>
                <c:pt idx="5">
                  <c:v>1823</c:v>
                </c:pt>
                <c:pt idx="6">
                  <c:v>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E-4EC3-BDF4-B94DB97E1432}"/>
            </c:ext>
          </c:extLst>
        </c:ser>
        <c:ser>
          <c:idx val="2"/>
          <c:order val="2"/>
          <c:tx>
            <c:strRef>
              <c:f>一般世帯!$D$2</c:f>
              <c:strCache>
                <c:ptCount val="1"/>
                <c:pt idx="0">
                  <c:v>その他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一般世帯!$J$3:$J$9</c:f>
              <c:numCache>
                <c:formatCode>#,##0_);[Red]\(#,##0\)</c:formatCode>
                <c:ptCount val="7"/>
                <c:pt idx="0">
                  <c:v>697</c:v>
                </c:pt>
                <c:pt idx="1">
                  <c:v>647</c:v>
                </c:pt>
                <c:pt idx="2">
                  <c:v>610</c:v>
                </c:pt>
                <c:pt idx="3">
                  <c:v>553</c:v>
                </c:pt>
                <c:pt idx="4">
                  <c:v>519</c:v>
                </c:pt>
                <c:pt idx="5">
                  <c:v>411</c:v>
                </c:pt>
                <c:pt idx="6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E-4EC3-BDF4-B94DB97E1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083776"/>
        <c:axId val="229101952"/>
      </c:barChart>
      <c:barChart>
        <c:barDir val="col"/>
        <c:grouping val="stacked"/>
        <c:varyColors val="0"/>
        <c:ser>
          <c:idx val="3"/>
          <c:order val="3"/>
          <c:tx>
            <c:strRef>
              <c:f>一般世帯!$E$2</c:f>
              <c:strCache>
                <c:ptCount val="1"/>
                <c:pt idx="0">
                  <c:v>一般世帯</c:v>
                </c:pt>
              </c:strCache>
            </c:strRef>
          </c:tx>
          <c:spPr>
            <a:noFill/>
          </c:spPr>
          <c:invertIfNegative val="0"/>
          <c:cat>
            <c:numRef>
              <c:f>一般世帯!$G$3:$G$9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一般世帯!$K$3:$K$9</c:f>
              <c:numCache>
                <c:formatCode>#,##0_);[Red]\(#,##0\)</c:formatCode>
                <c:ptCount val="7"/>
                <c:pt idx="0">
                  <c:v>2040</c:v>
                </c:pt>
                <c:pt idx="1">
                  <c:v>2182</c:v>
                </c:pt>
                <c:pt idx="2">
                  <c:v>2317</c:v>
                </c:pt>
                <c:pt idx="3">
                  <c:v>2479</c:v>
                </c:pt>
                <c:pt idx="4">
                  <c:v>2647</c:v>
                </c:pt>
                <c:pt idx="5">
                  <c:v>2778</c:v>
                </c:pt>
                <c:pt idx="6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5E-4EC3-BDF4-B94DB97E1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05024"/>
        <c:axId val="229103488"/>
      </c:barChart>
      <c:catAx>
        <c:axId val="2290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101952"/>
        <c:crosses val="autoZero"/>
        <c:auto val="1"/>
        <c:lblAlgn val="ctr"/>
        <c:lblOffset val="100"/>
        <c:noMultiLvlLbl val="0"/>
      </c:catAx>
      <c:valAx>
        <c:axId val="22910195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Vrinda" panose="020B0502040204020203" pitchFamily="34" charset="0"/>
              </a:defRPr>
            </a:pPr>
            <a:endParaRPr lang="ja-JP"/>
          </a:p>
        </c:txPr>
        <c:crossAx val="229083776"/>
        <c:crosses val="autoZero"/>
        <c:crossBetween val="between"/>
      </c:valAx>
      <c:valAx>
        <c:axId val="229103488"/>
        <c:scaling>
          <c:orientation val="minMax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229105024"/>
        <c:crosses val="max"/>
        <c:crossBetween val="between"/>
      </c:valAx>
      <c:catAx>
        <c:axId val="22910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03488"/>
        <c:crosses val="autoZero"/>
        <c:auto val="1"/>
        <c:lblAlgn val="ctr"/>
        <c:lblOffset val="100"/>
        <c:noMultiLvlLbl val="0"/>
      </c:catAx>
      <c:spPr>
        <a:ln>
          <a:solidFill>
            <a:schemeClr val="accent1"/>
          </a:solidFill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5014364631392449"/>
          <c:y val="0.92438653791406222"/>
          <c:w val="0.57598889407683618"/>
          <c:h val="4.594432189482809E-2"/>
        </c:manualLayout>
      </c:layout>
      <c:overlay val="0"/>
      <c:txPr>
        <a:bodyPr/>
        <a:lstStyle/>
        <a:p>
          <a:pPr>
            <a:defRPr sz="10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0659182229274"/>
          <c:y val="8.8356098344849768E-2"/>
          <c:w val="0.82586675467961712"/>
          <c:h val="0.74120513883133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高齢世帯!$B$2</c:f>
              <c:strCache>
                <c:ptCount val="1"/>
                <c:pt idx="0">
                  <c:v>高齢夫婦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高齢世帯!$A$3:$A$9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高齢世帯!$B$3:$B$9</c:f>
              <c:numCache>
                <c:formatCode>#,##0_);[Red]\(#,##0\)</c:formatCode>
                <c:ptCount val="7"/>
                <c:pt idx="0">
                  <c:v>7376</c:v>
                </c:pt>
                <c:pt idx="1">
                  <c:v>10335</c:v>
                </c:pt>
                <c:pt idx="2">
                  <c:v>13469</c:v>
                </c:pt>
                <c:pt idx="3">
                  <c:v>16113</c:v>
                </c:pt>
                <c:pt idx="4">
                  <c:v>18558</c:v>
                </c:pt>
                <c:pt idx="5">
                  <c:v>20594</c:v>
                </c:pt>
                <c:pt idx="6">
                  <c:v>21845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E-489F-9DCC-9D31FDE28473}"/>
            </c:ext>
          </c:extLst>
        </c:ser>
        <c:ser>
          <c:idx val="1"/>
          <c:order val="1"/>
          <c:tx>
            <c:strRef>
              <c:f>高齢世帯!$C$2</c:f>
              <c:strCache>
                <c:ptCount val="1"/>
                <c:pt idx="0">
                  <c:v>高齢単身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高齢世帯!$A$3:$A$9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高齢世帯!$C$3:$C$9</c:f>
              <c:numCache>
                <c:formatCode>#,##0_);[Red]\(#,##0\)</c:formatCode>
                <c:ptCount val="7"/>
                <c:pt idx="0">
                  <c:v>7462</c:v>
                </c:pt>
                <c:pt idx="1">
                  <c:v>9755</c:v>
                </c:pt>
                <c:pt idx="2">
                  <c:v>12724</c:v>
                </c:pt>
                <c:pt idx="3">
                  <c:v>15905</c:v>
                </c:pt>
                <c:pt idx="4">
                  <c:v>18834</c:v>
                </c:pt>
                <c:pt idx="5">
                  <c:v>22322</c:v>
                </c:pt>
                <c:pt idx="6">
                  <c:v>25088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E-489F-9DCC-9D31FDE2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37024"/>
        <c:axId val="229142912"/>
      </c:barChart>
      <c:barChart>
        <c:barDir val="col"/>
        <c:grouping val="stacked"/>
        <c:varyColors val="0"/>
        <c:ser>
          <c:idx val="3"/>
          <c:order val="2"/>
          <c:tx>
            <c:strRef>
              <c:f>高齢世帯!$E$2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高齢世帯!$A$4:$A$9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2020</c:v>
                </c:pt>
              </c:numCache>
            </c:numRef>
          </c:cat>
          <c:val>
            <c:numRef>
              <c:f>高齢世帯!$E$4:$E$9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41AE-489F-9DCC-9D31FDE2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45984"/>
        <c:axId val="229144448"/>
      </c:barChart>
      <c:catAx>
        <c:axId val="229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142912"/>
        <c:crosses val="autoZero"/>
        <c:auto val="1"/>
        <c:lblAlgn val="ctr"/>
        <c:lblOffset val="100"/>
        <c:noMultiLvlLbl val="0"/>
      </c:catAx>
      <c:valAx>
        <c:axId val="22914291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Vrinda" panose="020B0502040204020203" pitchFamily="34" charset="0"/>
              </a:defRPr>
            </a:pPr>
            <a:endParaRPr lang="ja-JP"/>
          </a:p>
        </c:txPr>
        <c:crossAx val="229137024"/>
        <c:crosses val="autoZero"/>
        <c:crossBetween val="between"/>
      </c:valAx>
      <c:valAx>
        <c:axId val="229144448"/>
        <c:scaling>
          <c:orientation val="minMax"/>
          <c:min val="0"/>
        </c:scaling>
        <c:delete val="1"/>
        <c:axPos val="r"/>
        <c:numFmt formatCode="0.0%" sourceLinked="1"/>
        <c:majorTickMark val="out"/>
        <c:minorTickMark val="none"/>
        <c:tickLblPos val="nextTo"/>
        <c:crossAx val="229145984"/>
        <c:crosses val="max"/>
        <c:crossBetween val="between"/>
      </c:valAx>
      <c:catAx>
        <c:axId val="22914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44448"/>
        <c:crosses val="autoZero"/>
        <c:auto val="1"/>
        <c:lblAlgn val="ctr"/>
        <c:lblOffset val="100"/>
        <c:noMultiLvlLbl val="0"/>
      </c:catAx>
      <c:spPr>
        <a:ln>
          <a:solidFill>
            <a:schemeClr val="accent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891810080626149"/>
          <c:y val="0.92430634065478656"/>
          <c:w val="0.57598889407683618"/>
          <c:h val="7.4901943437518104E-2"/>
        </c:manualLayout>
      </c:layout>
      <c:overlay val="0"/>
      <c:txPr>
        <a:bodyPr/>
        <a:lstStyle/>
        <a:p>
          <a:pPr>
            <a:defRPr sz="10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13" Type="http://schemas.openxmlformats.org/officeDocument/2006/relationships/chart" Target="../charts/chart8.xml"/><Relationship Id="rId18" Type="http://schemas.openxmlformats.org/officeDocument/2006/relationships/chart" Target="../charts/chart11.xml"/><Relationship Id="rId3" Type="http://schemas.openxmlformats.org/officeDocument/2006/relationships/image" Target="../media/image4.emf"/><Relationship Id="rId21" Type="http://schemas.openxmlformats.org/officeDocument/2006/relationships/chart" Target="../charts/chart14.xml"/><Relationship Id="rId7" Type="http://schemas.openxmlformats.org/officeDocument/2006/relationships/chart" Target="../charts/chart2.xml"/><Relationship Id="rId12" Type="http://schemas.openxmlformats.org/officeDocument/2006/relationships/chart" Target="../charts/chart7.xml"/><Relationship Id="rId17" Type="http://schemas.openxmlformats.org/officeDocument/2006/relationships/image" Target="../media/image8.emf"/><Relationship Id="rId2" Type="http://schemas.openxmlformats.org/officeDocument/2006/relationships/image" Target="../media/image3.emf"/><Relationship Id="rId16" Type="http://schemas.openxmlformats.org/officeDocument/2006/relationships/image" Target="../media/image7.emf"/><Relationship Id="rId20" Type="http://schemas.openxmlformats.org/officeDocument/2006/relationships/chart" Target="../charts/chart13.xml"/><Relationship Id="rId1" Type="http://schemas.openxmlformats.org/officeDocument/2006/relationships/image" Target="../media/image2.emf"/><Relationship Id="rId6" Type="http://schemas.openxmlformats.org/officeDocument/2006/relationships/chart" Target="../charts/chart1.xml"/><Relationship Id="rId11" Type="http://schemas.openxmlformats.org/officeDocument/2006/relationships/chart" Target="../charts/chart6.xml"/><Relationship Id="rId5" Type="http://schemas.openxmlformats.org/officeDocument/2006/relationships/image" Target="../media/image6.jpeg"/><Relationship Id="rId15" Type="http://schemas.openxmlformats.org/officeDocument/2006/relationships/chart" Target="../charts/chart10.xml"/><Relationship Id="rId23" Type="http://schemas.openxmlformats.org/officeDocument/2006/relationships/chart" Target="../charts/chart16.xml"/><Relationship Id="rId10" Type="http://schemas.openxmlformats.org/officeDocument/2006/relationships/chart" Target="../charts/chart5.xml"/><Relationship Id="rId19" Type="http://schemas.openxmlformats.org/officeDocument/2006/relationships/chart" Target="../charts/chart12.xml"/><Relationship Id="rId4" Type="http://schemas.openxmlformats.org/officeDocument/2006/relationships/image" Target="../media/image5.emf"/><Relationship Id="rId9" Type="http://schemas.openxmlformats.org/officeDocument/2006/relationships/chart" Target="../charts/chart4.xml"/><Relationship Id="rId14" Type="http://schemas.openxmlformats.org/officeDocument/2006/relationships/chart" Target="../charts/chart9.xml"/><Relationship Id="rId22" Type="http://schemas.openxmlformats.org/officeDocument/2006/relationships/chart" Target="../charts/chart15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357187</xdr:colOff>
          <xdr:row>43</xdr:row>
          <xdr:rowOff>23814</xdr:rowOff>
        </xdr:from>
        <xdr:to>
          <xdr:col>14</xdr:col>
          <xdr:colOff>250031</xdr:colOff>
          <xdr:row>48</xdr:row>
          <xdr:rowOff>100012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年齢三区分!$L$13:$O$17" spid="_x0000_s645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19875" y="9989345"/>
              <a:ext cx="4726781" cy="108823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321468</xdr:colOff>
          <xdr:row>37</xdr:row>
          <xdr:rowOff>154781</xdr:rowOff>
        </xdr:from>
        <xdr:to>
          <xdr:col>14</xdr:col>
          <xdr:colOff>273845</xdr:colOff>
          <xdr:row>42</xdr:row>
          <xdr:rowOff>19049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年齢三区分!$R$16:$U$19" spid="_x0000_s6459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84156" y="8905875"/>
              <a:ext cx="4786314" cy="8762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398198</xdr:colOff>
          <xdr:row>37</xdr:row>
          <xdr:rowOff>154782</xdr:rowOff>
        </xdr:from>
        <xdr:to>
          <xdr:col>5</xdr:col>
          <xdr:colOff>488157</xdr:colOff>
          <xdr:row>42</xdr:row>
          <xdr:rowOff>19050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年齢三区分!$R$11:$U$14" spid="_x0000_s6460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98198" y="8905876"/>
              <a:ext cx="4971522" cy="8762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373063</xdr:colOff>
          <xdr:row>43</xdr:row>
          <xdr:rowOff>21161</xdr:rowOff>
        </xdr:from>
        <xdr:to>
          <xdr:col>5</xdr:col>
          <xdr:colOff>452437</xdr:colOff>
          <xdr:row>48</xdr:row>
          <xdr:rowOff>104502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年齢三区分!$L$6:$O$10" spid="_x0000_s6460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73063" y="9986692"/>
              <a:ext cx="4960937" cy="10953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</xdr:col>
      <xdr:colOff>250031</xdr:colOff>
      <xdr:row>4</xdr:row>
      <xdr:rowOff>47625</xdr:rowOff>
    </xdr:from>
    <xdr:to>
      <xdr:col>14</xdr:col>
      <xdr:colOff>571500</xdr:colOff>
      <xdr:row>14</xdr:row>
      <xdr:rowOff>23813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22156" y="750094"/>
          <a:ext cx="5845969" cy="2333625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わかったことや、気づいたことはメモしておこう！</a:t>
          </a:r>
        </a:p>
      </xdr:txBody>
    </xdr:sp>
    <xdr:clientData/>
  </xdr:twoCellAnchor>
  <xdr:twoCellAnchor editAs="oneCell">
    <xdr:from>
      <xdr:col>3</xdr:col>
      <xdr:colOff>881851</xdr:colOff>
      <xdr:row>8</xdr:row>
      <xdr:rowOff>119063</xdr:rowOff>
    </xdr:from>
    <xdr:to>
      <xdr:col>5</xdr:col>
      <xdr:colOff>654844</xdr:colOff>
      <xdr:row>14</xdr:row>
      <xdr:rowOff>202288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494"/>
        <a:stretch/>
      </xdr:blipFill>
      <xdr:spPr>
        <a:xfrm>
          <a:off x="3858414" y="2345532"/>
          <a:ext cx="1677993" cy="1488162"/>
        </a:xfrm>
        <a:prstGeom prst="rect">
          <a:avLst/>
        </a:prstGeom>
      </xdr:spPr>
    </xdr:pic>
    <xdr:clientData/>
  </xdr:twoCellAnchor>
  <xdr:twoCellAnchor>
    <xdr:from>
      <xdr:col>6</xdr:col>
      <xdr:colOff>285749</xdr:colOff>
      <xdr:row>69</xdr:row>
      <xdr:rowOff>238124</xdr:rowOff>
    </xdr:from>
    <xdr:to>
      <xdr:col>14</xdr:col>
      <xdr:colOff>642937</xdr:colOff>
      <xdr:row>86</xdr:row>
      <xdr:rowOff>302418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69</xdr:row>
      <xdr:rowOff>178595</xdr:rowOff>
    </xdr:from>
    <xdr:to>
      <xdr:col>7</xdr:col>
      <xdr:colOff>83343</xdr:colOff>
      <xdr:row>86</xdr:row>
      <xdr:rowOff>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35720</xdr:colOff>
      <xdr:row>49</xdr:row>
      <xdr:rowOff>11905</xdr:rowOff>
    </xdr:from>
    <xdr:to>
      <xdr:col>6</xdr:col>
      <xdr:colOff>178595</xdr:colOff>
      <xdr:row>69</xdr:row>
      <xdr:rowOff>2381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678659</xdr:colOff>
      <xdr:row>48</xdr:row>
      <xdr:rowOff>107156</xdr:rowOff>
    </xdr:from>
    <xdr:to>
      <xdr:col>15</xdr:col>
      <xdr:colOff>107158</xdr:colOff>
      <xdr:row>68</xdr:row>
      <xdr:rowOff>488157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92604</xdr:colOff>
      <xdr:row>15</xdr:row>
      <xdr:rowOff>338667</xdr:rowOff>
    </xdr:from>
    <xdr:to>
      <xdr:col>5</xdr:col>
      <xdr:colOff>315385</xdr:colOff>
      <xdr:row>34</xdr:row>
      <xdr:rowOff>58735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222250</xdr:colOff>
      <xdr:row>15</xdr:row>
      <xdr:rowOff>275167</xdr:rowOff>
    </xdr:from>
    <xdr:to>
      <xdr:col>14</xdr:col>
      <xdr:colOff>497948</xdr:colOff>
      <xdr:row>34</xdr:row>
      <xdr:rowOff>137583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455083</xdr:colOff>
      <xdr:row>16</xdr:row>
      <xdr:rowOff>52916</xdr:rowOff>
    </xdr:from>
    <xdr:ext cx="698500" cy="3252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5083" y="3661833"/>
          <a:ext cx="698500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455084</xdr:colOff>
      <xdr:row>49</xdr:row>
      <xdr:rowOff>105833</xdr:rowOff>
    </xdr:from>
    <xdr:ext cx="607859" cy="3252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5084" y="10668000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（人）</a:t>
          </a:r>
        </a:p>
      </xdr:txBody>
    </xdr:sp>
    <xdr:clientData/>
  </xdr:oneCellAnchor>
  <xdr:twoCellAnchor>
    <xdr:from>
      <xdr:col>0</xdr:col>
      <xdr:colOff>158750</xdr:colOff>
      <xdr:row>102</xdr:row>
      <xdr:rowOff>359833</xdr:rowOff>
    </xdr:from>
    <xdr:to>
      <xdr:col>5</xdr:col>
      <xdr:colOff>472018</xdr:colOff>
      <xdr:row>119</xdr:row>
      <xdr:rowOff>21167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10583</xdr:colOff>
      <xdr:row>102</xdr:row>
      <xdr:rowOff>359833</xdr:rowOff>
    </xdr:from>
    <xdr:to>
      <xdr:col>14</xdr:col>
      <xdr:colOff>550334</xdr:colOff>
      <xdr:row>119</xdr:row>
      <xdr:rowOff>52917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116416</xdr:colOff>
      <xdr:row>120</xdr:row>
      <xdr:rowOff>2</xdr:rowOff>
    </xdr:from>
    <xdr:to>
      <xdr:col>5</xdr:col>
      <xdr:colOff>550333</xdr:colOff>
      <xdr:row>135</xdr:row>
      <xdr:rowOff>2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10584</xdr:colOff>
      <xdr:row>120</xdr:row>
      <xdr:rowOff>10585</xdr:rowOff>
    </xdr:from>
    <xdr:to>
      <xdr:col>15</xdr:col>
      <xdr:colOff>148168</xdr:colOff>
      <xdr:row>134</xdr:row>
      <xdr:rowOff>179918</xdr:rowOff>
    </xdr:to>
    <xdr:graphicFrame macro="">
      <xdr:nvGraphicFramePr>
        <xdr:cNvPr id="49" name="グラフ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126998</xdr:colOff>
          <xdr:row>120</xdr:row>
          <xdr:rowOff>68794</xdr:rowOff>
        </xdr:from>
        <xdr:to>
          <xdr:col>5</xdr:col>
          <xdr:colOff>79468</xdr:colOff>
          <xdr:row>122</xdr:row>
          <xdr:rowOff>68792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高齢世帯!$A$11:$F$12" spid="_x0000_s64602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1436686" y="26274450"/>
              <a:ext cx="3524345" cy="4048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629709</xdr:colOff>
          <xdr:row>120</xdr:row>
          <xdr:rowOff>47625</xdr:rowOff>
        </xdr:from>
        <xdr:to>
          <xdr:col>14</xdr:col>
          <xdr:colOff>13523</xdr:colOff>
          <xdr:row>122</xdr:row>
          <xdr:rowOff>47647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高齢世帯!$H$11:$M$12" spid="_x0000_s64603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7582959" y="26253281"/>
              <a:ext cx="3527189" cy="4048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206373</xdr:colOff>
      <xdr:row>135</xdr:row>
      <xdr:rowOff>238126</xdr:rowOff>
    </xdr:from>
    <xdr:to>
      <xdr:col>6</xdr:col>
      <xdr:colOff>476250</xdr:colOff>
      <xdr:row>151</xdr:row>
      <xdr:rowOff>71438</xdr:rowOff>
    </xdr:to>
    <xdr:graphicFrame macro="">
      <xdr:nvGraphicFramePr>
        <xdr:cNvPr id="54" name="グラフ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416719</xdr:colOff>
      <xdr:row>136</xdr:row>
      <xdr:rowOff>95251</xdr:rowOff>
    </xdr:from>
    <xdr:to>
      <xdr:col>14</xdr:col>
      <xdr:colOff>656168</xdr:colOff>
      <xdr:row>152</xdr:row>
      <xdr:rowOff>42334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369095</xdr:colOff>
      <xdr:row>153</xdr:row>
      <xdr:rowOff>3</xdr:rowOff>
    </xdr:from>
    <xdr:to>
      <xdr:col>15</xdr:col>
      <xdr:colOff>179918</xdr:colOff>
      <xdr:row>168</xdr:row>
      <xdr:rowOff>21169</xdr:rowOff>
    </xdr:to>
    <xdr:graphicFrame macro="">
      <xdr:nvGraphicFramePr>
        <xdr:cNvPr id="57" name="グラフ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179916</xdr:colOff>
      <xdr:row>86</xdr:row>
      <xdr:rowOff>306916</xdr:rowOff>
    </xdr:from>
    <xdr:to>
      <xdr:col>6</xdr:col>
      <xdr:colOff>169333</xdr:colOff>
      <xdr:row>101</xdr:row>
      <xdr:rowOff>137583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497416</xdr:colOff>
      <xdr:row>86</xdr:row>
      <xdr:rowOff>158750</xdr:rowOff>
    </xdr:from>
    <xdr:to>
      <xdr:col>15</xdr:col>
      <xdr:colOff>230716</xdr:colOff>
      <xdr:row>102</xdr:row>
      <xdr:rowOff>230717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74082</xdr:colOff>
      <xdr:row>152</xdr:row>
      <xdr:rowOff>306917</xdr:rowOff>
    </xdr:from>
    <xdr:to>
      <xdr:col>6</xdr:col>
      <xdr:colOff>345280</xdr:colOff>
      <xdr:row>168</xdr:row>
      <xdr:rowOff>31752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0.05576</cdr:x>
      <cdr:y>0.0462</cdr:y>
    </cdr:from>
    <cdr:to>
      <cdr:x>0.21636</cdr:x>
      <cdr:y>0.33135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7500" y="1481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0.06107</cdr:x>
      <cdr:y>0.02028</cdr:y>
    </cdr:from>
    <cdr:to>
      <cdr:x>0.20495</cdr:x>
      <cdr:y>0.20107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34822" y="64179"/>
          <a:ext cx="788774" cy="5720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0.05858</cdr:x>
      <cdr:y>0</cdr:y>
    </cdr:from>
    <cdr:to>
      <cdr:x>0.17318</cdr:x>
      <cdr:y>0.18945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332924" y="0"/>
          <a:ext cx="651325" cy="57543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0.09443</cdr:x>
      <cdr:y>0.02465</cdr:y>
    </cdr:from>
    <cdr:to>
      <cdr:x>0.24706</cdr:x>
      <cdr:y>0.10633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6666" y="74102"/>
          <a:ext cx="883588" cy="245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0.06697</cdr:x>
      <cdr:y>0.05607</cdr:y>
    </cdr:from>
    <cdr:to>
      <cdr:x>0.2196</cdr:x>
      <cdr:y>0.13775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5953" y="193340"/>
          <a:ext cx="811221" cy="281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0.06641</cdr:x>
      <cdr:y>0.02048</cdr:y>
    </cdr:from>
    <cdr:to>
      <cdr:x>0.23225</cdr:x>
      <cdr:y>0.14191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6184" y="63500"/>
          <a:ext cx="914400" cy="376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0.0217</cdr:x>
      <cdr:y>0.04092</cdr:y>
    </cdr:from>
    <cdr:to>
      <cdr:x>0.1953</cdr:x>
      <cdr:y>0.12788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4300" y="152401"/>
          <a:ext cx="914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0.0217</cdr:x>
      <cdr:y>0.04092</cdr:y>
    </cdr:from>
    <cdr:to>
      <cdr:x>0.1953</cdr:x>
      <cdr:y>0.12788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4300" y="152401"/>
          <a:ext cx="914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0.06944</cdr:x>
      <cdr:y>0.05277</cdr:y>
    </cdr:from>
    <cdr:to>
      <cdr:x>0.23216</cdr:x>
      <cdr:y>0.28218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0258" y="21034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0.06652</cdr:x>
      <cdr:y>0.03598</cdr:y>
    </cdr:from>
    <cdr:to>
      <cdr:x>0.24613</cdr:x>
      <cdr:y>0.27512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8666" y="13758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0.06332</cdr:x>
      <cdr:y>0</cdr:y>
    </cdr:from>
    <cdr:to>
      <cdr:x>0.23979</cdr:x>
      <cdr:y>0.12418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8083" y="0"/>
          <a:ext cx="914400" cy="402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（世帯）</a:t>
          </a:r>
          <a:endParaRPr lang="en-US" altLang="ja-JP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0.08893</cdr:x>
      <cdr:y>0</cdr:y>
    </cdr:from>
    <cdr:to>
      <cdr:x>0.25968</cdr:x>
      <cdr:y>0.27961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7625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（世帯）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0.07784</cdr:x>
      <cdr:y>0</cdr:y>
    </cdr:from>
    <cdr:to>
      <cdr:x>0.2503</cdr:x>
      <cdr:y>0.10175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2751" y="0"/>
          <a:ext cx="914400" cy="306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（世帯）</a:t>
          </a:r>
          <a:endParaRPr lang="en-US" altLang="ja-JP" sz="10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0.0803</cdr:x>
      <cdr:y>0</cdr:y>
    </cdr:from>
    <cdr:to>
      <cdr:x>0.2424</cdr:x>
      <cdr:y>0.10284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52967" y="0"/>
          <a:ext cx="914400" cy="306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（世帯）</a:t>
          </a:r>
          <a:endParaRPr lang="en-US" altLang="ja-JP" sz="1000"/>
        </a:p>
      </cdr:txBody>
    </cdr:sp>
  </cdr:relSizeAnchor>
</c:userShape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フレッシュ">
  <a:themeElements>
    <a:clrScheme name="フレッシュ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ユーザー定義 4">
      <a:majorFont>
        <a:latin typeface="Franklin Gothic Medium"/>
        <a:ea typeface="Meiryo UI"/>
        <a:cs typeface=""/>
      </a:majorFont>
      <a:minorFont>
        <a:latin typeface="Franklin Gothic Book"/>
        <a:ea typeface="Meiryo UI"/>
        <a:cs typeface=""/>
      </a:minorFont>
    </a:fontScheme>
    <a:fmtScheme name="フレッシュ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-stat.go.jp/regional-statistics/ssdsview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P168"/>
  <sheetViews>
    <sheetView tabSelected="1" view="pageBreakPreview" zoomScale="80" zoomScaleNormal="90" zoomScaleSheetLayoutView="80" workbookViewId="0">
      <pane ySplit="3" topLeftCell="A4" activePane="bottomLeft" state="frozen"/>
      <selection pane="bottomLeft" activeCell="E3" sqref="E3:F3"/>
    </sheetView>
  </sheetViews>
  <sheetFormatPr defaultRowHeight="15.75" x14ac:dyDescent="0.25"/>
  <cols>
    <col min="1" max="1" width="17.25" style="48" customWidth="1"/>
    <col min="2" max="2" width="15.875" style="48" customWidth="1"/>
    <col min="3" max="3" width="5.875" style="48" customWidth="1"/>
    <col min="4" max="4" width="16" style="48" customWidth="1"/>
    <col min="5" max="7" width="9" style="48"/>
    <col min="8" max="8" width="9" style="48" customWidth="1"/>
    <col min="9" max="16384" width="9" style="48"/>
  </cols>
  <sheetData>
    <row r="1" spans="1:15" ht="19.5" x14ac:dyDescent="0.3">
      <c r="A1" s="150" t="s">
        <v>158</v>
      </c>
    </row>
    <row r="2" spans="1:15" ht="21.75" customHeight="1" thickBot="1" x14ac:dyDescent="0.35">
      <c r="E2" s="197" t="s">
        <v>159</v>
      </c>
      <c r="F2" s="197"/>
      <c r="G2" s="197"/>
      <c r="H2" s="197"/>
      <c r="I2" s="197"/>
    </row>
    <row r="3" spans="1:15" s="47" customFormat="1" ht="39" customHeight="1" thickBot="1" x14ac:dyDescent="0.2">
      <c r="A3" s="60"/>
      <c r="B3" s="53"/>
      <c r="C3" s="54" t="s">
        <v>134</v>
      </c>
      <c r="D3" s="53"/>
      <c r="E3" s="195" t="s">
        <v>26</v>
      </c>
      <c r="F3" s="196"/>
      <c r="G3" s="55" t="s">
        <v>133</v>
      </c>
      <c r="H3" s="195" t="s">
        <v>13</v>
      </c>
      <c r="I3" s="196"/>
      <c r="J3" s="53" t="s">
        <v>137</v>
      </c>
      <c r="K3" s="53"/>
      <c r="L3" s="53"/>
      <c r="M3" s="53"/>
      <c r="N3" s="53"/>
      <c r="O3" s="52" t="s">
        <v>138</v>
      </c>
    </row>
    <row r="4" spans="1:15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15" ht="19.5" x14ac:dyDescent="0.3">
      <c r="A5" s="170" t="s">
        <v>139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15" ht="19.5" x14ac:dyDescent="0.3">
      <c r="A6" s="170" t="s">
        <v>141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15" ht="19.5" x14ac:dyDescent="0.3">
      <c r="A7" s="170" t="s">
        <v>140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15" ht="19.5" x14ac:dyDescent="0.3">
      <c r="A8" s="170" t="s">
        <v>143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</row>
    <row r="9" spans="1:15" ht="19.5" x14ac:dyDescent="0.3">
      <c r="A9" s="170" t="s">
        <v>142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</row>
    <row r="10" spans="1:15" ht="19.5" x14ac:dyDescent="0.3">
      <c r="A10" s="170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</row>
    <row r="11" spans="1:15" ht="19.5" x14ac:dyDescent="0.3">
      <c r="A11" s="170" t="s">
        <v>144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</row>
    <row r="12" spans="1:15" ht="19.5" x14ac:dyDescent="0.3">
      <c r="A12" s="170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</row>
    <row r="13" spans="1:15" x14ac:dyDescent="0.25">
      <c r="A13" s="171" t="s">
        <v>145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</row>
    <row r="14" spans="1:15" x14ac:dyDescent="0.2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</row>
    <row r="15" spans="1:15" x14ac:dyDescent="0.25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</row>
    <row r="16" spans="1:15" ht="28.5" customHeight="1" x14ac:dyDescent="0.25">
      <c r="A16" s="49" t="s">
        <v>146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</row>
    <row r="17" spans="1:15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</row>
    <row r="18" spans="1:15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spans="1:15" x14ac:dyDescent="0.25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</row>
    <row r="20" spans="1:15" x14ac:dyDescent="0.25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</row>
    <row r="21" spans="1:15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5" x14ac:dyDescent="0.25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</row>
    <row r="23" spans="1:15" x14ac:dyDescent="0.25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</row>
    <row r="24" spans="1:15" x14ac:dyDescent="0.2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</row>
    <row r="25" spans="1:15" x14ac:dyDescent="0.25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</row>
    <row r="26" spans="1:15" x14ac:dyDescent="0.2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</row>
    <row r="27" spans="1:15" x14ac:dyDescent="0.25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</row>
    <row r="28" spans="1:15" x14ac:dyDescent="0.25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</row>
    <row r="29" spans="1:15" x14ac:dyDescent="0.25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</row>
    <row r="30" spans="1:15" x14ac:dyDescent="0.25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</row>
    <row r="31" spans="1:15" x14ac:dyDescent="0.25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</row>
    <row r="32" spans="1:15" x14ac:dyDescent="0.2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</row>
    <row r="33" spans="1:16" ht="28.5" customHeight="1" x14ac:dyDescent="0.25">
      <c r="A33" s="172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</row>
    <row r="34" spans="1:16" x14ac:dyDescent="0.25">
      <c r="A34" s="169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</row>
    <row r="35" spans="1:16" x14ac:dyDescent="0.25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</row>
    <row r="36" spans="1:16" ht="28.5" customHeight="1" x14ac:dyDescent="0.25">
      <c r="A36" s="49" t="s">
        <v>136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1"/>
    </row>
    <row r="37" spans="1:16" x14ac:dyDescent="0.25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</row>
    <row r="38" spans="1:16" x14ac:dyDescent="0.25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</row>
    <row r="39" spans="1:16" x14ac:dyDescent="0.25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</row>
    <row r="40" spans="1:16" x14ac:dyDescent="0.25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</row>
    <row r="41" spans="1:16" x14ac:dyDescent="0.25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1:16" x14ac:dyDescent="0.25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</row>
    <row r="43" spans="1:16" x14ac:dyDescent="0.25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</row>
    <row r="44" spans="1:16" x14ac:dyDescent="0.25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</row>
    <row r="45" spans="1:16" x14ac:dyDescent="0.25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</row>
    <row r="46" spans="1:16" x14ac:dyDescent="0.25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</row>
    <row r="47" spans="1:16" x14ac:dyDescent="0.25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</row>
    <row r="48" spans="1:16" x14ac:dyDescent="0.25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</row>
    <row r="49" spans="1:16" x14ac:dyDescent="0.2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</row>
    <row r="50" spans="1:16" x14ac:dyDescent="0.2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</row>
    <row r="51" spans="1:16" x14ac:dyDescent="0.25">
      <c r="A51" s="169"/>
      <c r="B51" s="169"/>
      <c r="C51" s="169"/>
      <c r="D51" s="169"/>
      <c r="E51" s="169"/>
      <c r="F51" s="169"/>
      <c r="G51" s="169"/>
      <c r="H51" s="162"/>
      <c r="I51" s="162"/>
      <c r="J51" s="162"/>
      <c r="K51" s="162"/>
      <c r="L51" s="162"/>
      <c r="M51" s="162"/>
      <c r="N51" s="162"/>
      <c r="O51" s="162"/>
      <c r="P51" s="169"/>
    </row>
    <row r="52" spans="1:16" x14ac:dyDescent="0.25">
      <c r="A52" s="169"/>
      <c r="B52" s="169"/>
      <c r="C52" s="169"/>
      <c r="D52" s="169"/>
      <c r="E52" s="169"/>
      <c r="F52" s="169"/>
      <c r="G52" s="169"/>
      <c r="H52" s="162"/>
      <c r="I52" s="162"/>
      <c r="J52" s="162"/>
      <c r="K52" s="162"/>
      <c r="L52" s="162"/>
      <c r="M52" s="162"/>
      <c r="N52" s="162"/>
      <c r="O52" s="162"/>
      <c r="P52" s="169"/>
    </row>
    <row r="53" spans="1:16" x14ac:dyDescent="0.25">
      <c r="A53" s="169"/>
      <c r="B53" s="169"/>
      <c r="C53" s="169"/>
      <c r="D53" s="169"/>
      <c r="E53" s="169"/>
      <c r="F53" s="169"/>
      <c r="G53" s="169"/>
      <c r="H53" s="162"/>
      <c r="I53" s="162"/>
      <c r="J53" s="162"/>
      <c r="K53" s="162"/>
      <c r="L53" s="162"/>
      <c r="M53" s="162"/>
      <c r="N53" s="162"/>
      <c r="O53" s="162"/>
      <c r="P53" s="169"/>
    </row>
    <row r="54" spans="1:16" x14ac:dyDescent="0.25">
      <c r="A54" s="169"/>
      <c r="B54" s="169"/>
      <c r="C54" s="169"/>
      <c r="D54" s="169"/>
      <c r="E54" s="169"/>
      <c r="F54" s="169"/>
      <c r="G54" s="169"/>
      <c r="H54" s="162"/>
      <c r="I54" s="162"/>
      <c r="J54" s="162"/>
      <c r="K54" s="162"/>
      <c r="L54" s="162"/>
      <c r="M54" s="162"/>
      <c r="N54" s="162"/>
      <c r="O54" s="162"/>
      <c r="P54" s="169"/>
    </row>
    <row r="55" spans="1:16" x14ac:dyDescent="0.25">
      <c r="A55" s="169"/>
      <c r="B55" s="169"/>
      <c r="C55" s="169"/>
      <c r="D55" s="169"/>
      <c r="E55" s="169"/>
      <c r="F55" s="169"/>
      <c r="G55" s="169"/>
      <c r="H55" s="162"/>
      <c r="I55" s="162"/>
      <c r="J55" s="162"/>
      <c r="K55" s="162"/>
      <c r="L55" s="162"/>
      <c r="M55" s="162"/>
      <c r="N55" s="162"/>
      <c r="O55" s="162"/>
      <c r="P55" s="169"/>
    </row>
    <row r="56" spans="1:16" x14ac:dyDescent="0.25">
      <c r="A56" s="169"/>
      <c r="B56" s="169"/>
      <c r="C56" s="169"/>
      <c r="D56" s="169"/>
      <c r="E56" s="169"/>
      <c r="F56" s="169"/>
      <c r="G56" s="169"/>
      <c r="H56" s="162"/>
      <c r="I56" s="162"/>
      <c r="J56" s="162"/>
      <c r="K56" s="162"/>
      <c r="L56" s="162"/>
      <c r="M56" s="162"/>
      <c r="N56" s="162"/>
      <c r="O56" s="162"/>
      <c r="P56" s="169"/>
    </row>
    <row r="57" spans="1:16" x14ac:dyDescent="0.25">
      <c r="A57" s="169"/>
      <c r="B57" s="169"/>
      <c r="C57" s="169"/>
      <c r="D57" s="169"/>
      <c r="E57" s="169"/>
      <c r="F57" s="169"/>
      <c r="G57" s="169"/>
      <c r="H57" s="162"/>
      <c r="I57" s="162"/>
      <c r="J57" s="162"/>
      <c r="K57" s="162"/>
      <c r="L57" s="162"/>
      <c r="M57" s="162"/>
      <c r="N57" s="162"/>
      <c r="O57" s="162"/>
      <c r="P57" s="169"/>
    </row>
    <row r="58" spans="1:16" x14ac:dyDescent="0.25">
      <c r="A58" s="169"/>
      <c r="B58" s="169"/>
      <c r="C58" s="169"/>
      <c r="D58" s="169"/>
      <c r="E58" s="169"/>
      <c r="F58" s="169"/>
      <c r="G58" s="169"/>
      <c r="H58" s="162"/>
      <c r="I58" s="162"/>
      <c r="J58" s="162"/>
      <c r="K58" s="162"/>
      <c r="L58" s="162"/>
      <c r="M58" s="162"/>
      <c r="N58" s="162"/>
      <c r="O58" s="162"/>
      <c r="P58" s="169"/>
    </row>
    <row r="59" spans="1:16" x14ac:dyDescent="0.25">
      <c r="A59" s="169"/>
      <c r="B59" s="169"/>
      <c r="C59" s="169"/>
      <c r="D59" s="169"/>
      <c r="E59" s="169"/>
      <c r="F59" s="169"/>
      <c r="G59" s="169"/>
      <c r="H59" s="162"/>
      <c r="I59" s="162"/>
      <c r="J59" s="162"/>
      <c r="K59" s="162"/>
      <c r="L59" s="162"/>
      <c r="M59" s="162"/>
      <c r="N59" s="162"/>
      <c r="O59" s="162"/>
      <c r="P59" s="169"/>
    </row>
    <row r="60" spans="1:16" x14ac:dyDescent="0.25">
      <c r="A60" s="169"/>
      <c r="B60" s="169"/>
      <c r="C60" s="169"/>
      <c r="D60" s="169"/>
      <c r="E60" s="169"/>
      <c r="F60" s="169"/>
      <c r="G60" s="169"/>
      <c r="H60" s="162"/>
      <c r="I60" s="162"/>
      <c r="J60" s="162"/>
      <c r="K60" s="162"/>
      <c r="L60" s="162"/>
      <c r="M60" s="162"/>
      <c r="N60" s="162"/>
      <c r="O60" s="162"/>
      <c r="P60" s="169"/>
    </row>
    <row r="61" spans="1:16" x14ac:dyDescent="0.25">
      <c r="A61" s="169"/>
      <c r="B61" s="169"/>
      <c r="C61" s="169"/>
      <c r="D61" s="169"/>
      <c r="E61" s="169"/>
      <c r="F61" s="169"/>
      <c r="G61" s="169"/>
      <c r="H61" s="162"/>
      <c r="I61" s="162"/>
      <c r="J61" s="162"/>
      <c r="K61" s="162"/>
      <c r="L61" s="162"/>
      <c r="M61" s="162"/>
      <c r="N61" s="162"/>
      <c r="O61" s="162"/>
      <c r="P61" s="169"/>
    </row>
    <row r="62" spans="1:16" x14ac:dyDescent="0.25">
      <c r="A62" s="169"/>
      <c r="B62" s="169"/>
      <c r="C62" s="169"/>
      <c r="D62" s="169"/>
      <c r="E62" s="169"/>
      <c r="F62" s="169"/>
      <c r="G62" s="169"/>
      <c r="H62" s="162"/>
      <c r="I62" s="162"/>
      <c r="J62" s="162"/>
      <c r="K62" s="162"/>
      <c r="L62" s="162"/>
      <c r="M62" s="162"/>
      <c r="N62" s="162"/>
      <c r="O62" s="162"/>
      <c r="P62" s="169"/>
    </row>
    <row r="63" spans="1:16" x14ac:dyDescent="0.25">
      <c r="A63" s="169"/>
      <c r="B63" s="169"/>
      <c r="C63" s="169"/>
      <c r="D63" s="169"/>
      <c r="E63" s="169"/>
      <c r="F63" s="169"/>
      <c r="G63" s="169"/>
      <c r="H63" s="162"/>
      <c r="I63" s="162"/>
      <c r="J63" s="162"/>
      <c r="K63" s="162"/>
      <c r="L63" s="162"/>
      <c r="M63" s="162"/>
      <c r="N63" s="162"/>
      <c r="O63" s="162"/>
      <c r="P63" s="169"/>
    </row>
    <row r="64" spans="1:16" x14ac:dyDescent="0.25">
      <c r="A64" s="169"/>
      <c r="B64" s="169"/>
      <c r="C64" s="169"/>
      <c r="D64" s="169"/>
      <c r="E64" s="169"/>
      <c r="F64" s="169"/>
      <c r="G64" s="169"/>
      <c r="H64" s="162"/>
      <c r="I64" s="162"/>
      <c r="J64" s="162"/>
      <c r="K64" s="162"/>
      <c r="L64" s="162"/>
      <c r="M64" s="162"/>
      <c r="N64" s="162"/>
      <c r="O64" s="162"/>
      <c r="P64" s="169"/>
    </row>
    <row r="65" spans="1:16" x14ac:dyDescent="0.25">
      <c r="A65" s="169"/>
      <c r="B65" s="169"/>
      <c r="C65" s="169"/>
      <c r="D65" s="169"/>
      <c r="E65" s="169"/>
      <c r="F65" s="169"/>
      <c r="G65" s="169"/>
      <c r="H65" s="162"/>
      <c r="I65" s="162"/>
      <c r="J65" s="162"/>
      <c r="K65" s="162"/>
      <c r="L65" s="162"/>
      <c r="M65" s="162"/>
      <c r="N65" s="162"/>
      <c r="O65" s="162"/>
      <c r="P65" s="169"/>
    </row>
    <row r="66" spans="1:16" x14ac:dyDescent="0.25">
      <c r="A66" s="169"/>
      <c r="B66" s="169"/>
      <c r="C66" s="169"/>
      <c r="D66" s="169"/>
      <c r="E66" s="169"/>
      <c r="F66" s="169"/>
      <c r="G66" s="169"/>
      <c r="H66" s="162"/>
      <c r="I66" s="162"/>
      <c r="J66" s="162"/>
      <c r="K66" s="162"/>
      <c r="L66" s="162"/>
      <c r="M66" s="162"/>
      <c r="N66" s="162"/>
      <c r="O66" s="162"/>
      <c r="P66" s="169"/>
    </row>
    <row r="67" spans="1:16" x14ac:dyDescent="0.25">
      <c r="A67" s="169"/>
      <c r="B67" s="169"/>
      <c r="C67" s="169"/>
      <c r="D67" s="169"/>
      <c r="E67" s="169"/>
      <c r="F67" s="169"/>
      <c r="G67" s="169"/>
      <c r="H67" s="162"/>
      <c r="I67" s="162"/>
      <c r="J67" s="162"/>
      <c r="K67" s="162"/>
      <c r="L67" s="162"/>
      <c r="M67" s="162"/>
      <c r="N67" s="162"/>
      <c r="O67" s="162"/>
      <c r="P67" s="169"/>
    </row>
    <row r="68" spans="1:16" x14ac:dyDescent="0.25">
      <c r="A68" s="169"/>
      <c r="B68" s="169"/>
      <c r="C68" s="169"/>
      <c r="D68" s="169"/>
      <c r="E68" s="169"/>
      <c r="F68" s="169"/>
      <c r="G68" s="169"/>
      <c r="H68" s="162"/>
      <c r="I68" s="162"/>
      <c r="J68" s="162"/>
      <c r="K68" s="162"/>
      <c r="L68" s="162"/>
      <c r="M68" s="162"/>
      <c r="N68" s="162"/>
      <c r="O68" s="162"/>
      <c r="P68" s="169"/>
    </row>
    <row r="69" spans="1:16" ht="15.75" customHeight="1" x14ac:dyDescent="0.25">
      <c r="A69" s="169"/>
      <c r="B69" s="169"/>
      <c r="C69" s="169"/>
      <c r="D69" s="169"/>
      <c r="E69" s="169"/>
      <c r="F69" s="169"/>
      <c r="G69" s="169"/>
      <c r="H69" s="162"/>
      <c r="I69" s="162"/>
      <c r="J69" s="162"/>
      <c r="K69" s="162"/>
      <c r="L69" s="162"/>
      <c r="M69" s="162"/>
      <c r="N69" s="162"/>
      <c r="O69" s="162"/>
      <c r="P69" s="169"/>
    </row>
    <row r="70" spans="1:16" ht="28.5" customHeight="1" x14ac:dyDescent="0.25">
      <c r="A70" s="49" t="s">
        <v>147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1"/>
    </row>
    <row r="71" spans="1:16" x14ac:dyDescent="0.25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</row>
    <row r="72" spans="1:16" x14ac:dyDescent="0.25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</row>
    <row r="73" spans="1:16" x14ac:dyDescent="0.25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</row>
    <row r="74" spans="1:16" x14ac:dyDescent="0.25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</row>
    <row r="75" spans="1:16" x14ac:dyDescent="0.25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</row>
    <row r="76" spans="1:16" x14ac:dyDescent="0.25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</row>
    <row r="77" spans="1:16" x14ac:dyDescent="0.25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</row>
    <row r="78" spans="1:16" x14ac:dyDescent="0.25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</row>
    <row r="79" spans="1:16" x14ac:dyDescent="0.25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</row>
    <row r="80" spans="1:16" x14ac:dyDescent="0.25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</row>
    <row r="81" spans="1:16" x14ac:dyDescent="0.25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</row>
    <row r="82" spans="1:16" x14ac:dyDescent="0.25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</row>
    <row r="83" spans="1:16" x14ac:dyDescent="0.25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</row>
    <row r="84" spans="1:16" x14ac:dyDescent="0.25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</row>
    <row r="85" spans="1:16" x14ac:dyDescent="0.25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</row>
    <row r="86" spans="1:16" ht="18.75" customHeight="1" x14ac:dyDescent="0.25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</row>
    <row r="87" spans="1:16" ht="28.5" customHeight="1" x14ac:dyDescent="0.25">
      <c r="A87" s="49" t="s">
        <v>200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1"/>
    </row>
    <row r="88" spans="1:16" x14ac:dyDescent="0.25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</row>
    <row r="89" spans="1:16" x14ac:dyDescent="0.25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</row>
    <row r="90" spans="1:16" x14ac:dyDescent="0.25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</row>
    <row r="91" spans="1:16" x14ac:dyDescent="0.25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</row>
    <row r="92" spans="1:16" x14ac:dyDescent="0.25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</row>
    <row r="93" spans="1:16" x14ac:dyDescent="0.25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</row>
    <row r="94" spans="1:16" x14ac:dyDescent="0.25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</row>
    <row r="95" spans="1:16" x14ac:dyDescent="0.25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</row>
    <row r="96" spans="1:16" x14ac:dyDescent="0.25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</row>
    <row r="97" spans="1:16" x14ac:dyDescent="0.25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</row>
    <row r="98" spans="1:16" x14ac:dyDescent="0.25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</row>
    <row r="99" spans="1:16" x14ac:dyDescent="0.25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</row>
    <row r="100" spans="1:16" x14ac:dyDescent="0.25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</row>
    <row r="101" spans="1:16" x14ac:dyDescent="0.25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</row>
    <row r="102" spans="1:16" x14ac:dyDescent="0.25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</row>
    <row r="103" spans="1:16" ht="28.5" customHeight="1" x14ac:dyDescent="0.25">
      <c r="A103" s="49" t="s">
        <v>148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1"/>
    </row>
    <row r="104" spans="1:16" x14ac:dyDescent="0.25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</row>
    <row r="105" spans="1:16" x14ac:dyDescent="0.25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</row>
    <row r="106" spans="1:16" x14ac:dyDescent="0.25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</row>
    <row r="107" spans="1:16" x14ac:dyDescent="0.25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</row>
    <row r="108" spans="1:16" x14ac:dyDescent="0.25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</row>
    <row r="109" spans="1:16" x14ac:dyDescent="0.25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</row>
    <row r="110" spans="1:16" x14ac:dyDescent="0.25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</row>
    <row r="111" spans="1:16" x14ac:dyDescent="0.25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</row>
    <row r="112" spans="1:16" x14ac:dyDescent="0.25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</row>
    <row r="113" spans="1:16" x14ac:dyDescent="0.25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</row>
    <row r="114" spans="1:16" x14ac:dyDescent="0.25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</row>
    <row r="115" spans="1:16" x14ac:dyDescent="0.25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</row>
    <row r="116" spans="1:16" x14ac:dyDescent="0.25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</row>
    <row r="117" spans="1:16" x14ac:dyDescent="0.25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</row>
    <row r="118" spans="1:16" x14ac:dyDescent="0.25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</row>
    <row r="119" spans="1:16" x14ac:dyDescent="0.25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</row>
    <row r="120" spans="1:16" ht="28.5" customHeight="1" x14ac:dyDescent="0.25">
      <c r="A120" s="49" t="s">
        <v>135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1"/>
    </row>
    <row r="121" spans="1:16" x14ac:dyDescent="0.25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</row>
    <row r="122" spans="1:16" x14ac:dyDescent="0.25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</row>
    <row r="123" spans="1:16" x14ac:dyDescent="0.25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</row>
    <row r="124" spans="1:16" x14ac:dyDescent="0.25">
      <c r="A124" s="169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9"/>
      <c r="N124" s="169"/>
      <c r="O124" s="169"/>
      <c r="P124" s="169"/>
    </row>
    <row r="125" spans="1:16" x14ac:dyDescent="0.25">
      <c r="A125" s="169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9"/>
      <c r="N125" s="169"/>
      <c r="O125" s="169"/>
      <c r="P125" s="169"/>
    </row>
    <row r="126" spans="1:16" x14ac:dyDescent="0.25">
      <c r="A126" s="169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9"/>
      <c r="N126" s="169"/>
      <c r="O126" s="169"/>
      <c r="P126" s="169"/>
    </row>
    <row r="127" spans="1:16" x14ac:dyDescent="0.25">
      <c r="A127" s="169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9"/>
      <c r="N127" s="169"/>
      <c r="O127" s="169"/>
      <c r="P127" s="169"/>
    </row>
    <row r="128" spans="1:16" x14ac:dyDescent="0.25">
      <c r="A128" s="169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9"/>
      <c r="N128" s="169"/>
      <c r="O128" s="169"/>
      <c r="P128" s="169"/>
    </row>
    <row r="129" spans="1:16" x14ac:dyDescent="0.25">
      <c r="A129" s="169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9"/>
      <c r="N129" s="169"/>
      <c r="O129" s="169"/>
      <c r="P129" s="169"/>
    </row>
    <row r="130" spans="1:16" x14ac:dyDescent="0.25">
      <c r="A130" s="169"/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9"/>
      <c r="N130" s="169"/>
      <c r="O130" s="169"/>
      <c r="P130" s="169"/>
    </row>
    <row r="131" spans="1:16" x14ac:dyDescent="0.25">
      <c r="A131" s="169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9"/>
      <c r="N131" s="169"/>
      <c r="O131" s="169"/>
      <c r="P131" s="169"/>
    </row>
    <row r="132" spans="1:16" x14ac:dyDescent="0.25">
      <c r="A132" s="169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9"/>
      <c r="N132" s="169"/>
      <c r="O132" s="169"/>
      <c r="P132" s="169"/>
    </row>
    <row r="133" spans="1:16" x14ac:dyDescent="0.25">
      <c r="A133" s="169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9"/>
      <c r="N133" s="169"/>
      <c r="O133" s="169"/>
      <c r="P133" s="169"/>
    </row>
    <row r="134" spans="1:16" x14ac:dyDescent="0.25">
      <c r="A134" s="169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9"/>
      <c r="N134" s="169"/>
      <c r="O134" s="169"/>
      <c r="P134" s="169"/>
    </row>
    <row r="135" spans="1:16" x14ac:dyDescent="0.25">
      <c r="A135" s="169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9"/>
      <c r="N135" s="169"/>
      <c r="O135" s="169"/>
      <c r="P135" s="169"/>
    </row>
    <row r="136" spans="1:16" ht="28.5" customHeight="1" x14ac:dyDescent="0.25">
      <c r="A136" s="56" t="s">
        <v>183</v>
      </c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8"/>
    </row>
    <row r="137" spans="1:16" x14ac:dyDescent="0.25">
      <c r="A137" s="169"/>
      <c r="B137" s="173" t="s">
        <v>167</v>
      </c>
      <c r="C137" s="169"/>
      <c r="D137" s="169"/>
      <c r="E137" s="169"/>
      <c r="F137" s="169"/>
      <c r="G137" s="169"/>
      <c r="H137" s="169"/>
      <c r="I137" s="169"/>
      <c r="J137" s="173" t="s">
        <v>167</v>
      </c>
      <c r="K137" s="169"/>
      <c r="L137" s="169"/>
      <c r="M137" s="169"/>
      <c r="N137" s="169"/>
      <c r="O137" s="169"/>
      <c r="P137" s="169"/>
    </row>
    <row r="138" spans="1:16" x14ac:dyDescent="0.25">
      <c r="A138" s="169"/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</row>
    <row r="139" spans="1:16" x14ac:dyDescent="0.25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</row>
    <row r="140" spans="1:16" x14ac:dyDescent="0.25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</row>
    <row r="141" spans="1:16" x14ac:dyDescent="0.25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</row>
    <row r="142" spans="1:16" x14ac:dyDescent="0.25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</row>
    <row r="143" spans="1:16" x14ac:dyDescent="0.25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</row>
    <row r="144" spans="1:16" x14ac:dyDescent="0.25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</row>
    <row r="145" spans="1:16" x14ac:dyDescent="0.25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</row>
    <row r="146" spans="1:16" x14ac:dyDescent="0.25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</row>
    <row r="147" spans="1:16" x14ac:dyDescent="0.25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</row>
    <row r="148" spans="1:16" x14ac:dyDescent="0.25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</row>
    <row r="149" spans="1:16" x14ac:dyDescent="0.25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</row>
    <row r="150" spans="1:16" x14ac:dyDescent="0.25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</row>
    <row r="151" spans="1:16" x14ac:dyDescent="0.25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</row>
    <row r="152" spans="1:16" x14ac:dyDescent="0.25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</row>
    <row r="153" spans="1:16" ht="28.5" customHeight="1" x14ac:dyDescent="0.25">
      <c r="A153" s="56" t="s">
        <v>184</v>
      </c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8"/>
    </row>
    <row r="154" spans="1:16" x14ac:dyDescent="0.25">
      <c r="A154" s="169"/>
      <c r="B154" s="173" t="s">
        <v>168</v>
      </c>
      <c r="C154" s="169"/>
      <c r="D154" s="169"/>
      <c r="E154" s="169"/>
      <c r="F154" s="169"/>
      <c r="G154" s="169"/>
      <c r="H154" s="169"/>
      <c r="I154" s="169"/>
      <c r="J154" s="173" t="s">
        <v>168</v>
      </c>
      <c r="K154" s="169"/>
      <c r="L154" s="169"/>
      <c r="M154" s="169"/>
      <c r="N154" s="169"/>
      <c r="O154" s="169"/>
      <c r="P154" s="169"/>
    </row>
    <row r="155" spans="1:16" x14ac:dyDescent="0.25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</row>
    <row r="156" spans="1:16" x14ac:dyDescent="0.25">
      <c r="A156" s="169"/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</row>
    <row r="157" spans="1:16" x14ac:dyDescent="0.25">
      <c r="A157" s="169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9"/>
      <c r="N157" s="169"/>
      <c r="O157" s="169"/>
      <c r="P157" s="169"/>
    </row>
    <row r="158" spans="1:16" x14ac:dyDescent="0.25">
      <c r="A158" s="169"/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9"/>
      <c r="N158" s="169"/>
      <c r="O158" s="169"/>
      <c r="P158" s="169"/>
    </row>
    <row r="159" spans="1:16" x14ac:dyDescent="0.25">
      <c r="A159" s="169"/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9"/>
      <c r="N159" s="169"/>
      <c r="O159" s="169"/>
      <c r="P159" s="169"/>
    </row>
    <row r="160" spans="1:16" x14ac:dyDescent="0.25">
      <c r="A160" s="169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9"/>
      <c r="N160" s="169"/>
      <c r="O160" s="169"/>
      <c r="P160" s="169"/>
    </row>
    <row r="161" spans="1:16" x14ac:dyDescent="0.25">
      <c r="A161" s="169"/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9"/>
      <c r="N161" s="169"/>
      <c r="O161" s="169"/>
      <c r="P161" s="169"/>
    </row>
    <row r="162" spans="1:16" x14ac:dyDescent="0.25">
      <c r="A162" s="169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9"/>
      <c r="N162" s="169"/>
      <c r="O162" s="169"/>
      <c r="P162" s="169"/>
    </row>
    <row r="163" spans="1:16" x14ac:dyDescent="0.25">
      <c r="A163" s="169"/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9"/>
      <c r="N163" s="169"/>
      <c r="O163" s="169"/>
      <c r="P163" s="169"/>
    </row>
    <row r="164" spans="1:16" x14ac:dyDescent="0.25">
      <c r="A164" s="169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9"/>
      <c r="N164" s="169"/>
      <c r="O164" s="169"/>
      <c r="P164" s="169"/>
    </row>
    <row r="165" spans="1:16" x14ac:dyDescent="0.25">
      <c r="A165" s="169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9"/>
      <c r="N165" s="169"/>
      <c r="O165" s="169"/>
      <c r="P165" s="169"/>
    </row>
    <row r="166" spans="1:16" x14ac:dyDescent="0.25">
      <c r="A166" s="169"/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9"/>
      <c r="N166" s="169"/>
      <c r="O166" s="169"/>
      <c r="P166" s="169"/>
    </row>
    <row r="167" spans="1:16" x14ac:dyDescent="0.25">
      <c r="A167" s="169"/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9"/>
      <c r="N167" s="169"/>
      <c r="O167" s="169"/>
      <c r="P167" s="169"/>
    </row>
    <row r="168" spans="1:16" x14ac:dyDescent="0.25">
      <c r="A168" s="169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9"/>
      <c r="N168" s="169"/>
      <c r="O168" s="169"/>
      <c r="P168" s="169"/>
    </row>
  </sheetData>
  <sheetProtection sheet="1" objects="1" scenarios="1"/>
  <protectedRanges>
    <protectedRange sqref="E3:I3" name="範囲1"/>
  </protectedRanges>
  <mergeCells count="3">
    <mergeCell ref="H3:I3"/>
    <mergeCell ref="E3:F3"/>
    <mergeCell ref="E2:I2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horizontalDpi="300" verticalDpi="300" r:id="rId1"/>
  <headerFooter>
    <oddFooter>&amp;C&amp;P / &amp;N</oddFooter>
  </headerFooter>
  <rowBreaks count="1" manualBreakCount="1">
    <brk id="69" max="14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総人口!$A$18:$A$48</xm:f>
          </x14:formula1>
          <xm:sqref>H3:I3 E3:F3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>
    <tabColor rgb="FFFF9999"/>
  </sheetPr>
  <dimension ref="A1:P11"/>
  <sheetViews>
    <sheetView showGridLines="0" zoomScale="85" zoomScaleNormal="85" workbookViewId="0">
      <selection activeCell="M25" sqref="M25"/>
    </sheetView>
  </sheetViews>
  <sheetFormatPr defaultRowHeight="13.5" x14ac:dyDescent="0.15"/>
  <cols>
    <col min="1" max="1" width="23.875" style="73" bestFit="1" customWidth="1"/>
    <col min="2" max="11" width="10" style="73" customWidth="1"/>
    <col min="12" max="16384" width="9" style="73"/>
  </cols>
  <sheetData>
    <row r="1" spans="1:16" x14ac:dyDescent="0.15">
      <c r="A1" s="73" t="str">
        <f>比べてみようシート!E3</f>
        <v>和歌山市</v>
      </c>
      <c r="B1" s="38">
        <v>1980</v>
      </c>
      <c r="C1" s="38">
        <v>1985</v>
      </c>
      <c r="D1" s="38">
        <v>1990</v>
      </c>
      <c r="E1" s="38">
        <v>1995</v>
      </c>
      <c r="F1" s="38">
        <v>2000</v>
      </c>
      <c r="G1" s="38">
        <v>2005</v>
      </c>
      <c r="H1" s="38">
        <v>2010</v>
      </c>
      <c r="I1" s="38">
        <v>2015</v>
      </c>
      <c r="J1" s="38">
        <v>2020</v>
      </c>
      <c r="K1" s="38">
        <v>2025</v>
      </c>
      <c r="L1" s="38">
        <v>2030</v>
      </c>
      <c r="M1" s="38">
        <v>2035</v>
      </c>
      <c r="N1" s="38">
        <v>2040</v>
      </c>
      <c r="O1" s="38">
        <v>2045</v>
      </c>
      <c r="P1" s="38">
        <v>2050</v>
      </c>
    </row>
    <row r="2" spans="1:16" x14ac:dyDescent="0.15">
      <c r="A2" s="81" t="s">
        <v>45</v>
      </c>
      <c r="B2" s="82">
        <f>VLOOKUP($A$1,年齢三区分データ!$A$3:$I$97,B$11,FALSE)</f>
        <v>93982</v>
      </c>
      <c r="C2" s="82">
        <f>VLOOKUP($A$1,年齢三区分データ!$A$3:$I$97,C$11,FALSE)</f>
        <v>84472</v>
      </c>
      <c r="D2" s="82">
        <f>VLOOKUP($A$1,年齢三区分データ!$A$3:$I$97,D$11,FALSE)</f>
        <v>70020</v>
      </c>
      <c r="E2" s="82">
        <f>VLOOKUP($A$1,年齢三区分データ!$A$3:$I$97,E$11,FALSE)</f>
        <v>61870</v>
      </c>
      <c r="F2" s="82">
        <f>VLOOKUP($A$1,年齢三区分データ!$A$3:$I$97,F$11,FALSE)</f>
        <v>55790</v>
      </c>
      <c r="G2" s="82">
        <f>VLOOKUP($A$1,年齢三区分データ!$A$3:$I$97,G$11,FALSE)</f>
        <v>50646</v>
      </c>
      <c r="H2" s="82">
        <f>VLOOKUP($A$1,年齢三区分データ!$A$3:$I$97,H$11,FALSE)</f>
        <v>46739</v>
      </c>
      <c r="I2" s="82">
        <f>VLOOKUP($A$1,年齢三区分データ!$A$3:$I$97,I$11,FALSE)</f>
        <v>44519</v>
      </c>
      <c r="J2" s="82">
        <f>VLOOKUP($A$1,年齢三区分データ!$A$3:$J$97,J$11,FALSE)</f>
        <v>42340</v>
      </c>
      <c r="K2" s="82">
        <f>VLOOKUP($A$1,将来推計人口!$A$36:$G$66,K$11,FALSE)</f>
        <v>39224</v>
      </c>
      <c r="L2" s="82">
        <f>VLOOKUP($A$1,将来推計人口!$A$36:$G$66,L$11,FALSE)</f>
        <v>35952</v>
      </c>
      <c r="M2" s="82">
        <f>VLOOKUP($A$1,将来推計人口!$A$36:$G$66,M$11,FALSE)</f>
        <v>33667</v>
      </c>
      <c r="N2" s="82">
        <f>VLOOKUP($A$1,将来推計人口!$A$36:$G$66,N$11,FALSE)</f>
        <v>32438</v>
      </c>
      <c r="O2" s="82">
        <f>VLOOKUP($A$1,将来推計人口!$A$36:$G$66,O$11,FALSE)</f>
        <v>30948</v>
      </c>
      <c r="P2" s="82">
        <f>VLOOKUP($A$1,将来推計人口!$A$36:$H$66,P$11,FALSE)</f>
        <v>29016</v>
      </c>
    </row>
    <row r="3" spans="1:16" x14ac:dyDescent="0.15">
      <c r="A3" s="81" t="s">
        <v>46</v>
      </c>
      <c r="B3" s="82">
        <f>VLOOKUP($A$1,年齢三区分データ!$A$35:$I$97,B$11,FALSE)</f>
        <v>268878</v>
      </c>
      <c r="C3" s="82">
        <f>VLOOKUP($A$1,年齢三区分データ!$A$35:$I$97,C$11,FALSE)</f>
        <v>274083</v>
      </c>
      <c r="D3" s="82">
        <f>VLOOKUP($A$1,年齢三区分データ!$A$35:$I$97,D$11,FALSE)</f>
        <v>276361</v>
      </c>
      <c r="E3" s="82">
        <f>VLOOKUP($A$1,年齢三区分データ!$A$35:$I$97,E$11,FALSE)</f>
        <v>271973</v>
      </c>
      <c r="F3" s="82">
        <f>VLOOKUP($A$1,年齢三区分データ!$A$35:$I$97,F$11,FALSE)</f>
        <v>258783</v>
      </c>
      <c r="G3" s="82">
        <f>VLOOKUP($A$1,年齢三区分データ!$A$35:$I$97,G$11,FALSE)</f>
        <v>241442</v>
      </c>
      <c r="H3" s="82">
        <f>VLOOKUP($A$1,年齢三区分データ!$A$35:$I$97,H$11,FALSE)</f>
        <v>224708</v>
      </c>
      <c r="I3" s="82">
        <f>VLOOKUP($A$1,年齢三区分データ!$A$35:$I$97,I$11,FALSE)</f>
        <v>211753</v>
      </c>
      <c r="J3" s="82">
        <f>VLOOKUP($A$1,年齢三区分データ!$A$35:$J$97,J$11,FALSE)</f>
        <v>201722</v>
      </c>
      <c r="K3" s="82">
        <f>VLOOKUP($A$1,将来推計人口!$A$68:$G$98,K$11,FALSE)</f>
        <v>196855</v>
      </c>
      <c r="L3" s="82">
        <f>VLOOKUP($A$1,将来推計人口!$A$68:$G$98,L$11,FALSE)</f>
        <v>188087</v>
      </c>
      <c r="M3" s="82">
        <f>VLOOKUP($A$1,将来推計人口!$A$68:$G$98,M$11,FALSE)</f>
        <v>176879</v>
      </c>
      <c r="N3" s="82">
        <f>VLOOKUP($A$1,将来推計人口!$A$68:$G$98,N$11,FALSE)</f>
        <v>161385</v>
      </c>
      <c r="O3" s="82">
        <f>VLOOKUP($A$1,将来推計人口!$A$68:$G$98,O$11,FALSE)</f>
        <v>151149</v>
      </c>
      <c r="P3" s="82">
        <f>VLOOKUP($A$1,将来推計人口!$A$68:$H$98,P$11,FALSE)</f>
        <v>142792</v>
      </c>
    </row>
    <row r="4" spans="1:16" x14ac:dyDescent="0.15">
      <c r="A4" s="81" t="s">
        <v>47</v>
      </c>
      <c r="B4" s="82">
        <f>VLOOKUP($A$1,年齢三区分データ!$A$67:$I$97,B$11,FALSE)</f>
        <v>37635</v>
      </c>
      <c r="C4" s="82">
        <f>VLOOKUP($A$1,年齢三区分データ!$A$67:$I$97,C$11,FALSE)</f>
        <v>42764</v>
      </c>
      <c r="D4" s="82">
        <f>VLOOKUP($A$1,年齢三区分データ!$A$67:$I$97,D$11,FALSE)</f>
        <v>49640</v>
      </c>
      <c r="E4" s="82">
        <f>VLOOKUP($A$1,年齢三区分データ!$A$67:$I$97,E$11,FALSE)</f>
        <v>59995</v>
      </c>
      <c r="F4" s="82">
        <f>VLOOKUP($A$1,年齢三区分データ!$A$67:$I$97,F$11,FALSE)</f>
        <v>71924</v>
      </c>
      <c r="G4" s="82">
        <f>VLOOKUP($A$1,年齢三区分データ!$A$67:$I$97,G$11,FALSE)</f>
        <v>82838</v>
      </c>
      <c r="H4" s="82">
        <f>VLOOKUP($A$1,年齢三区分データ!$A$67:$I$97,H$11,FALSE)</f>
        <v>94130</v>
      </c>
      <c r="I4" s="82">
        <f>VLOOKUP($A$1,年齢三区分データ!$A$67:$I$97,I$11,FALSE)</f>
        <v>105954</v>
      </c>
      <c r="J4" s="82">
        <f>VLOOKUP($A$1,年齢三区分データ!$A$67:$J$97,J$11,FALSE)</f>
        <v>109950</v>
      </c>
      <c r="K4" s="82">
        <f>VLOOKUP($A$1,将来推計人口!$A$100:$G$130,K$11,FALSE)</f>
        <v>110170</v>
      </c>
      <c r="L4" s="82">
        <f>VLOOKUP($A$1,将来推計人口!$A$100:$G$130,L$11,FALSE)</f>
        <v>109815</v>
      </c>
      <c r="M4" s="82">
        <f>VLOOKUP($A$1,将来推計人口!$A$100:$G$130,M$11,FALSE)</f>
        <v>110099</v>
      </c>
      <c r="N4" s="82">
        <f>VLOOKUP($A$1,将来推計人口!$A$100:$G$130,N$11,FALSE)</f>
        <v>113223</v>
      </c>
      <c r="O4" s="82">
        <f>VLOOKUP($A$1,将来推計人口!$A$100:$G$130,O$11,FALSE)</f>
        <v>111369</v>
      </c>
      <c r="P4" s="82">
        <f>VLOOKUP($A$1,将来推計人口!$A$100:$H$130,P$11,FALSE)</f>
        <v>108419</v>
      </c>
    </row>
    <row r="6" spans="1:16" x14ac:dyDescent="0.15">
      <c r="A6" s="73" t="str">
        <f>比べてみようシート!$H$3</f>
        <v>日高町</v>
      </c>
      <c r="B6" s="140">
        <f>B1</f>
        <v>1980</v>
      </c>
      <c r="C6" s="140">
        <f t="shared" ref="C6:P6" si="0">C1</f>
        <v>1985</v>
      </c>
      <c r="D6" s="140">
        <f t="shared" si="0"/>
        <v>1990</v>
      </c>
      <c r="E6" s="140">
        <f t="shared" si="0"/>
        <v>1995</v>
      </c>
      <c r="F6" s="140">
        <f t="shared" si="0"/>
        <v>2000</v>
      </c>
      <c r="G6" s="140">
        <f t="shared" si="0"/>
        <v>2005</v>
      </c>
      <c r="H6" s="140">
        <f t="shared" si="0"/>
        <v>2010</v>
      </c>
      <c r="I6" s="140">
        <f t="shared" si="0"/>
        <v>2015</v>
      </c>
      <c r="J6" s="140">
        <f t="shared" si="0"/>
        <v>2020</v>
      </c>
      <c r="K6" s="140">
        <f t="shared" si="0"/>
        <v>2025</v>
      </c>
      <c r="L6" s="140">
        <f t="shared" si="0"/>
        <v>2030</v>
      </c>
      <c r="M6" s="140">
        <f t="shared" si="0"/>
        <v>2035</v>
      </c>
      <c r="N6" s="140">
        <f t="shared" si="0"/>
        <v>2040</v>
      </c>
      <c r="O6" s="140">
        <f t="shared" si="0"/>
        <v>2045</v>
      </c>
      <c r="P6" s="140">
        <f t="shared" si="0"/>
        <v>2050</v>
      </c>
    </row>
    <row r="7" spans="1:16" x14ac:dyDescent="0.15">
      <c r="A7" s="81" t="s">
        <v>45</v>
      </c>
      <c r="B7" s="82">
        <f>VLOOKUP($A$6,年齢三区分データ!$A$3:$I$97,B$11,FALSE)</f>
        <v>1421</v>
      </c>
      <c r="C7" s="82">
        <f>VLOOKUP($A$6,年齢三区分データ!$A$3:$I$97,C$11,FALSE)</f>
        <v>1318</v>
      </c>
      <c r="D7" s="82">
        <f>VLOOKUP($A$6,年齢三区分データ!$A$3:$I$97,D$11,FALSE)</f>
        <v>1202</v>
      </c>
      <c r="E7" s="82">
        <f>VLOOKUP($A$6,年齢三区分データ!$A$3:$I$97,E$11,FALSE)</f>
        <v>1138</v>
      </c>
      <c r="F7" s="82">
        <f>VLOOKUP($A$6,年齢三区分データ!$A$3:$I$97,F$11,FALSE)</f>
        <v>1185</v>
      </c>
      <c r="G7" s="82">
        <f>VLOOKUP($A$6,年齢三区分データ!$A$3:$I$97,G$11,FALSE)</f>
        <v>1165</v>
      </c>
      <c r="H7" s="82">
        <f>VLOOKUP($A$6,年齢三区分データ!$A$3:$I$97,H$11,FALSE)</f>
        <v>1186</v>
      </c>
      <c r="I7" s="82">
        <f>VLOOKUP($A$6,年齢三区分データ!$A$3:$I$97,I$11,FALSE)</f>
        <v>1194</v>
      </c>
      <c r="J7" s="82">
        <f>VLOOKUP($A$6,年齢三区分データ!$A$3:$J$97,J$11,FALSE)</f>
        <v>1197</v>
      </c>
      <c r="K7" s="82">
        <f>VLOOKUP($A$6,将来推計人口!$A$36:$G$66,K$11,FALSE)</f>
        <v>1169</v>
      </c>
      <c r="L7" s="82">
        <f>VLOOKUP($A$6,将来推計人口!$A$36:$G$66,L$11,FALSE)</f>
        <v>1095</v>
      </c>
      <c r="M7" s="82">
        <f>VLOOKUP($A$6,将来推計人口!$A$36:$G$66,M$11,FALSE)</f>
        <v>1026</v>
      </c>
      <c r="N7" s="82">
        <f>VLOOKUP($A$6,将来推計人口!$A$36:$G$66,N$11,FALSE)</f>
        <v>994</v>
      </c>
      <c r="O7" s="82">
        <f>VLOOKUP($A$6,将来推計人口!$A$36:$G$66,O$11,FALSE)</f>
        <v>965</v>
      </c>
      <c r="P7" s="82">
        <f>VLOOKUP($A$6,将来推計人口!$A$36:$H$66,P$11,FALSE)</f>
        <v>911</v>
      </c>
    </row>
    <row r="8" spans="1:16" x14ac:dyDescent="0.15">
      <c r="A8" s="81" t="s">
        <v>46</v>
      </c>
      <c r="B8" s="82">
        <f>VLOOKUP($A$6,年齢三区分データ!$A$35:$I$97,B$11,FALSE)</f>
        <v>4403</v>
      </c>
      <c r="C8" s="82">
        <f>VLOOKUP($A$6,年齢三区分データ!$A$35:$I$97,C$11,FALSE)</f>
        <v>4403</v>
      </c>
      <c r="D8" s="82">
        <f>VLOOKUP($A$6,年齢三区分データ!$A$35:$I$97,D$11,FALSE)</f>
        <v>4267</v>
      </c>
      <c r="E8" s="82">
        <f>VLOOKUP($A$6,年齢三区分データ!$A$35:$I$97,E$11,FALSE)</f>
        <v>4202</v>
      </c>
      <c r="F8" s="82">
        <f>VLOOKUP($A$6,年齢三区分データ!$A$35:$I$97,F$11,FALSE)</f>
        <v>4189</v>
      </c>
      <c r="G8" s="82">
        <f>VLOOKUP($A$6,年齢三区分データ!$A$35:$I$97,G$11,FALSE)</f>
        <v>4224</v>
      </c>
      <c r="H8" s="82">
        <f>VLOOKUP($A$6,年齢三区分データ!$A$35:$I$97,H$11,FALSE)</f>
        <v>4148</v>
      </c>
      <c r="I8" s="82">
        <f>VLOOKUP($A$6,年齢三区分データ!$A$35:$I$97,I$11,FALSE)</f>
        <v>4196</v>
      </c>
      <c r="J8" s="82">
        <f>VLOOKUP($A$6,年齢三区分データ!$A$35:$J$97,J$11,FALSE)</f>
        <v>4135</v>
      </c>
      <c r="K8" s="82">
        <f>VLOOKUP($A$6,将来推計人口!$A$68:$G$98,K$11,FALSE)</f>
        <v>4110</v>
      </c>
      <c r="L8" s="82">
        <f>VLOOKUP($A$6,将来推計人口!$A$68:$G$98,L$11,FALSE)</f>
        <v>4120</v>
      </c>
      <c r="M8" s="82">
        <f>VLOOKUP($A$6,将来推計人口!$A$68:$G$98,M$11,FALSE)</f>
        <v>4002</v>
      </c>
      <c r="N8" s="82">
        <f>VLOOKUP($A$6,将来推計人口!$A$68:$G$98,N$11,FALSE)</f>
        <v>3805</v>
      </c>
      <c r="O8" s="82">
        <f>VLOOKUP($A$6,将来推計人口!$A$68:$G$98,O$11,FALSE)</f>
        <v>3594</v>
      </c>
      <c r="P8" s="82">
        <f>VLOOKUP($A$6,将来推計人口!$A$68:$H$98,P$11,FALSE)</f>
        <v>3386</v>
      </c>
    </row>
    <row r="9" spans="1:16" x14ac:dyDescent="0.15">
      <c r="A9" s="81" t="s">
        <v>47</v>
      </c>
      <c r="B9" s="82">
        <f>VLOOKUP($A$6,年齢三区分データ!$A$67:$I$97,B$11,FALSE)</f>
        <v>1149</v>
      </c>
      <c r="C9" s="82">
        <f>VLOOKUP($A$6,年齢三区分データ!$A$67:$I$97,C$11,FALSE)</f>
        <v>1254</v>
      </c>
      <c r="D9" s="82">
        <f>VLOOKUP($A$6,年齢三区分データ!$A$67:$I$97,D$11,FALSE)</f>
        <v>1393</v>
      </c>
      <c r="E9" s="82">
        <f>VLOOKUP($A$6,年齢三区分データ!$A$67:$I$97,E$11,FALSE)</f>
        <v>1586</v>
      </c>
      <c r="F9" s="82">
        <f>VLOOKUP($A$6,年齢三区分データ!$A$67:$I$97,F$11,FALSE)</f>
        <v>1774</v>
      </c>
      <c r="G9" s="82">
        <f>VLOOKUP($A$6,年齢三区分データ!$A$67:$I$97,G$11,FALSE)</f>
        <v>1955</v>
      </c>
      <c r="H9" s="82">
        <f>VLOOKUP($A$6,年齢三区分データ!$A$67:$I$97,H$11,FALSE)</f>
        <v>2063</v>
      </c>
      <c r="I9" s="82">
        <f>VLOOKUP($A$6,年齢三区分データ!$A$67:$I$97,I$11,FALSE)</f>
        <v>2248</v>
      </c>
      <c r="J9" s="82">
        <f>VLOOKUP($A$6,年齢三区分データ!$A$67:$J$97,J$11,FALSE)</f>
        <v>2317</v>
      </c>
      <c r="K9" s="82">
        <f>VLOOKUP($A$6,将来推計人口!$A$100:$G$130,K$11,FALSE)</f>
        <v>2326</v>
      </c>
      <c r="L9" s="82">
        <f>VLOOKUP($A$6,将来推計人口!$A$100:$G$130,L$11,FALSE)</f>
        <v>2300</v>
      </c>
      <c r="M9" s="82">
        <f>VLOOKUP($A$6,将来推計人口!$A$100:$G$130,M$11,FALSE)</f>
        <v>2380</v>
      </c>
      <c r="N9" s="82">
        <f>VLOOKUP($A$6,将来推計人口!$A$100:$G$130,N$11,FALSE)</f>
        <v>2461</v>
      </c>
      <c r="O9" s="82">
        <f>VLOOKUP($A$6,将来推計人口!$A$100:$G$130,O$11,FALSE)</f>
        <v>2532</v>
      </c>
      <c r="P9" s="82">
        <f>VLOOKUP($A$6,将来推計人口!$A$100:$H$130,P$11,FALSE)</f>
        <v>2584</v>
      </c>
    </row>
    <row r="11" spans="1:16" ht="14.25" x14ac:dyDescent="0.2">
      <c r="B11" s="148">
        <v>2</v>
      </c>
      <c r="C11" s="148">
        <v>3</v>
      </c>
      <c r="D11" s="148">
        <v>4</v>
      </c>
      <c r="E11" s="148">
        <v>5</v>
      </c>
      <c r="F11" s="148">
        <v>6</v>
      </c>
      <c r="G11" s="148">
        <v>7</v>
      </c>
      <c r="H11" s="148">
        <v>8</v>
      </c>
      <c r="I11" s="148">
        <v>9</v>
      </c>
      <c r="J11" s="148">
        <v>10</v>
      </c>
      <c r="K11" s="148">
        <v>3</v>
      </c>
      <c r="L11" s="148">
        <v>4</v>
      </c>
      <c r="M11" s="148">
        <v>5</v>
      </c>
      <c r="N11" s="148">
        <v>6</v>
      </c>
      <c r="O11" s="148">
        <v>7</v>
      </c>
      <c r="P11" s="148">
        <v>8</v>
      </c>
    </row>
  </sheetData>
  <phoneticPr fontId="7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92D050"/>
  </sheetPr>
  <dimension ref="A1:L130"/>
  <sheetViews>
    <sheetView workbookViewId="0">
      <pane xSplit="1" ySplit="3" topLeftCell="B94" activePane="bottomRight" state="frozen"/>
      <selection activeCell="M25" sqref="M25"/>
      <selection pane="topRight" activeCell="M25" sqref="M25"/>
      <selection pane="bottomLeft" activeCell="M25" sqref="M25"/>
      <selection pane="bottomRight" activeCell="M25" sqref="M25"/>
    </sheetView>
  </sheetViews>
  <sheetFormatPr defaultRowHeight="13.5" x14ac:dyDescent="0.15"/>
  <cols>
    <col min="1" max="1" width="11" bestFit="1" customWidth="1"/>
  </cols>
  <sheetData>
    <row r="1" spans="1:12" x14ac:dyDescent="0.1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L1" t="s">
        <v>174</v>
      </c>
    </row>
    <row r="2" spans="1:12" x14ac:dyDescent="0.15">
      <c r="A2" t="s">
        <v>110</v>
      </c>
      <c r="L2" t="s">
        <v>175</v>
      </c>
    </row>
    <row r="3" spans="1:12" x14ac:dyDescent="0.15">
      <c r="A3" s="43"/>
      <c r="B3" s="43" t="s">
        <v>103</v>
      </c>
      <c r="C3" t="s">
        <v>104</v>
      </c>
      <c r="D3" s="43" t="s">
        <v>105</v>
      </c>
      <c r="E3" t="s">
        <v>106</v>
      </c>
      <c r="F3" s="43" t="s">
        <v>107</v>
      </c>
      <c r="G3" t="s">
        <v>108</v>
      </c>
      <c r="H3" s="43" t="s">
        <v>173</v>
      </c>
    </row>
    <row r="4" spans="1:12" x14ac:dyDescent="0.15">
      <c r="A4" s="44" t="s">
        <v>109</v>
      </c>
      <c r="B4" s="44"/>
      <c r="C4" s="175">
        <v>875458</v>
      </c>
      <c r="D4" s="175">
        <v>827214</v>
      </c>
      <c r="E4" s="175">
        <v>777790</v>
      </c>
      <c r="F4" s="175">
        <v>728026</v>
      </c>
      <c r="G4" s="175">
        <v>679003</v>
      </c>
      <c r="H4" s="175">
        <v>631619</v>
      </c>
    </row>
    <row r="5" spans="1:12" x14ac:dyDescent="0.15">
      <c r="A5" s="44" t="s">
        <v>26</v>
      </c>
      <c r="B5" s="44"/>
      <c r="C5" s="175">
        <v>346249</v>
      </c>
      <c r="D5" s="175">
        <v>333854</v>
      </c>
      <c r="E5" s="175">
        <v>320645</v>
      </c>
      <c r="F5" s="175">
        <v>307046</v>
      </c>
      <c r="G5" s="175">
        <v>293466</v>
      </c>
      <c r="H5" s="175">
        <v>280227</v>
      </c>
    </row>
    <row r="6" spans="1:12" x14ac:dyDescent="0.15">
      <c r="A6" s="44" t="s">
        <v>25</v>
      </c>
      <c r="B6" s="44"/>
      <c r="C6" s="175">
        <v>44535</v>
      </c>
      <c r="D6" s="175">
        <v>41022</v>
      </c>
      <c r="E6" s="175">
        <v>37530</v>
      </c>
      <c r="F6" s="175">
        <v>34160</v>
      </c>
      <c r="G6" s="175">
        <v>31001</v>
      </c>
      <c r="H6" s="175">
        <v>28027</v>
      </c>
    </row>
    <row r="7" spans="1:12" x14ac:dyDescent="0.15">
      <c r="A7" s="44" t="s">
        <v>24</v>
      </c>
      <c r="B7" s="44"/>
      <c r="C7" s="175">
        <v>57104</v>
      </c>
      <c r="D7" s="175">
        <v>53387</v>
      </c>
      <c r="E7" s="175">
        <v>49480</v>
      </c>
      <c r="F7" s="175">
        <v>45468</v>
      </c>
      <c r="G7" s="175">
        <v>41452</v>
      </c>
      <c r="H7" s="175">
        <v>37636</v>
      </c>
    </row>
    <row r="8" spans="1:12" x14ac:dyDescent="0.15">
      <c r="A8" s="44" t="s">
        <v>23</v>
      </c>
      <c r="B8" s="44"/>
      <c r="C8" s="175">
        <v>24520</v>
      </c>
      <c r="D8" s="175">
        <v>22437</v>
      </c>
      <c r="E8" s="175">
        <v>20373</v>
      </c>
      <c r="F8" s="175">
        <v>18356</v>
      </c>
      <c r="G8" s="175">
        <v>16425</v>
      </c>
      <c r="H8" s="175">
        <v>14597</v>
      </c>
    </row>
    <row r="9" spans="1:12" x14ac:dyDescent="0.15">
      <c r="A9" s="44" t="s">
        <v>22</v>
      </c>
      <c r="B9" s="44"/>
      <c r="C9" s="175">
        <v>21885</v>
      </c>
      <c r="D9" s="175">
        <v>20516</v>
      </c>
      <c r="E9" s="175">
        <v>19097</v>
      </c>
      <c r="F9" s="175">
        <v>17707</v>
      </c>
      <c r="G9" s="175">
        <v>16341</v>
      </c>
      <c r="H9" s="175">
        <v>14966</v>
      </c>
    </row>
    <row r="10" spans="1:12" x14ac:dyDescent="0.15">
      <c r="A10" s="44" t="s">
        <v>21</v>
      </c>
      <c r="B10" s="44"/>
      <c r="C10" s="175">
        <v>64651</v>
      </c>
      <c r="D10" s="175">
        <v>59951</v>
      </c>
      <c r="E10" s="175">
        <v>55365</v>
      </c>
      <c r="F10" s="175">
        <v>50906</v>
      </c>
      <c r="G10" s="175">
        <v>46553</v>
      </c>
      <c r="H10" s="175">
        <v>42309</v>
      </c>
    </row>
    <row r="11" spans="1:12" x14ac:dyDescent="0.15">
      <c r="A11" s="44" t="s">
        <v>20</v>
      </c>
      <c r="B11" s="44"/>
      <c r="C11" s="175">
        <v>25150</v>
      </c>
      <c r="D11" s="175">
        <v>23065</v>
      </c>
      <c r="E11" s="175">
        <v>21041</v>
      </c>
      <c r="F11" s="175">
        <v>19074</v>
      </c>
      <c r="G11" s="175">
        <v>17195</v>
      </c>
      <c r="H11" s="175">
        <v>15423</v>
      </c>
    </row>
    <row r="12" spans="1:12" x14ac:dyDescent="0.15">
      <c r="A12" s="44" t="s">
        <v>59</v>
      </c>
      <c r="B12" s="44"/>
      <c r="C12" s="175">
        <v>55450</v>
      </c>
      <c r="D12" s="175">
        <v>51839</v>
      </c>
      <c r="E12" s="175">
        <v>48070</v>
      </c>
      <c r="F12" s="175">
        <v>44216</v>
      </c>
      <c r="G12" s="175">
        <v>40360</v>
      </c>
      <c r="H12" s="175">
        <v>36636</v>
      </c>
    </row>
    <row r="13" spans="1:12" x14ac:dyDescent="0.15">
      <c r="A13" s="44" t="s">
        <v>58</v>
      </c>
      <c r="B13" s="44"/>
      <c r="C13" s="175">
        <v>53445</v>
      </c>
      <c r="D13" s="175">
        <v>52603</v>
      </c>
      <c r="E13" s="175">
        <v>51349</v>
      </c>
      <c r="F13" s="175">
        <v>49648</v>
      </c>
      <c r="G13" s="175">
        <v>47643</v>
      </c>
      <c r="H13" s="175">
        <v>45396</v>
      </c>
    </row>
    <row r="14" spans="1:12" x14ac:dyDescent="0.15">
      <c r="A14" s="44" t="s">
        <v>57</v>
      </c>
      <c r="B14" s="44"/>
      <c r="C14" s="175">
        <v>7270</v>
      </c>
      <c r="D14" s="175">
        <v>6355</v>
      </c>
      <c r="E14" s="175">
        <v>5510</v>
      </c>
      <c r="F14" s="175">
        <v>4723</v>
      </c>
      <c r="G14" s="175">
        <v>4002</v>
      </c>
      <c r="H14" s="175">
        <v>3368</v>
      </c>
    </row>
    <row r="15" spans="1:12" x14ac:dyDescent="0.15">
      <c r="A15" s="44" t="s">
        <v>19</v>
      </c>
      <c r="B15" s="44"/>
      <c r="C15" s="175">
        <v>14670</v>
      </c>
      <c r="D15" s="175">
        <v>13331</v>
      </c>
      <c r="E15" s="175">
        <v>12029</v>
      </c>
      <c r="F15" s="175">
        <v>10776</v>
      </c>
      <c r="G15" s="175">
        <v>9609</v>
      </c>
      <c r="H15" s="175">
        <v>8534</v>
      </c>
    </row>
    <row r="16" spans="1:12" x14ac:dyDescent="0.15">
      <c r="A16" s="44" t="s">
        <v>18</v>
      </c>
      <c r="B16" s="44"/>
      <c r="C16" s="175">
        <v>3373</v>
      </c>
      <c r="D16" s="175">
        <v>2922</v>
      </c>
      <c r="E16" s="175">
        <v>2506</v>
      </c>
      <c r="F16" s="175">
        <v>2128</v>
      </c>
      <c r="G16" s="175">
        <v>1783</v>
      </c>
      <c r="H16" s="175">
        <v>1487</v>
      </c>
    </row>
    <row r="17" spans="1:8" x14ac:dyDescent="0.15">
      <c r="A17" s="44" t="s">
        <v>17</v>
      </c>
      <c r="B17" s="44"/>
      <c r="C17" s="175">
        <v>2654</v>
      </c>
      <c r="D17" s="175">
        <v>2362</v>
      </c>
      <c r="E17" s="175">
        <v>2085</v>
      </c>
      <c r="F17" s="175">
        <v>1844</v>
      </c>
      <c r="G17" s="175">
        <v>1636</v>
      </c>
      <c r="H17" s="175">
        <v>1453</v>
      </c>
    </row>
    <row r="18" spans="1:8" x14ac:dyDescent="0.15">
      <c r="A18" s="44" t="s">
        <v>16</v>
      </c>
      <c r="B18" s="44"/>
      <c r="C18" s="175">
        <v>10010</v>
      </c>
      <c r="D18" s="175">
        <v>8973</v>
      </c>
      <c r="E18" s="175">
        <v>7949</v>
      </c>
      <c r="F18" s="175">
        <v>6972</v>
      </c>
      <c r="G18" s="175">
        <v>6070</v>
      </c>
      <c r="H18" s="175">
        <v>5242</v>
      </c>
    </row>
    <row r="19" spans="1:8" x14ac:dyDescent="0.15">
      <c r="A19" s="44" t="s">
        <v>15</v>
      </c>
      <c r="B19" s="44"/>
      <c r="C19" s="175">
        <v>6321</v>
      </c>
      <c r="D19" s="175">
        <v>5839</v>
      </c>
      <c r="E19" s="175">
        <v>5357</v>
      </c>
      <c r="F19" s="175">
        <v>4876</v>
      </c>
      <c r="G19" s="175">
        <v>4389</v>
      </c>
      <c r="H19" s="175">
        <v>3941</v>
      </c>
    </row>
    <row r="20" spans="1:8" x14ac:dyDescent="0.15">
      <c r="A20" s="44" t="s">
        <v>56</v>
      </c>
      <c r="B20" s="44"/>
      <c r="C20" s="175">
        <v>23976</v>
      </c>
      <c r="D20" s="175">
        <v>22715</v>
      </c>
      <c r="E20" s="175">
        <v>21441</v>
      </c>
      <c r="F20" s="175">
        <v>20174</v>
      </c>
      <c r="G20" s="175">
        <v>18913</v>
      </c>
      <c r="H20" s="175">
        <v>17649</v>
      </c>
    </row>
    <row r="21" spans="1:8" x14ac:dyDescent="0.15">
      <c r="A21" s="44" t="s">
        <v>14</v>
      </c>
      <c r="B21" s="44"/>
      <c r="C21" s="175">
        <v>6408</v>
      </c>
      <c r="D21" s="175">
        <v>5956</v>
      </c>
      <c r="E21" s="175">
        <v>5477</v>
      </c>
      <c r="F21" s="175">
        <v>4994</v>
      </c>
      <c r="G21" s="175">
        <v>4515</v>
      </c>
      <c r="H21" s="175">
        <v>4051</v>
      </c>
    </row>
    <row r="22" spans="1:8" x14ac:dyDescent="0.15">
      <c r="A22" s="44" t="s">
        <v>13</v>
      </c>
      <c r="B22" s="44"/>
      <c r="C22" s="175">
        <v>7605</v>
      </c>
      <c r="D22" s="175">
        <v>7515</v>
      </c>
      <c r="E22" s="175">
        <v>7408</v>
      </c>
      <c r="F22" s="175">
        <v>7260</v>
      </c>
      <c r="G22" s="175">
        <v>7091</v>
      </c>
      <c r="H22" s="175">
        <v>6881</v>
      </c>
    </row>
    <row r="23" spans="1:8" x14ac:dyDescent="0.15">
      <c r="A23" s="44" t="s">
        <v>12</v>
      </c>
      <c r="B23" s="44"/>
      <c r="C23" s="175">
        <v>4816</v>
      </c>
      <c r="D23" s="175">
        <v>4323</v>
      </c>
      <c r="E23" s="175">
        <v>3860</v>
      </c>
      <c r="F23" s="175">
        <v>3399</v>
      </c>
      <c r="G23" s="175">
        <v>2972</v>
      </c>
      <c r="H23" s="175">
        <v>2567</v>
      </c>
    </row>
    <row r="24" spans="1:8" x14ac:dyDescent="0.15">
      <c r="A24" s="44" t="s">
        <v>11</v>
      </c>
      <c r="B24" s="44"/>
      <c r="C24" s="175">
        <v>7195</v>
      </c>
      <c r="D24" s="175">
        <v>6699</v>
      </c>
      <c r="E24" s="175">
        <v>6206</v>
      </c>
      <c r="F24" s="175">
        <v>5714</v>
      </c>
      <c r="G24" s="175">
        <v>5239</v>
      </c>
      <c r="H24" s="175">
        <v>4793</v>
      </c>
    </row>
    <row r="25" spans="1:8" x14ac:dyDescent="0.15">
      <c r="A25" s="44" t="s">
        <v>55</v>
      </c>
      <c r="B25" s="44"/>
      <c r="C25" s="175">
        <v>10963</v>
      </c>
      <c r="D25" s="175">
        <v>10161</v>
      </c>
      <c r="E25" s="175">
        <v>9372</v>
      </c>
      <c r="F25" s="175">
        <v>8571</v>
      </c>
      <c r="G25" s="175">
        <v>7796</v>
      </c>
      <c r="H25" s="175">
        <v>7009</v>
      </c>
    </row>
    <row r="26" spans="1:8" x14ac:dyDescent="0.15">
      <c r="A26" s="44" t="s">
        <v>54</v>
      </c>
      <c r="B26" s="44"/>
      <c r="C26" s="175">
        <v>8463</v>
      </c>
      <c r="D26" s="175">
        <v>7824</v>
      </c>
      <c r="E26" s="175">
        <v>7196</v>
      </c>
      <c r="F26" s="175">
        <v>6591</v>
      </c>
      <c r="G26" s="175">
        <v>5990</v>
      </c>
      <c r="H26" s="175">
        <v>5413</v>
      </c>
    </row>
    <row r="27" spans="1:8" x14ac:dyDescent="0.15">
      <c r="A27" s="44" t="s">
        <v>10</v>
      </c>
      <c r="B27" s="44"/>
      <c r="C27" s="175">
        <v>19048</v>
      </c>
      <c r="D27" s="175">
        <v>17827</v>
      </c>
      <c r="E27" s="175">
        <v>16587</v>
      </c>
      <c r="F27" s="175">
        <v>15319</v>
      </c>
      <c r="G27" s="175">
        <v>14034</v>
      </c>
      <c r="H27" s="175">
        <v>12807</v>
      </c>
    </row>
    <row r="28" spans="1:8" x14ac:dyDescent="0.15">
      <c r="A28" s="44" t="s">
        <v>9</v>
      </c>
      <c r="B28" s="44"/>
      <c r="C28" s="175">
        <v>15238</v>
      </c>
      <c r="D28" s="175">
        <v>14869</v>
      </c>
      <c r="E28" s="175">
        <v>14403</v>
      </c>
      <c r="F28" s="175">
        <v>13862</v>
      </c>
      <c r="G28" s="175">
        <v>13254</v>
      </c>
      <c r="H28" s="175">
        <v>12595</v>
      </c>
    </row>
    <row r="29" spans="1:8" x14ac:dyDescent="0.15">
      <c r="A29" s="44" t="s">
        <v>8</v>
      </c>
      <c r="B29" s="44"/>
      <c r="C29" s="175">
        <v>3248</v>
      </c>
      <c r="D29" s="175">
        <v>2863</v>
      </c>
      <c r="E29" s="175">
        <v>2510</v>
      </c>
      <c r="F29" s="175">
        <v>2183</v>
      </c>
      <c r="G29" s="175">
        <v>1886</v>
      </c>
      <c r="H29" s="175">
        <v>1620</v>
      </c>
    </row>
    <row r="30" spans="1:8" x14ac:dyDescent="0.15">
      <c r="A30" s="44" t="s">
        <v>6</v>
      </c>
      <c r="B30" s="44"/>
      <c r="C30" s="175">
        <v>12724</v>
      </c>
      <c r="D30" s="175">
        <v>11409</v>
      </c>
      <c r="E30" s="175">
        <v>10145</v>
      </c>
      <c r="F30" s="175">
        <v>8964</v>
      </c>
      <c r="G30" s="175">
        <v>7883</v>
      </c>
      <c r="H30" s="175">
        <v>6910</v>
      </c>
    </row>
    <row r="31" spans="1:8" x14ac:dyDescent="0.15">
      <c r="A31" s="44" t="s">
        <v>5</v>
      </c>
      <c r="B31" s="44"/>
      <c r="C31" s="175">
        <v>2610</v>
      </c>
      <c r="D31" s="175">
        <v>2417</v>
      </c>
      <c r="E31" s="175">
        <v>2216</v>
      </c>
      <c r="F31" s="175">
        <v>2012</v>
      </c>
      <c r="G31" s="175">
        <v>1797</v>
      </c>
      <c r="H31" s="175">
        <v>1601</v>
      </c>
    </row>
    <row r="32" spans="1:8" x14ac:dyDescent="0.15">
      <c r="A32" s="44" t="s">
        <v>4</v>
      </c>
      <c r="B32" s="44"/>
      <c r="C32" s="175">
        <v>2186</v>
      </c>
      <c r="D32" s="175">
        <v>1926</v>
      </c>
      <c r="E32" s="175">
        <v>1689</v>
      </c>
      <c r="F32" s="175">
        <v>1475</v>
      </c>
      <c r="G32" s="175">
        <v>1280</v>
      </c>
      <c r="H32" s="175">
        <v>1112</v>
      </c>
    </row>
    <row r="33" spans="1:8" x14ac:dyDescent="0.15">
      <c r="A33" s="44" t="s">
        <v>3</v>
      </c>
      <c r="B33" s="44"/>
      <c r="C33" s="175">
        <v>346</v>
      </c>
      <c r="D33" s="175">
        <v>300</v>
      </c>
      <c r="E33" s="175">
        <v>260</v>
      </c>
      <c r="F33" s="175">
        <v>226</v>
      </c>
      <c r="G33" s="175">
        <v>204</v>
      </c>
      <c r="H33" s="175">
        <v>181</v>
      </c>
    </row>
    <row r="34" spans="1:8" ht="12.75" customHeight="1" x14ac:dyDescent="0.15">
      <c r="A34" s="44" t="s">
        <v>7</v>
      </c>
      <c r="B34" s="44"/>
      <c r="C34" s="175">
        <v>13345</v>
      </c>
      <c r="D34" s="175">
        <v>11954</v>
      </c>
      <c r="E34" s="175">
        <v>10634</v>
      </c>
      <c r="F34" s="175">
        <v>9382</v>
      </c>
      <c r="G34" s="175">
        <v>8224</v>
      </c>
      <c r="H34" s="175">
        <v>7188</v>
      </c>
    </row>
    <row r="35" spans="1:8" x14ac:dyDescent="0.15">
      <c r="A35" s="174" t="s">
        <v>2</v>
      </c>
      <c r="B35" s="174"/>
      <c r="C35" s="174"/>
      <c r="D35" s="174"/>
      <c r="E35" s="174"/>
      <c r="F35" s="174"/>
      <c r="G35" s="174"/>
    </row>
    <row r="36" spans="1:8" x14ac:dyDescent="0.15">
      <c r="A36" s="44" t="s">
        <v>51</v>
      </c>
      <c r="C36" s="175">
        <v>93258</v>
      </c>
      <c r="D36" s="175">
        <v>81529</v>
      </c>
      <c r="E36" s="175">
        <v>73443</v>
      </c>
      <c r="F36" s="175">
        <v>68593</v>
      </c>
      <c r="G36" s="175">
        <v>63582</v>
      </c>
      <c r="H36" s="175">
        <v>57920</v>
      </c>
    </row>
    <row r="37" spans="1:8" x14ac:dyDescent="0.15">
      <c r="A37" t="s">
        <v>26</v>
      </c>
      <c r="C37" s="175">
        <v>39224</v>
      </c>
      <c r="D37" s="175">
        <v>35952</v>
      </c>
      <c r="E37" s="175">
        <v>33667</v>
      </c>
      <c r="F37" s="175">
        <v>32438</v>
      </c>
      <c r="G37" s="175">
        <v>30948</v>
      </c>
      <c r="H37" s="175">
        <v>29016</v>
      </c>
    </row>
    <row r="38" spans="1:8" x14ac:dyDescent="0.15">
      <c r="A38" t="s">
        <v>25</v>
      </c>
      <c r="C38" s="175">
        <v>4137</v>
      </c>
      <c r="D38" s="175">
        <v>3510</v>
      </c>
      <c r="E38" s="175">
        <v>3018</v>
      </c>
      <c r="F38" s="175">
        <v>2749</v>
      </c>
      <c r="G38" s="175">
        <v>2502</v>
      </c>
      <c r="H38" s="175">
        <v>2230</v>
      </c>
    </row>
    <row r="39" spans="1:8" x14ac:dyDescent="0.15">
      <c r="A39" t="s">
        <v>24</v>
      </c>
      <c r="C39" s="175">
        <v>5996</v>
      </c>
      <c r="D39" s="175">
        <v>5046</v>
      </c>
      <c r="E39" s="175">
        <v>4335</v>
      </c>
      <c r="F39" s="175">
        <v>3926</v>
      </c>
      <c r="G39" s="175">
        <v>3538</v>
      </c>
      <c r="H39" s="175">
        <v>3149</v>
      </c>
    </row>
    <row r="40" spans="1:8" x14ac:dyDescent="0.15">
      <c r="A40" t="s">
        <v>23</v>
      </c>
      <c r="C40" s="175">
        <v>2212</v>
      </c>
      <c r="D40" s="175">
        <v>1750</v>
      </c>
      <c r="E40" s="175">
        <v>1459</v>
      </c>
      <c r="F40" s="175">
        <v>1280</v>
      </c>
      <c r="G40" s="175">
        <v>1105</v>
      </c>
      <c r="H40" s="175">
        <v>918</v>
      </c>
    </row>
    <row r="41" spans="1:8" x14ac:dyDescent="0.15">
      <c r="A41" t="s">
        <v>22</v>
      </c>
      <c r="C41" s="175">
        <v>2057</v>
      </c>
      <c r="D41" s="175">
        <v>1676</v>
      </c>
      <c r="E41" s="175">
        <v>1472</v>
      </c>
      <c r="F41" s="175">
        <v>1371</v>
      </c>
      <c r="G41" s="175">
        <v>1260</v>
      </c>
      <c r="H41" s="175">
        <v>1117</v>
      </c>
    </row>
    <row r="42" spans="1:8" x14ac:dyDescent="0.15">
      <c r="A42" t="s">
        <v>21</v>
      </c>
      <c r="C42" s="175">
        <v>6576</v>
      </c>
      <c r="D42" s="175">
        <v>5409</v>
      </c>
      <c r="E42" s="175">
        <v>4654</v>
      </c>
      <c r="F42" s="175">
        <v>4201</v>
      </c>
      <c r="G42" s="175">
        <v>3788</v>
      </c>
      <c r="H42" s="175">
        <v>3369</v>
      </c>
    </row>
    <row r="43" spans="1:8" x14ac:dyDescent="0.15">
      <c r="A43" t="s">
        <v>20</v>
      </c>
      <c r="C43" s="175">
        <v>2449</v>
      </c>
      <c r="D43" s="175">
        <v>2057</v>
      </c>
      <c r="E43" s="175">
        <v>1779</v>
      </c>
      <c r="F43" s="175">
        <v>1567</v>
      </c>
      <c r="G43" s="175">
        <v>1376</v>
      </c>
      <c r="H43" s="175">
        <v>1192</v>
      </c>
    </row>
    <row r="44" spans="1:8" x14ac:dyDescent="0.15">
      <c r="A44" t="s">
        <v>59</v>
      </c>
      <c r="C44" s="175">
        <v>5635</v>
      </c>
      <c r="D44" s="175">
        <v>4722</v>
      </c>
      <c r="E44" s="175">
        <v>4153</v>
      </c>
      <c r="F44" s="175">
        <v>3742</v>
      </c>
      <c r="G44" s="175">
        <v>3342</v>
      </c>
      <c r="H44" s="175">
        <v>2920</v>
      </c>
    </row>
    <row r="45" spans="1:8" x14ac:dyDescent="0.15">
      <c r="A45" t="s">
        <v>58</v>
      </c>
      <c r="C45" s="175">
        <v>6644</v>
      </c>
      <c r="D45" s="175">
        <v>5867</v>
      </c>
      <c r="E45" s="175">
        <v>5400</v>
      </c>
      <c r="F45" s="175">
        <v>5154</v>
      </c>
      <c r="G45" s="175">
        <v>4803</v>
      </c>
      <c r="H45" s="175">
        <v>4348</v>
      </c>
    </row>
    <row r="46" spans="1:8" x14ac:dyDescent="0.15">
      <c r="A46" t="s">
        <v>57</v>
      </c>
      <c r="C46" s="175">
        <v>473</v>
      </c>
      <c r="D46" s="175">
        <v>351</v>
      </c>
      <c r="E46" s="175">
        <v>272</v>
      </c>
      <c r="F46" s="175">
        <v>223</v>
      </c>
      <c r="G46" s="175">
        <v>185</v>
      </c>
      <c r="H46" s="175">
        <v>148</v>
      </c>
    </row>
    <row r="47" spans="1:8" x14ac:dyDescent="0.15">
      <c r="A47" t="s">
        <v>19</v>
      </c>
      <c r="C47" s="175">
        <v>1435</v>
      </c>
      <c r="D47" s="175">
        <v>1205</v>
      </c>
      <c r="E47" s="175">
        <v>1042</v>
      </c>
      <c r="F47" s="175">
        <v>921</v>
      </c>
      <c r="G47" s="175">
        <v>813</v>
      </c>
      <c r="H47" s="175">
        <v>714</v>
      </c>
    </row>
    <row r="48" spans="1:8" x14ac:dyDescent="0.15">
      <c r="A48" t="s">
        <v>18</v>
      </c>
      <c r="C48" s="175">
        <v>222</v>
      </c>
      <c r="D48" s="175">
        <v>190</v>
      </c>
      <c r="E48" s="175">
        <v>150</v>
      </c>
      <c r="F48" s="175">
        <v>118</v>
      </c>
      <c r="G48" s="175">
        <v>92</v>
      </c>
      <c r="H48" s="175">
        <v>73</v>
      </c>
    </row>
    <row r="49" spans="1:8" x14ac:dyDescent="0.15">
      <c r="A49" t="s">
        <v>17</v>
      </c>
      <c r="C49" s="175">
        <v>202</v>
      </c>
      <c r="D49" s="175">
        <v>159</v>
      </c>
      <c r="E49" s="175">
        <v>141</v>
      </c>
      <c r="F49" s="175">
        <v>123</v>
      </c>
      <c r="G49" s="175">
        <v>113</v>
      </c>
      <c r="H49" s="175">
        <v>101</v>
      </c>
    </row>
    <row r="50" spans="1:8" x14ac:dyDescent="0.15">
      <c r="A50" t="s">
        <v>16</v>
      </c>
      <c r="C50" s="175">
        <v>892</v>
      </c>
      <c r="D50" s="175">
        <v>612</v>
      </c>
      <c r="E50" s="175">
        <v>481</v>
      </c>
      <c r="F50" s="175">
        <v>405</v>
      </c>
      <c r="G50" s="175">
        <v>347</v>
      </c>
      <c r="H50" s="175">
        <v>288</v>
      </c>
    </row>
    <row r="51" spans="1:8" x14ac:dyDescent="0.15">
      <c r="A51" t="s">
        <v>15</v>
      </c>
      <c r="C51" s="175">
        <v>673</v>
      </c>
      <c r="D51" s="175">
        <v>561</v>
      </c>
      <c r="E51" s="175">
        <v>487</v>
      </c>
      <c r="F51" s="175">
        <v>438</v>
      </c>
      <c r="G51" s="175">
        <v>393</v>
      </c>
      <c r="H51" s="175">
        <v>343</v>
      </c>
    </row>
    <row r="52" spans="1:8" x14ac:dyDescent="0.15">
      <c r="A52" t="s">
        <v>56</v>
      </c>
      <c r="C52" s="175">
        <v>3005</v>
      </c>
      <c r="D52" s="175">
        <v>2693</v>
      </c>
      <c r="E52" s="175">
        <v>2410</v>
      </c>
      <c r="F52" s="175">
        <v>2205</v>
      </c>
      <c r="G52" s="175">
        <v>2008</v>
      </c>
      <c r="H52" s="175">
        <v>1820</v>
      </c>
    </row>
    <row r="53" spans="1:8" x14ac:dyDescent="0.15">
      <c r="A53" t="s">
        <v>14</v>
      </c>
      <c r="C53" s="175">
        <v>589</v>
      </c>
      <c r="D53" s="175">
        <v>507</v>
      </c>
      <c r="E53" s="175">
        <v>443</v>
      </c>
      <c r="F53" s="175">
        <v>397</v>
      </c>
      <c r="G53" s="175">
        <v>349</v>
      </c>
      <c r="H53" s="175">
        <v>302</v>
      </c>
    </row>
    <row r="54" spans="1:8" x14ac:dyDescent="0.15">
      <c r="A54" t="s">
        <v>13</v>
      </c>
      <c r="C54" s="175">
        <v>1169</v>
      </c>
      <c r="D54" s="175">
        <v>1095</v>
      </c>
      <c r="E54" s="175">
        <v>1026</v>
      </c>
      <c r="F54" s="175">
        <v>994</v>
      </c>
      <c r="G54" s="175">
        <v>965</v>
      </c>
      <c r="H54" s="175">
        <v>911</v>
      </c>
    </row>
    <row r="55" spans="1:8" x14ac:dyDescent="0.15">
      <c r="A55" t="s">
        <v>12</v>
      </c>
      <c r="C55" s="175">
        <v>371</v>
      </c>
      <c r="D55" s="175">
        <v>291</v>
      </c>
      <c r="E55" s="175">
        <v>241</v>
      </c>
      <c r="F55" s="175">
        <v>206</v>
      </c>
      <c r="G55" s="175">
        <v>175</v>
      </c>
      <c r="H55" s="175">
        <v>142</v>
      </c>
    </row>
    <row r="56" spans="1:8" x14ac:dyDescent="0.15">
      <c r="A56" t="s">
        <v>11</v>
      </c>
      <c r="C56" s="175">
        <v>800</v>
      </c>
      <c r="D56" s="175">
        <v>700</v>
      </c>
      <c r="E56" s="175">
        <v>608</v>
      </c>
      <c r="F56" s="175">
        <v>555</v>
      </c>
      <c r="G56" s="175">
        <v>508</v>
      </c>
      <c r="H56" s="175">
        <v>462</v>
      </c>
    </row>
    <row r="57" spans="1:8" x14ac:dyDescent="0.15">
      <c r="A57" t="s">
        <v>55</v>
      </c>
      <c r="C57" s="175">
        <v>1171</v>
      </c>
      <c r="D57" s="175">
        <v>1019</v>
      </c>
      <c r="E57" s="175">
        <v>864</v>
      </c>
      <c r="F57" s="175">
        <v>769</v>
      </c>
      <c r="G57" s="175">
        <v>674</v>
      </c>
      <c r="H57" s="175">
        <v>572</v>
      </c>
    </row>
    <row r="58" spans="1:8" x14ac:dyDescent="0.15">
      <c r="A58" t="s">
        <v>54</v>
      </c>
      <c r="C58" s="175">
        <v>946</v>
      </c>
      <c r="D58" s="175">
        <v>810</v>
      </c>
      <c r="E58" s="175">
        <v>688</v>
      </c>
      <c r="F58" s="175">
        <v>612</v>
      </c>
      <c r="G58" s="175">
        <v>540</v>
      </c>
      <c r="H58" s="175">
        <v>481</v>
      </c>
    </row>
    <row r="59" spans="1:8" x14ac:dyDescent="0.15">
      <c r="A59" t="s">
        <v>10</v>
      </c>
      <c r="C59" s="175">
        <v>1592</v>
      </c>
      <c r="D59" s="175">
        <v>1354</v>
      </c>
      <c r="E59" s="175">
        <v>1209</v>
      </c>
      <c r="F59" s="175">
        <v>1115</v>
      </c>
      <c r="G59" s="175">
        <v>1005</v>
      </c>
      <c r="H59" s="175">
        <v>872</v>
      </c>
    </row>
    <row r="60" spans="1:8" x14ac:dyDescent="0.15">
      <c r="A60" t="s">
        <v>9</v>
      </c>
      <c r="C60" s="175">
        <v>2032</v>
      </c>
      <c r="D60" s="175">
        <v>1811</v>
      </c>
      <c r="E60" s="175">
        <v>1604</v>
      </c>
      <c r="F60" s="175">
        <v>1506</v>
      </c>
      <c r="G60" s="175">
        <v>1408</v>
      </c>
      <c r="H60" s="175">
        <v>1304</v>
      </c>
    </row>
    <row r="61" spans="1:8" x14ac:dyDescent="0.15">
      <c r="A61" t="s">
        <v>8</v>
      </c>
      <c r="C61" s="175">
        <v>241</v>
      </c>
      <c r="D61" s="175">
        <v>196</v>
      </c>
      <c r="E61" s="175">
        <v>160</v>
      </c>
      <c r="F61" s="175">
        <v>136</v>
      </c>
      <c r="G61" s="175">
        <v>112</v>
      </c>
      <c r="H61" s="175">
        <v>92</v>
      </c>
    </row>
    <row r="62" spans="1:8" x14ac:dyDescent="0.15">
      <c r="A62" t="s">
        <v>6</v>
      </c>
      <c r="C62" s="175">
        <v>1144</v>
      </c>
      <c r="D62" s="175">
        <v>882</v>
      </c>
      <c r="E62" s="175">
        <v>741</v>
      </c>
      <c r="F62" s="175">
        <v>640</v>
      </c>
      <c r="G62" s="175">
        <v>562</v>
      </c>
      <c r="H62" s="175">
        <v>483</v>
      </c>
    </row>
    <row r="63" spans="1:8" x14ac:dyDescent="0.15">
      <c r="A63" t="s">
        <v>5</v>
      </c>
      <c r="C63" s="175">
        <v>189</v>
      </c>
      <c r="D63" s="175">
        <v>154</v>
      </c>
      <c r="E63" s="175">
        <v>128</v>
      </c>
      <c r="F63" s="175">
        <v>109</v>
      </c>
      <c r="G63" s="175">
        <v>89</v>
      </c>
      <c r="H63" s="175">
        <v>73</v>
      </c>
    </row>
    <row r="64" spans="1:8" x14ac:dyDescent="0.15">
      <c r="A64" t="s">
        <v>4</v>
      </c>
      <c r="C64" s="175">
        <v>145</v>
      </c>
      <c r="D64" s="175">
        <v>111</v>
      </c>
      <c r="E64" s="175">
        <v>88</v>
      </c>
      <c r="F64" s="175">
        <v>73</v>
      </c>
      <c r="G64" s="175">
        <v>62</v>
      </c>
      <c r="H64" s="175">
        <v>53</v>
      </c>
    </row>
    <row r="65" spans="1:8" x14ac:dyDescent="0.15">
      <c r="A65" t="s">
        <v>3</v>
      </c>
      <c r="C65" s="175">
        <v>41</v>
      </c>
      <c r="D65" s="175">
        <v>34</v>
      </c>
      <c r="E65" s="175">
        <v>29</v>
      </c>
      <c r="F65" s="175">
        <v>24</v>
      </c>
      <c r="G65" s="175">
        <v>22</v>
      </c>
      <c r="H65" s="175">
        <v>21</v>
      </c>
    </row>
    <row r="66" spans="1:8" x14ac:dyDescent="0.15">
      <c r="A66" t="s">
        <v>7</v>
      </c>
      <c r="C66" s="175">
        <v>996</v>
      </c>
      <c r="D66" s="175">
        <v>805</v>
      </c>
      <c r="E66" s="175">
        <v>694</v>
      </c>
      <c r="F66" s="175">
        <v>596</v>
      </c>
      <c r="G66" s="175">
        <v>498</v>
      </c>
      <c r="H66" s="175">
        <v>406</v>
      </c>
    </row>
    <row r="67" spans="1:8" x14ac:dyDescent="0.15">
      <c r="A67" s="174" t="s">
        <v>1</v>
      </c>
      <c r="B67" s="174"/>
      <c r="C67" s="174"/>
      <c r="D67" s="174"/>
      <c r="E67" s="174"/>
      <c r="F67" s="174"/>
      <c r="G67" s="174"/>
    </row>
    <row r="68" spans="1:8" x14ac:dyDescent="0.15">
      <c r="A68" s="44" t="s">
        <v>51</v>
      </c>
      <c r="C68" s="175">
        <v>476296</v>
      </c>
      <c r="D68" s="175">
        <v>443145</v>
      </c>
      <c r="E68" s="175">
        <v>406090</v>
      </c>
      <c r="F68" s="175">
        <v>359647</v>
      </c>
      <c r="G68" s="175">
        <v>325712</v>
      </c>
      <c r="H68" s="175">
        <v>297960</v>
      </c>
    </row>
    <row r="69" spans="1:8" x14ac:dyDescent="0.15">
      <c r="A69" t="s">
        <v>26</v>
      </c>
      <c r="C69" s="175">
        <v>196855</v>
      </c>
      <c r="D69" s="175">
        <v>188087</v>
      </c>
      <c r="E69" s="175">
        <v>176879</v>
      </c>
      <c r="F69" s="175">
        <v>161385</v>
      </c>
      <c r="G69" s="175">
        <v>151149</v>
      </c>
      <c r="H69" s="175">
        <v>142792</v>
      </c>
    </row>
    <row r="70" spans="1:8" x14ac:dyDescent="0.15">
      <c r="A70" t="s">
        <v>25</v>
      </c>
      <c r="C70" s="175">
        <v>22866</v>
      </c>
      <c r="D70" s="175">
        <v>20757</v>
      </c>
      <c r="E70" s="175">
        <v>18524</v>
      </c>
      <c r="F70" s="175">
        <v>15817</v>
      </c>
      <c r="G70" s="175">
        <v>13758</v>
      </c>
      <c r="H70" s="175">
        <v>12174</v>
      </c>
    </row>
    <row r="71" spans="1:8" x14ac:dyDescent="0.15">
      <c r="A71" t="s">
        <v>24</v>
      </c>
      <c r="C71" s="175">
        <v>30217</v>
      </c>
      <c r="D71" s="175">
        <v>27422</v>
      </c>
      <c r="E71" s="175">
        <v>24672</v>
      </c>
      <c r="F71" s="175">
        <v>21252</v>
      </c>
      <c r="G71" s="175">
        <v>18676</v>
      </c>
      <c r="H71" s="175">
        <v>16462</v>
      </c>
    </row>
    <row r="72" spans="1:8" x14ac:dyDescent="0.15">
      <c r="A72" t="s">
        <v>23</v>
      </c>
      <c r="C72" s="175">
        <v>13078</v>
      </c>
      <c r="D72" s="175">
        <v>11652</v>
      </c>
      <c r="E72" s="175">
        <v>10171</v>
      </c>
      <c r="F72" s="175">
        <v>8506</v>
      </c>
      <c r="G72" s="175">
        <v>7308</v>
      </c>
      <c r="H72" s="175">
        <v>6316</v>
      </c>
    </row>
    <row r="73" spans="1:8" x14ac:dyDescent="0.15">
      <c r="A73" t="s">
        <v>22</v>
      </c>
      <c r="C73" s="175">
        <v>12505</v>
      </c>
      <c r="D73" s="175">
        <v>11514</v>
      </c>
      <c r="E73" s="175">
        <v>10311</v>
      </c>
      <c r="F73" s="175">
        <v>8818</v>
      </c>
      <c r="G73" s="175">
        <v>7715</v>
      </c>
      <c r="H73" s="175">
        <v>6911</v>
      </c>
    </row>
    <row r="74" spans="1:8" x14ac:dyDescent="0.15">
      <c r="A74" t="s">
        <v>21</v>
      </c>
      <c r="C74" s="175">
        <v>34522</v>
      </c>
      <c r="D74" s="175">
        <v>31188</v>
      </c>
      <c r="E74" s="175">
        <v>27753</v>
      </c>
      <c r="F74" s="175">
        <v>23816</v>
      </c>
      <c r="G74" s="175">
        <v>20771</v>
      </c>
      <c r="H74" s="175">
        <v>18296</v>
      </c>
    </row>
    <row r="75" spans="1:8" x14ac:dyDescent="0.15">
      <c r="A75" t="s">
        <v>20</v>
      </c>
      <c r="C75" s="175">
        <v>12527</v>
      </c>
      <c r="D75" s="175">
        <v>11184</v>
      </c>
      <c r="E75" s="175">
        <v>9890</v>
      </c>
      <c r="F75" s="175">
        <v>8505</v>
      </c>
      <c r="G75" s="175">
        <v>7438</v>
      </c>
      <c r="H75" s="175">
        <v>6502</v>
      </c>
    </row>
    <row r="76" spans="1:8" x14ac:dyDescent="0.15">
      <c r="A76" t="s">
        <v>59</v>
      </c>
      <c r="C76" s="175">
        <v>30029</v>
      </c>
      <c r="D76" s="175">
        <v>27220</v>
      </c>
      <c r="E76" s="175">
        <v>24239</v>
      </c>
      <c r="F76" s="175">
        <v>21064</v>
      </c>
      <c r="G76" s="175">
        <v>18509</v>
      </c>
      <c r="H76" s="175">
        <v>16314</v>
      </c>
    </row>
    <row r="77" spans="1:8" x14ac:dyDescent="0.15">
      <c r="A77" t="s">
        <v>58</v>
      </c>
      <c r="C77" s="175">
        <v>32763</v>
      </c>
      <c r="D77" s="175">
        <v>31511</v>
      </c>
      <c r="E77" s="175">
        <v>29388</v>
      </c>
      <c r="F77" s="175">
        <v>26227</v>
      </c>
      <c r="G77" s="175">
        <v>24163</v>
      </c>
      <c r="H77" s="175">
        <v>22638</v>
      </c>
    </row>
    <row r="78" spans="1:8" x14ac:dyDescent="0.15">
      <c r="A78" t="s">
        <v>57</v>
      </c>
      <c r="C78" s="175">
        <v>3065</v>
      </c>
      <c r="D78" s="175">
        <v>2633</v>
      </c>
      <c r="E78" s="175">
        <v>2219</v>
      </c>
      <c r="F78" s="175">
        <v>1738</v>
      </c>
      <c r="G78" s="175">
        <v>1365</v>
      </c>
      <c r="H78" s="175">
        <v>1088</v>
      </c>
    </row>
    <row r="79" spans="1:8" x14ac:dyDescent="0.15">
      <c r="A79" t="s">
        <v>19</v>
      </c>
      <c r="C79" s="175">
        <v>7070</v>
      </c>
      <c r="D79" s="175">
        <v>6282</v>
      </c>
      <c r="E79" s="175">
        <v>5593</v>
      </c>
      <c r="F79" s="175">
        <v>4767</v>
      </c>
      <c r="G79" s="175">
        <v>4153</v>
      </c>
      <c r="H79" s="175">
        <v>3563</v>
      </c>
    </row>
    <row r="80" spans="1:8" x14ac:dyDescent="0.15">
      <c r="A80" t="s">
        <v>18</v>
      </c>
      <c r="C80" s="175">
        <v>1494</v>
      </c>
      <c r="D80" s="175">
        <v>1220</v>
      </c>
      <c r="E80" s="175">
        <v>1002</v>
      </c>
      <c r="F80" s="175">
        <v>787</v>
      </c>
      <c r="G80" s="175">
        <v>622</v>
      </c>
      <c r="H80" s="175">
        <v>501</v>
      </c>
    </row>
    <row r="81" spans="1:8" x14ac:dyDescent="0.15">
      <c r="A81" t="s">
        <v>17</v>
      </c>
      <c r="C81" s="175">
        <v>1339</v>
      </c>
      <c r="D81" s="175">
        <v>1208</v>
      </c>
      <c r="E81" s="175">
        <v>1073</v>
      </c>
      <c r="F81" s="175">
        <v>937</v>
      </c>
      <c r="G81" s="175">
        <v>810</v>
      </c>
      <c r="H81" s="175">
        <v>707</v>
      </c>
    </row>
    <row r="82" spans="1:8" x14ac:dyDescent="0.15">
      <c r="A82" t="s">
        <v>16</v>
      </c>
      <c r="C82" s="175">
        <v>5068</v>
      </c>
      <c r="D82" s="175">
        <v>4484</v>
      </c>
      <c r="E82" s="175">
        <v>3761</v>
      </c>
      <c r="F82" s="175">
        <v>2953</v>
      </c>
      <c r="G82" s="175">
        <v>2350</v>
      </c>
      <c r="H82" s="175">
        <v>1869</v>
      </c>
    </row>
    <row r="83" spans="1:8" x14ac:dyDescent="0.15">
      <c r="A83" t="s">
        <v>15</v>
      </c>
      <c r="C83" s="175">
        <v>3262</v>
      </c>
      <c r="D83" s="175">
        <v>2923</v>
      </c>
      <c r="E83" s="175">
        <v>2613</v>
      </c>
      <c r="F83" s="175">
        <v>2211</v>
      </c>
      <c r="G83" s="175">
        <v>1872</v>
      </c>
      <c r="H83" s="175">
        <v>1620</v>
      </c>
    </row>
    <row r="84" spans="1:8" x14ac:dyDescent="0.15">
      <c r="A84" t="s">
        <v>56</v>
      </c>
      <c r="C84" s="175">
        <v>12730</v>
      </c>
      <c r="D84" s="175">
        <v>11898</v>
      </c>
      <c r="E84" s="175">
        <v>11075</v>
      </c>
      <c r="F84" s="175">
        <v>10083</v>
      </c>
      <c r="G84" s="175">
        <v>9217</v>
      </c>
      <c r="H84" s="175">
        <v>8381</v>
      </c>
    </row>
    <row r="85" spans="1:8" x14ac:dyDescent="0.15">
      <c r="A85" t="s">
        <v>14</v>
      </c>
      <c r="C85" s="175">
        <v>3256</v>
      </c>
      <c r="D85" s="175">
        <v>2858</v>
      </c>
      <c r="E85" s="175">
        <v>2532</v>
      </c>
      <c r="F85" s="175">
        <v>2198</v>
      </c>
      <c r="G85" s="175">
        <v>1918</v>
      </c>
      <c r="H85" s="175">
        <v>1680</v>
      </c>
    </row>
    <row r="86" spans="1:8" x14ac:dyDescent="0.15">
      <c r="A86" t="s">
        <v>13</v>
      </c>
      <c r="C86" s="175">
        <v>4110</v>
      </c>
      <c r="D86" s="175">
        <v>4120</v>
      </c>
      <c r="E86" s="175">
        <v>4002</v>
      </c>
      <c r="F86" s="175">
        <v>3805</v>
      </c>
      <c r="G86" s="175">
        <v>3594</v>
      </c>
      <c r="H86" s="175">
        <v>3386</v>
      </c>
    </row>
    <row r="87" spans="1:8" x14ac:dyDescent="0.15">
      <c r="A87" t="s">
        <v>12</v>
      </c>
      <c r="C87" s="175">
        <v>2413</v>
      </c>
      <c r="D87" s="175">
        <v>2095</v>
      </c>
      <c r="E87" s="175">
        <v>1767</v>
      </c>
      <c r="F87" s="175">
        <v>1453</v>
      </c>
      <c r="G87" s="175">
        <v>1215</v>
      </c>
      <c r="H87" s="175">
        <v>1009</v>
      </c>
    </row>
    <row r="88" spans="1:8" x14ac:dyDescent="0.15">
      <c r="A88" t="s">
        <v>11</v>
      </c>
      <c r="C88" s="175">
        <v>3611</v>
      </c>
      <c r="D88" s="175">
        <v>3318</v>
      </c>
      <c r="E88" s="175">
        <v>3064</v>
      </c>
      <c r="F88" s="175">
        <v>2679</v>
      </c>
      <c r="G88" s="175">
        <v>2378</v>
      </c>
      <c r="H88" s="175">
        <v>2110</v>
      </c>
    </row>
    <row r="89" spans="1:8" x14ac:dyDescent="0.15">
      <c r="A89" t="s">
        <v>55</v>
      </c>
      <c r="C89" s="175">
        <v>5856</v>
      </c>
      <c r="D89" s="175">
        <v>5241</v>
      </c>
      <c r="E89" s="175">
        <v>4712</v>
      </c>
      <c r="F89" s="175">
        <v>4025</v>
      </c>
      <c r="G89" s="175">
        <v>3434</v>
      </c>
      <c r="H89" s="175">
        <v>3006</v>
      </c>
    </row>
    <row r="90" spans="1:8" x14ac:dyDescent="0.15">
      <c r="A90" t="s">
        <v>54</v>
      </c>
      <c r="C90" s="175">
        <v>4199</v>
      </c>
      <c r="D90" s="175">
        <v>3796</v>
      </c>
      <c r="E90" s="175">
        <v>3399</v>
      </c>
      <c r="F90" s="175">
        <v>2923</v>
      </c>
      <c r="G90" s="175">
        <v>2573</v>
      </c>
      <c r="H90" s="175">
        <v>2273</v>
      </c>
    </row>
    <row r="91" spans="1:8" x14ac:dyDescent="0.15">
      <c r="A91" t="s">
        <v>10</v>
      </c>
      <c r="C91" s="175">
        <v>9601</v>
      </c>
      <c r="D91" s="175">
        <v>8706</v>
      </c>
      <c r="E91" s="175">
        <v>7832</v>
      </c>
      <c r="F91" s="175">
        <v>6794</v>
      </c>
      <c r="G91" s="175">
        <v>5954</v>
      </c>
      <c r="H91" s="175">
        <v>5250</v>
      </c>
    </row>
    <row r="92" spans="1:8" x14ac:dyDescent="0.15">
      <c r="A92" t="s">
        <v>9</v>
      </c>
      <c r="C92" s="175">
        <v>8801</v>
      </c>
      <c r="D92" s="175">
        <v>8479</v>
      </c>
      <c r="E92" s="175">
        <v>8032</v>
      </c>
      <c r="F92" s="175">
        <v>7264</v>
      </c>
      <c r="G92" s="175">
        <v>6632</v>
      </c>
      <c r="H92" s="175">
        <v>6098</v>
      </c>
    </row>
    <row r="93" spans="1:8" x14ac:dyDescent="0.15">
      <c r="A93" t="s">
        <v>8</v>
      </c>
      <c r="C93" s="175">
        <v>1363</v>
      </c>
      <c r="D93" s="175">
        <v>1163</v>
      </c>
      <c r="E93" s="175">
        <v>970</v>
      </c>
      <c r="F93" s="175">
        <v>794</v>
      </c>
      <c r="G93" s="175">
        <v>679</v>
      </c>
      <c r="H93" s="175">
        <v>592</v>
      </c>
    </row>
    <row r="94" spans="1:8" x14ac:dyDescent="0.15">
      <c r="A94" t="s">
        <v>6</v>
      </c>
      <c r="C94" s="175">
        <v>5707</v>
      </c>
      <c r="D94" s="175">
        <v>5058</v>
      </c>
      <c r="E94" s="175">
        <v>4346</v>
      </c>
      <c r="F94" s="175">
        <v>3590</v>
      </c>
      <c r="G94" s="175">
        <v>3018</v>
      </c>
      <c r="H94" s="175">
        <v>2566</v>
      </c>
    </row>
    <row r="95" spans="1:8" x14ac:dyDescent="0.15">
      <c r="A95" t="s">
        <v>5</v>
      </c>
      <c r="C95" s="175">
        <v>1172</v>
      </c>
      <c r="D95" s="175">
        <v>1046</v>
      </c>
      <c r="E95" s="175">
        <v>923</v>
      </c>
      <c r="F95" s="175">
        <v>778</v>
      </c>
      <c r="G95" s="175">
        <v>655</v>
      </c>
      <c r="H95" s="175">
        <v>571</v>
      </c>
    </row>
    <row r="96" spans="1:8" x14ac:dyDescent="0.15">
      <c r="A96" t="s">
        <v>4</v>
      </c>
      <c r="C96" s="175">
        <v>804</v>
      </c>
      <c r="D96" s="175">
        <v>699</v>
      </c>
      <c r="E96" s="175">
        <v>616</v>
      </c>
      <c r="F96" s="175">
        <v>515</v>
      </c>
      <c r="G96" s="175">
        <v>426</v>
      </c>
      <c r="H96" s="175">
        <v>359</v>
      </c>
    </row>
    <row r="97" spans="1:8" x14ac:dyDescent="0.15">
      <c r="A97" t="s">
        <v>3</v>
      </c>
      <c r="C97" s="175">
        <v>149</v>
      </c>
      <c r="D97" s="175">
        <v>127</v>
      </c>
      <c r="E97" s="175">
        <v>106</v>
      </c>
      <c r="F97" s="175">
        <v>88</v>
      </c>
      <c r="G97" s="175">
        <v>88</v>
      </c>
      <c r="H97" s="175">
        <v>78</v>
      </c>
    </row>
    <row r="98" spans="1:8" x14ac:dyDescent="0.15">
      <c r="A98" t="s">
        <v>7</v>
      </c>
      <c r="C98" s="175">
        <v>5864</v>
      </c>
      <c r="D98" s="175">
        <v>5256</v>
      </c>
      <c r="E98" s="175">
        <v>4626</v>
      </c>
      <c r="F98" s="175">
        <v>3875</v>
      </c>
      <c r="G98" s="175">
        <v>3272</v>
      </c>
      <c r="H98" s="175">
        <v>2848</v>
      </c>
    </row>
    <row r="99" spans="1:8" x14ac:dyDescent="0.15">
      <c r="A99" s="174" t="s">
        <v>0</v>
      </c>
      <c r="B99" s="174"/>
      <c r="C99" s="174"/>
      <c r="D99" s="174"/>
      <c r="E99" s="174"/>
      <c r="F99" s="174"/>
      <c r="G99" s="174"/>
    </row>
    <row r="100" spans="1:8" x14ac:dyDescent="0.15">
      <c r="A100" s="44" t="s">
        <v>51</v>
      </c>
      <c r="C100" s="175">
        <v>305904</v>
      </c>
      <c r="D100" s="175">
        <v>302540</v>
      </c>
      <c r="E100" s="175">
        <v>298257</v>
      </c>
      <c r="F100" s="175">
        <v>299786</v>
      </c>
      <c r="G100" s="175">
        <v>289709</v>
      </c>
      <c r="H100" s="175">
        <v>275739</v>
      </c>
    </row>
    <row r="101" spans="1:8" x14ac:dyDescent="0.15">
      <c r="A101" t="s">
        <v>26</v>
      </c>
      <c r="C101" s="175">
        <v>110170</v>
      </c>
      <c r="D101" s="175">
        <v>109815</v>
      </c>
      <c r="E101" s="175">
        <v>110099</v>
      </c>
      <c r="F101" s="175">
        <v>113223</v>
      </c>
      <c r="G101" s="175">
        <v>111369</v>
      </c>
      <c r="H101" s="175">
        <v>108419</v>
      </c>
    </row>
    <row r="102" spans="1:8" x14ac:dyDescent="0.15">
      <c r="A102" t="s">
        <v>25</v>
      </c>
      <c r="C102" s="175">
        <v>17532</v>
      </c>
      <c r="D102" s="175">
        <v>16755</v>
      </c>
      <c r="E102" s="175">
        <v>15988</v>
      </c>
      <c r="F102" s="175">
        <v>15594</v>
      </c>
      <c r="G102" s="175">
        <v>14741</v>
      </c>
      <c r="H102" s="175">
        <v>13623</v>
      </c>
    </row>
    <row r="103" spans="1:8" x14ac:dyDescent="0.15">
      <c r="A103" t="s">
        <v>24</v>
      </c>
      <c r="C103" s="175">
        <v>20891</v>
      </c>
      <c r="D103" s="175">
        <v>20919</v>
      </c>
      <c r="E103" s="175">
        <v>20473</v>
      </c>
      <c r="F103" s="175">
        <v>20290</v>
      </c>
      <c r="G103" s="175">
        <v>19238</v>
      </c>
      <c r="H103" s="175">
        <v>18025</v>
      </c>
    </row>
    <row r="104" spans="1:8" x14ac:dyDescent="0.15">
      <c r="A104" t="s">
        <v>23</v>
      </c>
      <c r="C104" s="175">
        <v>9230</v>
      </c>
      <c r="D104" s="175">
        <v>9035</v>
      </c>
      <c r="E104" s="175">
        <v>8743</v>
      </c>
      <c r="F104" s="175">
        <v>8570</v>
      </c>
      <c r="G104" s="175">
        <v>8012</v>
      </c>
      <c r="H104" s="175">
        <v>7363</v>
      </c>
    </row>
    <row r="105" spans="1:8" x14ac:dyDescent="0.15">
      <c r="A105" t="s">
        <v>22</v>
      </c>
      <c r="C105" s="175">
        <v>7323</v>
      </c>
      <c r="D105" s="175">
        <v>7326</v>
      </c>
      <c r="E105" s="175">
        <v>7314</v>
      </c>
      <c r="F105" s="175">
        <v>7518</v>
      </c>
      <c r="G105" s="175">
        <v>7366</v>
      </c>
      <c r="H105" s="175">
        <v>6938</v>
      </c>
    </row>
    <row r="106" spans="1:8" x14ac:dyDescent="0.15">
      <c r="A106" t="s">
        <v>21</v>
      </c>
      <c r="C106" s="175">
        <v>23553</v>
      </c>
      <c r="D106" s="175">
        <v>23354</v>
      </c>
      <c r="E106" s="175">
        <v>22958</v>
      </c>
      <c r="F106" s="175">
        <v>22889</v>
      </c>
      <c r="G106" s="175">
        <v>21994</v>
      </c>
      <c r="H106" s="175">
        <v>20644</v>
      </c>
    </row>
    <row r="107" spans="1:8" x14ac:dyDescent="0.15">
      <c r="A107" t="s">
        <v>20</v>
      </c>
      <c r="C107" s="175">
        <v>10174</v>
      </c>
      <c r="D107" s="175">
        <v>9824</v>
      </c>
      <c r="E107" s="175">
        <v>9372</v>
      </c>
      <c r="F107" s="175">
        <v>9002</v>
      </c>
      <c r="G107" s="175">
        <v>8381</v>
      </c>
      <c r="H107" s="175">
        <v>7729</v>
      </c>
    </row>
    <row r="108" spans="1:8" x14ac:dyDescent="0.15">
      <c r="A108" t="s">
        <v>59</v>
      </c>
      <c r="C108" s="175">
        <v>19786</v>
      </c>
      <c r="D108" s="175">
        <v>19897</v>
      </c>
      <c r="E108" s="175">
        <v>19678</v>
      </c>
      <c r="F108" s="175">
        <v>19410</v>
      </c>
      <c r="G108" s="175">
        <v>18509</v>
      </c>
      <c r="H108" s="175">
        <v>17402</v>
      </c>
    </row>
    <row r="109" spans="1:8" x14ac:dyDescent="0.15">
      <c r="A109" t="s">
        <v>58</v>
      </c>
      <c r="C109" s="175">
        <v>14038</v>
      </c>
      <c r="D109" s="175">
        <v>15225</v>
      </c>
      <c r="E109" s="175">
        <v>16561</v>
      </c>
      <c r="F109" s="175">
        <v>18267</v>
      </c>
      <c r="G109" s="175">
        <v>18677</v>
      </c>
      <c r="H109" s="175">
        <v>18410</v>
      </c>
    </row>
    <row r="110" spans="1:8" x14ac:dyDescent="0.15">
      <c r="A110" t="s">
        <v>57</v>
      </c>
      <c r="C110" s="175">
        <v>3732</v>
      </c>
      <c r="D110" s="175">
        <v>3371</v>
      </c>
      <c r="E110" s="175">
        <v>3019</v>
      </c>
      <c r="F110" s="175">
        <v>2762</v>
      </c>
      <c r="G110" s="175">
        <v>2452</v>
      </c>
      <c r="H110" s="175">
        <v>2132</v>
      </c>
    </row>
    <row r="111" spans="1:8" x14ac:dyDescent="0.15">
      <c r="A111" t="s">
        <v>19</v>
      </c>
      <c r="C111" s="175">
        <v>6165</v>
      </c>
      <c r="D111" s="175">
        <v>5844</v>
      </c>
      <c r="E111" s="175">
        <v>5394</v>
      </c>
      <c r="F111" s="175">
        <v>5088</v>
      </c>
      <c r="G111" s="175">
        <v>4643</v>
      </c>
      <c r="H111" s="175">
        <v>4257</v>
      </c>
    </row>
    <row r="112" spans="1:8" x14ac:dyDescent="0.15">
      <c r="A112" t="s">
        <v>18</v>
      </c>
      <c r="C112" s="175">
        <v>1657</v>
      </c>
      <c r="D112" s="175">
        <v>1512</v>
      </c>
      <c r="E112" s="175">
        <v>1354</v>
      </c>
      <c r="F112" s="175">
        <v>1223</v>
      </c>
      <c r="G112" s="175">
        <v>1069</v>
      </c>
      <c r="H112" s="175">
        <v>913</v>
      </c>
    </row>
    <row r="113" spans="1:8" x14ac:dyDescent="0.15">
      <c r="A113" t="s">
        <v>17</v>
      </c>
      <c r="C113" s="175">
        <v>1113</v>
      </c>
      <c r="D113" s="175">
        <v>995</v>
      </c>
      <c r="E113" s="175">
        <v>871</v>
      </c>
      <c r="F113" s="175">
        <v>784</v>
      </c>
      <c r="G113" s="175">
        <v>713</v>
      </c>
      <c r="H113" s="175">
        <v>645</v>
      </c>
    </row>
    <row r="114" spans="1:8" x14ac:dyDescent="0.15">
      <c r="A114" t="s">
        <v>16</v>
      </c>
      <c r="C114" s="175">
        <v>4050</v>
      </c>
      <c r="D114" s="175">
        <v>3877</v>
      </c>
      <c r="E114" s="175">
        <v>3707</v>
      </c>
      <c r="F114" s="175">
        <v>3614</v>
      </c>
      <c r="G114" s="175">
        <v>3373</v>
      </c>
      <c r="H114" s="175">
        <v>3085</v>
      </c>
    </row>
    <row r="115" spans="1:8" x14ac:dyDescent="0.15">
      <c r="A115" t="s">
        <v>15</v>
      </c>
      <c r="C115" s="175">
        <v>2386</v>
      </c>
      <c r="D115" s="175">
        <v>2355</v>
      </c>
      <c r="E115" s="175">
        <v>2257</v>
      </c>
      <c r="F115" s="175">
        <v>2227</v>
      </c>
      <c r="G115" s="175">
        <v>2124</v>
      </c>
      <c r="H115" s="175">
        <v>1978</v>
      </c>
    </row>
    <row r="116" spans="1:8" x14ac:dyDescent="0.15">
      <c r="A116" t="s">
        <v>56</v>
      </c>
      <c r="C116" s="175">
        <v>8241</v>
      </c>
      <c r="D116" s="175">
        <v>8124</v>
      </c>
      <c r="E116" s="175">
        <v>7956</v>
      </c>
      <c r="F116" s="175">
        <v>7886</v>
      </c>
      <c r="G116" s="175">
        <v>7688</v>
      </c>
      <c r="H116" s="175">
        <v>7448</v>
      </c>
    </row>
    <row r="117" spans="1:8" x14ac:dyDescent="0.15">
      <c r="A117" t="s">
        <v>14</v>
      </c>
      <c r="C117" s="175">
        <v>2563</v>
      </c>
      <c r="D117" s="175">
        <v>2591</v>
      </c>
      <c r="E117" s="175">
        <v>2502</v>
      </c>
      <c r="F117" s="175">
        <v>2399</v>
      </c>
      <c r="G117" s="175">
        <v>2248</v>
      </c>
      <c r="H117" s="175">
        <v>2069</v>
      </c>
    </row>
    <row r="118" spans="1:8" x14ac:dyDescent="0.15">
      <c r="A118" t="s">
        <v>13</v>
      </c>
      <c r="C118" s="175">
        <v>2326</v>
      </c>
      <c r="D118" s="175">
        <v>2300</v>
      </c>
      <c r="E118" s="175">
        <v>2380</v>
      </c>
      <c r="F118" s="175">
        <v>2461</v>
      </c>
      <c r="G118" s="175">
        <v>2532</v>
      </c>
      <c r="H118" s="175">
        <v>2584</v>
      </c>
    </row>
    <row r="119" spans="1:8" x14ac:dyDescent="0.15">
      <c r="A119" t="s">
        <v>12</v>
      </c>
      <c r="C119" s="175">
        <v>2032</v>
      </c>
      <c r="D119" s="175">
        <v>1937</v>
      </c>
      <c r="E119" s="175">
        <v>1852</v>
      </c>
      <c r="F119" s="175">
        <v>1740</v>
      </c>
      <c r="G119" s="175">
        <v>1582</v>
      </c>
      <c r="H119" s="175">
        <v>1416</v>
      </c>
    </row>
    <row r="120" spans="1:8" x14ac:dyDescent="0.15">
      <c r="A120" t="s">
        <v>11</v>
      </c>
      <c r="C120" s="175">
        <v>2784</v>
      </c>
      <c r="D120" s="175">
        <v>2681</v>
      </c>
      <c r="E120" s="175">
        <v>2534</v>
      </c>
      <c r="F120" s="175">
        <v>2480</v>
      </c>
      <c r="G120" s="175">
        <v>2353</v>
      </c>
      <c r="H120" s="175">
        <v>2221</v>
      </c>
    </row>
    <row r="121" spans="1:8" x14ac:dyDescent="0.15">
      <c r="A121" t="s">
        <v>55</v>
      </c>
      <c r="C121" s="175">
        <v>3936</v>
      </c>
      <c r="D121" s="175">
        <v>3901</v>
      </c>
      <c r="E121" s="175">
        <v>3796</v>
      </c>
      <c r="F121" s="175">
        <v>3777</v>
      </c>
      <c r="G121" s="175">
        <v>3688</v>
      </c>
      <c r="H121" s="175">
        <v>3431</v>
      </c>
    </row>
    <row r="122" spans="1:8" x14ac:dyDescent="0.15">
      <c r="A122" t="s">
        <v>54</v>
      </c>
      <c r="C122" s="175">
        <v>3318</v>
      </c>
      <c r="D122" s="175">
        <v>3218</v>
      </c>
      <c r="E122" s="175">
        <v>3109</v>
      </c>
      <c r="F122" s="175">
        <v>3056</v>
      </c>
      <c r="G122" s="175">
        <v>2877</v>
      </c>
      <c r="H122" s="175">
        <v>2659</v>
      </c>
    </row>
    <row r="123" spans="1:8" x14ac:dyDescent="0.15">
      <c r="A123" t="s">
        <v>10</v>
      </c>
      <c r="C123" s="175">
        <v>7855</v>
      </c>
      <c r="D123" s="175">
        <v>7767</v>
      </c>
      <c r="E123" s="175">
        <v>7546</v>
      </c>
      <c r="F123" s="175">
        <v>7410</v>
      </c>
      <c r="G123" s="175">
        <v>7075</v>
      </c>
      <c r="H123" s="175">
        <v>6685</v>
      </c>
    </row>
    <row r="124" spans="1:8" x14ac:dyDescent="0.15">
      <c r="A124" t="s">
        <v>9</v>
      </c>
      <c r="C124" s="175">
        <v>4405</v>
      </c>
      <c r="D124" s="175">
        <v>4579</v>
      </c>
      <c r="E124" s="175">
        <v>4767</v>
      </c>
      <c r="F124" s="175">
        <v>5092</v>
      </c>
      <c r="G124" s="175">
        <v>5214</v>
      </c>
      <c r="H124" s="175">
        <v>5193</v>
      </c>
    </row>
    <row r="125" spans="1:8" x14ac:dyDescent="0.15">
      <c r="A125" t="s">
        <v>8</v>
      </c>
      <c r="C125" s="175">
        <v>1644</v>
      </c>
      <c r="D125" s="175">
        <v>1504</v>
      </c>
      <c r="E125" s="175">
        <v>1380</v>
      </c>
      <c r="F125" s="175">
        <v>1253</v>
      </c>
      <c r="G125" s="175">
        <v>1095</v>
      </c>
      <c r="H125" s="175">
        <v>936</v>
      </c>
    </row>
    <row r="126" spans="1:8" x14ac:dyDescent="0.15">
      <c r="A126" t="s">
        <v>6</v>
      </c>
      <c r="C126" s="175">
        <v>5873</v>
      </c>
      <c r="D126" s="175">
        <v>5469</v>
      </c>
      <c r="E126" s="175">
        <v>5058</v>
      </c>
      <c r="F126" s="175">
        <v>4734</v>
      </c>
      <c r="G126" s="175">
        <v>4303</v>
      </c>
      <c r="H126" s="175">
        <v>3861</v>
      </c>
    </row>
    <row r="127" spans="1:8" x14ac:dyDescent="0.15">
      <c r="A127" t="s">
        <v>5</v>
      </c>
      <c r="C127" s="175">
        <v>1249</v>
      </c>
      <c r="D127" s="175">
        <v>1217</v>
      </c>
      <c r="E127" s="175">
        <v>1165</v>
      </c>
      <c r="F127" s="175">
        <v>1125</v>
      </c>
      <c r="G127" s="175">
        <v>1053</v>
      </c>
      <c r="H127" s="175">
        <v>957</v>
      </c>
    </row>
    <row r="128" spans="1:8" x14ac:dyDescent="0.15">
      <c r="A128" t="s">
        <v>4</v>
      </c>
      <c r="C128" s="175">
        <v>1237</v>
      </c>
      <c r="D128" s="175">
        <v>1116</v>
      </c>
      <c r="E128" s="175">
        <v>985</v>
      </c>
      <c r="F128" s="175">
        <v>887</v>
      </c>
      <c r="G128" s="175">
        <v>792</v>
      </c>
      <c r="H128" s="175">
        <v>700</v>
      </c>
    </row>
    <row r="129" spans="1:8" x14ac:dyDescent="0.15">
      <c r="A129" t="s">
        <v>3</v>
      </c>
      <c r="C129" s="175">
        <v>156</v>
      </c>
      <c r="D129" s="175">
        <v>139</v>
      </c>
      <c r="E129" s="175">
        <v>125</v>
      </c>
      <c r="F129" s="175">
        <v>114</v>
      </c>
      <c r="G129" s="175">
        <v>94</v>
      </c>
      <c r="H129" s="175">
        <v>82</v>
      </c>
    </row>
    <row r="130" spans="1:8" x14ac:dyDescent="0.15">
      <c r="A130" t="s">
        <v>7</v>
      </c>
      <c r="C130" s="175">
        <v>6485</v>
      </c>
      <c r="D130" s="175">
        <v>5893</v>
      </c>
      <c r="E130" s="175">
        <v>5314</v>
      </c>
      <c r="F130" s="175">
        <v>4911</v>
      </c>
      <c r="G130" s="175">
        <v>4454</v>
      </c>
      <c r="H130" s="175">
        <v>3934</v>
      </c>
    </row>
  </sheetData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9999"/>
  </sheetPr>
  <dimension ref="A1:P112"/>
  <sheetViews>
    <sheetView showGridLines="0" topLeftCell="A10" workbookViewId="0">
      <selection activeCell="M25" sqref="M25"/>
    </sheetView>
  </sheetViews>
  <sheetFormatPr defaultRowHeight="15.75" x14ac:dyDescent="0.25"/>
  <cols>
    <col min="1" max="1" width="9" style="65"/>
    <col min="2" max="3" width="8.75" style="65" customWidth="1"/>
    <col min="4" max="8" width="9" style="73"/>
    <col min="9" max="9" width="8.5" style="73" bestFit="1" customWidth="1"/>
    <col min="10" max="16384" width="9" style="73"/>
  </cols>
  <sheetData>
    <row r="1" spans="1:14" x14ac:dyDescent="0.25">
      <c r="A1" s="66"/>
      <c r="B1" s="66" t="str">
        <f>比べてみようシート!E3</f>
        <v>和歌山市</v>
      </c>
      <c r="D1" s="66"/>
      <c r="E1" s="66" t="str">
        <f>比べてみようシート!$H$3</f>
        <v>日高町</v>
      </c>
    </row>
    <row r="2" spans="1:14" ht="19.5" x14ac:dyDescent="0.3">
      <c r="A2" s="70">
        <v>1990</v>
      </c>
      <c r="B2" s="130">
        <f>VLOOKUP(総人口!$B$1,$A$18:$I$48,総人口!F2,FALSE)</f>
        <v>396553</v>
      </c>
      <c r="C2" s="139"/>
      <c r="D2" s="66">
        <f>A2</f>
        <v>1990</v>
      </c>
      <c r="E2" s="130">
        <f>VLOOKUP(総人口!$E$1,$A$18:$I$48,総人口!F2,FALSE)</f>
        <v>6862</v>
      </c>
      <c r="F2" s="143">
        <v>4</v>
      </c>
      <c r="G2" s="143"/>
      <c r="H2" s="142"/>
      <c r="I2" s="142"/>
      <c r="J2" s="142"/>
      <c r="K2" s="142"/>
    </row>
    <row r="3" spans="1:14" x14ac:dyDescent="0.25">
      <c r="A3" s="70">
        <v>1995</v>
      </c>
      <c r="B3" s="130">
        <f>VLOOKUP(総人口!$B$1,$A$18:$I$48,総人口!F3,FALSE)</f>
        <v>393885</v>
      </c>
      <c r="C3" s="139"/>
      <c r="D3" s="66">
        <f t="shared" ref="D3:D8" si="0">A3</f>
        <v>1995</v>
      </c>
      <c r="E3" s="130">
        <f>VLOOKUP(総人口!$E$1,$A$18:$I$48,総人口!F3,FALSE)</f>
        <v>6926</v>
      </c>
      <c r="F3" s="143">
        <v>5</v>
      </c>
    </row>
    <row r="4" spans="1:14" x14ac:dyDescent="0.25">
      <c r="A4" s="70">
        <v>2000</v>
      </c>
      <c r="B4" s="130">
        <f>VLOOKUP(総人口!$B$1,$A$18:$I$48,総人口!F4,FALSE)</f>
        <v>386551</v>
      </c>
      <c r="C4" s="139"/>
      <c r="D4" s="66">
        <f t="shared" si="0"/>
        <v>2000</v>
      </c>
      <c r="E4" s="130">
        <f>VLOOKUP(総人口!$E$1,$A$18:$I$48,総人口!F4,FALSE)</f>
        <v>7148</v>
      </c>
      <c r="F4" s="143">
        <v>6</v>
      </c>
    </row>
    <row r="5" spans="1:14" x14ac:dyDescent="0.25">
      <c r="A5" s="70">
        <v>2005</v>
      </c>
      <c r="B5" s="130">
        <f>VLOOKUP(総人口!$B$1,$A$18:$I$48,総人口!F5,FALSE)</f>
        <v>375591</v>
      </c>
      <c r="C5" s="139"/>
      <c r="D5" s="66">
        <f t="shared" si="0"/>
        <v>2005</v>
      </c>
      <c r="E5" s="130">
        <f>VLOOKUP(総人口!$E$1,$A$18:$I$48,総人口!F5,FALSE)</f>
        <v>7344</v>
      </c>
      <c r="F5" s="143">
        <v>7</v>
      </c>
    </row>
    <row r="6" spans="1:14" x14ac:dyDescent="0.25">
      <c r="A6" s="70">
        <v>2010</v>
      </c>
      <c r="B6" s="130">
        <f>VLOOKUP(総人口!$B$1,$A$18:$I$48,総人口!F6,FALSE)</f>
        <v>370364</v>
      </c>
      <c r="C6" s="139"/>
      <c r="D6" s="66">
        <f t="shared" si="0"/>
        <v>2010</v>
      </c>
      <c r="E6" s="130">
        <f>VLOOKUP(総人口!$E$1,$A$18:$I$48,総人口!F6,FALSE)</f>
        <v>7432</v>
      </c>
      <c r="F6" s="143">
        <v>8</v>
      </c>
    </row>
    <row r="7" spans="1:14" x14ac:dyDescent="0.25">
      <c r="A7" s="70">
        <v>2015</v>
      </c>
      <c r="B7" s="130">
        <f>VLOOKUP(総人口!$B$1,$A$18:$I$48,総人口!F7,FALSE)</f>
        <v>364154</v>
      </c>
      <c r="C7" s="139"/>
      <c r="D7" s="66">
        <f t="shared" si="0"/>
        <v>2015</v>
      </c>
      <c r="E7" s="130">
        <f>VLOOKUP(総人口!$E$1,$A$18:$I$48,総人口!F7,FALSE)</f>
        <v>7641</v>
      </c>
      <c r="F7" s="143">
        <v>9</v>
      </c>
    </row>
    <row r="8" spans="1:14" x14ac:dyDescent="0.25">
      <c r="A8" s="70">
        <v>2020</v>
      </c>
      <c r="B8" s="130">
        <f>VLOOKUP(総人口!$B$1,$A$18:$J$48,総人口!F8,FALSE)</f>
        <v>356729</v>
      </c>
      <c r="C8" s="139"/>
      <c r="D8" s="66">
        <f t="shared" si="0"/>
        <v>2020</v>
      </c>
      <c r="E8" s="130">
        <f>VLOOKUP(総人口!$E$1,$A$18:$J$48,総人口!F8,FALSE)</f>
        <v>7673</v>
      </c>
      <c r="F8" s="143">
        <v>10</v>
      </c>
    </row>
    <row r="10" spans="1:14" x14ac:dyDescent="0.25">
      <c r="B10" s="141"/>
    </row>
    <row r="11" spans="1:14" x14ac:dyDescent="0.25">
      <c r="B11" s="141"/>
    </row>
    <row r="12" spans="1:14" s="1" customFormat="1" ht="11.25" x14ac:dyDescent="0.15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1">
        <v>9</v>
      </c>
      <c r="J12" s="1">
        <v>10</v>
      </c>
      <c r="N12" s="2"/>
    </row>
    <row r="13" spans="1:14" s="1" customFormat="1" ht="11.25" x14ac:dyDescent="0.15">
      <c r="N13" s="2"/>
    </row>
    <row r="14" spans="1:14" s="1" customFormat="1" ht="17.25" x14ac:dyDescent="0.2">
      <c r="A14" s="28" t="s">
        <v>40</v>
      </c>
      <c r="N14" s="2"/>
    </row>
    <row r="15" spans="1:14" s="1" customFormat="1" ht="12" thickBot="1" x14ac:dyDescent="0.2">
      <c r="N15" s="2"/>
    </row>
    <row r="16" spans="1:14" s="1" customFormat="1" ht="16.5" customHeight="1" x14ac:dyDescent="0.15">
      <c r="A16" s="144" t="s">
        <v>157</v>
      </c>
      <c r="B16" s="25">
        <v>1980</v>
      </c>
      <c r="C16" s="25">
        <v>1985</v>
      </c>
      <c r="D16" s="25">
        <v>1990</v>
      </c>
      <c r="E16" s="26">
        <v>1995</v>
      </c>
      <c r="F16" s="25">
        <v>2000</v>
      </c>
      <c r="G16" s="23">
        <v>2005</v>
      </c>
      <c r="H16" s="23">
        <v>2010</v>
      </c>
      <c r="I16" s="24">
        <v>2015</v>
      </c>
      <c r="J16" s="152">
        <v>2020</v>
      </c>
      <c r="K16" s="27"/>
    </row>
    <row r="17" spans="1:16" s="1" customFormat="1" ht="12.75" customHeight="1" x14ac:dyDescent="0.15">
      <c r="B17" s="7"/>
      <c r="C17" s="7"/>
      <c r="D17" s="7"/>
      <c r="E17" s="7"/>
      <c r="F17" s="7"/>
      <c r="G17" s="7"/>
      <c r="H17" s="7"/>
      <c r="I17" s="7"/>
      <c r="J17" s="153"/>
      <c r="K17" s="151"/>
      <c r="O17" s="15" t="s">
        <v>39</v>
      </c>
      <c r="P17" s="15"/>
    </row>
    <row r="18" spans="1:16" s="1" customFormat="1" ht="13.5" x14ac:dyDescent="0.15">
      <c r="A18" s="185" t="s">
        <v>51</v>
      </c>
      <c r="B18" s="22">
        <v>1087012</v>
      </c>
      <c r="C18" s="22">
        <v>1087206</v>
      </c>
      <c r="D18" s="22">
        <v>1074325</v>
      </c>
      <c r="E18" s="22">
        <v>1080435</v>
      </c>
      <c r="F18" s="22">
        <v>1069912</v>
      </c>
      <c r="G18" s="22">
        <v>1035969</v>
      </c>
      <c r="H18" s="22">
        <v>1002198</v>
      </c>
      <c r="I18" s="22">
        <v>963579</v>
      </c>
      <c r="J18" s="154">
        <v>922584</v>
      </c>
      <c r="K18" s="151"/>
      <c r="P18" s="15" t="s">
        <v>38</v>
      </c>
    </row>
    <row r="19" spans="1:16" s="1" customFormat="1" ht="13.5" x14ac:dyDescent="0.15">
      <c r="A19" s="10" t="s">
        <v>26</v>
      </c>
      <c r="B19" s="14">
        <v>400802</v>
      </c>
      <c r="C19" s="14">
        <v>401352</v>
      </c>
      <c r="D19" s="13">
        <v>396553</v>
      </c>
      <c r="E19" s="13">
        <v>393885</v>
      </c>
      <c r="F19" s="13">
        <v>386551</v>
      </c>
      <c r="G19" s="13">
        <v>375591</v>
      </c>
      <c r="H19" s="13">
        <v>370364</v>
      </c>
      <c r="I19" s="21">
        <v>364154</v>
      </c>
      <c r="J19" s="155">
        <v>356729</v>
      </c>
      <c r="K19" s="6"/>
    </row>
    <row r="20" spans="1:16" s="1" customFormat="1" ht="13.5" x14ac:dyDescent="0.15">
      <c r="A20" s="10" t="s">
        <v>25</v>
      </c>
      <c r="B20" s="19">
        <v>69942</v>
      </c>
      <c r="C20" s="19">
        <v>67218</v>
      </c>
      <c r="D20" s="19">
        <v>64390</v>
      </c>
      <c r="E20" s="19">
        <v>62634</v>
      </c>
      <c r="F20" s="19">
        <v>60373</v>
      </c>
      <c r="G20" s="5">
        <v>57744</v>
      </c>
      <c r="H20" s="5">
        <v>54783</v>
      </c>
      <c r="I20" s="12">
        <v>51860</v>
      </c>
      <c r="J20" s="155">
        <v>48369</v>
      </c>
      <c r="K20" s="6"/>
    </row>
    <row r="21" spans="1:16" s="1" customFormat="1" ht="13.5" x14ac:dyDescent="0.15">
      <c r="A21" s="10" t="s">
        <v>24</v>
      </c>
      <c r="B21" s="19">
        <v>52616</v>
      </c>
      <c r="C21" s="19">
        <v>56755</v>
      </c>
      <c r="D21" s="19">
        <v>62156</v>
      </c>
      <c r="E21" s="19">
        <v>69329</v>
      </c>
      <c r="F21" s="19">
        <v>70469</v>
      </c>
      <c r="G21" s="5">
        <v>68529</v>
      </c>
      <c r="H21" s="5">
        <v>66361</v>
      </c>
      <c r="I21" s="12">
        <v>63621</v>
      </c>
      <c r="J21" s="155">
        <v>60818</v>
      </c>
      <c r="K21" s="6"/>
    </row>
    <row r="22" spans="1:16" s="1" customFormat="1" ht="13.5" x14ac:dyDescent="0.15">
      <c r="A22" s="10" t="s">
        <v>23</v>
      </c>
      <c r="B22" s="19">
        <v>35683</v>
      </c>
      <c r="C22" s="19">
        <v>35401</v>
      </c>
      <c r="D22" s="19">
        <v>34810</v>
      </c>
      <c r="E22" s="19">
        <v>34283</v>
      </c>
      <c r="F22" s="19">
        <v>33661</v>
      </c>
      <c r="G22" s="5">
        <v>32143</v>
      </c>
      <c r="H22" s="5">
        <v>30592</v>
      </c>
      <c r="I22" s="12">
        <v>28470</v>
      </c>
      <c r="J22" s="155">
        <v>26538</v>
      </c>
      <c r="K22" s="6"/>
    </row>
    <row r="23" spans="1:16" s="1" customFormat="1" ht="13.5" x14ac:dyDescent="0.15">
      <c r="A23" s="10" t="s">
        <v>22</v>
      </c>
      <c r="B23" s="19">
        <v>30398</v>
      </c>
      <c r="C23" s="19">
        <v>30450</v>
      </c>
      <c r="D23" s="19">
        <v>29133</v>
      </c>
      <c r="E23" s="19">
        <v>28510</v>
      </c>
      <c r="F23" s="19">
        <v>28034</v>
      </c>
      <c r="G23" s="5">
        <v>27053</v>
      </c>
      <c r="H23" s="5">
        <v>26111</v>
      </c>
      <c r="I23" s="12">
        <v>24801</v>
      </c>
      <c r="J23" s="155">
        <v>23481</v>
      </c>
      <c r="K23" s="6"/>
    </row>
    <row r="24" spans="1:16" s="1" customFormat="1" ht="13.5" x14ac:dyDescent="0.15">
      <c r="A24" s="10" t="s">
        <v>21</v>
      </c>
      <c r="B24" s="5">
        <v>88130</v>
      </c>
      <c r="C24" s="5">
        <v>88263</v>
      </c>
      <c r="D24" s="5">
        <v>86143</v>
      </c>
      <c r="E24" s="5">
        <v>86159</v>
      </c>
      <c r="F24" s="5">
        <v>85646</v>
      </c>
      <c r="G24" s="5">
        <v>82499</v>
      </c>
      <c r="H24" s="5">
        <v>79119</v>
      </c>
      <c r="I24" s="12">
        <v>74770</v>
      </c>
      <c r="J24" s="155">
        <v>69870</v>
      </c>
      <c r="K24" s="6"/>
    </row>
    <row r="25" spans="1:16" s="1" customFormat="1" ht="13.5" x14ac:dyDescent="0.15">
      <c r="A25" s="10" t="s">
        <v>20</v>
      </c>
      <c r="B25" s="5">
        <v>42428</v>
      </c>
      <c r="C25" s="5">
        <v>40465</v>
      </c>
      <c r="D25" s="5">
        <v>38140</v>
      </c>
      <c r="E25" s="5">
        <v>36278</v>
      </c>
      <c r="F25" s="5">
        <v>35176</v>
      </c>
      <c r="G25" s="5">
        <v>33790</v>
      </c>
      <c r="H25" s="5">
        <v>31498</v>
      </c>
      <c r="I25" s="12">
        <v>29331</v>
      </c>
      <c r="J25" s="155">
        <v>27171</v>
      </c>
      <c r="K25" s="6"/>
    </row>
    <row r="26" spans="1:16" s="1" customFormat="1" ht="13.5" x14ac:dyDescent="0.15">
      <c r="A26" s="10" t="s">
        <v>35</v>
      </c>
      <c r="B26" s="5">
        <v>62218</v>
      </c>
      <c r="C26" s="5">
        <v>64431</v>
      </c>
      <c r="D26" s="5">
        <v>65126</v>
      </c>
      <c r="E26" s="5">
        <v>68802</v>
      </c>
      <c r="F26" s="5">
        <v>70067</v>
      </c>
      <c r="G26" s="5">
        <v>67862</v>
      </c>
      <c r="H26" s="5">
        <v>65840</v>
      </c>
      <c r="I26" s="12">
        <v>62616</v>
      </c>
      <c r="J26" s="155">
        <v>58816</v>
      </c>
      <c r="K26" s="6"/>
    </row>
    <row r="27" spans="1:16" s="1" customFormat="1" ht="13.5" x14ac:dyDescent="0.15">
      <c r="A27" s="10" t="s">
        <v>34</v>
      </c>
      <c r="B27" s="5">
        <v>24125</v>
      </c>
      <c r="C27" s="5">
        <v>28066</v>
      </c>
      <c r="D27" s="5">
        <v>32846</v>
      </c>
      <c r="E27" s="5">
        <v>41550</v>
      </c>
      <c r="F27" s="5">
        <v>48156</v>
      </c>
      <c r="G27" s="5">
        <v>50834</v>
      </c>
      <c r="H27" s="5">
        <v>52882</v>
      </c>
      <c r="I27" s="12">
        <v>53452</v>
      </c>
      <c r="J27" s="155">
        <v>53967</v>
      </c>
      <c r="K27" s="6"/>
    </row>
    <row r="28" spans="1:16" s="1" customFormat="1" ht="13.5" x14ac:dyDescent="0.15">
      <c r="A28" s="10" t="s">
        <v>33</v>
      </c>
      <c r="B28" s="5">
        <v>15625</v>
      </c>
      <c r="C28" s="5">
        <v>15037</v>
      </c>
      <c r="D28" s="5">
        <v>14215</v>
      </c>
      <c r="E28" s="5">
        <v>13378</v>
      </c>
      <c r="F28" s="5">
        <v>12387</v>
      </c>
      <c r="G28" s="5">
        <v>11643</v>
      </c>
      <c r="H28" s="5">
        <v>10391</v>
      </c>
      <c r="I28" s="12">
        <v>9206</v>
      </c>
      <c r="J28" s="155">
        <v>8256</v>
      </c>
      <c r="K28" s="6"/>
    </row>
    <row r="29" spans="1:16" s="1" customFormat="1" ht="13.5" x14ac:dyDescent="0.15">
      <c r="A29" s="10" t="s">
        <v>19</v>
      </c>
      <c r="B29" s="5">
        <v>24496</v>
      </c>
      <c r="C29" s="5">
        <v>23924</v>
      </c>
      <c r="D29" s="5">
        <v>22764</v>
      </c>
      <c r="E29" s="5">
        <v>22052</v>
      </c>
      <c r="F29" s="5">
        <v>20945</v>
      </c>
      <c r="G29" s="5">
        <v>19670</v>
      </c>
      <c r="H29" s="5">
        <v>18230</v>
      </c>
      <c r="I29" s="12">
        <v>16992</v>
      </c>
      <c r="J29" s="155">
        <v>15967</v>
      </c>
      <c r="K29" s="6"/>
    </row>
    <row r="30" spans="1:16" s="1" customFormat="1" ht="13.5" x14ac:dyDescent="0.15">
      <c r="A30" s="10" t="s">
        <v>18</v>
      </c>
      <c r="B30" s="5">
        <v>7693</v>
      </c>
      <c r="C30" s="5">
        <v>7395</v>
      </c>
      <c r="D30" s="5">
        <v>7076</v>
      </c>
      <c r="E30" s="5">
        <v>6661</v>
      </c>
      <c r="F30" s="5">
        <v>6073</v>
      </c>
      <c r="G30" s="5">
        <v>5516</v>
      </c>
      <c r="H30" s="5">
        <v>4963</v>
      </c>
      <c r="I30" s="12">
        <v>4377</v>
      </c>
      <c r="J30" s="155">
        <v>3856</v>
      </c>
      <c r="K30" s="6"/>
    </row>
    <row r="31" spans="1:16" s="1" customFormat="1" ht="13.5" x14ac:dyDescent="0.15">
      <c r="A31" s="10" t="s">
        <v>17</v>
      </c>
      <c r="B31" s="5">
        <v>7236</v>
      </c>
      <c r="C31" s="5">
        <v>7054</v>
      </c>
      <c r="D31" s="5">
        <v>6611</v>
      </c>
      <c r="E31" s="5">
        <v>6386</v>
      </c>
      <c r="F31" s="5">
        <v>5355</v>
      </c>
      <c r="G31" s="5">
        <v>4632</v>
      </c>
      <c r="H31" s="5">
        <v>3975</v>
      </c>
      <c r="I31" s="12">
        <v>3352</v>
      </c>
      <c r="J31" s="155">
        <v>2970</v>
      </c>
      <c r="K31" s="6"/>
    </row>
    <row r="32" spans="1:16" s="1" customFormat="1" ht="13.5" x14ac:dyDescent="0.15">
      <c r="A32" s="10" t="s">
        <v>16</v>
      </c>
      <c r="B32" s="5">
        <v>17037</v>
      </c>
      <c r="C32" s="5">
        <v>17171</v>
      </c>
      <c r="D32" s="5">
        <v>16525</v>
      </c>
      <c r="E32" s="5">
        <v>16067</v>
      </c>
      <c r="F32" s="5">
        <v>15410</v>
      </c>
      <c r="G32" s="5">
        <v>14742</v>
      </c>
      <c r="H32" s="5">
        <v>13210</v>
      </c>
      <c r="I32" s="12">
        <v>12200</v>
      </c>
      <c r="J32" s="155">
        <v>11122</v>
      </c>
      <c r="K32" s="6"/>
    </row>
    <row r="33" spans="1:11" s="1" customFormat="1" ht="13.5" x14ac:dyDescent="0.15">
      <c r="A33" s="10" t="s">
        <v>15</v>
      </c>
      <c r="B33" s="5">
        <v>9178</v>
      </c>
      <c r="C33" s="5">
        <v>9003</v>
      </c>
      <c r="D33" s="5">
        <v>8809</v>
      </c>
      <c r="E33" s="5">
        <v>8735</v>
      </c>
      <c r="F33" s="5">
        <v>8361</v>
      </c>
      <c r="G33" s="5">
        <v>8071</v>
      </c>
      <c r="H33" s="5">
        <v>7714</v>
      </c>
      <c r="I33" s="12">
        <v>7224</v>
      </c>
      <c r="J33" s="155">
        <v>6781</v>
      </c>
      <c r="K33" s="6"/>
    </row>
    <row r="34" spans="1:11" s="1" customFormat="1" ht="13.5" x14ac:dyDescent="0.15">
      <c r="A34" s="10" t="s">
        <v>32</v>
      </c>
      <c r="B34" s="5">
        <v>30944</v>
      </c>
      <c r="C34" s="5">
        <v>30322</v>
      </c>
      <c r="D34" s="5">
        <v>29870</v>
      </c>
      <c r="E34" s="5">
        <v>29703</v>
      </c>
      <c r="F34" s="5">
        <v>29563</v>
      </c>
      <c r="G34" s="5">
        <v>28640</v>
      </c>
      <c r="H34" s="5">
        <v>27162</v>
      </c>
      <c r="I34" s="12">
        <v>26361</v>
      </c>
      <c r="J34" s="155">
        <v>25258</v>
      </c>
      <c r="K34" s="6"/>
    </row>
    <row r="35" spans="1:11" s="1" customFormat="1" ht="13.5" x14ac:dyDescent="0.15">
      <c r="A35" s="10" t="s">
        <v>14</v>
      </c>
      <c r="B35" s="5">
        <v>8832</v>
      </c>
      <c r="C35" s="5">
        <v>9042</v>
      </c>
      <c r="D35" s="5">
        <v>8920</v>
      </c>
      <c r="E35" s="5">
        <v>8919</v>
      </c>
      <c r="F35" s="5">
        <v>8802</v>
      </c>
      <c r="G35" s="5">
        <v>8462</v>
      </c>
      <c r="H35" s="5">
        <v>8077</v>
      </c>
      <c r="I35" s="12">
        <v>7480</v>
      </c>
      <c r="J35" s="155">
        <v>6867</v>
      </c>
      <c r="K35" s="6"/>
    </row>
    <row r="36" spans="1:11" s="1" customFormat="1" ht="13.5" x14ac:dyDescent="0.15">
      <c r="A36" s="10" t="s">
        <v>13</v>
      </c>
      <c r="B36" s="5">
        <v>6973</v>
      </c>
      <c r="C36" s="5">
        <v>6975</v>
      </c>
      <c r="D36" s="5">
        <v>6862</v>
      </c>
      <c r="E36" s="5">
        <v>6926</v>
      </c>
      <c r="F36" s="5">
        <v>7148</v>
      </c>
      <c r="G36" s="5">
        <v>7344</v>
      </c>
      <c r="H36" s="5">
        <v>7432</v>
      </c>
      <c r="I36" s="12">
        <v>7641</v>
      </c>
      <c r="J36" s="155">
        <v>7673</v>
      </c>
      <c r="K36" s="6"/>
    </row>
    <row r="37" spans="1:11" s="1" customFormat="1" ht="13.5" x14ac:dyDescent="0.15">
      <c r="A37" s="10" t="s">
        <v>12</v>
      </c>
      <c r="B37" s="5">
        <v>9468</v>
      </c>
      <c r="C37" s="5">
        <v>9273</v>
      </c>
      <c r="D37" s="5">
        <v>8529</v>
      </c>
      <c r="E37" s="5">
        <v>8056</v>
      </c>
      <c r="F37" s="5">
        <v>7625</v>
      </c>
      <c r="G37" s="5">
        <v>7179</v>
      </c>
      <c r="H37" s="5">
        <v>6508</v>
      </c>
      <c r="I37" s="12">
        <v>5837</v>
      </c>
      <c r="J37" s="155">
        <v>5364</v>
      </c>
      <c r="K37" s="6"/>
    </row>
    <row r="38" spans="1:11" s="1" customFormat="1" ht="13.5" x14ac:dyDescent="0.15">
      <c r="A38" s="10" t="s">
        <v>29</v>
      </c>
      <c r="B38" s="5">
        <v>10767</v>
      </c>
      <c r="C38" s="5">
        <v>10619</v>
      </c>
      <c r="D38" s="5">
        <v>10315</v>
      </c>
      <c r="E38" s="5">
        <v>10077</v>
      </c>
      <c r="F38" s="5">
        <v>9769</v>
      </c>
      <c r="G38" s="5">
        <v>9192</v>
      </c>
      <c r="H38" s="5">
        <v>8606</v>
      </c>
      <c r="I38" s="12">
        <v>8068</v>
      </c>
      <c r="J38" s="155">
        <v>7720</v>
      </c>
      <c r="K38" s="6"/>
    </row>
    <row r="39" spans="1:11" s="1" customFormat="1" ht="13.5" x14ac:dyDescent="0.15">
      <c r="A39" s="10" t="s">
        <v>31</v>
      </c>
      <c r="B39" s="5">
        <v>15390</v>
      </c>
      <c r="C39" s="5">
        <v>15261</v>
      </c>
      <c r="D39" s="5">
        <v>15109</v>
      </c>
      <c r="E39" s="5">
        <v>14907</v>
      </c>
      <c r="F39" s="5">
        <v>14734</v>
      </c>
      <c r="G39" s="5">
        <v>14200</v>
      </c>
      <c r="H39" s="5">
        <v>13470</v>
      </c>
      <c r="I39" s="12">
        <v>12742</v>
      </c>
      <c r="J39" s="155">
        <v>11818</v>
      </c>
      <c r="K39" s="6"/>
    </row>
    <row r="40" spans="1:11" s="1" customFormat="1" ht="13.5" x14ac:dyDescent="0.15">
      <c r="A40" s="10" t="s">
        <v>30</v>
      </c>
      <c r="B40" s="5">
        <v>12274</v>
      </c>
      <c r="C40" s="5">
        <v>12006</v>
      </c>
      <c r="D40" s="5">
        <v>11746</v>
      </c>
      <c r="E40" s="5">
        <v>11556</v>
      </c>
      <c r="F40" s="5">
        <v>11607</v>
      </c>
      <c r="G40" s="5">
        <v>11305</v>
      </c>
      <c r="H40" s="5">
        <v>10509</v>
      </c>
      <c r="I40" s="12">
        <v>9776</v>
      </c>
      <c r="J40" s="155">
        <v>9219</v>
      </c>
      <c r="K40" s="6"/>
    </row>
    <row r="41" spans="1:11" s="1" customFormat="1" ht="13.5" x14ac:dyDescent="0.15">
      <c r="A41" s="10" t="s">
        <v>10</v>
      </c>
      <c r="B41" s="5">
        <v>26002</v>
      </c>
      <c r="C41" s="5">
        <v>25264</v>
      </c>
      <c r="D41" s="5">
        <v>24737</v>
      </c>
      <c r="E41" s="5">
        <v>24916</v>
      </c>
      <c r="F41" s="5">
        <v>24563</v>
      </c>
      <c r="G41" s="5">
        <v>23642</v>
      </c>
      <c r="H41" s="5">
        <v>22696</v>
      </c>
      <c r="I41" s="12">
        <v>21533</v>
      </c>
      <c r="J41" s="155">
        <v>20262</v>
      </c>
      <c r="K41" s="6"/>
    </row>
    <row r="42" spans="1:11" s="1" customFormat="1" ht="13.5" x14ac:dyDescent="0.15">
      <c r="A42" s="10" t="s">
        <v>9</v>
      </c>
      <c r="B42" s="5">
        <v>11835</v>
      </c>
      <c r="C42" s="5">
        <v>12702</v>
      </c>
      <c r="D42" s="5">
        <v>13180</v>
      </c>
      <c r="E42" s="5">
        <v>13752</v>
      </c>
      <c r="F42" s="5">
        <v>14501</v>
      </c>
      <c r="G42" s="5">
        <v>14775</v>
      </c>
      <c r="H42" s="5">
        <v>14807</v>
      </c>
      <c r="I42" s="12">
        <v>14989</v>
      </c>
      <c r="J42" s="155">
        <v>15236</v>
      </c>
      <c r="K42" s="6"/>
    </row>
    <row r="43" spans="1:11" s="1" customFormat="1" ht="13.5" x14ac:dyDescent="0.15">
      <c r="A43" s="10" t="s">
        <v>8</v>
      </c>
      <c r="B43" s="5">
        <v>7299</v>
      </c>
      <c r="C43" s="5">
        <v>6777</v>
      </c>
      <c r="D43" s="5">
        <v>6309</v>
      </c>
      <c r="E43" s="5">
        <v>6066</v>
      </c>
      <c r="F43" s="5">
        <v>5952</v>
      </c>
      <c r="G43" s="5">
        <v>5293</v>
      </c>
      <c r="H43" s="5">
        <v>4730</v>
      </c>
      <c r="I43" s="12">
        <v>4127</v>
      </c>
      <c r="J43" s="155">
        <v>3685</v>
      </c>
      <c r="K43" s="6"/>
    </row>
    <row r="44" spans="1:11" s="1" customFormat="1" ht="13.5" x14ac:dyDescent="0.15">
      <c r="A44" s="10" t="s">
        <v>6</v>
      </c>
      <c r="B44" s="5">
        <v>23006</v>
      </c>
      <c r="C44" s="5">
        <v>22248</v>
      </c>
      <c r="D44" s="5">
        <v>20610</v>
      </c>
      <c r="E44" s="5">
        <v>19943</v>
      </c>
      <c r="F44" s="5">
        <v>19417</v>
      </c>
      <c r="G44" s="5">
        <v>18185</v>
      </c>
      <c r="H44" s="5">
        <v>17080</v>
      </c>
      <c r="I44" s="12">
        <v>15682</v>
      </c>
      <c r="J44" s="155">
        <v>14137</v>
      </c>
      <c r="K44" s="6"/>
    </row>
    <row r="45" spans="1:11" s="1" customFormat="1" ht="13.5" x14ac:dyDescent="0.15">
      <c r="A45" s="10" t="s">
        <v>5</v>
      </c>
      <c r="B45" s="5">
        <v>4539</v>
      </c>
      <c r="C45" s="5">
        <v>4314</v>
      </c>
      <c r="D45" s="5">
        <v>4098</v>
      </c>
      <c r="E45" s="5">
        <v>3907</v>
      </c>
      <c r="F45" s="5">
        <v>3777</v>
      </c>
      <c r="G45" s="5">
        <v>3506</v>
      </c>
      <c r="H45" s="5">
        <v>3250</v>
      </c>
      <c r="I45" s="12">
        <v>3087</v>
      </c>
      <c r="J45" s="155">
        <v>2791</v>
      </c>
      <c r="K45" s="6"/>
    </row>
    <row r="46" spans="1:11" s="1" customFormat="1" ht="13.5" x14ac:dyDescent="0.15">
      <c r="A46" s="10" t="s">
        <v>4</v>
      </c>
      <c r="B46" s="5">
        <v>5030</v>
      </c>
      <c r="C46" s="5">
        <v>4584</v>
      </c>
      <c r="D46" s="5">
        <v>4193</v>
      </c>
      <c r="E46" s="5">
        <v>3884</v>
      </c>
      <c r="F46" s="5">
        <v>3726</v>
      </c>
      <c r="G46" s="5">
        <v>3426</v>
      </c>
      <c r="H46" s="5">
        <v>3103</v>
      </c>
      <c r="I46" s="12">
        <v>2826</v>
      </c>
      <c r="J46" s="155">
        <v>2480</v>
      </c>
      <c r="K46" s="6"/>
    </row>
    <row r="47" spans="1:11" s="1" customFormat="1" ht="13.5" x14ac:dyDescent="0.15">
      <c r="A47" s="10" t="s">
        <v>3</v>
      </c>
      <c r="B47" s="5">
        <v>790</v>
      </c>
      <c r="C47" s="5">
        <v>686</v>
      </c>
      <c r="D47" s="5">
        <v>613</v>
      </c>
      <c r="E47" s="5">
        <v>593</v>
      </c>
      <c r="F47" s="5">
        <v>635</v>
      </c>
      <c r="G47" s="5">
        <v>570</v>
      </c>
      <c r="H47" s="5">
        <v>486</v>
      </c>
      <c r="I47" s="12">
        <v>446</v>
      </c>
      <c r="J47" s="155">
        <v>404</v>
      </c>
      <c r="K47" s="6"/>
    </row>
    <row r="48" spans="1:11" s="1" customFormat="1" ht="13.5" x14ac:dyDescent="0.15">
      <c r="A48" s="9" t="s">
        <v>7</v>
      </c>
      <c r="B48" s="3">
        <v>26256</v>
      </c>
      <c r="C48" s="3">
        <v>25148</v>
      </c>
      <c r="D48" s="3">
        <v>23937</v>
      </c>
      <c r="E48" s="3">
        <v>22521</v>
      </c>
      <c r="F48" s="3">
        <v>21429</v>
      </c>
      <c r="G48" s="3">
        <v>19931</v>
      </c>
      <c r="H48" s="3">
        <v>18249</v>
      </c>
      <c r="I48" s="11">
        <v>16558</v>
      </c>
      <c r="J48" s="156">
        <v>14959</v>
      </c>
      <c r="K48" s="4"/>
    </row>
    <row r="49" spans="1:15" s="1" customFormat="1" ht="13.5" x14ac:dyDescent="0.15">
      <c r="A49" s="185" t="s">
        <v>51</v>
      </c>
      <c r="B49" s="8">
        <v>523467</v>
      </c>
      <c r="C49" s="8">
        <v>520172</v>
      </c>
      <c r="D49" s="8">
        <v>510777</v>
      </c>
      <c r="E49" s="8">
        <v>513450</v>
      </c>
      <c r="F49" s="8">
        <v>506882</v>
      </c>
      <c r="G49" s="8">
        <v>488022</v>
      </c>
      <c r="H49" s="8">
        <v>471397</v>
      </c>
      <c r="I49" s="8">
        <v>453216</v>
      </c>
      <c r="J49" s="155">
        <v>435051</v>
      </c>
      <c r="K49" s="151"/>
      <c r="O49" s="15" t="s">
        <v>37</v>
      </c>
    </row>
    <row r="50" spans="1:15" s="1" customFormat="1" ht="13.5" x14ac:dyDescent="0.15">
      <c r="A50" s="10" t="s">
        <v>26</v>
      </c>
      <c r="B50" s="14">
        <v>194568</v>
      </c>
      <c r="C50" s="14">
        <v>192907</v>
      </c>
      <c r="D50" s="14">
        <v>188886</v>
      </c>
      <c r="E50" s="14">
        <v>187664</v>
      </c>
      <c r="F50" s="14">
        <v>183279</v>
      </c>
      <c r="G50" s="14">
        <v>176825</v>
      </c>
      <c r="H50" s="14">
        <v>174104</v>
      </c>
      <c r="I50" s="20">
        <v>171215</v>
      </c>
      <c r="J50" s="155">
        <v>167947</v>
      </c>
      <c r="K50" s="6"/>
    </row>
    <row r="51" spans="1:15" s="1" customFormat="1" ht="13.5" x14ac:dyDescent="0.15">
      <c r="A51" s="10" t="s">
        <v>25</v>
      </c>
      <c r="B51" s="5">
        <v>33415</v>
      </c>
      <c r="C51" s="5">
        <v>31767</v>
      </c>
      <c r="D51" s="5">
        <v>30229</v>
      </c>
      <c r="E51" s="5">
        <v>29363</v>
      </c>
      <c r="F51" s="5">
        <v>28265</v>
      </c>
      <c r="G51" s="5">
        <v>26945</v>
      </c>
      <c r="H51" s="5">
        <v>25518</v>
      </c>
      <c r="I51" s="12">
        <v>24175</v>
      </c>
      <c r="J51" s="155">
        <v>22548</v>
      </c>
      <c r="K51" s="6"/>
    </row>
    <row r="52" spans="1:15" s="1" customFormat="1" ht="13.5" x14ac:dyDescent="0.15">
      <c r="A52" s="10" t="s">
        <v>24</v>
      </c>
      <c r="B52" s="5">
        <v>25237</v>
      </c>
      <c r="C52" s="5">
        <v>27245</v>
      </c>
      <c r="D52" s="5">
        <v>29779</v>
      </c>
      <c r="E52" s="5">
        <v>33180</v>
      </c>
      <c r="F52" s="5">
        <v>33545</v>
      </c>
      <c r="G52" s="5">
        <v>32366</v>
      </c>
      <c r="H52" s="5">
        <v>31326</v>
      </c>
      <c r="I52" s="12">
        <v>29923</v>
      </c>
      <c r="J52" s="155">
        <v>28621</v>
      </c>
      <c r="K52" s="6"/>
    </row>
    <row r="53" spans="1:15" s="1" customFormat="1" ht="13.5" x14ac:dyDescent="0.15">
      <c r="A53" s="10" t="s">
        <v>23</v>
      </c>
      <c r="B53" s="5">
        <v>17225</v>
      </c>
      <c r="C53" s="5">
        <v>16839</v>
      </c>
      <c r="D53" s="5">
        <v>16518</v>
      </c>
      <c r="E53" s="5">
        <v>16208</v>
      </c>
      <c r="F53" s="5">
        <v>15874</v>
      </c>
      <c r="G53" s="5">
        <v>15078</v>
      </c>
      <c r="H53" s="5">
        <v>14436</v>
      </c>
      <c r="I53" s="12">
        <v>13453</v>
      </c>
      <c r="J53" s="155">
        <v>12576</v>
      </c>
      <c r="K53" s="6"/>
    </row>
    <row r="54" spans="1:15" s="1" customFormat="1" ht="13.5" x14ac:dyDescent="0.15">
      <c r="A54" s="10" t="s">
        <v>22</v>
      </c>
      <c r="B54" s="5">
        <v>14959</v>
      </c>
      <c r="C54" s="5">
        <v>14813</v>
      </c>
      <c r="D54" s="5">
        <v>14196</v>
      </c>
      <c r="E54" s="5">
        <v>13797</v>
      </c>
      <c r="F54" s="5">
        <v>13594</v>
      </c>
      <c r="G54" s="5">
        <v>13103</v>
      </c>
      <c r="H54" s="5">
        <v>12620</v>
      </c>
      <c r="I54" s="12">
        <v>11976</v>
      </c>
      <c r="J54" s="155">
        <v>11404</v>
      </c>
      <c r="K54" s="6"/>
    </row>
    <row r="55" spans="1:15" s="1" customFormat="1" ht="13.5" x14ac:dyDescent="0.15">
      <c r="A55" s="10" t="s">
        <v>21</v>
      </c>
      <c r="B55" s="5">
        <v>42128</v>
      </c>
      <c r="C55" s="5">
        <v>42084</v>
      </c>
      <c r="D55" s="5">
        <v>40896</v>
      </c>
      <c r="E55" s="5">
        <v>40987</v>
      </c>
      <c r="F55" s="5">
        <v>40680</v>
      </c>
      <c r="G55" s="5">
        <v>39038</v>
      </c>
      <c r="H55" s="5">
        <v>37243</v>
      </c>
      <c r="I55" s="12">
        <v>35108</v>
      </c>
      <c r="J55" s="155">
        <v>32790</v>
      </c>
      <c r="K55" s="6"/>
    </row>
    <row r="56" spans="1:15" s="1" customFormat="1" ht="13.5" x14ac:dyDescent="0.15">
      <c r="A56" s="10" t="s">
        <v>20</v>
      </c>
      <c r="B56" s="5">
        <v>20096</v>
      </c>
      <c r="C56" s="5">
        <v>18984</v>
      </c>
      <c r="D56" s="5">
        <v>17823</v>
      </c>
      <c r="E56" s="5">
        <v>16811</v>
      </c>
      <c r="F56" s="5">
        <v>16305</v>
      </c>
      <c r="G56" s="5">
        <v>15605</v>
      </c>
      <c r="H56" s="5">
        <v>14551</v>
      </c>
      <c r="I56" s="12">
        <v>13586</v>
      </c>
      <c r="J56" s="155">
        <v>12610</v>
      </c>
      <c r="K56" s="6"/>
    </row>
    <row r="57" spans="1:15" s="1" customFormat="1" ht="13.5" x14ac:dyDescent="0.15">
      <c r="A57" s="10" t="s">
        <v>35</v>
      </c>
      <c r="B57" s="5">
        <v>29819</v>
      </c>
      <c r="C57" s="5">
        <v>30931</v>
      </c>
      <c r="D57" s="5">
        <v>31044</v>
      </c>
      <c r="E57" s="5">
        <v>32728</v>
      </c>
      <c r="F57" s="5">
        <v>33365</v>
      </c>
      <c r="G57" s="5">
        <v>32159</v>
      </c>
      <c r="H57" s="5">
        <v>31139</v>
      </c>
      <c r="I57" s="12">
        <v>29515</v>
      </c>
      <c r="J57" s="155">
        <v>27815</v>
      </c>
      <c r="K57" s="6"/>
    </row>
    <row r="58" spans="1:15" s="1" customFormat="1" ht="13.5" x14ac:dyDescent="0.15">
      <c r="A58" s="10" t="s">
        <v>34</v>
      </c>
      <c r="B58" s="5">
        <v>11735</v>
      </c>
      <c r="C58" s="5">
        <v>13584</v>
      </c>
      <c r="D58" s="5">
        <v>15842</v>
      </c>
      <c r="E58" s="5">
        <v>20250</v>
      </c>
      <c r="F58" s="5">
        <v>23368</v>
      </c>
      <c r="G58" s="5">
        <v>24446</v>
      </c>
      <c r="H58" s="5">
        <v>25530</v>
      </c>
      <c r="I58" s="12">
        <v>25718</v>
      </c>
      <c r="J58" s="155">
        <v>25969</v>
      </c>
      <c r="K58" s="6"/>
    </row>
    <row r="59" spans="1:15" s="1" customFormat="1" ht="13.5" x14ac:dyDescent="0.15">
      <c r="A59" s="10" t="s">
        <v>33</v>
      </c>
      <c r="B59" s="5">
        <v>7461</v>
      </c>
      <c r="C59" s="5">
        <v>7174</v>
      </c>
      <c r="D59" s="5">
        <v>6669</v>
      </c>
      <c r="E59" s="5">
        <v>6225</v>
      </c>
      <c r="F59" s="5">
        <v>5754</v>
      </c>
      <c r="G59" s="5">
        <v>5387</v>
      </c>
      <c r="H59" s="5">
        <v>4774</v>
      </c>
      <c r="I59" s="12">
        <v>4223</v>
      </c>
      <c r="J59" s="155">
        <v>3796</v>
      </c>
      <c r="K59" s="6"/>
    </row>
    <row r="60" spans="1:15" s="1" customFormat="1" ht="13.5" x14ac:dyDescent="0.15">
      <c r="A60" s="10" t="s">
        <v>19</v>
      </c>
      <c r="B60" s="5">
        <v>11871</v>
      </c>
      <c r="C60" s="5">
        <v>11534</v>
      </c>
      <c r="D60" s="5">
        <v>10876</v>
      </c>
      <c r="E60" s="5">
        <v>10456</v>
      </c>
      <c r="F60" s="5">
        <v>9897</v>
      </c>
      <c r="G60" s="5">
        <v>9261</v>
      </c>
      <c r="H60" s="5">
        <v>8502</v>
      </c>
      <c r="I60" s="12">
        <v>7867</v>
      </c>
      <c r="J60" s="155">
        <v>7428</v>
      </c>
      <c r="K60" s="6"/>
    </row>
    <row r="61" spans="1:15" s="1" customFormat="1" ht="13.5" x14ac:dyDescent="0.15">
      <c r="A61" s="10" t="s">
        <v>18</v>
      </c>
      <c r="B61" s="5">
        <v>3694</v>
      </c>
      <c r="C61" s="5">
        <v>3562</v>
      </c>
      <c r="D61" s="5">
        <v>3344</v>
      </c>
      <c r="E61" s="5">
        <v>3133</v>
      </c>
      <c r="F61" s="5">
        <v>2848</v>
      </c>
      <c r="G61" s="5">
        <v>2551</v>
      </c>
      <c r="H61" s="5">
        <v>2268</v>
      </c>
      <c r="I61" s="12">
        <v>2016</v>
      </c>
      <c r="J61" s="155">
        <v>1782</v>
      </c>
      <c r="K61" s="6"/>
    </row>
    <row r="62" spans="1:15" s="1" customFormat="1" ht="13.5" x14ac:dyDescent="0.15">
      <c r="A62" s="10" t="s">
        <v>17</v>
      </c>
      <c r="B62" s="5">
        <v>3894</v>
      </c>
      <c r="C62" s="5">
        <v>3853</v>
      </c>
      <c r="D62" s="5">
        <v>3647</v>
      </c>
      <c r="E62" s="5">
        <v>3536</v>
      </c>
      <c r="F62" s="5">
        <v>2837</v>
      </c>
      <c r="G62" s="5">
        <v>2414</v>
      </c>
      <c r="H62" s="5">
        <v>2043</v>
      </c>
      <c r="I62" s="12">
        <v>1745</v>
      </c>
      <c r="J62" s="155">
        <v>1499</v>
      </c>
      <c r="K62" s="6"/>
    </row>
    <row r="63" spans="1:15" s="1" customFormat="1" ht="13.5" x14ac:dyDescent="0.15">
      <c r="A63" s="10" t="s">
        <v>16</v>
      </c>
      <c r="B63" s="5">
        <v>8162</v>
      </c>
      <c r="C63" s="5">
        <v>8240</v>
      </c>
      <c r="D63" s="5">
        <v>7798</v>
      </c>
      <c r="E63" s="5">
        <v>7553</v>
      </c>
      <c r="F63" s="5">
        <v>7207</v>
      </c>
      <c r="G63" s="5">
        <v>6853</v>
      </c>
      <c r="H63" s="5">
        <v>6192</v>
      </c>
      <c r="I63" s="12">
        <v>5705</v>
      </c>
      <c r="J63" s="155">
        <v>5196</v>
      </c>
      <c r="K63" s="6"/>
    </row>
    <row r="64" spans="1:15" s="1" customFormat="1" ht="13.5" x14ac:dyDescent="0.15">
      <c r="A64" s="10" t="s">
        <v>15</v>
      </c>
      <c r="B64" s="5">
        <v>4341</v>
      </c>
      <c r="C64" s="5">
        <v>4271</v>
      </c>
      <c r="D64" s="5">
        <v>4181</v>
      </c>
      <c r="E64" s="5">
        <v>4197</v>
      </c>
      <c r="F64" s="5">
        <v>3975</v>
      </c>
      <c r="G64" s="5">
        <v>3802</v>
      </c>
      <c r="H64" s="5">
        <v>3585</v>
      </c>
      <c r="I64" s="12">
        <v>3379</v>
      </c>
      <c r="J64" s="155">
        <v>3195</v>
      </c>
      <c r="K64" s="6"/>
    </row>
    <row r="65" spans="1:15" s="1" customFormat="1" ht="13.5" x14ac:dyDescent="0.15">
      <c r="A65" s="10" t="s">
        <v>32</v>
      </c>
      <c r="B65" s="5">
        <v>14964</v>
      </c>
      <c r="C65" s="5">
        <v>14562</v>
      </c>
      <c r="D65" s="5">
        <v>14277</v>
      </c>
      <c r="E65" s="5">
        <v>14146</v>
      </c>
      <c r="F65" s="5">
        <v>14059</v>
      </c>
      <c r="G65" s="5">
        <v>13561</v>
      </c>
      <c r="H65" s="5">
        <v>12806</v>
      </c>
      <c r="I65" s="12">
        <v>12379</v>
      </c>
      <c r="J65" s="155">
        <v>11953</v>
      </c>
      <c r="K65" s="6"/>
    </row>
    <row r="66" spans="1:15" s="1" customFormat="1" ht="13.5" x14ac:dyDescent="0.15">
      <c r="A66" s="10" t="s">
        <v>14</v>
      </c>
      <c r="B66" s="5">
        <v>4097</v>
      </c>
      <c r="C66" s="5">
        <v>4177</v>
      </c>
      <c r="D66" s="5">
        <v>4103</v>
      </c>
      <c r="E66" s="5">
        <v>4117</v>
      </c>
      <c r="F66" s="5">
        <v>4058</v>
      </c>
      <c r="G66" s="5">
        <v>3905</v>
      </c>
      <c r="H66" s="5">
        <v>3724</v>
      </c>
      <c r="I66" s="12">
        <v>3445</v>
      </c>
      <c r="J66" s="155">
        <v>3217</v>
      </c>
      <c r="K66" s="6"/>
    </row>
    <row r="67" spans="1:15" s="1" customFormat="1" ht="13.5" x14ac:dyDescent="0.15">
      <c r="A67" s="10" t="s">
        <v>13</v>
      </c>
      <c r="B67" s="5">
        <v>3284</v>
      </c>
      <c r="C67" s="5">
        <v>3300</v>
      </c>
      <c r="D67" s="5">
        <v>3243</v>
      </c>
      <c r="E67" s="5">
        <v>3296</v>
      </c>
      <c r="F67" s="5">
        <v>3412</v>
      </c>
      <c r="G67" s="5">
        <v>3469</v>
      </c>
      <c r="H67" s="5">
        <v>3504</v>
      </c>
      <c r="I67" s="12">
        <v>3617</v>
      </c>
      <c r="J67" s="155">
        <v>3657</v>
      </c>
      <c r="K67" s="6"/>
    </row>
    <row r="68" spans="1:15" s="1" customFormat="1" ht="13.5" x14ac:dyDescent="0.15">
      <c r="A68" s="10" t="s">
        <v>12</v>
      </c>
      <c r="B68" s="5">
        <v>4677</v>
      </c>
      <c r="C68" s="5">
        <v>4491</v>
      </c>
      <c r="D68" s="5">
        <v>4087</v>
      </c>
      <c r="E68" s="5">
        <v>3859</v>
      </c>
      <c r="F68" s="5">
        <v>3668</v>
      </c>
      <c r="G68" s="5">
        <v>3448</v>
      </c>
      <c r="H68" s="5">
        <v>3147</v>
      </c>
      <c r="I68" s="12">
        <v>2858</v>
      </c>
      <c r="J68" s="155">
        <v>2685</v>
      </c>
      <c r="K68" s="6"/>
    </row>
    <row r="69" spans="1:15" s="1" customFormat="1" ht="13.5" x14ac:dyDescent="0.15">
      <c r="A69" s="10" t="s">
        <v>29</v>
      </c>
      <c r="B69" s="5">
        <v>5139</v>
      </c>
      <c r="C69" s="5">
        <v>5057</v>
      </c>
      <c r="D69" s="5">
        <v>4934</v>
      </c>
      <c r="E69" s="5">
        <v>4844</v>
      </c>
      <c r="F69" s="5">
        <v>4671</v>
      </c>
      <c r="G69" s="5">
        <v>4356</v>
      </c>
      <c r="H69" s="5">
        <v>4044</v>
      </c>
      <c r="I69" s="12">
        <v>3783</v>
      </c>
      <c r="J69" s="155">
        <v>3660</v>
      </c>
      <c r="K69" s="6"/>
    </row>
    <row r="70" spans="1:15" s="1" customFormat="1" ht="13.5" x14ac:dyDescent="0.15">
      <c r="A70" s="10" t="s">
        <v>31</v>
      </c>
      <c r="B70" s="5">
        <v>7380</v>
      </c>
      <c r="C70" s="5">
        <v>7326</v>
      </c>
      <c r="D70" s="5">
        <v>7275</v>
      </c>
      <c r="E70" s="5">
        <v>7112</v>
      </c>
      <c r="F70" s="5">
        <v>7038</v>
      </c>
      <c r="G70" s="5">
        <v>6765</v>
      </c>
      <c r="H70" s="5">
        <v>6405</v>
      </c>
      <c r="I70" s="12">
        <v>6062</v>
      </c>
      <c r="J70" s="155">
        <v>5608</v>
      </c>
      <c r="K70" s="6"/>
    </row>
    <row r="71" spans="1:15" s="1" customFormat="1" ht="13.5" x14ac:dyDescent="0.15">
      <c r="A71" s="10" t="s">
        <v>30</v>
      </c>
      <c r="B71" s="5">
        <v>5907</v>
      </c>
      <c r="C71" s="5">
        <v>5788</v>
      </c>
      <c r="D71" s="5">
        <v>5612</v>
      </c>
      <c r="E71" s="5">
        <v>5500</v>
      </c>
      <c r="F71" s="5">
        <v>5579</v>
      </c>
      <c r="G71" s="5">
        <v>5347</v>
      </c>
      <c r="H71" s="5">
        <v>4951</v>
      </c>
      <c r="I71" s="12">
        <v>4628</v>
      </c>
      <c r="J71" s="155">
        <v>4449</v>
      </c>
      <c r="K71" s="6"/>
    </row>
    <row r="72" spans="1:15" s="1" customFormat="1" ht="13.5" x14ac:dyDescent="0.15">
      <c r="A72" s="10" t="s">
        <v>10</v>
      </c>
      <c r="B72" s="5">
        <v>12156</v>
      </c>
      <c r="C72" s="5">
        <v>11786</v>
      </c>
      <c r="D72" s="5">
        <v>11531</v>
      </c>
      <c r="E72" s="5">
        <v>11647</v>
      </c>
      <c r="F72" s="5">
        <v>11424</v>
      </c>
      <c r="G72" s="5">
        <v>10978</v>
      </c>
      <c r="H72" s="5">
        <v>10379</v>
      </c>
      <c r="I72" s="12">
        <v>9933</v>
      </c>
      <c r="J72" s="155">
        <v>9440</v>
      </c>
      <c r="K72" s="6"/>
    </row>
    <row r="73" spans="1:15" s="1" customFormat="1" ht="13.5" x14ac:dyDescent="0.15">
      <c r="A73" s="10" t="s">
        <v>9</v>
      </c>
      <c r="B73" s="5">
        <v>5810</v>
      </c>
      <c r="C73" s="5">
        <v>6196</v>
      </c>
      <c r="D73" s="5">
        <v>6398</v>
      </c>
      <c r="E73" s="5">
        <v>6643</v>
      </c>
      <c r="F73" s="5">
        <v>6963</v>
      </c>
      <c r="G73" s="5">
        <v>7024</v>
      </c>
      <c r="H73" s="5">
        <v>7017</v>
      </c>
      <c r="I73" s="12">
        <v>7118</v>
      </c>
      <c r="J73" s="155">
        <v>7246</v>
      </c>
      <c r="K73" s="6"/>
    </row>
    <row r="74" spans="1:15" s="1" customFormat="1" ht="13.5" x14ac:dyDescent="0.15">
      <c r="A74" s="10" t="s">
        <v>8</v>
      </c>
      <c r="B74" s="5">
        <v>3437</v>
      </c>
      <c r="C74" s="5">
        <v>3154</v>
      </c>
      <c r="D74" s="5">
        <v>2923</v>
      </c>
      <c r="E74" s="5">
        <v>2829</v>
      </c>
      <c r="F74" s="5">
        <v>2772</v>
      </c>
      <c r="G74" s="5">
        <v>2444</v>
      </c>
      <c r="H74" s="5">
        <v>2241</v>
      </c>
      <c r="I74" s="12">
        <v>1966</v>
      </c>
      <c r="J74" s="155">
        <v>1747</v>
      </c>
      <c r="K74" s="6"/>
    </row>
    <row r="75" spans="1:15" s="1" customFormat="1" ht="13.5" x14ac:dyDescent="0.15">
      <c r="A75" s="10" t="s">
        <v>6</v>
      </c>
      <c r="B75" s="5">
        <v>10869</v>
      </c>
      <c r="C75" s="5">
        <v>10433</v>
      </c>
      <c r="D75" s="5">
        <v>9558</v>
      </c>
      <c r="E75" s="5">
        <v>9180</v>
      </c>
      <c r="F75" s="5">
        <v>8966</v>
      </c>
      <c r="G75" s="5">
        <v>8354</v>
      </c>
      <c r="H75" s="5">
        <v>7788</v>
      </c>
      <c r="I75" s="12">
        <v>7182</v>
      </c>
      <c r="J75" s="155">
        <v>6531</v>
      </c>
      <c r="K75" s="6"/>
    </row>
    <row r="76" spans="1:15" s="1" customFormat="1" ht="13.5" x14ac:dyDescent="0.15">
      <c r="A76" s="10" t="s">
        <v>5</v>
      </c>
      <c r="B76" s="5">
        <v>2104</v>
      </c>
      <c r="C76" s="5">
        <v>1935</v>
      </c>
      <c r="D76" s="5">
        <v>1828</v>
      </c>
      <c r="E76" s="5">
        <v>1734</v>
      </c>
      <c r="F76" s="5">
        <v>1675</v>
      </c>
      <c r="G76" s="5">
        <v>1551</v>
      </c>
      <c r="H76" s="5">
        <v>1459</v>
      </c>
      <c r="I76" s="12">
        <v>1395</v>
      </c>
      <c r="J76" s="155">
        <v>1229</v>
      </c>
      <c r="K76" s="6"/>
    </row>
    <row r="77" spans="1:15" s="1" customFormat="1" ht="13.5" x14ac:dyDescent="0.15">
      <c r="A77" s="10" t="s">
        <v>4</v>
      </c>
      <c r="B77" s="5">
        <v>2374</v>
      </c>
      <c r="C77" s="5">
        <v>2161</v>
      </c>
      <c r="D77" s="5">
        <v>1935</v>
      </c>
      <c r="E77" s="5">
        <v>1788</v>
      </c>
      <c r="F77" s="5">
        <v>1662</v>
      </c>
      <c r="G77" s="5">
        <v>1526</v>
      </c>
      <c r="H77" s="5">
        <v>1377</v>
      </c>
      <c r="I77" s="12">
        <v>1275</v>
      </c>
      <c r="J77" s="155">
        <v>1130</v>
      </c>
      <c r="K77" s="6"/>
    </row>
    <row r="78" spans="1:15" s="1" customFormat="1" ht="13.5" x14ac:dyDescent="0.15">
      <c r="A78" s="10" t="s">
        <v>3</v>
      </c>
      <c r="B78" s="5">
        <v>371</v>
      </c>
      <c r="C78" s="5">
        <v>313</v>
      </c>
      <c r="D78" s="5">
        <v>293</v>
      </c>
      <c r="E78" s="5">
        <v>275</v>
      </c>
      <c r="F78" s="5">
        <v>309</v>
      </c>
      <c r="G78" s="5">
        <v>280</v>
      </c>
      <c r="H78" s="5">
        <v>224</v>
      </c>
      <c r="I78" s="12">
        <v>200</v>
      </c>
      <c r="J78" s="155">
        <v>183</v>
      </c>
      <c r="K78" s="6"/>
    </row>
    <row r="79" spans="1:15" s="1" customFormat="1" ht="13.5" x14ac:dyDescent="0.15">
      <c r="A79" s="9" t="s">
        <v>7</v>
      </c>
      <c r="B79" s="3">
        <v>12293</v>
      </c>
      <c r="C79" s="3">
        <v>11705</v>
      </c>
      <c r="D79" s="3">
        <v>11052</v>
      </c>
      <c r="E79" s="3">
        <v>10392</v>
      </c>
      <c r="F79" s="3">
        <v>9833</v>
      </c>
      <c r="G79" s="3">
        <v>9181</v>
      </c>
      <c r="H79" s="3">
        <v>8500</v>
      </c>
      <c r="I79" s="11">
        <v>7771</v>
      </c>
      <c r="J79" s="156">
        <v>7140</v>
      </c>
      <c r="K79" s="4"/>
    </row>
    <row r="80" spans="1:15" s="1" customFormat="1" ht="13.5" x14ac:dyDescent="0.15">
      <c r="A80" s="185" t="s">
        <v>51</v>
      </c>
      <c r="B80" s="8">
        <v>563545</v>
      </c>
      <c r="C80" s="8">
        <v>567034</v>
      </c>
      <c r="D80" s="8">
        <v>563548</v>
      </c>
      <c r="E80" s="8">
        <v>566985</v>
      </c>
      <c r="F80" s="8">
        <v>563030</v>
      </c>
      <c r="G80" s="8">
        <v>547947</v>
      </c>
      <c r="H80" s="8">
        <v>530801</v>
      </c>
      <c r="I80" s="8">
        <v>510363</v>
      </c>
      <c r="J80" s="155">
        <v>487533</v>
      </c>
      <c r="K80" s="151"/>
      <c r="O80" s="15" t="s">
        <v>36</v>
      </c>
    </row>
    <row r="81" spans="1:11" s="1" customFormat="1" ht="13.5" x14ac:dyDescent="0.15">
      <c r="A81" s="10" t="s">
        <v>26</v>
      </c>
      <c r="B81" s="14">
        <v>206234</v>
      </c>
      <c r="C81" s="14">
        <v>208445</v>
      </c>
      <c r="D81" s="14">
        <v>207667</v>
      </c>
      <c r="E81" s="14">
        <v>206221</v>
      </c>
      <c r="F81" s="14">
        <v>203272</v>
      </c>
      <c r="G81" s="14">
        <v>198766</v>
      </c>
      <c r="H81" s="14">
        <v>196260</v>
      </c>
      <c r="I81" s="20">
        <v>192939</v>
      </c>
      <c r="J81" s="155">
        <v>188782</v>
      </c>
      <c r="K81" s="6"/>
    </row>
    <row r="82" spans="1:11" s="1" customFormat="1" ht="13.5" x14ac:dyDescent="0.15">
      <c r="A82" s="10" t="s">
        <v>25</v>
      </c>
      <c r="B82" s="5">
        <v>36527</v>
      </c>
      <c r="C82" s="5">
        <v>35451</v>
      </c>
      <c r="D82" s="5">
        <v>34161</v>
      </c>
      <c r="E82" s="5">
        <v>33271</v>
      </c>
      <c r="F82" s="5">
        <v>32108</v>
      </c>
      <c r="G82" s="5">
        <v>30799</v>
      </c>
      <c r="H82" s="5">
        <v>29265</v>
      </c>
      <c r="I82" s="12">
        <v>27685</v>
      </c>
      <c r="J82" s="155">
        <v>25821</v>
      </c>
      <c r="K82" s="6"/>
    </row>
    <row r="83" spans="1:11" s="1" customFormat="1" ht="13.5" x14ac:dyDescent="0.15">
      <c r="A83" s="10" t="s">
        <v>24</v>
      </c>
      <c r="B83" s="5">
        <v>27379</v>
      </c>
      <c r="C83" s="5">
        <v>29510</v>
      </c>
      <c r="D83" s="5">
        <v>32377</v>
      </c>
      <c r="E83" s="5">
        <v>36149</v>
      </c>
      <c r="F83" s="5">
        <v>36924</v>
      </c>
      <c r="G83" s="5">
        <v>36163</v>
      </c>
      <c r="H83" s="5">
        <v>35035</v>
      </c>
      <c r="I83" s="12">
        <v>33698</v>
      </c>
      <c r="J83" s="155">
        <v>32197</v>
      </c>
      <c r="K83" s="6"/>
    </row>
    <row r="84" spans="1:11" s="1" customFormat="1" ht="13.5" x14ac:dyDescent="0.15">
      <c r="A84" s="10" t="s">
        <v>23</v>
      </c>
      <c r="B84" s="5">
        <v>18458</v>
      </c>
      <c r="C84" s="5">
        <v>18562</v>
      </c>
      <c r="D84" s="5">
        <v>18292</v>
      </c>
      <c r="E84" s="5">
        <v>18075</v>
      </c>
      <c r="F84" s="5">
        <v>17787</v>
      </c>
      <c r="G84" s="5">
        <v>17065</v>
      </c>
      <c r="H84" s="5">
        <v>16156</v>
      </c>
      <c r="I84" s="12">
        <v>15017</v>
      </c>
      <c r="J84" s="155">
        <v>13962</v>
      </c>
      <c r="K84" s="6"/>
    </row>
    <row r="85" spans="1:11" s="1" customFormat="1" ht="13.5" x14ac:dyDescent="0.15">
      <c r="A85" s="10" t="s">
        <v>22</v>
      </c>
      <c r="B85" s="5">
        <v>15439</v>
      </c>
      <c r="C85" s="5">
        <v>15637</v>
      </c>
      <c r="D85" s="5">
        <v>14937</v>
      </c>
      <c r="E85" s="5">
        <v>14713</v>
      </c>
      <c r="F85" s="5">
        <v>14440</v>
      </c>
      <c r="G85" s="5">
        <v>13950</v>
      </c>
      <c r="H85" s="5">
        <v>13491</v>
      </c>
      <c r="I85" s="12">
        <v>12825</v>
      </c>
      <c r="J85" s="155">
        <v>12077</v>
      </c>
      <c r="K85" s="6"/>
    </row>
    <row r="86" spans="1:11" s="1" customFormat="1" ht="13.5" x14ac:dyDescent="0.15">
      <c r="A86" s="10" t="s">
        <v>21</v>
      </c>
      <c r="B86" s="5">
        <v>46002</v>
      </c>
      <c r="C86" s="5">
        <v>46179</v>
      </c>
      <c r="D86" s="5">
        <v>45247</v>
      </c>
      <c r="E86" s="5">
        <v>45172</v>
      </c>
      <c r="F86" s="5">
        <v>44966</v>
      </c>
      <c r="G86" s="5">
        <v>43461</v>
      </c>
      <c r="H86" s="5">
        <v>41876</v>
      </c>
      <c r="I86" s="12">
        <v>39662</v>
      </c>
      <c r="J86" s="155">
        <v>37080</v>
      </c>
      <c r="K86" s="6"/>
    </row>
    <row r="87" spans="1:11" s="1" customFormat="1" ht="13.5" x14ac:dyDescent="0.15">
      <c r="A87" s="10" t="s">
        <v>20</v>
      </c>
      <c r="B87" s="5">
        <v>22332</v>
      </c>
      <c r="C87" s="5">
        <v>21481</v>
      </c>
      <c r="D87" s="5">
        <v>20317</v>
      </c>
      <c r="E87" s="5">
        <v>19467</v>
      </c>
      <c r="F87" s="5">
        <v>18871</v>
      </c>
      <c r="G87" s="5">
        <v>18185</v>
      </c>
      <c r="H87" s="5">
        <v>16947</v>
      </c>
      <c r="I87" s="12">
        <v>15745</v>
      </c>
      <c r="J87" s="155">
        <v>14561</v>
      </c>
      <c r="K87" s="6"/>
    </row>
    <row r="88" spans="1:11" s="1" customFormat="1" ht="13.5" x14ac:dyDescent="0.15">
      <c r="A88" s="10" t="s">
        <v>35</v>
      </c>
      <c r="B88" s="5">
        <v>32399</v>
      </c>
      <c r="C88" s="5">
        <v>33500</v>
      </c>
      <c r="D88" s="5">
        <v>34082</v>
      </c>
      <c r="E88" s="5">
        <v>36074</v>
      </c>
      <c r="F88" s="5">
        <v>36702</v>
      </c>
      <c r="G88" s="5">
        <v>35703</v>
      </c>
      <c r="H88" s="5">
        <v>34701</v>
      </c>
      <c r="I88" s="12">
        <v>33101</v>
      </c>
      <c r="J88" s="155">
        <v>31001</v>
      </c>
      <c r="K88" s="6"/>
    </row>
    <row r="89" spans="1:11" s="1" customFormat="1" ht="13.5" x14ac:dyDescent="0.15">
      <c r="A89" s="10" t="s">
        <v>34</v>
      </c>
      <c r="B89" s="5">
        <v>12390</v>
      </c>
      <c r="C89" s="5">
        <v>14482</v>
      </c>
      <c r="D89" s="5">
        <v>17004</v>
      </c>
      <c r="E89" s="5">
        <v>21300</v>
      </c>
      <c r="F89" s="5">
        <v>24788</v>
      </c>
      <c r="G89" s="5">
        <v>26388</v>
      </c>
      <c r="H89" s="5">
        <v>27352</v>
      </c>
      <c r="I89" s="12">
        <v>27734</v>
      </c>
      <c r="J89" s="155">
        <v>27998</v>
      </c>
      <c r="K89" s="6"/>
    </row>
    <row r="90" spans="1:11" s="1" customFormat="1" ht="13.5" x14ac:dyDescent="0.15">
      <c r="A90" s="10" t="s">
        <v>33</v>
      </c>
      <c r="B90" s="5">
        <v>8164</v>
      </c>
      <c r="C90" s="5">
        <v>7863</v>
      </c>
      <c r="D90" s="5">
        <v>7546</v>
      </c>
      <c r="E90" s="5">
        <v>7153</v>
      </c>
      <c r="F90" s="5">
        <v>6633</v>
      </c>
      <c r="G90" s="5">
        <v>6256</v>
      </c>
      <c r="H90" s="5">
        <v>5617</v>
      </c>
      <c r="I90" s="12">
        <v>4983</v>
      </c>
      <c r="J90" s="155">
        <v>4460</v>
      </c>
      <c r="K90" s="6"/>
    </row>
    <row r="91" spans="1:11" s="1" customFormat="1" ht="13.5" x14ac:dyDescent="0.15">
      <c r="A91" s="10" t="s">
        <v>19</v>
      </c>
      <c r="B91" s="5">
        <v>12625</v>
      </c>
      <c r="C91" s="5">
        <v>12390</v>
      </c>
      <c r="D91" s="5">
        <v>11888</v>
      </c>
      <c r="E91" s="5">
        <v>11596</v>
      </c>
      <c r="F91" s="5">
        <v>11048</v>
      </c>
      <c r="G91" s="5">
        <v>10409</v>
      </c>
      <c r="H91" s="5">
        <v>9728</v>
      </c>
      <c r="I91" s="12">
        <v>9125</v>
      </c>
      <c r="J91" s="155">
        <v>8539</v>
      </c>
      <c r="K91" s="6"/>
    </row>
    <row r="92" spans="1:11" s="1" customFormat="1" ht="13.5" x14ac:dyDescent="0.15">
      <c r="A92" s="10" t="s">
        <v>18</v>
      </c>
      <c r="B92" s="5">
        <v>3999</v>
      </c>
      <c r="C92" s="5">
        <v>3833</v>
      </c>
      <c r="D92" s="5">
        <v>3732</v>
      </c>
      <c r="E92" s="5">
        <v>3528</v>
      </c>
      <c r="F92" s="5">
        <v>3225</v>
      </c>
      <c r="G92" s="5">
        <v>2965</v>
      </c>
      <c r="H92" s="5">
        <v>2695</v>
      </c>
      <c r="I92" s="12">
        <v>2361</v>
      </c>
      <c r="J92" s="155">
        <v>2074</v>
      </c>
      <c r="K92" s="6"/>
    </row>
    <row r="93" spans="1:11" s="1" customFormat="1" ht="13.5" x14ac:dyDescent="0.15">
      <c r="A93" s="10" t="s">
        <v>17</v>
      </c>
      <c r="B93" s="5">
        <v>3342</v>
      </c>
      <c r="C93" s="5">
        <v>3201</v>
      </c>
      <c r="D93" s="5">
        <v>2964</v>
      </c>
      <c r="E93" s="5">
        <v>2850</v>
      </c>
      <c r="F93" s="5">
        <v>2518</v>
      </c>
      <c r="G93" s="5">
        <v>2218</v>
      </c>
      <c r="H93" s="5">
        <v>1932</v>
      </c>
      <c r="I93" s="12">
        <v>1607</v>
      </c>
      <c r="J93" s="155">
        <v>1471</v>
      </c>
      <c r="K93" s="6"/>
    </row>
    <row r="94" spans="1:11" s="1" customFormat="1" ht="13.5" x14ac:dyDescent="0.15">
      <c r="A94" s="10" t="s">
        <v>16</v>
      </c>
      <c r="B94" s="5">
        <v>8875</v>
      </c>
      <c r="C94" s="5">
        <v>8931</v>
      </c>
      <c r="D94" s="5">
        <v>8727</v>
      </c>
      <c r="E94" s="5">
        <v>8514</v>
      </c>
      <c r="F94" s="5">
        <v>8203</v>
      </c>
      <c r="G94" s="5">
        <v>7889</v>
      </c>
      <c r="H94" s="5">
        <v>7018</v>
      </c>
      <c r="I94" s="12">
        <v>6495</v>
      </c>
      <c r="J94" s="155">
        <v>5926</v>
      </c>
      <c r="K94" s="6"/>
    </row>
    <row r="95" spans="1:11" s="1" customFormat="1" ht="13.5" x14ac:dyDescent="0.15">
      <c r="A95" s="10" t="s">
        <v>15</v>
      </c>
      <c r="B95" s="5">
        <v>4837</v>
      </c>
      <c r="C95" s="5">
        <v>4732</v>
      </c>
      <c r="D95" s="5">
        <v>4628</v>
      </c>
      <c r="E95" s="5">
        <v>4538</v>
      </c>
      <c r="F95" s="5">
        <v>4386</v>
      </c>
      <c r="G95" s="5">
        <v>4269</v>
      </c>
      <c r="H95" s="5">
        <v>4129</v>
      </c>
      <c r="I95" s="12">
        <v>3845</v>
      </c>
      <c r="J95" s="155">
        <v>3586</v>
      </c>
      <c r="K95" s="6"/>
    </row>
    <row r="96" spans="1:11" s="1" customFormat="1" ht="13.5" x14ac:dyDescent="0.15">
      <c r="A96" s="10" t="s">
        <v>32</v>
      </c>
      <c r="B96" s="5">
        <v>15980</v>
      </c>
      <c r="C96" s="5">
        <v>15760</v>
      </c>
      <c r="D96" s="5">
        <v>15593</v>
      </c>
      <c r="E96" s="5">
        <v>15557</v>
      </c>
      <c r="F96" s="5">
        <v>15504</v>
      </c>
      <c r="G96" s="5">
        <v>15079</v>
      </c>
      <c r="H96" s="5">
        <v>14356</v>
      </c>
      <c r="I96" s="12">
        <v>13982</v>
      </c>
      <c r="J96" s="155">
        <v>13305</v>
      </c>
      <c r="K96" s="6"/>
    </row>
    <row r="97" spans="1:11" s="1" customFormat="1" ht="13.5" x14ac:dyDescent="0.15">
      <c r="A97" s="10" t="s">
        <v>14</v>
      </c>
      <c r="B97" s="5">
        <v>4735</v>
      </c>
      <c r="C97" s="5">
        <v>4865</v>
      </c>
      <c r="D97" s="5">
        <v>4817</v>
      </c>
      <c r="E97" s="5">
        <v>4802</v>
      </c>
      <c r="F97" s="5">
        <v>4744</v>
      </c>
      <c r="G97" s="5">
        <v>4557</v>
      </c>
      <c r="H97" s="5">
        <v>4353</v>
      </c>
      <c r="I97" s="12">
        <v>4035</v>
      </c>
      <c r="J97" s="155">
        <v>3650</v>
      </c>
      <c r="K97" s="6"/>
    </row>
    <row r="98" spans="1:11" s="1" customFormat="1" ht="13.5" x14ac:dyDescent="0.15">
      <c r="A98" s="10" t="s">
        <v>13</v>
      </c>
      <c r="B98" s="5">
        <v>3689</v>
      </c>
      <c r="C98" s="5">
        <v>3675</v>
      </c>
      <c r="D98" s="5">
        <v>3619</v>
      </c>
      <c r="E98" s="5">
        <v>3630</v>
      </c>
      <c r="F98" s="5">
        <v>3736</v>
      </c>
      <c r="G98" s="5">
        <v>3875</v>
      </c>
      <c r="H98" s="5">
        <v>3928</v>
      </c>
      <c r="I98" s="12">
        <v>4024</v>
      </c>
      <c r="J98" s="155">
        <v>4016</v>
      </c>
      <c r="K98" s="6"/>
    </row>
    <row r="99" spans="1:11" s="1" customFormat="1" ht="13.5" x14ac:dyDescent="0.15">
      <c r="A99" s="10" t="s">
        <v>12</v>
      </c>
      <c r="B99" s="5">
        <v>4791</v>
      </c>
      <c r="C99" s="5">
        <v>4782</v>
      </c>
      <c r="D99" s="5">
        <v>4442</v>
      </c>
      <c r="E99" s="5">
        <v>4197</v>
      </c>
      <c r="F99" s="5">
        <v>3957</v>
      </c>
      <c r="G99" s="5">
        <v>3731</v>
      </c>
      <c r="H99" s="5">
        <v>3361</v>
      </c>
      <c r="I99" s="12">
        <v>2979</v>
      </c>
      <c r="J99" s="155">
        <v>2679</v>
      </c>
      <c r="K99" s="6"/>
    </row>
    <row r="100" spans="1:11" s="1" customFormat="1" ht="13.5" x14ac:dyDescent="0.15">
      <c r="A100" s="10" t="s">
        <v>29</v>
      </c>
      <c r="B100" s="5">
        <v>5628</v>
      </c>
      <c r="C100" s="5">
        <v>5562</v>
      </c>
      <c r="D100" s="5">
        <v>5381</v>
      </c>
      <c r="E100" s="5">
        <v>5233</v>
      </c>
      <c r="F100" s="5">
        <v>5098</v>
      </c>
      <c r="G100" s="5">
        <v>4836</v>
      </c>
      <c r="H100" s="5">
        <v>4562</v>
      </c>
      <c r="I100" s="12">
        <v>4285</v>
      </c>
      <c r="J100" s="155">
        <v>4060</v>
      </c>
      <c r="K100" s="6"/>
    </row>
    <row r="101" spans="1:11" s="1" customFormat="1" ht="13.5" x14ac:dyDescent="0.15">
      <c r="A101" s="10" t="s">
        <v>31</v>
      </c>
      <c r="B101" s="5">
        <v>8010</v>
      </c>
      <c r="C101" s="5">
        <v>7935</v>
      </c>
      <c r="D101" s="5">
        <v>7834</v>
      </c>
      <c r="E101" s="5">
        <v>7795</v>
      </c>
      <c r="F101" s="5">
        <v>7696</v>
      </c>
      <c r="G101" s="5">
        <v>7435</v>
      </c>
      <c r="H101" s="5">
        <v>7065</v>
      </c>
      <c r="I101" s="12">
        <v>6680</v>
      </c>
      <c r="J101" s="155">
        <v>6210</v>
      </c>
      <c r="K101" s="6"/>
    </row>
    <row r="102" spans="1:11" s="1" customFormat="1" ht="13.5" x14ac:dyDescent="0.15">
      <c r="A102" s="10" t="s">
        <v>30</v>
      </c>
      <c r="B102" s="5">
        <v>6367</v>
      </c>
      <c r="C102" s="5">
        <v>6218</v>
      </c>
      <c r="D102" s="5">
        <v>6134</v>
      </c>
      <c r="E102" s="5">
        <v>6056</v>
      </c>
      <c r="F102" s="5">
        <v>6028</v>
      </c>
      <c r="G102" s="5">
        <v>5958</v>
      </c>
      <c r="H102" s="5">
        <v>5558</v>
      </c>
      <c r="I102" s="12">
        <v>5148</v>
      </c>
      <c r="J102" s="155">
        <v>4770</v>
      </c>
      <c r="K102" s="6"/>
    </row>
    <row r="103" spans="1:11" s="1" customFormat="1" ht="13.5" x14ac:dyDescent="0.15">
      <c r="A103" s="10" t="s">
        <v>10</v>
      </c>
      <c r="B103" s="5">
        <v>13846</v>
      </c>
      <c r="C103" s="5">
        <v>13478</v>
      </c>
      <c r="D103" s="5">
        <v>13206</v>
      </c>
      <c r="E103" s="5">
        <v>13269</v>
      </c>
      <c r="F103" s="5">
        <v>13139</v>
      </c>
      <c r="G103" s="5">
        <v>12664</v>
      </c>
      <c r="H103" s="5">
        <v>12317</v>
      </c>
      <c r="I103" s="12">
        <v>11600</v>
      </c>
      <c r="J103" s="155">
        <v>10822</v>
      </c>
      <c r="K103" s="6"/>
    </row>
    <row r="104" spans="1:11" s="1" customFormat="1" ht="13.5" x14ac:dyDescent="0.15">
      <c r="A104" s="10" t="s">
        <v>9</v>
      </c>
      <c r="B104" s="5">
        <v>6025</v>
      </c>
      <c r="C104" s="5">
        <v>6506</v>
      </c>
      <c r="D104" s="5">
        <v>6782</v>
      </c>
      <c r="E104" s="5">
        <v>7109</v>
      </c>
      <c r="F104" s="5">
        <v>7538</v>
      </c>
      <c r="G104" s="5">
        <v>7751</v>
      </c>
      <c r="H104" s="5">
        <v>7790</v>
      </c>
      <c r="I104" s="12">
        <v>7871</v>
      </c>
      <c r="J104" s="155">
        <v>7990</v>
      </c>
      <c r="K104" s="6"/>
    </row>
    <row r="105" spans="1:11" s="1" customFormat="1" ht="13.5" x14ac:dyDescent="0.15">
      <c r="A105" s="10" t="s">
        <v>8</v>
      </c>
      <c r="B105" s="5">
        <v>3862</v>
      </c>
      <c r="C105" s="5">
        <v>3623</v>
      </c>
      <c r="D105" s="5">
        <v>3386</v>
      </c>
      <c r="E105" s="5">
        <v>3237</v>
      </c>
      <c r="F105" s="5">
        <v>3180</v>
      </c>
      <c r="G105" s="5">
        <v>2849</v>
      </c>
      <c r="H105" s="5">
        <v>2489</v>
      </c>
      <c r="I105" s="12">
        <v>2161</v>
      </c>
      <c r="J105" s="155">
        <v>1938</v>
      </c>
      <c r="K105" s="6"/>
    </row>
    <row r="106" spans="1:11" s="1" customFormat="1" ht="13.5" x14ac:dyDescent="0.15">
      <c r="A106" s="10" t="s">
        <v>6</v>
      </c>
      <c r="B106" s="5">
        <v>12137</v>
      </c>
      <c r="C106" s="5">
        <v>11815</v>
      </c>
      <c r="D106" s="5">
        <v>11052</v>
      </c>
      <c r="E106" s="5">
        <v>10763</v>
      </c>
      <c r="F106" s="5">
        <v>10451</v>
      </c>
      <c r="G106" s="5">
        <v>9831</v>
      </c>
      <c r="H106" s="5">
        <v>9292</v>
      </c>
      <c r="I106" s="12">
        <v>8500</v>
      </c>
      <c r="J106" s="155">
        <v>7606</v>
      </c>
      <c r="K106" s="6"/>
    </row>
    <row r="107" spans="1:11" s="1" customFormat="1" ht="13.5" x14ac:dyDescent="0.15">
      <c r="A107" s="10" t="s">
        <v>5</v>
      </c>
      <c r="B107" s="5">
        <v>2435</v>
      </c>
      <c r="C107" s="5">
        <v>2379</v>
      </c>
      <c r="D107" s="5">
        <v>2270</v>
      </c>
      <c r="E107" s="5">
        <v>2173</v>
      </c>
      <c r="F107" s="5">
        <v>2102</v>
      </c>
      <c r="G107" s="5">
        <v>1955</v>
      </c>
      <c r="H107" s="5">
        <v>1791</v>
      </c>
      <c r="I107" s="12">
        <v>1692</v>
      </c>
      <c r="J107" s="155">
        <v>1562</v>
      </c>
      <c r="K107" s="6"/>
    </row>
    <row r="108" spans="1:11" s="1" customFormat="1" ht="13.5" x14ac:dyDescent="0.15">
      <c r="A108" s="10" t="s">
        <v>4</v>
      </c>
      <c r="B108" s="5">
        <v>2656</v>
      </c>
      <c r="C108" s="5">
        <v>2423</v>
      </c>
      <c r="D108" s="5">
        <v>2258</v>
      </c>
      <c r="E108" s="5">
        <v>2096</v>
      </c>
      <c r="F108" s="5">
        <v>2064</v>
      </c>
      <c r="G108" s="5">
        <v>1900</v>
      </c>
      <c r="H108" s="5">
        <v>1726</v>
      </c>
      <c r="I108" s="12">
        <v>1551</v>
      </c>
      <c r="J108" s="155">
        <v>1350</v>
      </c>
      <c r="K108" s="6"/>
    </row>
    <row r="109" spans="1:11" s="1" customFormat="1" ht="13.5" x14ac:dyDescent="0.15">
      <c r="A109" s="10" t="s">
        <v>3</v>
      </c>
      <c r="B109" s="5">
        <v>419</v>
      </c>
      <c r="C109" s="5">
        <v>373</v>
      </c>
      <c r="D109" s="5">
        <v>320</v>
      </c>
      <c r="E109" s="5">
        <v>318</v>
      </c>
      <c r="F109" s="5">
        <v>326</v>
      </c>
      <c r="G109" s="5">
        <v>290</v>
      </c>
      <c r="H109" s="5">
        <v>262</v>
      </c>
      <c r="I109" s="12">
        <v>246</v>
      </c>
      <c r="J109" s="155">
        <v>221</v>
      </c>
      <c r="K109" s="6"/>
    </row>
    <row r="110" spans="1:11" s="1" customFormat="1" ht="14.25" thickBot="1" x14ac:dyDescent="0.2">
      <c r="A110" s="17" t="s">
        <v>7</v>
      </c>
      <c r="B110" s="16">
        <v>13963</v>
      </c>
      <c r="C110" s="16">
        <v>13443</v>
      </c>
      <c r="D110" s="16">
        <v>12885</v>
      </c>
      <c r="E110" s="16">
        <v>12129</v>
      </c>
      <c r="F110" s="16">
        <v>11596</v>
      </c>
      <c r="G110" s="16">
        <v>10750</v>
      </c>
      <c r="H110" s="3">
        <v>9749</v>
      </c>
      <c r="I110" s="11">
        <v>8787</v>
      </c>
      <c r="J110" s="157">
        <v>7819</v>
      </c>
      <c r="K110" s="18"/>
    </row>
    <row r="111" spans="1:11" ht="16.5" thickTop="1" x14ac:dyDescent="0.25">
      <c r="B111" s="73"/>
      <c r="C111" s="73"/>
    </row>
    <row r="112" spans="1:11" x14ac:dyDescent="0.25">
      <c r="B112" s="73"/>
      <c r="C112" s="73"/>
    </row>
  </sheetData>
  <phoneticPr fontId="7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9999"/>
  </sheetPr>
  <dimension ref="A1:W28"/>
  <sheetViews>
    <sheetView showGridLines="0" topLeftCell="D1" zoomScale="70" zoomScaleNormal="70" workbookViewId="0">
      <selection activeCell="M25" sqref="M25"/>
    </sheetView>
  </sheetViews>
  <sheetFormatPr defaultRowHeight="16.5" x14ac:dyDescent="0.25"/>
  <cols>
    <col min="1" max="1" width="23.875" style="73" bestFit="1" customWidth="1"/>
    <col min="2" max="10" width="10" style="73" customWidth="1"/>
    <col min="11" max="11" width="9" style="73"/>
    <col min="12" max="12" width="29.25" style="76" customWidth="1"/>
    <col min="13" max="13" width="14.125" style="77" customWidth="1"/>
    <col min="14" max="14" width="11.625" style="76" customWidth="1"/>
    <col min="15" max="15" width="7.75" style="78" customWidth="1"/>
    <col min="16" max="17" width="9" style="79"/>
    <col min="18" max="18" width="33.125" style="79" customWidth="1"/>
    <col min="19" max="19" width="12.25" style="80" bestFit="1" customWidth="1"/>
    <col min="20" max="21" width="9.75" style="80" customWidth="1"/>
    <col min="22" max="22" width="9" style="79"/>
    <col min="23" max="23" width="3.125" style="79" bestFit="1" customWidth="1"/>
    <col min="24" max="16384" width="9" style="73"/>
  </cols>
  <sheetData>
    <row r="1" spans="1:23" x14ac:dyDescent="0.25">
      <c r="A1" s="73" t="str">
        <f>比べてみようシート!E3</f>
        <v>和歌山市</v>
      </c>
      <c r="B1" s="146">
        <v>1990</v>
      </c>
      <c r="C1" s="146">
        <v>1995</v>
      </c>
      <c r="D1" s="146">
        <v>2000</v>
      </c>
      <c r="E1" s="146">
        <v>2005</v>
      </c>
      <c r="F1" s="146">
        <v>2010</v>
      </c>
      <c r="G1" s="146">
        <v>2015</v>
      </c>
      <c r="H1" s="158">
        <v>2020</v>
      </c>
      <c r="I1" s="75"/>
      <c r="J1" s="75"/>
    </row>
    <row r="2" spans="1:23" x14ac:dyDescent="0.25">
      <c r="A2" s="81" t="s">
        <v>45</v>
      </c>
      <c r="B2" s="82">
        <f>VLOOKUP($A$1,年齢三区分データ!$A$3:$I$97,年齢三区分!B11,FALSE)</f>
        <v>70020</v>
      </c>
      <c r="C2" s="82">
        <f>VLOOKUP($A$1,年齢三区分データ!$A$3:$I$97,年齢三区分!C11,FALSE)</f>
        <v>61870</v>
      </c>
      <c r="D2" s="82">
        <f>VLOOKUP($A$1,年齢三区分データ!$A$3:$I$97,年齢三区分!D11,FALSE)</f>
        <v>55790</v>
      </c>
      <c r="E2" s="82">
        <f>VLOOKUP($A$1,年齢三区分データ!$A$3:$I$97,年齢三区分!E11,FALSE)</f>
        <v>50646</v>
      </c>
      <c r="F2" s="82">
        <f>VLOOKUP($A$1,年齢三区分データ!$A$3:$I$97,年齢三区分!F11,FALSE)</f>
        <v>46739</v>
      </c>
      <c r="G2" s="82">
        <f>VLOOKUP($A$1,年齢三区分データ!$A$3:$I$97,年齢三区分!G11,FALSE)</f>
        <v>44519</v>
      </c>
      <c r="H2" s="82">
        <f>VLOOKUP($A$1,年齢三区分データ!$A$3:$J$97,年齢三区分!H11,FALSE)</f>
        <v>42340</v>
      </c>
      <c r="I2" s="83"/>
      <c r="J2" s="83"/>
    </row>
    <row r="3" spans="1:23" x14ac:dyDescent="0.25">
      <c r="A3" s="81" t="s">
        <v>46</v>
      </c>
      <c r="B3" s="82">
        <f>VLOOKUP($A$1,年齢三区分データ!$A$35:$I$97,年齢三区分!B11,FALSE)</f>
        <v>276361</v>
      </c>
      <c r="C3" s="82">
        <f>VLOOKUP($A$1,年齢三区分データ!$A$35:$I$97,年齢三区分!C11,FALSE)</f>
        <v>271973</v>
      </c>
      <c r="D3" s="82">
        <f>VLOOKUP($A$1,年齢三区分データ!$A$35:$I$97,年齢三区分!D11,FALSE)</f>
        <v>258783</v>
      </c>
      <c r="E3" s="82">
        <f>VLOOKUP($A$1,年齢三区分データ!$A$35:$I$97,年齢三区分!E11,FALSE)</f>
        <v>241442</v>
      </c>
      <c r="F3" s="82">
        <f>VLOOKUP($A$1,年齢三区分データ!$A$35:$I$97,年齢三区分!F11,FALSE)</f>
        <v>224708</v>
      </c>
      <c r="G3" s="82">
        <f>VLOOKUP($A$1,年齢三区分データ!$A$35:$I$97,年齢三区分!G11,FALSE)</f>
        <v>211753</v>
      </c>
      <c r="H3" s="82">
        <f>VLOOKUP($A$1,年齢三区分データ!$A$35:$J$97,年齢三区分!H11,FALSE)</f>
        <v>201722</v>
      </c>
      <c r="I3" s="83"/>
      <c r="J3" s="83"/>
    </row>
    <row r="4" spans="1:23" x14ac:dyDescent="0.25">
      <c r="A4" s="81" t="s">
        <v>47</v>
      </c>
      <c r="B4" s="82">
        <f>VLOOKUP($A$1,年齢三区分データ!$A$67:$I$97,年齢三区分!B11,FALSE)</f>
        <v>49640</v>
      </c>
      <c r="C4" s="82">
        <f>VLOOKUP($A$1,年齢三区分データ!$A$67:$I$97,年齢三区分!C11,FALSE)</f>
        <v>59995</v>
      </c>
      <c r="D4" s="82">
        <f>VLOOKUP($A$1,年齢三区分データ!$A$67:$I$97,年齢三区分!D11,FALSE)</f>
        <v>71924</v>
      </c>
      <c r="E4" s="82">
        <f>VLOOKUP($A$1,年齢三区分データ!$A$67:$I$97,年齢三区分!E11,FALSE)</f>
        <v>82838</v>
      </c>
      <c r="F4" s="82">
        <f>VLOOKUP($A$1,年齢三区分データ!$A$67:$I$97,年齢三区分!F11,FALSE)</f>
        <v>94130</v>
      </c>
      <c r="G4" s="82">
        <f>VLOOKUP($A$1,年齢三区分データ!$A$67:$I$97,年齢三区分!G11,FALSE)</f>
        <v>105954</v>
      </c>
      <c r="H4" s="82">
        <f>VLOOKUP($A$1,年齢三区分データ!$A$67:$J$97,年齢三区分!H11,FALSE)</f>
        <v>109950</v>
      </c>
      <c r="I4" s="83"/>
      <c r="J4" s="83"/>
    </row>
    <row r="5" spans="1:23" x14ac:dyDescent="0.25">
      <c r="L5" s="76" t="str">
        <f>A1</f>
        <v>和歌山市</v>
      </c>
    </row>
    <row r="6" spans="1:23" ht="21.75" customHeight="1" x14ac:dyDescent="0.15">
      <c r="A6" s="84" t="str">
        <f>比べてみようシート!$H$3</f>
        <v>日高町</v>
      </c>
      <c r="B6" s="74">
        <f t="shared" ref="B6:H6" si="0">B1</f>
        <v>1990</v>
      </c>
      <c r="C6" s="74">
        <f t="shared" si="0"/>
        <v>1995</v>
      </c>
      <c r="D6" s="74">
        <f t="shared" si="0"/>
        <v>2000</v>
      </c>
      <c r="E6" s="74">
        <f t="shared" si="0"/>
        <v>2005</v>
      </c>
      <c r="F6" s="74">
        <f t="shared" si="0"/>
        <v>2010</v>
      </c>
      <c r="G6" s="74">
        <f t="shared" si="0"/>
        <v>2015</v>
      </c>
      <c r="H6" s="74">
        <f t="shared" si="0"/>
        <v>2020</v>
      </c>
      <c r="I6" s="75"/>
      <c r="L6" s="199" t="s">
        <v>48</v>
      </c>
      <c r="M6" s="199" t="s">
        <v>162</v>
      </c>
      <c r="N6" s="199"/>
      <c r="O6" s="199"/>
    </row>
    <row r="7" spans="1:23" x14ac:dyDescent="0.25">
      <c r="A7" s="81" t="s">
        <v>45</v>
      </c>
      <c r="B7" s="82">
        <f>VLOOKUP($A$6,年齢三区分データ!$A$3:$I$97,年齢三区分!B11,FALSE)</f>
        <v>1202</v>
      </c>
      <c r="C7" s="82">
        <f>VLOOKUP($A$6,年齢三区分データ!$A$3:$I$97,年齢三区分!C11,FALSE)</f>
        <v>1138</v>
      </c>
      <c r="D7" s="82">
        <f>VLOOKUP($A$6,年齢三区分データ!$A$3:$I$97,年齢三区分!D11,FALSE)</f>
        <v>1185</v>
      </c>
      <c r="E7" s="82">
        <f>VLOOKUP($A$6,年齢三区分データ!$A$3:$I$97,年齢三区分!E11,FALSE)</f>
        <v>1165</v>
      </c>
      <c r="F7" s="82">
        <f>VLOOKUP($A$6,年齢三区分データ!$A$3:$I$97,年齢三区分!F11,FALSE)</f>
        <v>1186</v>
      </c>
      <c r="G7" s="82">
        <f>VLOOKUP($A$6,年齢三区分データ!$A$3:$I$97,年齢三区分!G11,FALSE)</f>
        <v>1194</v>
      </c>
      <c r="H7" s="82">
        <f>VLOOKUP($A$6,年齢三区分データ!$A$3:$J$97,年齢三区分!H11,FALSE)</f>
        <v>1197</v>
      </c>
      <c r="I7" s="83"/>
      <c r="L7" s="199"/>
      <c r="M7" s="89" t="s">
        <v>49</v>
      </c>
      <c r="N7" s="90" t="s">
        <v>50</v>
      </c>
      <c r="O7" s="91" t="s">
        <v>132</v>
      </c>
    </row>
    <row r="8" spans="1:23" x14ac:dyDescent="0.25">
      <c r="A8" s="81" t="s">
        <v>46</v>
      </c>
      <c r="B8" s="82">
        <f>VLOOKUP($A$6,年齢三区分データ!$A$35:$I$97,年齢三区分!B11,FALSE)</f>
        <v>4267</v>
      </c>
      <c r="C8" s="82">
        <f>VLOOKUP($A$6,年齢三区分データ!$A$35:$I$97,年齢三区分!C11,FALSE)</f>
        <v>4202</v>
      </c>
      <c r="D8" s="82">
        <f>VLOOKUP($A$6,年齢三区分データ!$A$35:$I$97,年齢三区分!D11,FALSE)</f>
        <v>4189</v>
      </c>
      <c r="E8" s="82">
        <f>VLOOKUP($A$6,年齢三区分データ!$A$35:$I$97,年齢三区分!E11,FALSE)</f>
        <v>4224</v>
      </c>
      <c r="F8" s="82">
        <f>VLOOKUP($A$6,年齢三区分データ!$A$35:$I$97,年齢三区分!F11,FALSE)</f>
        <v>4148</v>
      </c>
      <c r="G8" s="82">
        <f>VLOOKUP($A$6,年齢三区分データ!$A$35:$I$97,年齢三区分!G11,FALSE)</f>
        <v>4196</v>
      </c>
      <c r="H8" s="82">
        <f>VLOOKUP($A$6,年齢三区分データ!$A$35:$J$97,年齢三区分!H11,FALSE)</f>
        <v>4135</v>
      </c>
      <c r="I8" s="83"/>
      <c r="L8" s="92" t="s">
        <v>45</v>
      </c>
      <c r="M8" s="93">
        <f>H2-B2</f>
        <v>-27680</v>
      </c>
      <c r="N8" s="94">
        <f>M8/B2</f>
        <v>-0.3953156241073979</v>
      </c>
      <c r="O8" s="95">
        <f>IFERROR(RANK(N8,年齢三区分データ!$E$135:$E$164),"-")</f>
        <v>6</v>
      </c>
    </row>
    <row r="9" spans="1:23" x14ac:dyDescent="0.25">
      <c r="A9" s="81" t="s">
        <v>47</v>
      </c>
      <c r="B9" s="82">
        <f>VLOOKUP($A$6,年齢三区分データ!$A$67:$I$97,年齢三区分!B11,FALSE)</f>
        <v>1393</v>
      </c>
      <c r="C9" s="82">
        <f>VLOOKUP($A$6,年齢三区分データ!$A$67:$I$97,年齢三区分!C11,FALSE)</f>
        <v>1586</v>
      </c>
      <c r="D9" s="82">
        <f>VLOOKUP($A$6,年齢三区分データ!$A$67:$I$97,年齢三区分!D11,FALSE)</f>
        <v>1774</v>
      </c>
      <c r="E9" s="82">
        <f>VLOOKUP($A$6,年齢三区分データ!$A$67:$I$97,年齢三区分!E11,FALSE)</f>
        <v>1955</v>
      </c>
      <c r="F9" s="82">
        <f>VLOOKUP($A$6,年齢三区分データ!$A$67:$I$97,年齢三区分!F11,FALSE)</f>
        <v>2063</v>
      </c>
      <c r="G9" s="82">
        <f>VLOOKUP($A$6,年齢三区分データ!$A$67:$I$97,年齢三区分!G11,FALSE)</f>
        <v>2248</v>
      </c>
      <c r="H9" s="82">
        <f>VLOOKUP($A$6,年齢三区分データ!$A$67:$J$97,年齢三区分!H11,FALSE)</f>
        <v>2317</v>
      </c>
      <c r="I9" s="83"/>
      <c r="L9" s="92" t="s">
        <v>46</v>
      </c>
      <c r="M9" s="93">
        <f>H3-B3</f>
        <v>-74639</v>
      </c>
      <c r="N9" s="94">
        <f>M9/B3</f>
        <v>-0.27007790534843917</v>
      </c>
      <c r="O9" s="95">
        <f>IFERROR(RANK(N9,年齢三区分データ!$F$135:$F$164),"-")</f>
        <v>6</v>
      </c>
    </row>
    <row r="10" spans="1:23" x14ac:dyDescent="0.25">
      <c r="L10" s="92" t="s">
        <v>47</v>
      </c>
      <c r="M10" s="93">
        <f>H4-B4</f>
        <v>60310</v>
      </c>
      <c r="N10" s="94">
        <f>M10/B4</f>
        <v>1.2149476228847704</v>
      </c>
      <c r="O10" s="95">
        <f>IFERROR(RANK(N10,年齢三区分データ!$G$135:$G$164),"-")</f>
        <v>4</v>
      </c>
      <c r="R10" s="198"/>
      <c r="S10" s="198"/>
      <c r="T10" s="198"/>
      <c r="U10" s="198"/>
    </row>
    <row r="11" spans="1:23" ht="17.25" thickBot="1" x14ac:dyDescent="0.3">
      <c r="B11" s="145">
        <v>4</v>
      </c>
      <c r="C11" s="145">
        <v>5</v>
      </c>
      <c r="D11" s="145">
        <v>6</v>
      </c>
      <c r="E11" s="145">
        <v>7</v>
      </c>
      <c r="F11" s="145">
        <v>8</v>
      </c>
      <c r="G11" s="145">
        <v>9</v>
      </c>
      <c r="H11" s="145">
        <v>10</v>
      </c>
      <c r="R11" s="167" t="s">
        <v>163</v>
      </c>
      <c r="S11" s="96" t="str">
        <f>比べてみようシート!E3</f>
        <v>和歌山市</v>
      </c>
      <c r="T11" s="96" t="s">
        <v>51</v>
      </c>
      <c r="U11" s="96" t="s">
        <v>52</v>
      </c>
    </row>
    <row r="12" spans="1:23" ht="17.25" thickTop="1" x14ac:dyDescent="0.25">
      <c r="L12" s="76" t="str">
        <f>A6</f>
        <v>日高町</v>
      </c>
      <c r="R12" s="97" t="s">
        <v>45</v>
      </c>
      <c r="S12" s="98">
        <f>VLOOKUP(年齢三区分!$A$1,年齢三区分データ!$A$101:$D$131,W12,FALSE)</f>
        <v>11.960050000000001</v>
      </c>
      <c r="T12" s="98">
        <f>年齢三区分データ!B101</f>
        <v>11.520239999999999</v>
      </c>
      <c r="U12" s="99">
        <f>IFERROR(RANK($S$12,年齢三区分データ!$B$102:$B$131),"-")</f>
        <v>8</v>
      </c>
      <c r="W12" s="149">
        <v>2</v>
      </c>
    </row>
    <row r="13" spans="1:23" x14ac:dyDescent="0.25">
      <c r="L13" s="199" t="s">
        <v>48</v>
      </c>
      <c r="M13" s="199" t="s">
        <v>162</v>
      </c>
      <c r="N13" s="199"/>
      <c r="O13" s="199"/>
      <c r="R13" s="92" t="s">
        <v>46</v>
      </c>
      <c r="S13" s="98">
        <f>VLOOKUP(年齢三区分!$A$1,年齢三区分データ!$A$101:$D$131,W13,FALSE)</f>
        <v>56.981679999999997</v>
      </c>
      <c r="T13" s="100">
        <f>年齢三区分データ!C101</f>
        <v>55.075859999999999</v>
      </c>
      <c r="U13" s="95">
        <f>IFERROR(RANK($S$13,年齢三区分データ!$C$102:$C$131),"-")</f>
        <v>4</v>
      </c>
      <c r="W13" s="149">
        <v>3</v>
      </c>
    </row>
    <row r="14" spans="1:23" x14ac:dyDescent="0.25">
      <c r="L14" s="199"/>
      <c r="M14" s="89" t="s">
        <v>49</v>
      </c>
      <c r="N14" s="90" t="s">
        <v>50</v>
      </c>
      <c r="O14" s="91" t="s">
        <v>132</v>
      </c>
      <c r="R14" s="92" t="s">
        <v>47</v>
      </c>
      <c r="S14" s="98">
        <f>VLOOKUP(年齢三区分!$A$1,年齢三区分データ!$A$101:$D$131,W14,FALSE)</f>
        <v>31.05827</v>
      </c>
      <c r="T14" s="100">
        <f>年齢三区分データ!D101</f>
        <v>33.4039</v>
      </c>
      <c r="U14" s="95">
        <f>IFERROR(RANK($S$14,年齢三区分データ!$D$102:$D$131),"-")</f>
        <v>27</v>
      </c>
      <c r="W14" s="149">
        <v>4</v>
      </c>
    </row>
    <row r="15" spans="1:23" x14ac:dyDescent="0.25">
      <c r="L15" s="92" t="s">
        <v>45</v>
      </c>
      <c r="M15" s="93">
        <f>H7-B7</f>
        <v>-5</v>
      </c>
      <c r="N15" s="94">
        <f>M15/B7</f>
        <v>-4.1597337770382693E-3</v>
      </c>
      <c r="O15" s="95">
        <f>IFERROR(RANK(N15,年齢三区分データ!$E$135:$E$164),"-")</f>
        <v>2</v>
      </c>
      <c r="R15" s="76"/>
      <c r="S15" s="78"/>
      <c r="T15" s="78"/>
      <c r="U15" s="78"/>
    </row>
    <row r="16" spans="1:23" ht="17.25" thickBot="1" x14ac:dyDescent="0.3">
      <c r="L16" s="92" t="s">
        <v>46</v>
      </c>
      <c r="M16" s="93">
        <f>H8-B8</f>
        <v>-132</v>
      </c>
      <c r="N16" s="94">
        <f>M16/B8</f>
        <v>-3.0935083196625263E-2</v>
      </c>
      <c r="O16" s="95">
        <f>IFERROR(RANK(N16,年齢三区分データ!$F$135:$F$164),"-")</f>
        <v>3</v>
      </c>
      <c r="R16" s="167" t="s">
        <v>163</v>
      </c>
      <c r="S16" s="96" t="str">
        <f>$A$6</f>
        <v>日高町</v>
      </c>
      <c r="T16" s="96" t="s">
        <v>51</v>
      </c>
      <c r="U16" s="96" t="s">
        <v>52</v>
      </c>
    </row>
    <row r="17" spans="12:21" ht="17.25" thickTop="1" x14ac:dyDescent="0.25">
      <c r="L17" s="92" t="s">
        <v>47</v>
      </c>
      <c r="M17" s="93">
        <f>H9-B9</f>
        <v>924</v>
      </c>
      <c r="N17" s="94">
        <f>M17/B9</f>
        <v>0.66331658291457285</v>
      </c>
      <c r="O17" s="95">
        <f>IFERROR(RANK(N17,年齢三区分データ!$G$135:$G$164),"-")</f>
        <v>9</v>
      </c>
      <c r="R17" s="97" t="s">
        <v>45</v>
      </c>
      <c r="S17" s="98">
        <f>VLOOKUP($S$16,年齢三区分データ!$A$101:$D$131,W12,FALSE)</f>
        <v>15.649100000000001</v>
      </c>
      <c r="T17" s="98">
        <f>T12</f>
        <v>11.520239999999999</v>
      </c>
      <c r="U17" s="99">
        <f>IFERROR(RANK($S$17,年齢三区分データ!$B$102:$B$131),"-")</f>
        <v>1</v>
      </c>
    </row>
    <row r="18" spans="12:21" x14ac:dyDescent="0.25">
      <c r="R18" s="92" t="s">
        <v>46</v>
      </c>
      <c r="S18" s="98">
        <f>VLOOKUP($S$16,年齢三区分データ!$A$101:$D$131,W13,FALSE)</f>
        <v>54.059350000000002</v>
      </c>
      <c r="T18" s="98">
        <f t="shared" ref="T18:T19" si="1">T13</f>
        <v>55.075859999999999</v>
      </c>
      <c r="U18" s="95">
        <f>IFERROR(RANK($S$18,年齢三区分データ!$C$102:$C$131),"-")</f>
        <v>10</v>
      </c>
    </row>
    <row r="19" spans="12:21" x14ac:dyDescent="0.25">
      <c r="R19" s="92" t="s">
        <v>47</v>
      </c>
      <c r="S19" s="98">
        <f>VLOOKUP($S$16,年齢三区分データ!$A$101:$D$131,W14,FALSE)</f>
        <v>30.291540000000001</v>
      </c>
      <c r="T19" s="98">
        <f t="shared" si="1"/>
        <v>33.4039</v>
      </c>
      <c r="U19" s="95">
        <f>IFERROR(RANK($S$19,年齢三区分データ!$D$102:$D$131),"-")</f>
        <v>28</v>
      </c>
    </row>
    <row r="20" spans="12:21" ht="19.5" x14ac:dyDescent="0.3">
      <c r="M20" s="85"/>
      <c r="N20" s="86"/>
      <c r="O20" s="87"/>
      <c r="P20" s="88"/>
      <c r="Q20" s="88"/>
    </row>
    <row r="21" spans="12:21" ht="19.5" x14ac:dyDescent="0.3">
      <c r="M21" s="85"/>
      <c r="N21" s="86"/>
      <c r="O21" s="87"/>
      <c r="P21" s="88"/>
      <c r="Q21" s="88"/>
    </row>
    <row r="22" spans="12:21" ht="19.5" x14ac:dyDescent="0.3">
      <c r="M22" s="85"/>
      <c r="N22" s="86"/>
      <c r="O22" s="87"/>
      <c r="P22" s="88"/>
      <c r="Q22" s="88"/>
    </row>
    <row r="23" spans="12:21" ht="19.5" x14ac:dyDescent="0.3">
      <c r="M23" s="85"/>
      <c r="N23" s="87"/>
      <c r="O23" s="87"/>
      <c r="P23" s="86"/>
      <c r="Q23" s="88"/>
    </row>
    <row r="24" spans="12:21" ht="19.5" x14ac:dyDescent="0.3">
      <c r="M24" s="85"/>
      <c r="N24" s="87"/>
      <c r="O24" s="87"/>
      <c r="P24" s="86"/>
      <c r="Q24" s="88"/>
    </row>
    <row r="25" spans="12:21" ht="19.5" x14ac:dyDescent="0.3">
      <c r="M25" s="85"/>
      <c r="N25" s="86"/>
      <c r="O25" s="87"/>
      <c r="P25" s="88"/>
      <c r="Q25" s="88"/>
    </row>
    <row r="26" spans="12:21" ht="19.5" x14ac:dyDescent="0.3">
      <c r="M26" s="85"/>
      <c r="N26" s="86"/>
      <c r="O26" s="87"/>
      <c r="P26" s="88"/>
      <c r="Q26" s="88"/>
    </row>
    <row r="27" spans="12:21" ht="19.5" x14ac:dyDescent="0.3">
      <c r="M27" s="85"/>
      <c r="N27" s="86"/>
      <c r="O27" s="87"/>
      <c r="P27" s="88"/>
      <c r="Q27" s="88"/>
    </row>
    <row r="28" spans="12:21" ht="19.5" x14ac:dyDescent="0.3">
      <c r="M28" s="85"/>
      <c r="N28" s="86"/>
      <c r="O28" s="87"/>
      <c r="P28" s="88"/>
      <c r="Q28" s="88"/>
    </row>
  </sheetData>
  <mergeCells count="5">
    <mergeCell ref="R10:U10"/>
    <mergeCell ref="L6:L7"/>
    <mergeCell ref="M6:O6"/>
    <mergeCell ref="L13:L14"/>
    <mergeCell ref="M13:O13"/>
  </mergeCells>
  <phoneticPr fontId="7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rgb="FF92D050"/>
  </sheetPr>
  <dimension ref="A1:L196"/>
  <sheetViews>
    <sheetView zoomScale="85" zoomScaleNormal="85" workbookViewId="0">
      <pane xSplit="1" ySplit="2" topLeftCell="B74" activePane="bottomRight" state="frozen"/>
      <selection activeCell="M25" sqref="M25"/>
      <selection pane="topRight" activeCell="M25" sqref="M25"/>
      <selection pane="bottomLeft" activeCell="M25" sqref="M25"/>
      <selection pane="bottomRight" activeCell="M25" sqref="M25"/>
    </sheetView>
  </sheetViews>
  <sheetFormatPr defaultRowHeight="13.5" x14ac:dyDescent="0.15"/>
  <cols>
    <col min="1" max="1" width="9" style="30"/>
    <col min="2" max="9" width="8" style="30" customWidth="1"/>
    <col min="10" max="16384" width="9" style="29"/>
  </cols>
  <sheetData>
    <row r="1" spans="1:12" x14ac:dyDescent="0.15">
      <c r="A1" s="39">
        <v>1</v>
      </c>
      <c r="B1" s="39">
        <v>2</v>
      </c>
      <c r="C1" s="39">
        <v>3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</row>
    <row r="2" spans="1:12" x14ac:dyDescent="0.15">
      <c r="A2" s="61" t="s">
        <v>44</v>
      </c>
      <c r="B2" s="38">
        <v>1980</v>
      </c>
      <c r="C2" s="38">
        <v>1985</v>
      </c>
      <c r="D2" s="38">
        <v>1990</v>
      </c>
      <c r="E2" s="38">
        <v>1995</v>
      </c>
      <c r="F2" s="38">
        <v>2000</v>
      </c>
      <c r="G2" s="38">
        <v>2005</v>
      </c>
      <c r="H2" s="38">
        <v>2010</v>
      </c>
      <c r="I2" s="38">
        <v>2015</v>
      </c>
      <c r="J2" s="38">
        <v>2020</v>
      </c>
      <c r="L2" s="41"/>
    </row>
    <row r="3" spans="1:12" x14ac:dyDescent="0.15">
      <c r="A3" s="33" t="s">
        <v>27</v>
      </c>
      <c r="B3" s="37">
        <v>243977</v>
      </c>
      <c r="C3" s="35">
        <v>225208</v>
      </c>
      <c r="D3" s="35">
        <v>192839</v>
      </c>
      <c r="E3" s="35">
        <v>175660</v>
      </c>
      <c r="F3" s="35">
        <v>159496</v>
      </c>
      <c r="G3" s="32">
        <v>142670</v>
      </c>
      <c r="H3" s="31">
        <v>128005</v>
      </c>
      <c r="I3" s="31">
        <v>116412</v>
      </c>
      <c r="J3" s="163">
        <v>105360</v>
      </c>
      <c r="L3" s="40"/>
    </row>
    <row r="4" spans="1:12" x14ac:dyDescent="0.15">
      <c r="A4" s="33" t="s">
        <v>26</v>
      </c>
      <c r="B4" s="37">
        <v>93982</v>
      </c>
      <c r="C4" s="35">
        <v>84472</v>
      </c>
      <c r="D4" s="35">
        <v>70020</v>
      </c>
      <c r="E4" s="35">
        <v>61870</v>
      </c>
      <c r="F4" s="35">
        <v>55790</v>
      </c>
      <c r="G4" s="32">
        <v>50646</v>
      </c>
      <c r="H4" s="31">
        <v>46739</v>
      </c>
      <c r="I4" s="31">
        <v>44519</v>
      </c>
      <c r="J4" s="163">
        <v>42340</v>
      </c>
      <c r="L4" s="40"/>
    </row>
    <row r="5" spans="1:12" x14ac:dyDescent="0.15">
      <c r="A5" s="33" t="s">
        <v>25</v>
      </c>
      <c r="B5" s="35">
        <v>14777</v>
      </c>
      <c r="C5" s="35">
        <v>12835</v>
      </c>
      <c r="D5" s="35">
        <v>10562</v>
      </c>
      <c r="E5" s="35">
        <v>9170</v>
      </c>
      <c r="F5" s="35">
        <v>8047</v>
      </c>
      <c r="G5" s="35">
        <v>7144</v>
      </c>
      <c r="H5" s="34">
        <v>6344</v>
      </c>
      <c r="I5" s="34">
        <v>5659</v>
      </c>
      <c r="J5" s="163">
        <v>4867</v>
      </c>
      <c r="L5" s="40"/>
    </row>
    <row r="6" spans="1:12" x14ac:dyDescent="0.15">
      <c r="A6" s="33" t="s">
        <v>24</v>
      </c>
      <c r="B6" s="35">
        <v>11717</v>
      </c>
      <c r="C6" s="35">
        <v>12280</v>
      </c>
      <c r="D6" s="35">
        <v>12344</v>
      </c>
      <c r="E6" s="35">
        <v>13052</v>
      </c>
      <c r="F6" s="35">
        <v>11837</v>
      </c>
      <c r="G6" s="35">
        <v>9900</v>
      </c>
      <c r="H6" s="34">
        <v>8739</v>
      </c>
      <c r="I6" s="34">
        <v>7770</v>
      </c>
      <c r="J6" s="163">
        <v>6957</v>
      </c>
      <c r="L6" s="40"/>
    </row>
    <row r="7" spans="1:12" x14ac:dyDescent="0.15">
      <c r="A7" s="33" t="s">
        <v>23</v>
      </c>
      <c r="B7" s="35">
        <v>8396</v>
      </c>
      <c r="C7" s="35">
        <v>7696</v>
      </c>
      <c r="D7" s="35">
        <v>6569</v>
      </c>
      <c r="E7" s="35">
        <v>5843</v>
      </c>
      <c r="F7" s="35">
        <v>5313</v>
      </c>
      <c r="G7" s="35">
        <v>4680</v>
      </c>
      <c r="H7" s="34">
        <v>4086</v>
      </c>
      <c r="I7" s="34">
        <v>3351</v>
      </c>
      <c r="J7" s="163">
        <v>2769</v>
      </c>
      <c r="L7" s="40"/>
    </row>
    <row r="8" spans="1:12" x14ac:dyDescent="0.15">
      <c r="A8" s="33" t="s">
        <v>22</v>
      </c>
      <c r="B8" s="35">
        <v>6727</v>
      </c>
      <c r="C8" s="35">
        <v>6421</v>
      </c>
      <c r="D8" s="35">
        <v>5213</v>
      </c>
      <c r="E8" s="35">
        <v>4705</v>
      </c>
      <c r="F8" s="35">
        <v>4263</v>
      </c>
      <c r="G8" s="35">
        <v>3889</v>
      </c>
      <c r="H8" s="34">
        <v>3393</v>
      </c>
      <c r="I8" s="34">
        <v>3057</v>
      </c>
      <c r="J8" s="163">
        <v>2496</v>
      </c>
      <c r="L8" s="40"/>
    </row>
    <row r="9" spans="1:12" x14ac:dyDescent="0.15">
      <c r="A9" s="33" t="s">
        <v>21</v>
      </c>
      <c r="B9" s="35">
        <v>20569</v>
      </c>
      <c r="C9" s="35">
        <v>19055</v>
      </c>
      <c r="D9" s="35">
        <v>16299</v>
      </c>
      <c r="E9" s="35">
        <v>14544</v>
      </c>
      <c r="F9" s="35">
        <v>13418</v>
      </c>
      <c r="G9" s="35">
        <v>11843</v>
      </c>
      <c r="H9" s="34">
        <v>10588</v>
      </c>
      <c r="I9" s="34">
        <v>9229</v>
      </c>
      <c r="J9" s="163">
        <v>7944</v>
      </c>
      <c r="L9" s="40"/>
    </row>
    <row r="10" spans="1:12" x14ac:dyDescent="0.15">
      <c r="A10" s="33" t="s">
        <v>20</v>
      </c>
      <c r="B10" s="35">
        <v>9188</v>
      </c>
      <c r="C10" s="35">
        <v>8072</v>
      </c>
      <c r="D10" s="35">
        <v>6595</v>
      </c>
      <c r="E10" s="35">
        <v>5643</v>
      </c>
      <c r="F10" s="35">
        <v>5057</v>
      </c>
      <c r="G10" s="35">
        <v>4513</v>
      </c>
      <c r="H10" s="34">
        <v>3893</v>
      </c>
      <c r="I10" s="34">
        <v>3349</v>
      </c>
      <c r="J10" s="163">
        <v>2869</v>
      </c>
      <c r="L10" s="40"/>
    </row>
    <row r="11" spans="1:12" x14ac:dyDescent="0.15">
      <c r="A11" s="33" t="s">
        <v>35</v>
      </c>
      <c r="B11" s="35">
        <v>13086</v>
      </c>
      <c r="C11" s="35">
        <v>13083</v>
      </c>
      <c r="D11" s="35">
        <v>11933</v>
      </c>
      <c r="E11" s="35">
        <v>11960</v>
      </c>
      <c r="F11" s="35">
        <v>11123</v>
      </c>
      <c r="G11" s="35">
        <v>9749</v>
      </c>
      <c r="H11" s="34">
        <v>8529</v>
      </c>
      <c r="I11" s="34">
        <v>7526</v>
      </c>
      <c r="J11" s="163">
        <v>6553</v>
      </c>
      <c r="L11" s="40"/>
    </row>
    <row r="12" spans="1:12" x14ac:dyDescent="0.15">
      <c r="A12" s="33" t="s">
        <v>34</v>
      </c>
      <c r="B12" s="35">
        <v>6466</v>
      </c>
      <c r="C12" s="35">
        <v>7115</v>
      </c>
      <c r="D12" s="35">
        <v>7167</v>
      </c>
      <c r="E12" s="35">
        <v>8478</v>
      </c>
      <c r="F12" s="35">
        <v>9471</v>
      </c>
      <c r="G12" s="35">
        <v>9503</v>
      </c>
      <c r="H12" s="34">
        <v>8580</v>
      </c>
      <c r="I12" s="34">
        <v>8065</v>
      </c>
      <c r="J12" s="163">
        <v>7295</v>
      </c>
      <c r="L12" s="40"/>
    </row>
    <row r="13" spans="1:12" x14ac:dyDescent="0.15">
      <c r="A13" s="33" t="s">
        <v>33</v>
      </c>
      <c r="B13" s="35">
        <v>2924</v>
      </c>
      <c r="C13" s="35">
        <v>2662</v>
      </c>
      <c r="D13" s="35">
        <v>2142</v>
      </c>
      <c r="E13" s="35">
        <v>1704</v>
      </c>
      <c r="F13" s="35">
        <v>1369</v>
      </c>
      <c r="G13" s="35">
        <v>1146</v>
      </c>
      <c r="H13" s="34">
        <v>878</v>
      </c>
      <c r="I13" s="34">
        <v>707</v>
      </c>
      <c r="J13" s="163">
        <v>585</v>
      </c>
      <c r="L13" s="40"/>
    </row>
    <row r="14" spans="1:12" x14ac:dyDescent="0.15">
      <c r="A14" s="33" t="s">
        <v>19</v>
      </c>
      <c r="B14" s="35">
        <v>5001</v>
      </c>
      <c r="C14" s="35">
        <v>4635</v>
      </c>
      <c r="D14" s="35">
        <v>3820</v>
      </c>
      <c r="E14" s="35">
        <v>3290</v>
      </c>
      <c r="F14" s="35">
        <v>2734</v>
      </c>
      <c r="G14" s="35">
        <v>2328</v>
      </c>
      <c r="H14" s="34">
        <v>1946</v>
      </c>
      <c r="I14" s="34">
        <v>1792</v>
      </c>
      <c r="J14" s="163">
        <v>1643</v>
      </c>
      <c r="L14" s="40"/>
    </row>
    <row r="15" spans="1:12" x14ac:dyDescent="0.15">
      <c r="A15" s="33" t="s">
        <v>18</v>
      </c>
      <c r="B15" s="32">
        <v>1619</v>
      </c>
      <c r="C15" s="32">
        <v>1391</v>
      </c>
      <c r="D15" s="32">
        <v>1149</v>
      </c>
      <c r="E15" s="32">
        <v>913</v>
      </c>
      <c r="F15" s="32">
        <v>734</v>
      </c>
      <c r="G15" s="32">
        <v>582</v>
      </c>
      <c r="H15" s="31">
        <v>471</v>
      </c>
      <c r="I15" s="31">
        <v>361</v>
      </c>
      <c r="J15" s="163">
        <v>286</v>
      </c>
      <c r="L15" s="40"/>
    </row>
    <row r="16" spans="1:12" x14ac:dyDescent="0.15">
      <c r="A16" s="33" t="s">
        <v>17</v>
      </c>
      <c r="B16" s="32">
        <v>1136</v>
      </c>
      <c r="C16" s="32">
        <v>994</v>
      </c>
      <c r="D16" s="32">
        <v>798</v>
      </c>
      <c r="E16" s="32">
        <v>632</v>
      </c>
      <c r="F16" s="32">
        <v>468</v>
      </c>
      <c r="G16" s="32">
        <v>337</v>
      </c>
      <c r="H16" s="31">
        <v>259</v>
      </c>
      <c r="I16" s="31">
        <v>242</v>
      </c>
      <c r="J16" s="163">
        <v>227</v>
      </c>
      <c r="L16" s="40"/>
    </row>
    <row r="17" spans="1:12" x14ac:dyDescent="0.15">
      <c r="A17" s="33" t="s">
        <v>16</v>
      </c>
      <c r="B17" s="32">
        <v>3992</v>
      </c>
      <c r="C17" s="32">
        <v>3734</v>
      </c>
      <c r="D17" s="32">
        <v>3045</v>
      </c>
      <c r="E17" s="32">
        <v>2563</v>
      </c>
      <c r="F17" s="32">
        <v>2142</v>
      </c>
      <c r="G17" s="32">
        <v>1953</v>
      </c>
      <c r="H17" s="31">
        <v>1676</v>
      </c>
      <c r="I17" s="31">
        <v>1445</v>
      </c>
      <c r="J17" s="163">
        <v>1185</v>
      </c>
      <c r="L17" s="40"/>
    </row>
    <row r="18" spans="1:12" x14ac:dyDescent="0.15">
      <c r="A18" s="33" t="s">
        <v>15</v>
      </c>
      <c r="B18" s="32">
        <v>2130</v>
      </c>
      <c r="C18" s="32">
        <v>2014</v>
      </c>
      <c r="D18" s="32">
        <v>1711</v>
      </c>
      <c r="E18" s="32">
        <v>1508</v>
      </c>
      <c r="F18" s="32">
        <v>1265</v>
      </c>
      <c r="G18" s="32">
        <v>1101</v>
      </c>
      <c r="H18" s="31">
        <v>1031</v>
      </c>
      <c r="I18" s="31">
        <v>915</v>
      </c>
      <c r="J18" s="163">
        <v>818</v>
      </c>
      <c r="L18" s="40"/>
    </row>
    <row r="19" spans="1:12" x14ac:dyDescent="0.15">
      <c r="A19" s="33" t="s">
        <v>32</v>
      </c>
      <c r="B19" s="32">
        <v>6069</v>
      </c>
      <c r="C19" s="32">
        <v>5670</v>
      </c>
      <c r="D19" s="32">
        <v>5297</v>
      </c>
      <c r="E19" s="32">
        <v>4994</v>
      </c>
      <c r="F19" s="32">
        <v>4601</v>
      </c>
      <c r="G19" s="32">
        <v>4149</v>
      </c>
      <c r="H19" s="31">
        <v>3712</v>
      </c>
      <c r="I19" s="31">
        <v>3387</v>
      </c>
      <c r="J19" s="163">
        <v>3273</v>
      </c>
      <c r="L19" s="40"/>
    </row>
    <row r="20" spans="1:12" x14ac:dyDescent="0.15">
      <c r="A20" s="33" t="s">
        <v>14</v>
      </c>
      <c r="B20" s="32">
        <v>1843</v>
      </c>
      <c r="C20" s="32">
        <v>1831</v>
      </c>
      <c r="D20" s="32">
        <v>1652</v>
      </c>
      <c r="E20" s="32">
        <v>1486</v>
      </c>
      <c r="F20" s="32">
        <v>1282</v>
      </c>
      <c r="G20" s="32">
        <v>1132</v>
      </c>
      <c r="H20" s="31">
        <v>1010</v>
      </c>
      <c r="I20" s="31">
        <v>822</v>
      </c>
      <c r="J20" s="163">
        <v>690</v>
      </c>
      <c r="L20" s="40"/>
    </row>
    <row r="21" spans="1:12" x14ac:dyDescent="0.15">
      <c r="A21" s="33" t="s">
        <v>13</v>
      </c>
      <c r="B21" s="32">
        <v>1421</v>
      </c>
      <c r="C21" s="32">
        <v>1318</v>
      </c>
      <c r="D21" s="32">
        <v>1202</v>
      </c>
      <c r="E21" s="32">
        <v>1138</v>
      </c>
      <c r="F21" s="32">
        <v>1185</v>
      </c>
      <c r="G21" s="32">
        <v>1165</v>
      </c>
      <c r="H21" s="31">
        <v>1186</v>
      </c>
      <c r="I21" s="31">
        <v>1194</v>
      </c>
      <c r="J21" s="163">
        <v>1197</v>
      </c>
      <c r="L21" s="40"/>
    </row>
    <row r="22" spans="1:12" x14ac:dyDescent="0.15">
      <c r="A22" s="33" t="s">
        <v>12</v>
      </c>
      <c r="B22" s="32">
        <v>2069</v>
      </c>
      <c r="C22" s="32">
        <v>1931</v>
      </c>
      <c r="D22" s="32">
        <v>1599</v>
      </c>
      <c r="E22" s="32">
        <v>1340</v>
      </c>
      <c r="F22" s="32">
        <v>1114</v>
      </c>
      <c r="G22" s="32">
        <v>919</v>
      </c>
      <c r="H22" s="31">
        <v>785</v>
      </c>
      <c r="I22" s="31">
        <v>632</v>
      </c>
      <c r="J22" s="163">
        <v>500</v>
      </c>
      <c r="L22" s="40"/>
    </row>
    <row r="23" spans="1:12" x14ac:dyDescent="0.15">
      <c r="A23" s="33" t="s">
        <v>29</v>
      </c>
      <c r="B23" s="32">
        <v>2357</v>
      </c>
      <c r="C23" s="32">
        <v>2259</v>
      </c>
      <c r="D23" s="32">
        <v>1954</v>
      </c>
      <c r="E23" s="32">
        <v>1735</v>
      </c>
      <c r="F23" s="32">
        <v>1449</v>
      </c>
      <c r="G23" s="32">
        <v>1267</v>
      </c>
      <c r="H23" s="31">
        <v>1102</v>
      </c>
      <c r="I23" s="31">
        <v>1021</v>
      </c>
      <c r="J23" s="163">
        <v>942</v>
      </c>
      <c r="L23" s="40"/>
    </row>
    <row r="24" spans="1:12" x14ac:dyDescent="0.15">
      <c r="A24" s="33" t="s">
        <v>31</v>
      </c>
      <c r="B24" s="35">
        <v>3555</v>
      </c>
      <c r="C24" s="35">
        <v>3347</v>
      </c>
      <c r="D24" s="35">
        <v>3023</v>
      </c>
      <c r="E24" s="35">
        <v>2762</v>
      </c>
      <c r="F24" s="35">
        <v>2541</v>
      </c>
      <c r="G24" s="35">
        <v>2253</v>
      </c>
      <c r="H24" s="34">
        <v>2021</v>
      </c>
      <c r="I24" s="34">
        <v>1759</v>
      </c>
      <c r="J24" s="163">
        <v>1427</v>
      </c>
      <c r="L24" s="40"/>
    </row>
    <row r="25" spans="1:12" x14ac:dyDescent="0.15">
      <c r="A25" s="33" t="s">
        <v>30</v>
      </c>
      <c r="B25" s="32">
        <v>2369</v>
      </c>
      <c r="C25" s="32">
        <v>2335</v>
      </c>
      <c r="D25" s="32">
        <v>2120</v>
      </c>
      <c r="E25" s="32">
        <v>1962</v>
      </c>
      <c r="F25" s="32">
        <v>1772</v>
      </c>
      <c r="G25" s="32">
        <v>1561</v>
      </c>
      <c r="H25" s="31">
        <v>1400</v>
      </c>
      <c r="I25" s="31">
        <v>1217</v>
      </c>
      <c r="J25" s="163">
        <v>1093</v>
      </c>
      <c r="L25" s="40"/>
    </row>
    <row r="26" spans="1:12" x14ac:dyDescent="0.15">
      <c r="A26" s="33" t="s">
        <v>10</v>
      </c>
      <c r="B26" s="32">
        <v>5818</v>
      </c>
      <c r="C26" s="32">
        <v>5134</v>
      </c>
      <c r="D26" s="32">
        <v>4250</v>
      </c>
      <c r="E26" s="32">
        <v>3788</v>
      </c>
      <c r="F26" s="32">
        <v>3310</v>
      </c>
      <c r="G26" s="32">
        <v>2907</v>
      </c>
      <c r="H26" s="31">
        <v>2566</v>
      </c>
      <c r="I26" s="31">
        <v>2272</v>
      </c>
      <c r="J26" s="163">
        <v>1940</v>
      </c>
      <c r="L26" s="40"/>
    </row>
    <row r="27" spans="1:12" x14ac:dyDescent="0.15">
      <c r="A27" s="33" t="s">
        <v>9</v>
      </c>
      <c r="B27" s="32">
        <v>3095</v>
      </c>
      <c r="C27" s="32">
        <v>3159</v>
      </c>
      <c r="D27" s="32">
        <v>2899</v>
      </c>
      <c r="E27" s="32">
        <v>2675</v>
      </c>
      <c r="F27" s="32">
        <v>2525</v>
      </c>
      <c r="G27" s="32">
        <v>2408</v>
      </c>
      <c r="H27" s="31">
        <v>2296</v>
      </c>
      <c r="I27" s="31">
        <v>2125</v>
      </c>
      <c r="J27" s="163">
        <v>2148</v>
      </c>
      <c r="L27" s="40"/>
    </row>
    <row r="28" spans="1:12" x14ac:dyDescent="0.15">
      <c r="A28" s="33" t="s">
        <v>8</v>
      </c>
      <c r="B28" s="32">
        <v>1433</v>
      </c>
      <c r="C28" s="32">
        <v>1143</v>
      </c>
      <c r="D28" s="32">
        <v>918</v>
      </c>
      <c r="E28" s="32">
        <v>809</v>
      </c>
      <c r="F28" s="32">
        <v>679</v>
      </c>
      <c r="G28" s="32">
        <v>544</v>
      </c>
      <c r="H28" s="31">
        <v>468</v>
      </c>
      <c r="I28" s="31">
        <v>350</v>
      </c>
      <c r="J28" s="163">
        <v>301</v>
      </c>
      <c r="L28" s="40"/>
    </row>
    <row r="29" spans="1:12" x14ac:dyDescent="0.15">
      <c r="A29" s="33" t="s">
        <v>6</v>
      </c>
      <c r="B29" s="32">
        <v>4935</v>
      </c>
      <c r="C29" s="32">
        <v>4309</v>
      </c>
      <c r="D29" s="32">
        <v>3444</v>
      </c>
      <c r="E29" s="32">
        <v>2867</v>
      </c>
      <c r="F29" s="32">
        <v>2493</v>
      </c>
      <c r="G29" s="32">
        <v>2133</v>
      </c>
      <c r="H29" s="31">
        <v>1880</v>
      </c>
      <c r="I29" s="31">
        <v>1620</v>
      </c>
      <c r="J29" s="163">
        <v>1351</v>
      </c>
      <c r="L29" s="40"/>
    </row>
    <row r="30" spans="1:12" x14ac:dyDescent="0.15">
      <c r="A30" s="33" t="s">
        <v>5</v>
      </c>
      <c r="B30" s="32">
        <v>913</v>
      </c>
      <c r="C30" s="32">
        <v>753</v>
      </c>
      <c r="D30" s="32">
        <v>636</v>
      </c>
      <c r="E30" s="32">
        <v>544</v>
      </c>
      <c r="F30" s="32">
        <v>506</v>
      </c>
      <c r="G30" s="32">
        <v>417</v>
      </c>
      <c r="H30" s="31">
        <v>327</v>
      </c>
      <c r="I30" s="31">
        <v>265</v>
      </c>
      <c r="J30" s="163">
        <v>202</v>
      </c>
      <c r="L30" s="40"/>
    </row>
    <row r="31" spans="1:12" x14ac:dyDescent="0.15">
      <c r="A31" s="33" t="s">
        <v>4</v>
      </c>
      <c r="B31" s="32">
        <v>840</v>
      </c>
      <c r="C31" s="32">
        <v>660</v>
      </c>
      <c r="D31" s="32">
        <v>478</v>
      </c>
      <c r="E31" s="32">
        <v>408</v>
      </c>
      <c r="F31" s="32">
        <v>337</v>
      </c>
      <c r="G31" s="32">
        <v>309</v>
      </c>
      <c r="H31" s="31">
        <v>262</v>
      </c>
      <c r="I31" s="31">
        <v>221</v>
      </c>
      <c r="J31" s="163">
        <v>184</v>
      </c>
      <c r="L31" s="40"/>
    </row>
    <row r="32" spans="1:12" x14ac:dyDescent="0.15">
      <c r="A32" s="33" t="s">
        <v>3</v>
      </c>
      <c r="B32" s="32">
        <v>130</v>
      </c>
      <c r="C32" s="32">
        <v>69</v>
      </c>
      <c r="D32" s="32">
        <v>41</v>
      </c>
      <c r="E32" s="32">
        <v>54</v>
      </c>
      <c r="F32" s="32">
        <v>65</v>
      </c>
      <c r="G32" s="32">
        <v>59</v>
      </c>
      <c r="H32" s="31">
        <v>35</v>
      </c>
      <c r="I32" s="31">
        <v>34</v>
      </c>
      <c r="J32" s="163">
        <v>40</v>
      </c>
      <c r="L32" s="40"/>
    </row>
    <row r="33" spans="1:12" x14ac:dyDescent="0.15">
      <c r="A33" s="33" t="s">
        <v>7</v>
      </c>
      <c r="B33" s="32">
        <v>5420</v>
      </c>
      <c r="C33" s="32">
        <v>4831</v>
      </c>
      <c r="D33" s="32">
        <v>3959</v>
      </c>
      <c r="E33" s="32">
        <v>3223</v>
      </c>
      <c r="F33" s="32">
        <v>2606</v>
      </c>
      <c r="G33" s="32">
        <v>2133</v>
      </c>
      <c r="H33" s="31">
        <v>1803</v>
      </c>
      <c r="I33" s="31">
        <v>1506</v>
      </c>
      <c r="J33" s="163">
        <v>1238</v>
      </c>
      <c r="L33" s="40"/>
    </row>
    <row r="34" spans="1:12" x14ac:dyDescent="0.15">
      <c r="A34" s="62" t="s">
        <v>43</v>
      </c>
      <c r="B34" s="36"/>
      <c r="C34" s="36"/>
      <c r="D34" s="36"/>
      <c r="E34" s="36"/>
      <c r="F34" s="36"/>
      <c r="G34" s="36"/>
      <c r="H34" s="36"/>
      <c r="I34" s="36"/>
      <c r="J34" s="164"/>
      <c r="L34" s="40"/>
    </row>
    <row r="35" spans="1:12" x14ac:dyDescent="0.15">
      <c r="A35" s="33" t="s">
        <v>42</v>
      </c>
      <c r="B35" s="35">
        <v>714680</v>
      </c>
      <c r="C35" s="35">
        <v>718380</v>
      </c>
      <c r="D35" s="35">
        <v>716161</v>
      </c>
      <c r="E35" s="35">
        <v>709092</v>
      </c>
      <c r="F35" s="35">
        <v>683805</v>
      </c>
      <c r="G35" s="32">
        <v>642428</v>
      </c>
      <c r="H35" s="31">
        <v>594573</v>
      </c>
      <c r="I35" s="31">
        <v>546279</v>
      </c>
      <c r="J35" s="163">
        <v>503704</v>
      </c>
      <c r="L35" s="40"/>
    </row>
    <row r="36" spans="1:12" x14ac:dyDescent="0.15">
      <c r="A36" s="33" t="s">
        <v>26</v>
      </c>
      <c r="B36" s="35">
        <v>268878</v>
      </c>
      <c r="C36" s="35">
        <v>274083</v>
      </c>
      <c r="D36" s="35">
        <v>276361</v>
      </c>
      <c r="E36" s="35">
        <v>271973</v>
      </c>
      <c r="F36" s="35">
        <v>258783</v>
      </c>
      <c r="G36" s="32">
        <v>241442</v>
      </c>
      <c r="H36" s="31">
        <v>224708</v>
      </c>
      <c r="I36" s="31">
        <v>211753</v>
      </c>
      <c r="J36" s="163">
        <v>201722</v>
      </c>
      <c r="L36" s="40"/>
    </row>
    <row r="37" spans="1:12" x14ac:dyDescent="0.15">
      <c r="A37" s="33" t="s">
        <v>25</v>
      </c>
      <c r="B37" s="35">
        <v>45953</v>
      </c>
      <c r="C37" s="35">
        <v>44372</v>
      </c>
      <c r="D37" s="35">
        <v>42857</v>
      </c>
      <c r="E37" s="35">
        <v>40435</v>
      </c>
      <c r="F37" s="35">
        <v>37580</v>
      </c>
      <c r="G37" s="35">
        <v>34618</v>
      </c>
      <c r="H37" s="34">
        <v>31668</v>
      </c>
      <c r="I37" s="34">
        <v>28330</v>
      </c>
      <c r="J37" s="163">
        <v>25370</v>
      </c>
      <c r="L37" s="40"/>
    </row>
    <row r="38" spans="1:12" x14ac:dyDescent="0.15">
      <c r="A38" s="33" t="s">
        <v>24</v>
      </c>
      <c r="B38" s="35">
        <v>34678</v>
      </c>
      <c r="C38" s="35">
        <v>37324</v>
      </c>
      <c r="D38" s="35">
        <v>41442</v>
      </c>
      <c r="E38" s="35">
        <v>45955</v>
      </c>
      <c r="F38" s="35">
        <v>46264</v>
      </c>
      <c r="G38" s="35">
        <v>44564</v>
      </c>
      <c r="H38" s="34">
        <v>41434</v>
      </c>
      <c r="I38" s="34">
        <v>37244</v>
      </c>
      <c r="J38" s="163">
        <v>33405</v>
      </c>
      <c r="L38" s="40"/>
    </row>
    <row r="39" spans="1:12" x14ac:dyDescent="0.15">
      <c r="A39" s="33" t="s">
        <v>23</v>
      </c>
      <c r="B39" s="35">
        <v>23233</v>
      </c>
      <c r="C39" s="35">
        <v>23105</v>
      </c>
      <c r="D39" s="35">
        <v>23042</v>
      </c>
      <c r="E39" s="35">
        <v>22421</v>
      </c>
      <c r="F39" s="35">
        <v>21413</v>
      </c>
      <c r="G39" s="35">
        <v>19875</v>
      </c>
      <c r="H39" s="34">
        <v>18195</v>
      </c>
      <c r="I39" s="34">
        <v>16059</v>
      </c>
      <c r="J39" s="163">
        <v>14289</v>
      </c>
      <c r="L39" s="40"/>
    </row>
    <row r="40" spans="1:12" x14ac:dyDescent="0.15">
      <c r="A40" s="33" t="s">
        <v>22</v>
      </c>
      <c r="B40" s="35">
        <v>20142</v>
      </c>
      <c r="C40" s="35">
        <v>20067</v>
      </c>
      <c r="D40" s="35">
        <v>19334</v>
      </c>
      <c r="E40" s="35">
        <v>18449</v>
      </c>
      <c r="F40" s="35">
        <v>17625</v>
      </c>
      <c r="G40" s="35">
        <v>16437</v>
      </c>
      <c r="H40" s="34">
        <v>15682</v>
      </c>
      <c r="I40" s="34">
        <v>14462</v>
      </c>
      <c r="J40" s="163">
        <v>13155</v>
      </c>
      <c r="L40" s="40"/>
    </row>
    <row r="41" spans="1:12" x14ac:dyDescent="0.15">
      <c r="A41" s="33" t="s">
        <v>21</v>
      </c>
      <c r="B41" s="35">
        <v>56509</v>
      </c>
      <c r="C41" s="35">
        <v>56919</v>
      </c>
      <c r="D41" s="35">
        <v>55599</v>
      </c>
      <c r="E41" s="35">
        <v>54618</v>
      </c>
      <c r="F41" s="35">
        <v>52710</v>
      </c>
      <c r="G41" s="35">
        <v>49799</v>
      </c>
      <c r="H41" s="34">
        <v>46181</v>
      </c>
      <c r="I41" s="34">
        <v>41901</v>
      </c>
      <c r="J41" s="163">
        <v>37608</v>
      </c>
      <c r="L41" s="40"/>
    </row>
    <row r="42" spans="1:12" x14ac:dyDescent="0.15">
      <c r="A42" s="33" t="s">
        <v>20</v>
      </c>
      <c r="B42" s="35">
        <v>27877</v>
      </c>
      <c r="C42" s="35">
        <v>26363</v>
      </c>
      <c r="D42" s="35">
        <v>24688</v>
      </c>
      <c r="E42" s="35">
        <v>22741</v>
      </c>
      <c r="F42" s="35">
        <v>21355</v>
      </c>
      <c r="G42" s="35">
        <v>19676</v>
      </c>
      <c r="H42" s="34">
        <v>17789</v>
      </c>
      <c r="I42" s="34">
        <v>15401</v>
      </c>
      <c r="J42" s="163">
        <v>13339</v>
      </c>
      <c r="L42" s="40"/>
    </row>
    <row r="43" spans="1:12" x14ac:dyDescent="0.15">
      <c r="A43" s="33" t="s">
        <v>35</v>
      </c>
      <c r="B43" s="35">
        <v>40779</v>
      </c>
      <c r="C43" s="35">
        <v>42052</v>
      </c>
      <c r="D43" s="35">
        <v>42515</v>
      </c>
      <c r="E43" s="35">
        <v>44336</v>
      </c>
      <c r="F43" s="35">
        <v>44538</v>
      </c>
      <c r="G43" s="35">
        <v>42374</v>
      </c>
      <c r="H43" s="34">
        <v>40197</v>
      </c>
      <c r="I43" s="34">
        <v>36199</v>
      </c>
      <c r="J43" s="163">
        <v>32440</v>
      </c>
      <c r="L43" s="40"/>
    </row>
    <row r="44" spans="1:12" x14ac:dyDescent="0.15">
      <c r="A44" s="33" t="s">
        <v>34</v>
      </c>
      <c r="B44" s="35">
        <v>15606</v>
      </c>
      <c r="C44" s="35">
        <v>18401</v>
      </c>
      <c r="D44" s="35">
        <v>22364</v>
      </c>
      <c r="E44" s="35">
        <v>28779</v>
      </c>
      <c r="F44" s="35">
        <v>33170</v>
      </c>
      <c r="G44" s="35">
        <v>34454</v>
      </c>
      <c r="H44" s="34">
        <v>33508</v>
      </c>
      <c r="I44" s="34">
        <v>33537</v>
      </c>
      <c r="J44" s="163">
        <v>32952</v>
      </c>
      <c r="L44" s="40"/>
    </row>
    <row r="45" spans="1:12" x14ac:dyDescent="0.15">
      <c r="A45" s="33" t="s">
        <v>33</v>
      </c>
      <c r="B45" s="35">
        <v>9910</v>
      </c>
      <c r="C45" s="35">
        <v>9380</v>
      </c>
      <c r="D45" s="35">
        <v>8712</v>
      </c>
      <c r="E45" s="35">
        <v>7890</v>
      </c>
      <c r="F45" s="35">
        <v>6982</v>
      </c>
      <c r="G45" s="35">
        <v>6403</v>
      </c>
      <c r="H45" s="34">
        <v>5474</v>
      </c>
      <c r="I45" s="34">
        <v>4433</v>
      </c>
      <c r="J45" s="163">
        <v>3662</v>
      </c>
      <c r="L45" s="40"/>
    </row>
    <row r="46" spans="1:12" x14ac:dyDescent="0.15">
      <c r="A46" s="33" t="s">
        <v>19</v>
      </c>
      <c r="B46" s="35">
        <v>16207</v>
      </c>
      <c r="C46" s="35">
        <v>15607</v>
      </c>
      <c r="D46" s="35">
        <v>14837</v>
      </c>
      <c r="E46" s="35">
        <v>14054</v>
      </c>
      <c r="F46" s="35">
        <v>12912</v>
      </c>
      <c r="G46" s="35">
        <v>11699</v>
      </c>
      <c r="H46" s="34">
        <v>10393</v>
      </c>
      <c r="I46" s="34">
        <v>8936</v>
      </c>
      <c r="J46" s="163">
        <v>7867</v>
      </c>
      <c r="L46" s="40"/>
    </row>
    <row r="47" spans="1:12" x14ac:dyDescent="0.15">
      <c r="A47" s="33" t="s">
        <v>18</v>
      </c>
      <c r="B47" s="32">
        <v>4979</v>
      </c>
      <c r="C47" s="32">
        <v>4778</v>
      </c>
      <c r="D47" s="32">
        <v>4592</v>
      </c>
      <c r="E47" s="32">
        <v>4184</v>
      </c>
      <c r="F47" s="32">
        <v>3700</v>
      </c>
      <c r="G47" s="32">
        <v>3181</v>
      </c>
      <c r="H47" s="31">
        <v>2698</v>
      </c>
      <c r="I47" s="31">
        <v>2169</v>
      </c>
      <c r="J47" s="163">
        <v>1773</v>
      </c>
      <c r="L47" s="40"/>
    </row>
    <row r="48" spans="1:12" x14ac:dyDescent="0.15">
      <c r="A48" s="33" t="s">
        <v>17</v>
      </c>
      <c r="B48" s="32">
        <v>5092</v>
      </c>
      <c r="C48" s="32">
        <v>4938</v>
      </c>
      <c r="D48" s="32">
        <v>4632</v>
      </c>
      <c r="E48" s="32">
        <v>4392</v>
      </c>
      <c r="F48" s="32">
        <v>3391</v>
      </c>
      <c r="G48" s="32">
        <v>2799</v>
      </c>
      <c r="H48" s="31">
        <v>2241</v>
      </c>
      <c r="I48" s="31">
        <v>1798</v>
      </c>
      <c r="J48" s="163">
        <v>1502</v>
      </c>
      <c r="L48" s="40"/>
    </row>
    <row r="49" spans="1:12" x14ac:dyDescent="0.15">
      <c r="A49" s="33" t="s">
        <v>16</v>
      </c>
      <c r="B49" s="32">
        <v>10943</v>
      </c>
      <c r="C49" s="32">
        <v>11053</v>
      </c>
      <c r="D49" s="32">
        <v>10782</v>
      </c>
      <c r="E49" s="32">
        <v>10370</v>
      </c>
      <c r="F49" s="32">
        <v>9766</v>
      </c>
      <c r="G49" s="32">
        <v>9129</v>
      </c>
      <c r="H49" s="31">
        <v>7838</v>
      </c>
      <c r="I49" s="31">
        <v>6738</v>
      </c>
      <c r="J49" s="163">
        <v>5766</v>
      </c>
      <c r="L49" s="40"/>
    </row>
    <row r="50" spans="1:12" x14ac:dyDescent="0.15">
      <c r="A50" s="33" t="s">
        <v>15</v>
      </c>
      <c r="B50" s="32">
        <v>6029</v>
      </c>
      <c r="C50" s="32">
        <v>5837</v>
      </c>
      <c r="D50" s="32">
        <v>5746</v>
      </c>
      <c r="E50" s="32">
        <v>5606</v>
      </c>
      <c r="F50" s="32">
        <v>5326</v>
      </c>
      <c r="G50" s="32">
        <v>5065</v>
      </c>
      <c r="H50" s="31">
        <v>4639</v>
      </c>
      <c r="I50" s="31">
        <v>4018</v>
      </c>
      <c r="J50" s="163">
        <v>3521</v>
      </c>
      <c r="L50" s="40"/>
    </row>
    <row r="51" spans="1:12" x14ac:dyDescent="0.15">
      <c r="A51" s="33" t="s">
        <v>32</v>
      </c>
      <c r="B51" s="32">
        <v>20234</v>
      </c>
      <c r="C51" s="32">
        <v>19549</v>
      </c>
      <c r="D51" s="32">
        <v>18769</v>
      </c>
      <c r="E51" s="32">
        <v>17797</v>
      </c>
      <c r="F51" s="32">
        <v>17163</v>
      </c>
      <c r="G51" s="32">
        <v>16226</v>
      </c>
      <c r="H51" s="31">
        <v>15178</v>
      </c>
      <c r="I51" s="31">
        <v>14546</v>
      </c>
      <c r="J51" s="163">
        <v>13621</v>
      </c>
      <c r="L51" s="40"/>
    </row>
    <row r="52" spans="1:12" x14ac:dyDescent="0.15">
      <c r="A52" s="33" t="s">
        <v>14</v>
      </c>
      <c r="B52" s="32">
        <v>5717</v>
      </c>
      <c r="C52" s="32">
        <v>5851</v>
      </c>
      <c r="D52" s="32">
        <v>5694</v>
      </c>
      <c r="E52" s="32">
        <v>5557</v>
      </c>
      <c r="F52" s="32">
        <v>5362</v>
      </c>
      <c r="G52" s="32">
        <v>5044</v>
      </c>
      <c r="H52" s="31">
        <v>4629</v>
      </c>
      <c r="I52" s="31">
        <v>4150</v>
      </c>
      <c r="J52" s="163">
        <v>3590</v>
      </c>
      <c r="L52" s="40"/>
    </row>
    <row r="53" spans="1:12" x14ac:dyDescent="0.15">
      <c r="A53" s="33" t="s">
        <v>13</v>
      </c>
      <c r="B53" s="32">
        <v>4403</v>
      </c>
      <c r="C53" s="32">
        <v>4403</v>
      </c>
      <c r="D53" s="32">
        <v>4267</v>
      </c>
      <c r="E53" s="32">
        <v>4202</v>
      </c>
      <c r="F53" s="32">
        <v>4189</v>
      </c>
      <c r="G53" s="32">
        <v>4224</v>
      </c>
      <c r="H53" s="31">
        <v>4148</v>
      </c>
      <c r="I53" s="31">
        <v>4196</v>
      </c>
      <c r="J53" s="163">
        <v>4135</v>
      </c>
      <c r="L53" s="40"/>
    </row>
    <row r="54" spans="1:12" x14ac:dyDescent="0.15">
      <c r="A54" s="33" t="s">
        <v>12</v>
      </c>
      <c r="B54" s="32">
        <v>6146</v>
      </c>
      <c r="C54" s="32">
        <v>6027</v>
      </c>
      <c r="D54" s="32">
        <v>5496</v>
      </c>
      <c r="E54" s="32">
        <v>5072</v>
      </c>
      <c r="F54" s="32">
        <v>4712</v>
      </c>
      <c r="G54" s="32">
        <v>4331</v>
      </c>
      <c r="H54" s="31">
        <v>3758</v>
      </c>
      <c r="I54" s="31">
        <v>3147</v>
      </c>
      <c r="J54" s="163">
        <v>2724</v>
      </c>
      <c r="L54" s="40"/>
    </row>
    <row r="55" spans="1:12" x14ac:dyDescent="0.15">
      <c r="A55" s="33" t="s">
        <v>29</v>
      </c>
      <c r="B55" s="32">
        <v>6852</v>
      </c>
      <c r="C55" s="32">
        <v>6646</v>
      </c>
      <c r="D55" s="32">
        <v>6400</v>
      </c>
      <c r="E55" s="32">
        <v>6015</v>
      </c>
      <c r="F55" s="32">
        <v>5737</v>
      </c>
      <c r="G55" s="32">
        <v>5273</v>
      </c>
      <c r="H55" s="31">
        <v>4806</v>
      </c>
      <c r="I55" s="31">
        <v>4262</v>
      </c>
      <c r="J55" s="163">
        <v>3910</v>
      </c>
      <c r="L55" s="40"/>
    </row>
    <row r="56" spans="1:12" x14ac:dyDescent="0.15">
      <c r="A56" s="33" t="s">
        <v>31</v>
      </c>
      <c r="B56" s="35">
        <v>9763</v>
      </c>
      <c r="C56" s="35">
        <v>9585</v>
      </c>
      <c r="D56" s="35">
        <v>9499</v>
      </c>
      <c r="E56" s="35">
        <v>9063</v>
      </c>
      <c r="F56" s="35">
        <v>8735</v>
      </c>
      <c r="G56" s="35">
        <v>8327</v>
      </c>
      <c r="H56" s="34">
        <v>7771</v>
      </c>
      <c r="I56" s="34">
        <v>7124</v>
      </c>
      <c r="J56" s="163">
        <v>6413</v>
      </c>
      <c r="L56" s="40"/>
    </row>
    <row r="57" spans="1:12" x14ac:dyDescent="0.15">
      <c r="A57" s="33" t="s">
        <v>30</v>
      </c>
      <c r="B57" s="32">
        <v>7773</v>
      </c>
      <c r="C57" s="32">
        <v>7393</v>
      </c>
      <c r="D57" s="32">
        <v>7066</v>
      </c>
      <c r="E57" s="32">
        <v>6705</v>
      </c>
      <c r="F57" s="32">
        <v>6522</v>
      </c>
      <c r="G57" s="32">
        <v>6294</v>
      </c>
      <c r="H57" s="31">
        <v>5814</v>
      </c>
      <c r="I57" s="31">
        <v>5197</v>
      </c>
      <c r="J57" s="163">
        <v>4737</v>
      </c>
      <c r="L57" s="40"/>
    </row>
    <row r="58" spans="1:12" x14ac:dyDescent="0.15">
      <c r="A58" s="33" t="s">
        <v>10</v>
      </c>
      <c r="B58" s="32">
        <v>16859</v>
      </c>
      <c r="C58" s="32">
        <v>16332</v>
      </c>
      <c r="D58" s="32">
        <v>15987</v>
      </c>
      <c r="E58" s="32">
        <v>15731</v>
      </c>
      <c r="F58" s="32">
        <v>14999</v>
      </c>
      <c r="G58" s="32">
        <v>13757</v>
      </c>
      <c r="H58" s="31">
        <v>12428</v>
      </c>
      <c r="I58" s="31">
        <v>11245</v>
      </c>
      <c r="J58" s="163">
        <v>10121</v>
      </c>
      <c r="L58" s="40"/>
    </row>
    <row r="59" spans="1:12" x14ac:dyDescent="0.15">
      <c r="A59" s="33" t="s">
        <v>9</v>
      </c>
      <c r="B59" s="32">
        <v>7433</v>
      </c>
      <c r="C59" s="32">
        <v>8051</v>
      </c>
      <c r="D59" s="32">
        <v>8501</v>
      </c>
      <c r="E59" s="32">
        <v>8922</v>
      </c>
      <c r="F59" s="32">
        <v>9508</v>
      </c>
      <c r="G59" s="32">
        <v>9513</v>
      </c>
      <c r="H59" s="31">
        <v>9224</v>
      </c>
      <c r="I59" s="31">
        <v>9090</v>
      </c>
      <c r="J59" s="163">
        <v>8838</v>
      </c>
      <c r="L59" s="40"/>
    </row>
    <row r="60" spans="1:12" x14ac:dyDescent="0.15">
      <c r="A60" s="33" t="s">
        <v>8</v>
      </c>
      <c r="B60" s="32">
        <v>4534</v>
      </c>
      <c r="C60" s="32">
        <v>4166</v>
      </c>
      <c r="D60" s="32">
        <v>3712</v>
      </c>
      <c r="E60" s="32">
        <v>3374</v>
      </c>
      <c r="F60" s="32">
        <v>3224</v>
      </c>
      <c r="G60" s="32">
        <v>2666</v>
      </c>
      <c r="H60" s="31">
        <v>2278</v>
      </c>
      <c r="I60" s="31">
        <v>1844</v>
      </c>
      <c r="J60" s="163">
        <v>1568</v>
      </c>
      <c r="L60" s="40"/>
    </row>
    <row r="61" spans="1:12" x14ac:dyDescent="0.15">
      <c r="A61" s="33" t="s">
        <v>6</v>
      </c>
      <c r="B61" s="32">
        <v>14941</v>
      </c>
      <c r="C61" s="32">
        <v>14403</v>
      </c>
      <c r="D61" s="32">
        <v>13137</v>
      </c>
      <c r="E61" s="32">
        <v>12389</v>
      </c>
      <c r="F61" s="32">
        <v>11682</v>
      </c>
      <c r="G61" s="32">
        <v>10464</v>
      </c>
      <c r="H61" s="31">
        <v>9137</v>
      </c>
      <c r="I61" s="31">
        <v>7738</v>
      </c>
      <c r="J61" s="163">
        <v>6556</v>
      </c>
      <c r="L61" s="40"/>
    </row>
    <row r="62" spans="1:12" x14ac:dyDescent="0.15">
      <c r="A62" s="33" t="s">
        <v>5</v>
      </c>
      <c r="B62" s="32">
        <v>2853</v>
      </c>
      <c r="C62" s="32">
        <v>2728</v>
      </c>
      <c r="D62" s="32">
        <v>2573</v>
      </c>
      <c r="E62" s="32">
        <v>2363</v>
      </c>
      <c r="F62" s="32">
        <v>2103</v>
      </c>
      <c r="G62" s="32">
        <v>1864</v>
      </c>
      <c r="H62" s="31">
        <v>1670</v>
      </c>
      <c r="I62" s="31">
        <v>1535</v>
      </c>
      <c r="J62" s="163">
        <v>1335</v>
      </c>
      <c r="L62" s="40"/>
    </row>
    <row r="63" spans="1:12" x14ac:dyDescent="0.15">
      <c r="A63" s="33" t="s">
        <v>4</v>
      </c>
      <c r="B63" s="32">
        <v>3161</v>
      </c>
      <c r="C63" s="32">
        <v>2805</v>
      </c>
      <c r="D63" s="32">
        <v>2413</v>
      </c>
      <c r="E63" s="32">
        <v>2036</v>
      </c>
      <c r="F63" s="32">
        <v>1801</v>
      </c>
      <c r="G63" s="32">
        <v>1586</v>
      </c>
      <c r="H63" s="31">
        <v>1345</v>
      </c>
      <c r="I63" s="31">
        <v>1116</v>
      </c>
      <c r="J63" s="163">
        <v>926</v>
      </c>
      <c r="L63" s="40"/>
    </row>
    <row r="64" spans="1:12" x14ac:dyDescent="0.15">
      <c r="A64" s="33" t="s">
        <v>3</v>
      </c>
      <c r="B64" s="32">
        <v>478</v>
      </c>
      <c r="C64" s="32">
        <v>419</v>
      </c>
      <c r="D64" s="32">
        <v>375</v>
      </c>
      <c r="E64" s="32">
        <v>325</v>
      </c>
      <c r="F64" s="32">
        <v>310</v>
      </c>
      <c r="G64" s="32">
        <v>267</v>
      </c>
      <c r="H64" s="31">
        <v>206</v>
      </c>
      <c r="I64" s="31">
        <v>198</v>
      </c>
      <c r="J64" s="163">
        <v>182</v>
      </c>
      <c r="L64" s="40"/>
    </row>
    <row r="65" spans="1:12" x14ac:dyDescent="0.15">
      <c r="A65" s="33" t="s">
        <v>7</v>
      </c>
      <c r="B65" s="32">
        <v>16718</v>
      </c>
      <c r="C65" s="32">
        <v>15743</v>
      </c>
      <c r="D65" s="32">
        <v>14769</v>
      </c>
      <c r="E65" s="32">
        <v>13338</v>
      </c>
      <c r="F65" s="32">
        <v>12243</v>
      </c>
      <c r="G65" s="32">
        <v>11077</v>
      </c>
      <c r="H65" s="31">
        <v>9536</v>
      </c>
      <c r="I65" s="31">
        <v>7913</v>
      </c>
      <c r="J65" s="163">
        <v>6677</v>
      </c>
      <c r="L65" s="40"/>
    </row>
    <row r="66" spans="1:12" x14ac:dyDescent="0.15">
      <c r="A66" s="62" t="s">
        <v>41</v>
      </c>
      <c r="J66" s="164"/>
    </row>
    <row r="67" spans="1:12" x14ac:dyDescent="0.15">
      <c r="A67" s="33" t="s">
        <v>27</v>
      </c>
      <c r="B67" s="35">
        <v>127950</v>
      </c>
      <c r="C67" s="35">
        <v>143533</v>
      </c>
      <c r="D67" s="35">
        <v>164552</v>
      </c>
      <c r="E67" s="35">
        <v>195575</v>
      </c>
      <c r="F67" s="35">
        <v>226323</v>
      </c>
      <c r="G67" s="32">
        <v>249473</v>
      </c>
      <c r="H67" s="31">
        <v>270846</v>
      </c>
      <c r="I67" s="31">
        <v>296239</v>
      </c>
      <c r="J67" s="163">
        <v>305500</v>
      </c>
    </row>
    <row r="68" spans="1:12" x14ac:dyDescent="0.15">
      <c r="A68" s="33" t="s">
        <v>26</v>
      </c>
      <c r="B68" s="35">
        <v>37635</v>
      </c>
      <c r="C68" s="35">
        <v>42764</v>
      </c>
      <c r="D68" s="35">
        <v>49640</v>
      </c>
      <c r="E68" s="35">
        <v>59995</v>
      </c>
      <c r="F68" s="35">
        <v>71924</v>
      </c>
      <c r="G68" s="32">
        <v>82838</v>
      </c>
      <c r="H68" s="31">
        <v>94130</v>
      </c>
      <c r="I68" s="31">
        <v>105954</v>
      </c>
      <c r="J68" s="163">
        <v>109950</v>
      </c>
    </row>
    <row r="69" spans="1:12" x14ac:dyDescent="0.15">
      <c r="A69" s="33" t="s">
        <v>25</v>
      </c>
      <c r="B69" s="35">
        <v>9141</v>
      </c>
      <c r="C69" s="35">
        <v>10007</v>
      </c>
      <c r="D69" s="35">
        <v>10969</v>
      </c>
      <c r="E69" s="35">
        <v>13029</v>
      </c>
      <c r="F69" s="35">
        <v>14699</v>
      </c>
      <c r="G69" s="35">
        <v>15813</v>
      </c>
      <c r="H69" s="34">
        <v>16629</v>
      </c>
      <c r="I69" s="34">
        <v>17625</v>
      </c>
      <c r="J69" s="163">
        <v>17720</v>
      </c>
    </row>
    <row r="70" spans="1:12" x14ac:dyDescent="0.15">
      <c r="A70" s="33" t="s">
        <v>24</v>
      </c>
      <c r="B70" s="35">
        <v>6220</v>
      </c>
      <c r="C70" s="35">
        <v>7151</v>
      </c>
      <c r="D70" s="35">
        <v>8370</v>
      </c>
      <c r="E70" s="35">
        <v>10322</v>
      </c>
      <c r="F70" s="35">
        <v>12346</v>
      </c>
      <c r="G70" s="35">
        <v>14061</v>
      </c>
      <c r="H70" s="34">
        <v>15979</v>
      </c>
      <c r="I70" s="34">
        <v>18434</v>
      </c>
      <c r="J70" s="163">
        <v>20116</v>
      </c>
    </row>
    <row r="71" spans="1:12" x14ac:dyDescent="0.15">
      <c r="A71" s="33" t="s">
        <v>23</v>
      </c>
      <c r="B71" s="35">
        <v>4046</v>
      </c>
      <c r="C71" s="35">
        <v>4600</v>
      </c>
      <c r="D71" s="35">
        <v>5199</v>
      </c>
      <c r="E71" s="35">
        <v>6019</v>
      </c>
      <c r="F71" s="35">
        <v>6911</v>
      </c>
      <c r="G71" s="35">
        <v>7584</v>
      </c>
      <c r="H71" s="34">
        <v>8228</v>
      </c>
      <c r="I71" s="34">
        <v>8972</v>
      </c>
      <c r="J71" s="163">
        <v>9270</v>
      </c>
    </row>
    <row r="72" spans="1:12" x14ac:dyDescent="0.15">
      <c r="A72" s="33" t="s">
        <v>22</v>
      </c>
      <c r="B72" s="35">
        <v>3529</v>
      </c>
      <c r="C72" s="35">
        <v>3962</v>
      </c>
      <c r="D72" s="35">
        <v>4586</v>
      </c>
      <c r="E72" s="35">
        <v>5356</v>
      </c>
      <c r="F72" s="35">
        <v>6143</v>
      </c>
      <c r="G72" s="35">
        <v>6531</v>
      </c>
      <c r="H72" s="34">
        <v>6815</v>
      </c>
      <c r="I72" s="34">
        <v>7118</v>
      </c>
      <c r="J72" s="163">
        <v>7333</v>
      </c>
    </row>
    <row r="73" spans="1:12" x14ac:dyDescent="0.15">
      <c r="A73" s="33" t="s">
        <v>21</v>
      </c>
      <c r="B73" s="35">
        <v>11052</v>
      </c>
      <c r="C73" s="35">
        <v>12281</v>
      </c>
      <c r="D73" s="35">
        <v>14185</v>
      </c>
      <c r="E73" s="35">
        <v>16988</v>
      </c>
      <c r="F73" s="35">
        <v>19483</v>
      </c>
      <c r="G73" s="35">
        <v>20829</v>
      </c>
      <c r="H73" s="34">
        <v>22061</v>
      </c>
      <c r="I73" s="34">
        <v>23289</v>
      </c>
      <c r="J73" s="163">
        <v>23429</v>
      </c>
    </row>
    <row r="74" spans="1:12" x14ac:dyDescent="0.15">
      <c r="A74" s="33" t="s">
        <v>20</v>
      </c>
      <c r="B74" s="35">
        <v>5363</v>
      </c>
      <c r="C74" s="35">
        <v>6010</v>
      </c>
      <c r="D74" s="35">
        <v>6820</v>
      </c>
      <c r="E74" s="35">
        <v>7889</v>
      </c>
      <c r="F74" s="35">
        <v>8764</v>
      </c>
      <c r="G74" s="35">
        <v>9375</v>
      </c>
      <c r="H74" s="34">
        <v>9720</v>
      </c>
      <c r="I74" s="34">
        <v>10126</v>
      </c>
      <c r="J74" s="163">
        <v>10111</v>
      </c>
    </row>
    <row r="75" spans="1:12" x14ac:dyDescent="0.15">
      <c r="A75" s="33" t="s">
        <v>35</v>
      </c>
      <c r="B75" s="35">
        <v>8353</v>
      </c>
      <c r="C75" s="35">
        <v>9296</v>
      </c>
      <c r="D75" s="35">
        <v>10675</v>
      </c>
      <c r="E75" s="35">
        <v>12459</v>
      </c>
      <c r="F75" s="35">
        <v>14351</v>
      </c>
      <c r="G75" s="35">
        <v>15674</v>
      </c>
      <c r="H75" s="34">
        <v>16953</v>
      </c>
      <c r="I75" s="34">
        <v>18663</v>
      </c>
      <c r="J75" s="163">
        <v>19449</v>
      </c>
    </row>
    <row r="76" spans="1:12" x14ac:dyDescent="0.15">
      <c r="A76" s="33" t="s">
        <v>34</v>
      </c>
      <c r="B76" s="35">
        <v>2043</v>
      </c>
      <c r="C76" s="35">
        <v>2550</v>
      </c>
      <c r="D76" s="35">
        <v>3196</v>
      </c>
      <c r="E76" s="35">
        <v>4293</v>
      </c>
      <c r="F76" s="35">
        <v>5515</v>
      </c>
      <c r="G76" s="35">
        <v>6873</v>
      </c>
      <c r="H76" s="34">
        <v>8625</v>
      </c>
      <c r="I76" s="34">
        <v>11180</v>
      </c>
      <c r="J76" s="163">
        <v>12849</v>
      </c>
    </row>
    <row r="77" spans="1:12" x14ac:dyDescent="0.15">
      <c r="A77" s="33" t="s">
        <v>33</v>
      </c>
      <c r="B77" s="35">
        <v>2791</v>
      </c>
      <c r="C77" s="35">
        <v>2994</v>
      </c>
      <c r="D77" s="35">
        <v>3361</v>
      </c>
      <c r="E77" s="35">
        <v>3784</v>
      </c>
      <c r="F77" s="35">
        <v>4036</v>
      </c>
      <c r="G77" s="35">
        <v>4094</v>
      </c>
      <c r="H77" s="34">
        <v>4039</v>
      </c>
      <c r="I77" s="34">
        <v>4065</v>
      </c>
      <c r="J77" s="163">
        <v>4009</v>
      </c>
    </row>
    <row r="78" spans="1:12" x14ac:dyDescent="0.15">
      <c r="A78" s="33" t="s">
        <v>19</v>
      </c>
      <c r="B78" s="35">
        <v>3288</v>
      </c>
      <c r="C78" s="35">
        <v>3682</v>
      </c>
      <c r="D78" s="35">
        <v>4107</v>
      </c>
      <c r="E78" s="35">
        <v>4708</v>
      </c>
      <c r="F78" s="35">
        <v>5299</v>
      </c>
      <c r="G78" s="35">
        <v>5643</v>
      </c>
      <c r="H78" s="34">
        <v>5883</v>
      </c>
      <c r="I78" s="34">
        <v>6242</v>
      </c>
      <c r="J78" s="163">
        <v>6425</v>
      </c>
    </row>
    <row r="79" spans="1:12" x14ac:dyDescent="0.15">
      <c r="A79" s="33" t="s">
        <v>18</v>
      </c>
      <c r="B79" s="32">
        <v>1095</v>
      </c>
      <c r="C79" s="32">
        <v>1226</v>
      </c>
      <c r="D79" s="32">
        <v>1334</v>
      </c>
      <c r="E79" s="32">
        <v>1564</v>
      </c>
      <c r="F79" s="32">
        <v>1639</v>
      </c>
      <c r="G79" s="32">
        <v>1750</v>
      </c>
      <c r="H79" s="31">
        <v>1783</v>
      </c>
      <c r="I79" s="31">
        <v>1845</v>
      </c>
      <c r="J79" s="163">
        <v>1792</v>
      </c>
    </row>
    <row r="80" spans="1:12" x14ac:dyDescent="0.15">
      <c r="A80" s="33" t="s">
        <v>17</v>
      </c>
      <c r="B80" s="32">
        <v>1008</v>
      </c>
      <c r="C80" s="32">
        <v>1122</v>
      </c>
      <c r="D80" s="32">
        <v>1181</v>
      </c>
      <c r="E80" s="32">
        <v>1362</v>
      </c>
      <c r="F80" s="32">
        <v>1496</v>
      </c>
      <c r="G80" s="32">
        <v>1496</v>
      </c>
      <c r="H80" s="31">
        <v>1439</v>
      </c>
      <c r="I80" s="31">
        <v>1304</v>
      </c>
      <c r="J80" s="163">
        <v>1220</v>
      </c>
    </row>
    <row r="81" spans="1:10" x14ac:dyDescent="0.15">
      <c r="A81" s="33" t="s">
        <v>16</v>
      </c>
      <c r="B81" s="32">
        <v>2102</v>
      </c>
      <c r="C81" s="32">
        <v>2384</v>
      </c>
      <c r="D81" s="32">
        <v>2698</v>
      </c>
      <c r="E81" s="32">
        <v>3134</v>
      </c>
      <c r="F81" s="32">
        <v>3458</v>
      </c>
      <c r="G81" s="32">
        <v>3656</v>
      </c>
      <c r="H81" s="31">
        <v>3696</v>
      </c>
      <c r="I81" s="31">
        <v>4000</v>
      </c>
      <c r="J81" s="163">
        <v>4089</v>
      </c>
    </row>
    <row r="82" spans="1:10" x14ac:dyDescent="0.15">
      <c r="A82" s="33" t="s">
        <v>15</v>
      </c>
      <c r="B82" s="32">
        <v>1019</v>
      </c>
      <c r="C82" s="32">
        <v>1152</v>
      </c>
      <c r="D82" s="32">
        <v>1352</v>
      </c>
      <c r="E82" s="32">
        <v>1621</v>
      </c>
      <c r="F82" s="32">
        <v>1770</v>
      </c>
      <c r="G82" s="32">
        <v>1891</v>
      </c>
      <c r="H82" s="31">
        <v>2044</v>
      </c>
      <c r="I82" s="31">
        <v>2276</v>
      </c>
      <c r="J82" s="163">
        <v>2413</v>
      </c>
    </row>
    <row r="83" spans="1:10" x14ac:dyDescent="0.15">
      <c r="A83" s="33" t="s">
        <v>32</v>
      </c>
      <c r="B83" s="32">
        <v>4641</v>
      </c>
      <c r="C83" s="32">
        <v>5093</v>
      </c>
      <c r="D83" s="32">
        <v>5802</v>
      </c>
      <c r="E83" s="32">
        <v>6912</v>
      </c>
      <c r="F83" s="32">
        <v>7795</v>
      </c>
      <c r="G83" s="32">
        <v>8259</v>
      </c>
      <c r="H83" s="31">
        <v>8208</v>
      </c>
      <c r="I83" s="31">
        <v>8370</v>
      </c>
      <c r="J83" s="163">
        <v>8325</v>
      </c>
    </row>
    <row r="84" spans="1:10" x14ac:dyDescent="0.15">
      <c r="A84" s="33" t="s">
        <v>14</v>
      </c>
      <c r="B84" s="32">
        <v>1272</v>
      </c>
      <c r="C84" s="32">
        <v>1358</v>
      </c>
      <c r="D84" s="32">
        <v>1574</v>
      </c>
      <c r="E84" s="32">
        <v>1876</v>
      </c>
      <c r="F84" s="32">
        <v>2158</v>
      </c>
      <c r="G84" s="32">
        <v>2286</v>
      </c>
      <c r="H84" s="31">
        <v>2434</v>
      </c>
      <c r="I84" s="31">
        <v>2495</v>
      </c>
      <c r="J84" s="163">
        <v>2566</v>
      </c>
    </row>
    <row r="85" spans="1:10" x14ac:dyDescent="0.15">
      <c r="A85" s="33" t="s">
        <v>13</v>
      </c>
      <c r="B85" s="32">
        <v>1149</v>
      </c>
      <c r="C85" s="32">
        <v>1254</v>
      </c>
      <c r="D85" s="32">
        <v>1393</v>
      </c>
      <c r="E85" s="32">
        <v>1586</v>
      </c>
      <c r="F85" s="32">
        <v>1774</v>
      </c>
      <c r="G85" s="32">
        <v>1955</v>
      </c>
      <c r="H85" s="31">
        <v>2063</v>
      </c>
      <c r="I85" s="31">
        <v>2248</v>
      </c>
      <c r="J85" s="163">
        <v>2317</v>
      </c>
    </row>
    <row r="86" spans="1:10" x14ac:dyDescent="0.15">
      <c r="A86" s="33" t="s">
        <v>12</v>
      </c>
      <c r="B86" s="32">
        <v>1253</v>
      </c>
      <c r="C86" s="32">
        <v>1315</v>
      </c>
      <c r="D86" s="32">
        <v>1434</v>
      </c>
      <c r="E86" s="32">
        <v>1644</v>
      </c>
      <c r="F86" s="32">
        <v>1799</v>
      </c>
      <c r="G86" s="32">
        <v>1928</v>
      </c>
      <c r="H86" s="31">
        <v>1964</v>
      </c>
      <c r="I86" s="31">
        <v>2055</v>
      </c>
      <c r="J86" s="163">
        <v>2088</v>
      </c>
    </row>
    <row r="87" spans="1:10" x14ac:dyDescent="0.15">
      <c r="A87" s="33" t="s">
        <v>29</v>
      </c>
      <c r="B87" s="32">
        <v>1558</v>
      </c>
      <c r="C87" s="32">
        <v>1714</v>
      </c>
      <c r="D87" s="32">
        <v>1961</v>
      </c>
      <c r="E87" s="32">
        <v>2327</v>
      </c>
      <c r="F87" s="32">
        <v>2583</v>
      </c>
      <c r="G87" s="32">
        <v>2652</v>
      </c>
      <c r="H87" s="31">
        <v>2698</v>
      </c>
      <c r="I87" s="31">
        <v>2785</v>
      </c>
      <c r="J87" s="163">
        <v>2855</v>
      </c>
    </row>
    <row r="88" spans="1:10" x14ac:dyDescent="0.15">
      <c r="A88" s="33" t="s">
        <v>31</v>
      </c>
      <c r="B88" s="35">
        <v>2072</v>
      </c>
      <c r="C88" s="35">
        <v>2329</v>
      </c>
      <c r="D88" s="35">
        <v>2587</v>
      </c>
      <c r="E88" s="35">
        <v>3082</v>
      </c>
      <c r="F88" s="35">
        <v>3458</v>
      </c>
      <c r="G88" s="35">
        <v>3620</v>
      </c>
      <c r="H88" s="34">
        <v>3655</v>
      </c>
      <c r="I88" s="34">
        <v>3850</v>
      </c>
      <c r="J88" s="163">
        <v>3929</v>
      </c>
    </row>
    <row r="89" spans="1:10" x14ac:dyDescent="0.15">
      <c r="A89" s="33" t="s">
        <v>30</v>
      </c>
      <c r="B89" s="32">
        <v>2132</v>
      </c>
      <c r="C89" s="32">
        <v>2278</v>
      </c>
      <c r="D89" s="32">
        <v>2560</v>
      </c>
      <c r="E89" s="32">
        <v>2889</v>
      </c>
      <c r="F89" s="32">
        <v>3313</v>
      </c>
      <c r="G89" s="32">
        <v>3446</v>
      </c>
      <c r="H89" s="31">
        <v>3294</v>
      </c>
      <c r="I89" s="31">
        <v>3360</v>
      </c>
      <c r="J89" s="163">
        <v>3388</v>
      </c>
    </row>
    <row r="90" spans="1:10" x14ac:dyDescent="0.15">
      <c r="A90" s="33" t="s">
        <v>10</v>
      </c>
      <c r="B90" s="32">
        <v>3324</v>
      </c>
      <c r="C90" s="32">
        <v>3791</v>
      </c>
      <c r="D90" s="32">
        <v>4499</v>
      </c>
      <c r="E90" s="32">
        <v>5397</v>
      </c>
      <c r="F90" s="32">
        <v>6254</v>
      </c>
      <c r="G90" s="32">
        <v>6976</v>
      </c>
      <c r="H90" s="31">
        <v>7424</v>
      </c>
      <c r="I90" s="31">
        <v>7934</v>
      </c>
      <c r="J90" s="163">
        <v>8017</v>
      </c>
    </row>
    <row r="91" spans="1:10" x14ac:dyDescent="0.15">
      <c r="A91" s="33" t="s">
        <v>9</v>
      </c>
      <c r="B91" s="32">
        <v>1303</v>
      </c>
      <c r="C91" s="32">
        <v>1492</v>
      </c>
      <c r="D91" s="32">
        <v>1775</v>
      </c>
      <c r="E91" s="32">
        <v>2155</v>
      </c>
      <c r="F91" s="32">
        <v>2468</v>
      </c>
      <c r="G91" s="32">
        <v>2854</v>
      </c>
      <c r="H91" s="31">
        <v>3191</v>
      </c>
      <c r="I91" s="31">
        <v>3699</v>
      </c>
      <c r="J91" s="163">
        <v>4112</v>
      </c>
    </row>
    <row r="92" spans="1:10" x14ac:dyDescent="0.15">
      <c r="A92" s="33" t="s">
        <v>8</v>
      </c>
      <c r="B92" s="32">
        <v>1332</v>
      </c>
      <c r="C92" s="32">
        <v>1468</v>
      </c>
      <c r="D92" s="32">
        <v>1679</v>
      </c>
      <c r="E92" s="32">
        <v>1883</v>
      </c>
      <c r="F92" s="32">
        <v>2049</v>
      </c>
      <c r="G92" s="32">
        <v>2083</v>
      </c>
      <c r="H92" s="31">
        <v>1983</v>
      </c>
      <c r="I92" s="31">
        <v>1933</v>
      </c>
      <c r="J92" s="163">
        <v>1795</v>
      </c>
    </row>
    <row r="93" spans="1:10" x14ac:dyDescent="0.15">
      <c r="A93" s="33" t="s">
        <v>6</v>
      </c>
      <c r="B93" s="32">
        <v>3129</v>
      </c>
      <c r="C93" s="32">
        <v>3536</v>
      </c>
      <c r="D93" s="32">
        <v>4023</v>
      </c>
      <c r="E93" s="32">
        <v>4687</v>
      </c>
      <c r="F93" s="32">
        <v>5242</v>
      </c>
      <c r="G93" s="32">
        <v>5588</v>
      </c>
      <c r="H93" s="31">
        <v>6041</v>
      </c>
      <c r="I93" s="31">
        <v>6315</v>
      </c>
      <c r="J93" s="163">
        <v>6200</v>
      </c>
    </row>
    <row r="94" spans="1:10" x14ac:dyDescent="0.15">
      <c r="A94" s="33" t="s">
        <v>5</v>
      </c>
      <c r="B94" s="32">
        <v>771</v>
      </c>
      <c r="C94" s="32">
        <v>833</v>
      </c>
      <c r="D94" s="32">
        <v>889</v>
      </c>
      <c r="E94" s="32">
        <v>1000</v>
      </c>
      <c r="F94" s="32">
        <v>1168</v>
      </c>
      <c r="G94" s="32">
        <v>1225</v>
      </c>
      <c r="H94" s="31">
        <v>1253</v>
      </c>
      <c r="I94" s="31">
        <v>1287</v>
      </c>
      <c r="J94" s="163">
        <v>1251</v>
      </c>
    </row>
    <row r="95" spans="1:10" x14ac:dyDescent="0.15">
      <c r="A95" s="33" t="s">
        <v>4</v>
      </c>
      <c r="B95" s="32">
        <v>1029</v>
      </c>
      <c r="C95" s="32">
        <v>1119</v>
      </c>
      <c r="D95" s="32">
        <v>1302</v>
      </c>
      <c r="E95" s="32">
        <v>1440</v>
      </c>
      <c r="F95" s="32">
        <v>1588</v>
      </c>
      <c r="G95" s="32">
        <v>1531</v>
      </c>
      <c r="H95" s="31">
        <v>1496</v>
      </c>
      <c r="I95" s="31">
        <v>1489</v>
      </c>
      <c r="J95" s="163">
        <v>1370</v>
      </c>
    </row>
    <row r="96" spans="1:10" x14ac:dyDescent="0.15">
      <c r="A96" s="33" t="s">
        <v>3</v>
      </c>
      <c r="B96" s="32">
        <v>182</v>
      </c>
      <c r="C96" s="32">
        <v>198</v>
      </c>
      <c r="D96" s="32">
        <v>197</v>
      </c>
      <c r="E96" s="32">
        <v>214</v>
      </c>
      <c r="F96" s="32">
        <v>260</v>
      </c>
      <c r="G96" s="32">
        <v>244</v>
      </c>
      <c r="H96" s="31">
        <v>245</v>
      </c>
      <c r="I96" s="31">
        <v>214</v>
      </c>
      <c r="J96" s="163">
        <v>182</v>
      </c>
    </row>
    <row r="97" spans="1:10" x14ac:dyDescent="0.15">
      <c r="A97" s="33" t="s">
        <v>7</v>
      </c>
      <c r="B97" s="32">
        <v>4118</v>
      </c>
      <c r="C97" s="32">
        <v>4574</v>
      </c>
      <c r="D97" s="32">
        <v>5204</v>
      </c>
      <c r="E97" s="32">
        <v>5960</v>
      </c>
      <c r="F97" s="32">
        <v>6580</v>
      </c>
      <c r="G97" s="32">
        <v>6718</v>
      </c>
      <c r="H97" s="31">
        <v>6873</v>
      </c>
      <c r="I97" s="31">
        <v>7112</v>
      </c>
      <c r="J97" s="163">
        <v>6930</v>
      </c>
    </row>
    <row r="98" spans="1:10" x14ac:dyDescent="0.15">
      <c r="A98" s="30" t="s">
        <v>160</v>
      </c>
    </row>
    <row r="99" spans="1:10" x14ac:dyDescent="0.15">
      <c r="B99" s="200" t="s">
        <v>53</v>
      </c>
      <c r="C99" s="200"/>
      <c r="D99" s="200"/>
    </row>
    <row r="100" spans="1:10" x14ac:dyDescent="0.15">
      <c r="B100" s="63" t="s">
        <v>44</v>
      </c>
      <c r="C100" s="63" t="s">
        <v>43</v>
      </c>
      <c r="D100" s="63" t="s">
        <v>41</v>
      </c>
    </row>
    <row r="101" spans="1:10" x14ac:dyDescent="0.15">
      <c r="A101" s="30" t="s">
        <v>27</v>
      </c>
      <c r="B101" s="42">
        <v>11.520239999999999</v>
      </c>
      <c r="C101" s="42">
        <v>55.075859999999999</v>
      </c>
      <c r="D101" s="42">
        <v>33.4039</v>
      </c>
    </row>
    <row r="102" spans="1:10" x14ac:dyDescent="0.15">
      <c r="A102" s="30" t="s">
        <v>26</v>
      </c>
      <c r="B102" s="42">
        <v>11.960050000000001</v>
      </c>
      <c r="C102" s="42">
        <v>56.981679999999997</v>
      </c>
      <c r="D102" s="42">
        <v>31.05827</v>
      </c>
    </row>
    <row r="103" spans="1:10" x14ac:dyDescent="0.15">
      <c r="A103" s="30" t="s">
        <v>25</v>
      </c>
      <c r="B103" s="42">
        <v>10.148669999999999</v>
      </c>
      <c r="C103" s="42">
        <v>52.901560000000003</v>
      </c>
      <c r="D103" s="42">
        <v>36.949770000000001</v>
      </c>
    </row>
    <row r="104" spans="1:10" x14ac:dyDescent="0.15">
      <c r="A104" s="30" t="s">
        <v>24</v>
      </c>
      <c r="B104" s="42">
        <v>11.503360000000001</v>
      </c>
      <c r="C104" s="42">
        <v>55.234960000000001</v>
      </c>
      <c r="D104" s="42">
        <v>33.261679999999998</v>
      </c>
    </row>
    <row r="105" spans="1:10" x14ac:dyDescent="0.15">
      <c r="A105" s="30" t="s">
        <v>23</v>
      </c>
      <c r="B105" s="42">
        <v>10.51732</v>
      </c>
      <c r="C105" s="42">
        <v>54.273020000000002</v>
      </c>
      <c r="D105" s="42">
        <v>35.20966</v>
      </c>
    </row>
    <row r="106" spans="1:10" x14ac:dyDescent="0.15">
      <c r="A106" s="30" t="s">
        <v>22</v>
      </c>
      <c r="B106" s="42">
        <v>10.859730000000001</v>
      </c>
      <c r="C106" s="42">
        <v>57.235469999999999</v>
      </c>
      <c r="D106" s="42">
        <v>31.904800000000002</v>
      </c>
    </row>
    <row r="107" spans="1:10" x14ac:dyDescent="0.15">
      <c r="A107" s="30" t="s">
        <v>21</v>
      </c>
      <c r="B107" s="42">
        <v>11.516209999999999</v>
      </c>
      <c r="C107" s="42">
        <v>54.519359999999999</v>
      </c>
      <c r="D107" s="42">
        <v>33.964419999999997</v>
      </c>
    </row>
    <row r="108" spans="1:10" x14ac:dyDescent="0.15">
      <c r="A108" s="30" t="s">
        <v>20</v>
      </c>
      <c r="B108" s="42">
        <v>10.900869999999999</v>
      </c>
      <c r="C108" s="42">
        <v>50.682020000000001</v>
      </c>
      <c r="D108" s="42">
        <v>38.417110000000001</v>
      </c>
    </row>
    <row r="109" spans="1:10" x14ac:dyDescent="0.15">
      <c r="A109" s="30" t="s">
        <v>35</v>
      </c>
      <c r="B109" s="42">
        <v>11.21283</v>
      </c>
      <c r="C109" s="42">
        <v>55.508029999999998</v>
      </c>
      <c r="D109" s="42">
        <v>33.279150000000001</v>
      </c>
    </row>
    <row r="110" spans="1:10" x14ac:dyDescent="0.15">
      <c r="A110" s="30" t="s">
        <v>34</v>
      </c>
      <c r="B110" s="42">
        <v>13.73926</v>
      </c>
      <c r="C110" s="42">
        <v>62.061169999999997</v>
      </c>
      <c r="D110" s="42">
        <v>24.199560000000002</v>
      </c>
    </row>
    <row r="111" spans="1:10" x14ac:dyDescent="0.15">
      <c r="A111" s="30" t="s">
        <v>33</v>
      </c>
      <c r="B111" s="42">
        <v>7.0857599999999996</v>
      </c>
      <c r="C111" s="42">
        <v>44.355620000000002</v>
      </c>
      <c r="D111" s="42">
        <v>48.558619999999998</v>
      </c>
    </row>
    <row r="112" spans="1:10" x14ac:dyDescent="0.15">
      <c r="A112" s="30" t="s">
        <v>19</v>
      </c>
      <c r="B112" s="42">
        <v>10.310639999999999</v>
      </c>
      <c r="C112" s="42">
        <v>49.369309999999999</v>
      </c>
      <c r="D112" s="42">
        <v>40.320050000000002</v>
      </c>
    </row>
    <row r="113" spans="1:4" x14ac:dyDescent="0.15">
      <c r="A113" s="30" t="s">
        <v>18</v>
      </c>
      <c r="B113" s="42">
        <v>7.4266399999999999</v>
      </c>
      <c r="C113" s="42">
        <v>46.039990000000003</v>
      </c>
      <c r="D113" s="42">
        <v>46.533369999999998</v>
      </c>
    </row>
    <row r="114" spans="1:4" x14ac:dyDescent="0.15">
      <c r="A114" s="30" t="s">
        <v>17</v>
      </c>
      <c r="B114" s="42">
        <v>7.6975199999999999</v>
      </c>
      <c r="C114" s="42">
        <v>50.932519999999997</v>
      </c>
      <c r="D114" s="42">
        <v>41.369959999999999</v>
      </c>
    </row>
    <row r="115" spans="1:4" x14ac:dyDescent="0.15">
      <c r="A115" s="30" t="s">
        <v>16</v>
      </c>
      <c r="B115" s="42">
        <v>10.733700000000001</v>
      </c>
      <c r="C115" s="42">
        <v>52.228259999999999</v>
      </c>
      <c r="D115" s="42">
        <v>37.038040000000002</v>
      </c>
    </row>
    <row r="116" spans="1:4" x14ac:dyDescent="0.15">
      <c r="A116" s="30" t="s">
        <v>15</v>
      </c>
      <c r="B116" s="42">
        <v>12.114929999999999</v>
      </c>
      <c r="C116" s="42">
        <v>52.147509999999997</v>
      </c>
      <c r="D116" s="42">
        <v>35.737560000000002</v>
      </c>
    </row>
    <row r="117" spans="1:4" x14ac:dyDescent="0.15">
      <c r="A117" s="30" t="s">
        <v>32</v>
      </c>
      <c r="B117" s="42">
        <v>12.97831</v>
      </c>
      <c r="C117" s="42">
        <v>54.010860000000001</v>
      </c>
      <c r="D117" s="42">
        <v>33.010829999999999</v>
      </c>
    </row>
    <row r="118" spans="1:4" x14ac:dyDescent="0.15">
      <c r="A118" s="30" t="s">
        <v>14</v>
      </c>
      <c r="B118" s="42">
        <v>10.07888</v>
      </c>
      <c r="C118" s="42">
        <v>52.43938</v>
      </c>
      <c r="D118" s="42">
        <v>37.481740000000002</v>
      </c>
    </row>
    <row r="119" spans="1:4" x14ac:dyDescent="0.15">
      <c r="A119" s="30" t="s">
        <v>13</v>
      </c>
      <c r="B119" s="42">
        <v>15.649100000000001</v>
      </c>
      <c r="C119" s="42">
        <v>54.059350000000002</v>
      </c>
      <c r="D119" s="42">
        <v>30.291540000000001</v>
      </c>
    </row>
    <row r="120" spans="1:4" x14ac:dyDescent="0.15">
      <c r="A120" s="30" t="s">
        <v>12</v>
      </c>
      <c r="B120" s="42">
        <v>9.4126499999999993</v>
      </c>
      <c r="C120" s="42">
        <v>51.280119999999997</v>
      </c>
      <c r="D120" s="42">
        <v>39.307229999999997</v>
      </c>
    </row>
    <row r="121" spans="1:4" x14ac:dyDescent="0.15">
      <c r="A121" s="30" t="s">
        <v>29</v>
      </c>
      <c r="B121" s="42">
        <v>12.22265</v>
      </c>
      <c r="C121" s="42">
        <v>50.7331</v>
      </c>
      <c r="D121" s="42">
        <v>37.044249999999998</v>
      </c>
    </row>
    <row r="122" spans="1:4" x14ac:dyDescent="0.15">
      <c r="A122" s="30" t="s">
        <v>31</v>
      </c>
      <c r="B122" s="42">
        <v>12.125069999999999</v>
      </c>
      <c r="C122" s="42">
        <v>54.490609999999997</v>
      </c>
      <c r="D122" s="42">
        <v>33.384309999999999</v>
      </c>
    </row>
    <row r="123" spans="1:4" x14ac:dyDescent="0.15">
      <c r="A123" s="30" t="s">
        <v>30</v>
      </c>
      <c r="B123" s="42">
        <v>11.857239999999999</v>
      </c>
      <c r="C123" s="42">
        <v>51.388590000000001</v>
      </c>
      <c r="D123" s="42">
        <v>36.754179999999998</v>
      </c>
    </row>
    <row r="124" spans="1:4" x14ac:dyDescent="0.15">
      <c r="A124" s="30" t="s">
        <v>10</v>
      </c>
      <c r="B124" s="42">
        <v>9.6623199999999994</v>
      </c>
      <c r="C124" s="42">
        <v>50.408410000000003</v>
      </c>
      <c r="D124" s="42">
        <v>39.929279999999999</v>
      </c>
    </row>
    <row r="125" spans="1:4" x14ac:dyDescent="0.15">
      <c r="A125" s="30" t="s">
        <v>9</v>
      </c>
      <c r="B125" s="42">
        <v>14.22705</v>
      </c>
      <c r="C125" s="42">
        <v>58.537550000000003</v>
      </c>
      <c r="D125" s="42">
        <v>27.235399999999998</v>
      </c>
    </row>
    <row r="126" spans="1:4" x14ac:dyDescent="0.15">
      <c r="A126" s="30" t="s">
        <v>8</v>
      </c>
      <c r="B126" s="42">
        <v>8.2150700000000008</v>
      </c>
      <c r="C126" s="42">
        <v>42.794759999999997</v>
      </c>
      <c r="D126" s="42">
        <v>48.990169999999999</v>
      </c>
    </row>
    <row r="127" spans="1:4" x14ac:dyDescent="0.15">
      <c r="A127" s="30" t="s">
        <v>6</v>
      </c>
      <c r="B127" s="42">
        <v>9.57681</v>
      </c>
      <c r="C127" s="42">
        <v>46.473379999999999</v>
      </c>
      <c r="D127" s="42">
        <v>43.949809999999999</v>
      </c>
    </row>
    <row r="128" spans="1:4" x14ac:dyDescent="0.15">
      <c r="A128" s="30" t="s">
        <v>5</v>
      </c>
      <c r="B128" s="42">
        <v>7.2453399999999997</v>
      </c>
      <c r="C128" s="42">
        <v>47.883789999999998</v>
      </c>
      <c r="D128" s="42">
        <v>44.87088</v>
      </c>
    </row>
    <row r="129" spans="1:9" x14ac:dyDescent="0.15">
      <c r="A129" s="30" t="s">
        <v>4</v>
      </c>
      <c r="B129" s="42">
        <v>7.4193499999999997</v>
      </c>
      <c r="C129" s="42">
        <v>37.338709999999999</v>
      </c>
      <c r="D129" s="42">
        <v>55.24194</v>
      </c>
    </row>
    <row r="130" spans="1:9" x14ac:dyDescent="0.15">
      <c r="A130" s="30" t="s">
        <v>3</v>
      </c>
      <c r="B130" s="42">
        <v>9.9009900000000002</v>
      </c>
      <c r="C130" s="42">
        <v>45.049500000000002</v>
      </c>
      <c r="D130" s="42">
        <v>45.049500000000002</v>
      </c>
    </row>
    <row r="131" spans="1:9" x14ac:dyDescent="0.15">
      <c r="A131" s="30" t="s">
        <v>7</v>
      </c>
      <c r="B131" s="42">
        <v>8.3395100000000006</v>
      </c>
      <c r="C131" s="42">
        <v>44.978110000000001</v>
      </c>
      <c r="D131" s="42">
        <v>46.682380000000002</v>
      </c>
    </row>
    <row r="132" spans="1:9" x14ac:dyDescent="0.15">
      <c r="A132" s="30" t="s">
        <v>161</v>
      </c>
    </row>
    <row r="133" spans="1:9" x14ac:dyDescent="0.15">
      <c r="A133" s="30">
        <v>20</v>
      </c>
      <c r="B133" s="30" t="s">
        <v>129</v>
      </c>
      <c r="C133" s="30" t="s">
        <v>130</v>
      </c>
      <c r="D133" s="30" t="s">
        <v>131</v>
      </c>
    </row>
    <row r="134" spans="1:9" x14ac:dyDescent="0.15">
      <c r="A134" s="30" t="s">
        <v>27</v>
      </c>
      <c r="B134" s="45">
        <f>J3-D3</f>
        <v>-87479</v>
      </c>
      <c r="C134" s="45">
        <f>J35-D35</f>
        <v>-212457</v>
      </c>
      <c r="D134" s="45">
        <f>J67-D67</f>
        <v>140948</v>
      </c>
      <c r="E134" s="46">
        <f>B134/D3</f>
        <v>-0.45363749034168399</v>
      </c>
      <c r="F134" s="46">
        <f>C134/D35</f>
        <v>-0.29666094635144891</v>
      </c>
      <c r="G134" s="46">
        <f>D134/D67</f>
        <v>0.85655598230346641</v>
      </c>
    </row>
    <row r="135" spans="1:9" x14ac:dyDescent="0.15">
      <c r="A135" s="30" t="s">
        <v>26</v>
      </c>
      <c r="B135" s="45">
        <f t="shared" ref="B135:B164" si="0">J4-D4</f>
        <v>-27680</v>
      </c>
      <c r="C135" s="45">
        <f t="shared" ref="C135:C164" si="1">J36-D36</f>
        <v>-74639</v>
      </c>
      <c r="D135" s="45">
        <f t="shared" ref="D135:D164" si="2">J68-D68</f>
        <v>60310</v>
      </c>
      <c r="E135" s="46">
        <f t="shared" ref="E135:E164" si="3">B135/D4</f>
        <v>-0.3953156241073979</v>
      </c>
      <c r="F135" s="46">
        <f t="shared" ref="F135:F164" si="4">C135/D36</f>
        <v>-0.27007790534843917</v>
      </c>
      <c r="G135" s="46">
        <f t="shared" ref="G135:G164" si="5">D135/D68</f>
        <v>1.2149476228847704</v>
      </c>
    </row>
    <row r="136" spans="1:9" x14ac:dyDescent="0.15">
      <c r="A136" s="30" t="s">
        <v>25</v>
      </c>
      <c r="B136" s="45">
        <f t="shared" si="0"/>
        <v>-5695</v>
      </c>
      <c r="C136" s="45">
        <f t="shared" si="1"/>
        <v>-17487</v>
      </c>
      <c r="D136" s="45">
        <f t="shared" si="2"/>
        <v>6751</v>
      </c>
      <c r="E136" s="46">
        <f t="shared" si="3"/>
        <v>-0.53919712175724299</v>
      </c>
      <c r="F136" s="46">
        <f t="shared" si="4"/>
        <v>-0.40803136010453367</v>
      </c>
      <c r="G136" s="46">
        <f t="shared" si="5"/>
        <v>0.61546175585741636</v>
      </c>
    </row>
    <row r="137" spans="1:9" x14ac:dyDescent="0.15">
      <c r="A137" s="30" t="s">
        <v>24</v>
      </c>
      <c r="B137" s="45">
        <f t="shared" si="0"/>
        <v>-5387</v>
      </c>
      <c r="C137" s="45">
        <f t="shared" si="1"/>
        <v>-8037</v>
      </c>
      <c r="D137" s="45">
        <f t="shared" si="2"/>
        <v>11746</v>
      </c>
      <c r="E137" s="46">
        <f t="shared" si="3"/>
        <v>-0.43640635126377186</v>
      </c>
      <c r="F137" s="46">
        <f t="shared" si="4"/>
        <v>-0.19393369045895467</v>
      </c>
      <c r="G137" s="46">
        <f t="shared" si="5"/>
        <v>1.4033452807646356</v>
      </c>
    </row>
    <row r="138" spans="1:9" x14ac:dyDescent="0.15">
      <c r="A138" s="30" t="s">
        <v>23</v>
      </c>
      <c r="B138" s="45">
        <f t="shared" si="0"/>
        <v>-3800</v>
      </c>
      <c r="C138" s="45">
        <f t="shared" si="1"/>
        <v>-8753</v>
      </c>
      <c r="D138" s="45">
        <f t="shared" si="2"/>
        <v>4071</v>
      </c>
      <c r="E138" s="46">
        <f t="shared" si="3"/>
        <v>-0.57847465367635864</v>
      </c>
      <c r="F138" s="46">
        <f t="shared" si="4"/>
        <v>-0.3798715389289124</v>
      </c>
      <c r="G138" s="46">
        <f t="shared" si="5"/>
        <v>0.78303519907674557</v>
      </c>
      <c r="I138" s="186"/>
    </row>
    <row r="139" spans="1:9" x14ac:dyDescent="0.15">
      <c r="A139" s="30" t="s">
        <v>22</v>
      </c>
      <c r="B139" s="45">
        <f t="shared" si="0"/>
        <v>-2717</v>
      </c>
      <c r="C139" s="45">
        <f t="shared" si="1"/>
        <v>-6179</v>
      </c>
      <c r="D139" s="45">
        <f t="shared" si="2"/>
        <v>2747</v>
      </c>
      <c r="E139" s="46">
        <f t="shared" si="3"/>
        <v>-0.52119700748129671</v>
      </c>
      <c r="F139" s="46">
        <f t="shared" si="4"/>
        <v>-0.31959242784731562</v>
      </c>
      <c r="G139" s="46">
        <f t="shared" si="5"/>
        <v>0.59899694723070218</v>
      </c>
    </row>
    <row r="140" spans="1:9" x14ac:dyDescent="0.15">
      <c r="A140" s="30" t="s">
        <v>21</v>
      </c>
      <c r="B140" s="45">
        <f t="shared" si="0"/>
        <v>-8355</v>
      </c>
      <c r="C140" s="45">
        <f t="shared" si="1"/>
        <v>-17991</v>
      </c>
      <c r="D140" s="45">
        <f t="shared" si="2"/>
        <v>9244</v>
      </c>
      <c r="E140" s="46">
        <f t="shared" si="3"/>
        <v>-0.51260813546843365</v>
      </c>
      <c r="F140" s="46">
        <f t="shared" si="4"/>
        <v>-0.32358495656396696</v>
      </c>
      <c r="G140" s="46">
        <f t="shared" si="5"/>
        <v>0.65167430384208669</v>
      </c>
    </row>
    <row r="141" spans="1:9" x14ac:dyDescent="0.15">
      <c r="A141" s="30" t="s">
        <v>20</v>
      </c>
      <c r="B141" s="45">
        <f t="shared" si="0"/>
        <v>-3726</v>
      </c>
      <c r="C141" s="45">
        <f t="shared" si="1"/>
        <v>-11349</v>
      </c>
      <c r="D141" s="45">
        <f t="shared" si="2"/>
        <v>3291</v>
      </c>
      <c r="E141" s="46">
        <f t="shared" si="3"/>
        <v>-0.56497346474601973</v>
      </c>
      <c r="F141" s="46">
        <f t="shared" si="4"/>
        <v>-0.45969701879455604</v>
      </c>
      <c r="G141" s="46">
        <f t="shared" si="5"/>
        <v>0.48255131964809383</v>
      </c>
    </row>
    <row r="142" spans="1:9" x14ac:dyDescent="0.15">
      <c r="A142" s="30" t="s">
        <v>35</v>
      </c>
      <c r="B142" s="45">
        <f t="shared" si="0"/>
        <v>-5380</v>
      </c>
      <c r="C142" s="45">
        <f t="shared" si="1"/>
        <v>-10075</v>
      </c>
      <c r="D142" s="45">
        <f t="shared" si="2"/>
        <v>8774</v>
      </c>
      <c r="E142" s="46">
        <f t="shared" si="3"/>
        <v>-0.45085058241850329</v>
      </c>
      <c r="F142" s="46">
        <f t="shared" si="4"/>
        <v>-0.23697518522874281</v>
      </c>
      <c r="G142" s="46">
        <f t="shared" si="5"/>
        <v>0.82192037470725998</v>
      </c>
    </row>
    <row r="143" spans="1:9" x14ac:dyDescent="0.15">
      <c r="A143" s="30" t="s">
        <v>34</v>
      </c>
      <c r="B143" s="45">
        <f t="shared" si="0"/>
        <v>128</v>
      </c>
      <c r="C143" s="45">
        <f t="shared" si="1"/>
        <v>10588</v>
      </c>
      <c r="D143" s="45">
        <f t="shared" si="2"/>
        <v>9653</v>
      </c>
      <c r="E143" s="46">
        <f t="shared" si="3"/>
        <v>1.7859634435607646E-2</v>
      </c>
      <c r="F143" s="46">
        <f t="shared" si="4"/>
        <v>0.47343945626900374</v>
      </c>
      <c r="G143" s="46">
        <f t="shared" si="5"/>
        <v>3.0203379224030038</v>
      </c>
    </row>
    <row r="144" spans="1:9" x14ac:dyDescent="0.15">
      <c r="A144" s="30" t="s">
        <v>33</v>
      </c>
      <c r="B144" s="45">
        <f t="shared" si="0"/>
        <v>-1557</v>
      </c>
      <c r="C144" s="45">
        <f t="shared" si="1"/>
        <v>-5050</v>
      </c>
      <c r="D144" s="45">
        <f t="shared" si="2"/>
        <v>648</v>
      </c>
      <c r="E144" s="46">
        <f t="shared" si="3"/>
        <v>-0.72689075630252098</v>
      </c>
      <c r="F144" s="46">
        <f t="shared" si="4"/>
        <v>-0.5796602387511478</v>
      </c>
      <c r="G144" s="46">
        <f t="shared" si="5"/>
        <v>0.1927997619756025</v>
      </c>
    </row>
    <row r="145" spans="1:7" x14ac:dyDescent="0.15">
      <c r="A145" s="30" t="s">
        <v>19</v>
      </c>
      <c r="B145" s="45">
        <f t="shared" si="0"/>
        <v>-2177</v>
      </c>
      <c r="C145" s="45">
        <f t="shared" si="1"/>
        <v>-6970</v>
      </c>
      <c r="D145" s="45">
        <f t="shared" si="2"/>
        <v>2318</v>
      </c>
      <c r="E145" s="46">
        <f t="shared" si="3"/>
        <v>-0.56989528795811517</v>
      </c>
      <c r="F145" s="46">
        <f t="shared" si="4"/>
        <v>-0.46977151715306331</v>
      </c>
      <c r="G145" s="46">
        <f t="shared" si="5"/>
        <v>0.56440224007791573</v>
      </c>
    </row>
    <row r="146" spans="1:7" x14ac:dyDescent="0.15">
      <c r="A146" s="30" t="s">
        <v>18</v>
      </c>
      <c r="B146" s="45">
        <f t="shared" si="0"/>
        <v>-863</v>
      </c>
      <c r="C146" s="45">
        <f t="shared" si="1"/>
        <v>-2819</v>
      </c>
      <c r="D146" s="45">
        <f t="shared" si="2"/>
        <v>458</v>
      </c>
      <c r="E146" s="46">
        <f t="shared" si="3"/>
        <v>-0.75108790252393387</v>
      </c>
      <c r="F146" s="46">
        <f t="shared" si="4"/>
        <v>-0.61389372822299648</v>
      </c>
      <c r="G146" s="46">
        <f t="shared" si="5"/>
        <v>0.34332833583208394</v>
      </c>
    </row>
    <row r="147" spans="1:7" x14ac:dyDescent="0.15">
      <c r="A147" s="30" t="s">
        <v>17</v>
      </c>
      <c r="B147" s="45">
        <f t="shared" si="0"/>
        <v>-571</v>
      </c>
      <c r="C147" s="45">
        <f t="shared" si="1"/>
        <v>-3130</v>
      </c>
      <c r="D147" s="45">
        <f t="shared" si="2"/>
        <v>39</v>
      </c>
      <c r="E147" s="46">
        <f t="shared" si="3"/>
        <v>-0.71553884711779447</v>
      </c>
      <c r="F147" s="46">
        <f t="shared" si="4"/>
        <v>-0.67573402417962003</v>
      </c>
      <c r="G147" s="46">
        <f t="shared" si="5"/>
        <v>3.3022861981371721E-2</v>
      </c>
    </row>
    <row r="148" spans="1:7" x14ac:dyDescent="0.15">
      <c r="A148" s="30" t="s">
        <v>16</v>
      </c>
      <c r="B148" s="45">
        <f t="shared" si="0"/>
        <v>-1860</v>
      </c>
      <c r="C148" s="45">
        <f t="shared" si="1"/>
        <v>-5016</v>
      </c>
      <c r="D148" s="45">
        <f t="shared" si="2"/>
        <v>1391</v>
      </c>
      <c r="E148" s="46">
        <f t="shared" si="3"/>
        <v>-0.61083743842364535</v>
      </c>
      <c r="F148" s="46">
        <f t="shared" si="4"/>
        <v>-0.46521981079577074</v>
      </c>
      <c r="G148" s="46">
        <f t="shared" si="5"/>
        <v>0.51556708673091178</v>
      </c>
    </row>
    <row r="149" spans="1:7" x14ac:dyDescent="0.15">
      <c r="A149" s="30" t="s">
        <v>15</v>
      </c>
      <c r="B149" s="45">
        <f t="shared" si="0"/>
        <v>-893</v>
      </c>
      <c r="C149" s="45">
        <f t="shared" si="1"/>
        <v>-2225</v>
      </c>
      <c r="D149" s="45">
        <f t="shared" si="2"/>
        <v>1061</v>
      </c>
      <c r="E149" s="46">
        <f t="shared" si="3"/>
        <v>-0.52191700759789594</v>
      </c>
      <c r="F149" s="46">
        <f t="shared" si="4"/>
        <v>-0.38722589627567006</v>
      </c>
      <c r="G149" s="46">
        <f t="shared" si="5"/>
        <v>0.78476331360946749</v>
      </c>
    </row>
    <row r="150" spans="1:7" x14ac:dyDescent="0.15">
      <c r="A150" s="30" t="s">
        <v>32</v>
      </c>
      <c r="B150" s="45">
        <f t="shared" si="0"/>
        <v>-2024</v>
      </c>
      <c r="C150" s="45">
        <f t="shared" si="1"/>
        <v>-5148</v>
      </c>
      <c r="D150" s="45">
        <f t="shared" si="2"/>
        <v>2523</v>
      </c>
      <c r="E150" s="46">
        <f t="shared" si="3"/>
        <v>-0.38210307721351711</v>
      </c>
      <c r="F150" s="46">
        <f t="shared" si="4"/>
        <v>-0.27428206084501039</v>
      </c>
      <c r="G150" s="46">
        <f t="shared" si="5"/>
        <v>0.43485005170630819</v>
      </c>
    </row>
    <row r="151" spans="1:7" x14ac:dyDescent="0.15">
      <c r="A151" s="30" t="s">
        <v>14</v>
      </c>
      <c r="B151" s="45">
        <f t="shared" si="0"/>
        <v>-962</v>
      </c>
      <c r="C151" s="45">
        <f t="shared" si="1"/>
        <v>-2104</v>
      </c>
      <c r="D151" s="45">
        <f t="shared" si="2"/>
        <v>992</v>
      </c>
      <c r="E151" s="46">
        <f t="shared" si="3"/>
        <v>-0.58232445520581111</v>
      </c>
      <c r="F151" s="46">
        <f t="shared" si="4"/>
        <v>-0.36951176677204073</v>
      </c>
      <c r="G151" s="46">
        <f t="shared" si="5"/>
        <v>0.63024142312579412</v>
      </c>
    </row>
    <row r="152" spans="1:7" x14ac:dyDescent="0.15">
      <c r="A152" s="30" t="s">
        <v>13</v>
      </c>
      <c r="B152" s="45">
        <f t="shared" si="0"/>
        <v>-5</v>
      </c>
      <c r="C152" s="45">
        <f t="shared" si="1"/>
        <v>-132</v>
      </c>
      <c r="D152" s="45">
        <f t="shared" si="2"/>
        <v>924</v>
      </c>
      <c r="E152" s="46">
        <f t="shared" si="3"/>
        <v>-4.1597337770382693E-3</v>
      </c>
      <c r="F152" s="46">
        <f t="shared" si="4"/>
        <v>-3.0935083196625263E-2</v>
      </c>
      <c r="G152" s="46">
        <f t="shared" si="5"/>
        <v>0.66331658291457285</v>
      </c>
    </row>
    <row r="153" spans="1:7" x14ac:dyDescent="0.15">
      <c r="A153" s="30" t="s">
        <v>12</v>
      </c>
      <c r="B153" s="45">
        <f t="shared" si="0"/>
        <v>-1099</v>
      </c>
      <c r="C153" s="45">
        <f t="shared" si="1"/>
        <v>-2772</v>
      </c>
      <c r="D153" s="45">
        <f t="shared" si="2"/>
        <v>654</v>
      </c>
      <c r="E153" s="46">
        <f t="shared" si="3"/>
        <v>-0.68730456535334583</v>
      </c>
      <c r="F153" s="46">
        <f t="shared" si="4"/>
        <v>-0.50436681222707425</v>
      </c>
      <c r="G153" s="46">
        <f t="shared" si="5"/>
        <v>0.45606694560669458</v>
      </c>
    </row>
    <row r="154" spans="1:7" x14ac:dyDescent="0.15">
      <c r="A154" s="30" t="s">
        <v>29</v>
      </c>
      <c r="B154" s="45">
        <f t="shared" si="0"/>
        <v>-1012</v>
      </c>
      <c r="C154" s="45">
        <f t="shared" si="1"/>
        <v>-2490</v>
      </c>
      <c r="D154" s="45">
        <f t="shared" si="2"/>
        <v>894</v>
      </c>
      <c r="E154" s="46">
        <f t="shared" si="3"/>
        <v>-0.51791197543500511</v>
      </c>
      <c r="F154" s="46">
        <f t="shared" si="4"/>
        <v>-0.38906249999999998</v>
      </c>
      <c r="G154" s="46">
        <f t="shared" si="5"/>
        <v>0.4558898521162672</v>
      </c>
    </row>
    <row r="155" spans="1:7" x14ac:dyDescent="0.15">
      <c r="A155" s="30" t="s">
        <v>31</v>
      </c>
      <c r="B155" s="45">
        <f t="shared" si="0"/>
        <v>-1596</v>
      </c>
      <c r="C155" s="45">
        <f t="shared" si="1"/>
        <v>-3086</v>
      </c>
      <c r="D155" s="45">
        <f t="shared" si="2"/>
        <v>1342</v>
      </c>
      <c r="E155" s="46">
        <f t="shared" si="3"/>
        <v>-0.52795236520013233</v>
      </c>
      <c r="F155" s="46">
        <f t="shared" si="4"/>
        <v>-0.32487630276871249</v>
      </c>
      <c r="G155" s="46">
        <f t="shared" si="5"/>
        <v>0.51874758407421728</v>
      </c>
    </row>
    <row r="156" spans="1:7" x14ac:dyDescent="0.15">
      <c r="A156" s="30" t="s">
        <v>30</v>
      </c>
      <c r="B156" s="45">
        <f t="shared" si="0"/>
        <v>-1027</v>
      </c>
      <c r="C156" s="45">
        <f t="shared" si="1"/>
        <v>-2329</v>
      </c>
      <c r="D156" s="45">
        <f t="shared" si="2"/>
        <v>828</v>
      </c>
      <c r="E156" s="46">
        <f t="shared" si="3"/>
        <v>-0.48443396226415092</v>
      </c>
      <c r="F156" s="46">
        <f t="shared" si="4"/>
        <v>-0.32960656665723181</v>
      </c>
      <c r="G156" s="46">
        <f t="shared" si="5"/>
        <v>0.32343749999999999</v>
      </c>
    </row>
    <row r="157" spans="1:7" x14ac:dyDescent="0.15">
      <c r="A157" s="30" t="s">
        <v>10</v>
      </c>
      <c r="B157" s="45">
        <f t="shared" si="0"/>
        <v>-2310</v>
      </c>
      <c r="C157" s="45">
        <f t="shared" si="1"/>
        <v>-5866</v>
      </c>
      <c r="D157" s="45">
        <f t="shared" si="2"/>
        <v>3518</v>
      </c>
      <c r="E157" s="46">
        <f t="shared" si="3"/>
        <v>-0.54352941176470593</v>
      </c>
      <c r="F157" s="46">
        <f t="shared" si="4"/>
        <v>-0.36692312503909424</v>
      </c>
      <c r="G157" s="46">
        <f t="shared" si="5"/>
        <v>0.78195154478773066</v>
      </c>
    </row>
    <row r="158" spans="1:7" x14ac:dyDescent="0.15">
      <c r="A158" s="30" t="s">
        <v>9</v>
      </c>
      <c r="B158" s="45">
        <f t="shared" si="0"/>
        <v>-751</v>
      </c>
      <c r="C158" s="45">
        <f t="shared" si="1"/>
        <v>337</v>
      </c>
      <c r="D158" s="45">
        <f t="shared" si="2"/>
        <v>2337</v>
      </c>
      <c r="E158" s="46">
        <f t="shared" si="3"/>
        <v>-0.25905484649879268</v>
      </c>
      <c r="F158" s="46">
        <f t="shared" si="4"/>
        <v>3.9642395012351485E-2</v>
      </c>
      <c r="G158" s="46">
        <f t="shared" si="5"/>
        <v>1.3166197183098591</v>
      </c>
    </row>
    <row r="159" spans="1:7" x14ac:dyDescent="0.15">
      <c r="A159" s="30" t="s">
        <v>8</v>
      </c>
      <c r="B159" s="45">
        <f t="shared" si="0"/>
        <v>-617</v>
      </c>
      <c r="C159" s="45">
        <f t="shared" si="1"/>
        <v>-2144</v>
      </c>
      <c r="D159" s="45">
        <f t="shared" si="2"/>
        <v>116</v>
      </c>
      <c r="E159" s="46">
        <f t="shared" si="3"/>
        <v>-0.67211328976034856</v>
      </c>
      <c r="F159" s="46">
        <f t="shared" si="4"/>
        <v>-0.57758620689655171</v>
      </c>
      <c r="G159" s="46">
        <f t="shared" si="5"/>
        <v>6.9088743299583089E-2</v>
      </c>
    </row>
    <row r="160" spans="1:7" x14ac:dyDescent="0.15">
      <c r="A160" s="30" t="s">
        <v>6</v>
      </c>
      <c r="B160" s="45">
        <f t="shared" si="0"/>
        <v>-2093</v>
      </c>
      <c r="C160" s="45">
        <f t="shared" si="1"/>
        <v>-6581</v>
      </c>
      <c r="D160" s="45">
        <f t="shared" si="2"/>
        <v>2177</v>
      </c>
      <c r="E160" s="46">
        <f t="shared" si="3"/>
        <v>-0.60772357723577231</v>
      </c>
      <c r="F160" s="46">
        <f t="shared" si="4"/>
        <v>-0.50095151099946711</v>
      </c>
      <c r="G160" s="46">
        <f t="shared" si="5"/>
        <v>0.54113845389013171</v>
      </c>
    </row>
    <row r="161" spans="1:9" x14ac:dyDescent="0.15">
      <c r="A161" s="30" t="s">
        <v>5</v>
      </c>
      <c r="B161" s="45">
        <f t="shared" si="0"/>
        <v>-434</v>
      </c>
      <c r="C161" s="45">
        <f t="shared" si="1"/>
        <v>-1238</v>
      </c>
      <c r="D161" s="45">
        <f t="shared" si="2"/>
        <v>362</v>
      </c>
      <c r="E161" s="46">
        <f t="shared" si="3"/>
        <v>-0.6823899371069182</v>
      </c>
      <c r="F161" s="46">
        <f t="shared" si="4"/>
        <v>-0.48115040808394871</v>
      </c>
      <c r="G161" s="46">
        <f t="shared" si="5"/>
        <v>0.40719910011248595</v>
      </c>
    </row>
    <row r="162" spans="1:9" x14ac:dyDescent="0.15">
      <c r="A162" s="30" t="s">
        <v>4</v>
      </c>
      <c r="B162" s="45">
        <f t="shared" si="0"/>
        <v>-294</v>
      </c>
      <c r="C162" s="45">
        <f t="shared" si="1"/>
        <v>-1487</v>
      </c>
      <c r="D162" s="45">
        <f t="shared" si="2"/>
        <v>68</v>
      </c>
      <c r="E162" s="46">
        <f t="shared" si="3"/>
        <v>-0.61506276150627615</v>
      </c>
      <c r="F162" s="46">
        <f t="shared" si="4"/>
        <v>-0.61624533775383339</v>
      </c>
      <c r="G162" s="46">
        <f t="shared" si="5"/>
        <v>5.2227342549923193E-2</v>
      </c>
    </row>
    <row r="163" spans="1:9" x14ac:dyDescent="0.15">
      <c r="A163" s="30" t="s">
        <v>3</v>
      </c>
      <c r="B163" s="45">
        <f t="shared" si="0"/>
        <v>-1</v>
      </c>
      <c r="C163" s="45">
        <f t="shared" si="1"/>
        <v>-193</v>
      </c>
      <c r="D163" s="45">
        <f t="shared" si="2"/>
        <v>-15</v>
      </c>
      <c r="E163" s="46">
        <f t="shared" si="3"/>
        <v>-2.4390243902439025E-2</v>
      </c>
      <c r="F163" s="46">
        <f t="shared" si="4"/>
        <v>-0.51466666666666672</v>
      </c>
      <c r="G163" s="46">
        <f t="shared" si="5"/>
        <v>-7.6142131979695438E-2</v>
      </c>
    </row>
    <row r="164" spans="1:9" x14ac:dyDescent="0.15">
      <c r="A164" s="30" t="s">
        <v>7</v>
      </c>
      <c r="B164" s="45">
        <f t="shared" si="0"/>
        <v>-2721</v>
      </c>
      <c r="C164" s="45">
        <f t="shared" si="1"/>
        <v>-8092</v>
      </c>
      <c r="D164" s="45">
        <f t="shared" si="2"/>
        <v>1726</v>
      </c>
      <c r="E164" s="46">
        <f t="shared" si="3"/>
        <v>-0.68729477140692097</v>
      </c>
      <c r="F164" s="46">
        <f t="shared" si="4"/>
        <v>-0.54790439433949489</v>
      </c>
      <c r="G164" s="46">
        <f t="shared" si="5"/>
        <v>0.33166794773251346</v>
      </c>
    </row>
    <row r="166" spans="1:9" x14ac:dyDescent="0.15">
      <c r="I166" s="29"/>
    </row>
    <row r="167" spans="1:9" x14ac:dyDescent="0.15">
      <c r="I167" s="29"/>
    </row>
    <row r="168" spans="1:9" x14ac:dyDescent="0.15">
      <c r="I168" s="29"/>
    </row>
    <row r="169" spans="1:9" x14ac:dyDescent="0.15">
      <c r="I169" s="29"/>
    </row>
    <row r="170" spans="1:9" x14ac:dyDescent="0.15">
      <c r="I170" s="29"/>
    </row>
    <row r="171" spans="1:9" x14ac:dyDescent="0.15">
      <c r="I171" s="29"/>
    </row>
    <row r="172" spans="1:9" x14ac:dyDescent="0.15">
      <c r="I172" s="29"/>
    </row>
    <row r="173" spans="1:9" x14ac:dyDescent="0.15">
      <c r="I173" s="29"/>
    </row>
    <row r="174" spans="1:9" x14ac:dyDescent="0.15">
      <c r="I174" s="29"/>
    </row>
    <row r="175" spans="1:9" x14ac:dyDescent="0.15">
      <c r="I175" s="29"/>
    </row>
    <row r="176" spans="1:9" x14ac:dyDescent="0.15">
      <c r="I176" s="29"/>
    </row>
    <row r="177" spans="9:9" x14ac:dyDescent="0.15">
      <c r="I177" s="29"/>
    </row>
    <row r="178" spans="9:9" x14ac:dyDescent="0.15">
      <c r="I178" s="29"/>
    </row>
    <row r="179" spans="9:9" x14ac:dyDescent="0.15">
      <c r="I179" s="29"/>
    </row>
    <row r="180" spans="9:9" x14ac:dyDescent="0.15">
      <c r="I180" s="29"/>
    </row>
    <row r="181" spans="9:9" x14ac:dyDescent="0.15">
      <c r="I181" s="29"/>
    </row>
    <row r="182" spans="9:9" x14ac:dyDescent="0.15">
      <c r="I182" s="29"/>
    </row>
    <row r="183" spans="9:9" x14ac:dyDescent="0.15">
      <c r="I183" s="29"/>
    </row>
    <row r="184" spans="9:9" x14ac:dyDescent="0.15">
      <c r="I184" s="29"/>
    </row>
    <row r="185" spans="9:9" x14ac:dyDescent="0.15">
      <c r="I185" s="29"/>
    </row>
    <row r="186" spans="9:9" x14ac:dyDescent="0.15">
      <c r="I186" s="29"/>
    </row>
    <row r="187" spans="9:9" x14ac:dyDescent="0.15">
      <c r="I187" s="29"/>
    </row>
    <row r="188" spans="9:9" x14ac:dyDescent="0.15">
      <c r="I188" s="29"/>
    </row>
    <row r="189" spans="9:9" x14ac:dyDescent="0.15">
      <c r="I189" s="29"/>
    </row>
    <row r="190" spans="9:9" x14ac:dyDescent="0.15">
      <c r="I190" s="29"/>
    </row>
    <row r="191" spans="9:9" x14ac:dyDescent="0.15">
      <c r="I191" s="29"/>
    </row>
    <row r="192" spans="9:9" x14ac:dyDescent="0.15">
      <c r="I192" s="29"/>
    </row>
    <row r="193" spans="9:9" x14ac:dyDescent="0.15">
      <c r="I193" s="29"/>
    </row>
    <row r="194" spans="9:9" x14ac:dyDescent="0.15">
      <c r="I194" s="29"/>
    </row>
    <row r="195" spans="9:9" x14ac:dyDescent="0.15">
      <c r="I195" s="29"/>
    </row>
    <row r="196" spans="9:9" x14ac:dyDescent="0.15">
      <c r="I196" s="29"/>
    </row>
  </sheetData>
  <mergeCells count="1">
    <mergeCell ref="B99:D99"/>
  </mergeCells>
  <phoneticPr fontId="7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9999"/>
  </sheetPr>
  <dimension ref="A1:AG93"/>
  <sheetViews>
    <sheetView showGridLines="0" view="pageBreakPreview" zoomScale="85" zoomScaleNormal="70" zoomScaleSheetLayoutView="85" workbookViewId="0">
      <selection activeCell="M25" sqref="M25"/>
    </sheetView>
  </sheetViews>
  <sheetFormatPr defaultRowHeight="15.75" x14ac:dyDescent="0.25"/>
  <cols>
    <col min="1" max="1" width="9" style="65"/>
    <col min="2" max="2" width="9" style="65" customWidth="1"/>
    <col min="3" max="24" width="9" style="65"/>
    <col min="25" max="28" width="7.75" style="65" bestFit="1" customWidth="1"/>
    <col min="29" max="16384" width="9" style="65"/>
  </cols>
  <sheetData>
    <row r="1" spans="1:11" x14ac:dyDescent="0.25">
      <c r="A1" s="64" t="str">
        <f>比べてみようシート!E3</f>
        <v>和歌山市</v>
      </c>
      <c r="E1" s="64" t="str">
        <f>比べてみようシート!$H$3</f>
        <v>日高町</v>
      </c>
    </row>
    <row r="2" spans="1:11" x14ac:dyDescent="0.25">
      <c r="A2" s="66"/>
      <c r="B2" s="66" t="s">
        <v>90</v>
      </c>
      <c r="C2" s="66" t="s">
        <v>91</v>
      </c>
      <c r="E2" s="66"/>
      <c r="F2" s="66" t="s">
        <v>90</v>
      </c>
      <c r="G2" s="66" t="s">
        <v>91</v>
      </c>
    </row>
    <row r="3" spans="1:11" x14ac:dyDescent="0.25">
      <c r="A3" s="182" t="s">
        <v>182</v>
      </c>
      <c r="B3" s="66">
        <f t="shared" ref="B3:B24" si="0">VLOOKUP($A$1,$A$31:$Z$61,I3,FALSE)</f>
        <v>3190</v>
      </c>
      <c r="C3" s="66">
        <f t="shared" ref="C3:C24" si="1">VLOOKUP($A$1,$A$63:$Z$93,I3,FALSE)</f>
        <v>3443</v>
      </c>
      <c r="E3" s="66" t="str">
        <f t="shared" ref="E3:E24" si="2">A3</f>
        <v>H15</v>
      </c>
      <c r="F3" s="66">
        <f t="shared" ref="F3:F24" si="3">VLOOKUP($E$1,$A$31:$Z$61,I3,FALSE)</f>
        <v>67</v>
      </c>
      <c r="G3" s="66">
        <f t="shared" ref="G3:G24" si="4">VLOOKUP($E$1,$A$63:$Z$93,I3,FALSE)</f>
        <v>81</v>
      </c>
      <c r="I3" s="147">
        <v>24</v>
      </c>
      <c r="K3" s="67"/>
    </row>
    <row r="4" spans="1:11" x14ac:dyDescent="0.25">
      <c r="A4" s="182">
        <v>16</v>
      </c>
      <c r="B4" s="66">
        <f t="shared" si="0"/>
        <v>3163</v>
      </c>
      <c r="C4" s="66">
        <f t="shared" si="1"/>
        <v>3479</v>
      </c>
      <c r="E4" s="66">
        <f t="shared" si="2"/>
        <v>16</v>
      </c>
      <c r="F4" s="66">
        <f t="shared" si="3"/>
        <v>66</v>
      </c>
      <c r="G4" s="66">
        <f t="shared" si="4"/>
        <v>76</v>
      </c>
      <c r="I4" s="147">
        <v>23</v>
      </c>
      <c r="K4" s="67"/>
    </row>
    <row r="5" spans="1:11" x14ac:dyDescent="0.25">
      <c r="A5" s="182">
        <v>17</v>
      </c>
      <c r="B5" s="66">
        <f t="shared" si="0"/>
        <v>2932</v>
      </c>
      <c r="C5" s="66">
        <f t="shared" si="1"/>
        <v>3678</v>
      </c>
      <c r="E5" s="66">
        <f t="shared" si="2"/>
        <v>17</v>
      </c>
      <c r="F5" s="66">
        <f t="shared" si="3"/>
        <v>81</v>
      </c>
      <c r="G5" s="66">
        <f t="shared" si="4"/>
        <v>93</v>
      </c>
      <c r="I5" s="147">
        <v>22</v>
      </c>
      <c r="K5" s="67"/>
    </row>
    <row r="6" spans="1:11" x14ac:dyDescent="0.25">
      <c r="A6" s="182">
        <v>18</v>
      </c>
      <c r="B6" s="66">
        <f t="shared" si="0"/>
        <v>3025</v>
      </c>
      <c r="C6" s="66">
        <f t="shared" si="1"/>
        <v>3689</v>
      </c>
      <c r="E6" s="66">
        <f t="shared" si="2"/>
        <v>18</v>
      </c>
      <c r="F6" s="66">
        <f t="shared" si="3"/>
        <v>47</v>
      </c>
      <c r="G6" s="66">
        <f t="shared" si="4"/>
        <v>76</v>
      </c>
      <c r="I6" s="147">
        <v>21</v>
      </c>
      <c r="K6" s="67"/>
    </row>
    <row r="7" spans="1:11" x14ac:dyDescent="0.25">
      <c r="A7" s="182">
        <v>19</v>
      </c>
      <c r="B7" s="66">
        <f t="shared" si="0"/>
        <v>2996</v>
      </c>
      <c r="C7" s="66">
        <f t="shared" si="1"/>
        <v>3791</v>
      </c>
      <c r="E7" s="66">
        <f t="shared" si="2"/>
        <v>19</v>
      </c>
      <c r="F7" s="66">
        <f t="shared" si="3"/>
        <v>83</v>
      </c>
      <c r="G7" s="66">
        <f t="shared" si="4"/>
        <v>74</v>
      </c>
      <c r="I7" s="147">
        <v>20</v>
      </c>
      <c r="K7" s="67"/>
    </row>
    <row r="8" spans="1:11" x14ac:dyDescent="0.25">
      <c r="A8" s="182">
        <v>20</v>
      </c>
      <c r="B8" s="66">
        <f t="shared" si="0"/>
        <v>3106</v>
      </c>
      <c r="C8" s="66">
        <f t="shared" si="1"/>
        <v>3793</v>
      </c>
      <c r="E8" s="66">
        <f t="shared" si="2"/>
        <v>20</v>
      </c>
      <c r="F8" s="66">
        <f t="shared" si="3"/>
        <v>66</v>
      </c>
      <c r="G8" s="66">
        <f t="shared" si="4"/>
        <v>81</v>
      </c>
      <c r="I8" s="147">
        <v>19</v>
      </c>
      <c r="K8" s="67"/>
    </row>
    <row r="9" spans="1:11" x14ac:dyDescent="0.25">
      <c r="A9" s="182">
        <v>21</v>
      </c>
      <c r="B9" s="66">
        <f t="shared" si="0"/>
        <v>2947</v>
      </c>
      <c r="C9" s="66">
        <f t="shared" si="1"/>
        <v>3978</v>
      </c>
      <c r="E9" s="66">
        <f t="shared" si="2"/>
        <v>21</v>
      </c>
      <c r="F9" s="66">
        <f t="shared" si="3"/>
        <v>70</v>
      </c>
      <c r="G9" s="66">
        <f t="shared" si="4"/>
        <v>108</v>
      </c>
      <c r="I9" s="147">
        <v>18</v>
      </c>
      <c r="K9" s="67"/>
    </row>
    <row r="10" spans="1:11" x14ac:dyDescent="0.25">
      <c r="A10" s="182">
        <v>22</v>
      </c>
      <c r="B10" s="66">
        <f t="shared" si="0"/>
        <v>3052</v>
      </c>
      <c r="C10" s="66">
        <f t="shared" si="1"/>
        <v>3941</v>
      </c>
      <c r="E10" s="66">
        <f t="shared" si="2"/>
        <v>22</v>
      </c>
      <c r="F10" s="66">
        <f t="shared" si="3"/>
        <v>66</v>
      </c>
      <c r="G10" s="66">
        <f t="shared" si="4"/>
        <v>89</v>
      </c>
      <c r="I10" s="147">
        <v>17</v>
      </c>
      <c r="K10" s="67"/>
    </row>
    <row r="11" spans="1:11" x14ac:dyDescent="0.25">
      <c r="A11" s="182">
        <v>23</v>
      </c>
      <c r="B11" s="66">
        <f t="shared" si="0"/>
        <v>3002</v>
      </c>
      <c r="C11" s="66">
        <f t="shared" si="1"/>
        <v>4199</v>
      </c>
      <c r="E11" s="66">
        <f t="shared" si="2"/>
        <v>23</v>
      </c>
      <c r="F11" s="66">
        <f t="shared" si="3"/>
        <v>72</v>
      </c>
      <c r="G11" s="66">
        <f t="shared" si="4"/>
        <v>110</v>
      </c>
      <c r="I11" s="147">
        <v>16</v>
      </c>
      <c r="K11" s="67"/>
    </row>
    <row r="12" spans="1:11" x14ac:dyDescent="0.25">
      <c r="A12" s="182">
        <v>24</v>
      </c>
      <c r="B12" s="66">
        <f t="shared" si="0"/>
        <v>3111</v>
      </c>
      <c r="C12" s="66">
        <f t="shared" si="1"/>
        <v>4303</v>
      </c>
      <c r="E12" s="66">
        <f t="shared" si="2"/>
        <v>24</v>
      </c>
      <c r="F12" s="66">
        <f t="shared" si="3"/>
        <v>51</v>
      </c>
      <c r="G12" s="66">
        <f t="shared" si="4"/>
        <v>108</v>
      </c>
      <c r="I12" s="147">
        <v>15</v>
      </c>
      <c r="K12" s="67"/>
    </row>
    <row r="13" spans="1:11" x14ac:dyDescent="0.25">
      <c r="A13" s="182">
        <v>25</v>
      </c>
      <c r="B13" s="66">
        <f t="shared" si="0"/>
        <v>2948</v>
      </c>
      <c r="C13" s="66">
        <f t="shared" si="1"/>
        <v>4332</v>
      </c>
      <c r="E13" s="66">
        <f t="shared" si="2"/>
        <v>25</v>
      </c>
      <c r="F13" s="66">
        <f t="shared" si="3"/>
        <v>59</v>
      </c>
      <c r="G13" s="66">
        <f t="shared" si="4"/>
        <v>85</v>
      </c>
      <c r="I13" s="147">
        <v>14</v>
      </c>
      <c r="K13" s="67"/>
    </row>
    <row r="14" spans="1:11" x14ac:dyDescent="0.25">
      <c r="A14" s="182">
        <v>26</v>
      </c>
      <c r="B14" s="66">
        <f t="shared" si="0"/>
        <v>2921</v>
      </c>
      <c r="C14" s="66">
        <f t="shared" si="1"/>
        <v>4330</v>
      </c>
      <c r="E14" s="66">
        <f t="shared" si="2"/>
        <v>26</v>
      </c>
      <c r="F14" s="66">
        <f t="shared" si="3"/>
        <v>62</v>
      </c>
      <c r="G14" s="66">
        <f t="shared" si="4"/>
        <v>107</v>
      </c>
      <c r="I14" s="147">
        <v>13</v>
      </c>
      <c r="K14" s="67"/>
    </row>
    <row r="15" spans="1:11" x14ac:dyDescent="0.25">
      <c r="A15" s="182">
        <v>27</v>
      </c>
      <c r="B15" s="66">
        <f t="shared" si="0"/>
        <v>2958</v>
      </c>
      <c r="C15" s="66">
        <f t="shared" si="1"/>
        <v>4285</v>
      </c>
      <c r="E15" s="66">
        <f t="shared" si="2"/>
        <v>27</v>
      </c>
      <c r="F15" s="66">
        <f t="shared" si="3"/>
        <v>77</v>
      </c>
      <c r="G15" s="66">
        <f t="shared" si="4"/>
        <v>97</v>
      </c>
      <c r="I15" s="147">
        <v>12</v>
      </c>
      <c r="K15" s="67"/>
    </row>
    <row r="16" spans="1:11" x14ac:dyDescent="0.25">
      <c r="A16" s="182">
        <v>28</v>
      </c>
      <c r="B16" s="66">
        <f t="shared" si="0"/>
        <v>2812</v>
      </c>
      <c r="C16" s="66">
        <f t="shared" si="1"/>
        <v>4350</v>
      </c>
      <c r="E16" s="66">
        <f t="shared" si="2"/>
        <v>28</v>
      </c>
      <c r="F16" s="66">
        <f t="shared" si="3"/>
        <v>69</v>
      </c>
      <c r="G16" s="66">
        <f t="shared" si="4"/>
        <v>89</v>
      </c>
      <c r="I16" s="147">
        <v>11</v>
      </c>
      <c r="K16" s="67"/>
    </row>
    <row r="17" spans="1:33" x14ac:dyDescent="0.25">
      <c r="A17" s="182">
        <v>29</v>
      </c>
      <c r="B17" s="66">
        <f t="shared" si="0"/>
        <v>2728</v>
      </c>
      <c r="C17" s="66">
        <f t="shared" si="1"/>
        <v>4449</v>
      </c>
      <c r="E17" s="66">
        <f t="shared" si="2"/>
        <v>29</v>
      </c>
      <c r="F17" s="66">
        <f t="shared" si="3"/>
        <v>80</v>
      </c>
      <c r="G17" s="66">
        <f t="shared" si="4"/>
        <v>100</v>
      </c>
      <c r="I17" s="147">
        <v>10</v>
      </c>
      <c r="K17" s="67"/>
    </row>
    <row r="18" spans="1:33" x14ac:dyDescent="0.25">
      <c r="A18" s="182">
        <v>30</v>
      </c>
      <c r="B18" s="66">
        <f t="shared" si="0"/>
        <v>2627</v>
      </c>
      <c r="C18" s="66">
        <f t="shared" si="1"/>
        <v>4547</v>
      </c>
      <c r="E18" s="66">
        <f t="shared" si="2"/>
        <v>30</v>
      </c>
      <c r="F18" s="66">
        <f t="shared" si="3"/>
        <v>52</v>
      </c>
      <c r="G18" s="66">
        <f t="shared" si="4"/>
        <v>102</v>
      </c>
      <c r="I18" s="147">
        <v>9</v>
      </c>
      <c r="K18" s="67"/>
    </row>
    <row r="19" spans="1:33" x14ac:dyDescent="0.25">
      <c r="A19" s="182" t="s">
        <v>171</v>
      </c>
      <c r="B19" s="66">
        <f t="shared" si="0"/>
        <v>2578</v>
      </c>
      <c r="C19" s="66">
        <f t="shared" si="1"/>
        <v>4486</v>
      </c>
      <c r="E19" s="66" t="str">
        <f t="shared" si="2"/>
        <v>R1</v>
      </c>
      <c r="F19" s="66">
        <f t="shared" si="3"/>
        <v>63</v>
      </c>
      <c r="G19" s="66">
        <f t="shared" si="4"/>
        <v>101</v>
      </c>
      <c r="I19" s="147">
        <v>8</v>
      </c>
      <c r="K19" s="67"/>
    </row>
    <row r="20" spans="1:33" x14ac:dyDescent="0.25">
      <c r="A20" s="182">
        <v>2</v>
      </c>
      <c r="B20" s="66">
        <f t="shared" si="0"/>
        <v>2523</v>
      </c>
      <c r="C20" s="66">
        <f t="shared" si="1"/>
        <v>4328</v>
      </c>
      <c r="E20" s="66">
        <f t="shared" si="2"/>
        <v>2</v>
      </c>
      <c r="F20" s="66">
        <f t="shared" si="3"/>
        <v>69</v>
      </c>
      <c r="G20" s="66">
        <f t="shared" si="4"/>
        <v>88</v>
      </c>
      <c r="I20" s="147">
        <v>7</v>
      </c>
      <c r="K20" s="67"/>
    </row>
    <row r="21" spans="1:33" x14ac:dyDescent="0.25">
      <c r="A21" s="182">
        <v>3</v>
      </c>
      <c r="B21" s="66">
        <f t="shared" si="0"/>
        <v>2401</v>
      </c>
      <c r="C21" s="66">
        <f t="shared" si="1"/>
        <v>4596</v>
      </c>
      <c r="E21" s="66">
        <f t="shared" si="2"/>
        <v>3</v>
      </c>
      <c r="F21" s="66">
        <f t="shared" si="3"/>
        <v>61</v>
      </c>
      <c r="G21" s="66">
        <f t="shared" si="4"/>
        <v>105</v>
      </c>
      <c r="I21" s="147">
        <v>6</v>
      </c>
      <c r="K21" s="67"/>
    </row>
    <row r="22" spans="1:33" x14ac:dyDescent="0.25">
      <c r="A22" s="182">
        <v>4</v>
      </c>
      <c r="B22" s="66">
        <f t="shared" si="0"/>
        <v>2288</v>
      </c>
      <c r="C22" s="66">
        <f t="shared" si="1"/>
        <v>5119</v>
      </c>
      <c r="E22" s="66">
        <f t="shared" si="2"/>
        <v>4</v>
      </c>
      <c r="F22" s="66">
        <f t="shared" si="3"/>
        <v>56</v>
      </c>
      <c r="G22" s="66">
        <f t="shared" si="4"/>
        <v>103</v>
      </c>
      <c r="I22" s="147">
        <v>5</v>
      </c>
      <c r="K22" s="67"/>
    </row>
    <row r="23" spans="1:33" x14ac:dyDescent="0.25">
      <c r="A23" s="182">
        <v>5</v>
      </c>
      <c r="B23" s="66">
        <f t="shared" si="0"/>
        <v>2235</v>
      </c>
      <c r="C23" s="66">
        <f t="shared" si="1"/>
        <v>5238</v>
      </c>
      <c r="E23" s="66">
        <f t="shared" si="2"/>
        <v>5</v>
      </c>
      <c r="F23" s="66">
        <f t="shared" si="3"/>
        <v>58</v>
      </c>
      <c r="G23" s="66">
        <f t="shared" si="4"/>
        <v>105</v>
      </c>
      <c r="I23" s="147">
        <v>4</v>
      </c>
      <c r="K23" s="67"/>
    </row>
    <row r="24" spans="1:33" x14ac:dyDescent="0.25">
      <c r="A24" s="182">
        <v>6</v>
      </c>
      <c r="B24" s="66">
        <f t="shared" si="0"/>
        <v>2003</v>
      </c>
      <c r="C24" s="66">
        <f t="shared" si="1"/>
        <v>5222</v>
      </c>
      <c r="E24" s="66">
        <f t="shared" si="2"/>
        <v>6</v>
      </c>
      <c r="F24" s="66">
        <f t="shared" si="3"/>
        <v>60</v>
      </c>
      <c r="G24" s="66">
        <f t="shared" si="4"/>
        <v>127</v>
      </c>
      <c r="I24" s="147">
        <v>3</v>
      </c>
      <c r="K24" s="67"/>
    </row>
    <row r="27" spans="1:33" x14ac:dyDescent="0.25">
      <c r="A27" s="65" t="s">
        <v>152</v>
      </c>
    </row>
    <row r="28" spans="1:33" s="67" customFormat="1" ht="12.75" customHeight="1" x14ac:dyDescent="0.15">
      <c r="B28" s="67" t="s">
        <v>87</v>
      </c>
    </row>
    <row r="29" spans="1:33" s="67" customFormat="1" ht="12" x14ac:dyDescent="0.15">
      <c r="A29" s="67">
        <v>1</v>
      </c>
      <c r="B29" s="67">
        <v>2</v>
      </c>
      <c r="C29" s="67">
        <v>3</v>
      </c>
      <c r="D29" s="67">
        <v>4</v>
      </c>
      <c r="E29" s="67">
        <v>5</v>
      </c>
      <c r="F29" s="67">
        <v>6</v>
      </c>
      <c r="G29" s="67">
        <v>7</v>
      </c>
      <c r="H29" s="67">
        <v>8</v>
      </c>
      <c r="I29" s="67">
        <v>9</v>
      </c>
      <c r="J29" s="67">
        <v>10</v>
      </c>
      <c r="K29" s="67">
        <v>11</v>
      </c>
      <c r="L29" s="67">
        <v>12</v>
      </c>
      <c r="M29" s="67">
        <v>13</v>
      </c>
      <c r="N29" s="67">
        <v>14</v>
      </c>
      <c r="O29" s="67">
        <v>15</v>
      </c>
      <c r="P29" s="67">
        <v>16</v>
      </c>
      <c r="Q29" s="67">
        <v>17</v>
      </c>
      <c r="R29" s="67">
        <v>18</v>
      </c>
      <c r="S29" s="67">
        <v>19</v>
      </c>
      <c r="T29" s="67">
        <v>20</v>
      </c>
      <c r="U29" s="67">
        <v>21</v>
      </c>
      <c r="V29" s="67">
        <v>22</v>
      </c>
      <c r="W29" s="67">
        <v>23</v>
      </c>
      <c r="X29" s="67">
        <v>24</v>
      </c>
      <c r="AG29" s="67">
        <v>1</v>
      </c>
    </row>
    <row r="30" spans="1:33" s="67" customFormat="1" ht="12" x14ac:dyDescent="0.15">
      <c r="A30" s="67" t="s">
        <v>84</v>
      </c>
      <c r="B30" s="67" t="s">
        <v>85</v>
      </c>
      <c r="C30" s="178" t="s">
        <v>185</v>
      </c>
      <c r="D30" s="179" t="s">
        <v>180</v>
      </c>
      <c r="E30" s="71" t="s">
        <v>181</v>
      </c>
      <c r="F30" s="71" t="s">
        <v>178</v>
      </c>
      <c r="G30" s="71" t="s">
        <v>169</v>
      </c>
      <c r="H30" s="71" t="s">
        <v>164</v>
      </c>
      <c r="I30" s="71" t="s">
        <v>170</v>
      </c>
      <c r="J30" s="71" t="s">
        <v>151</v>
      </c>
      <c r="K30" s="71" t="s">
        <v>153</v>
      </c>
      <c r="L30" s="71" t="s">
        <v>83</v>
      </c>
      <c r="M30" s="71" t="s">
        <v>82</v>
      </c>
      <c r="N30" s="71" t="s">
        <v>81</v>
      </c>
      <c r="O30" s="71" t="s">
        <v>80</v>
      </c>
      <c r="P30" s="71" t="s">
        <v>79</v>
      </c>
      <c r="Q30" s="71" t="s">
        <v>78</v>
      </c>
      <c r="R30" s="71" t="s">
        <v>77</v>
      </c>
      <c r="S30" s="71" t="s">
        <v>76</v>
      </c>
      <c r="T30" s="71" t="s">
        <v>75</v>
      </c>
      <c r="U30" s="71" t="s">
        <v>74</v>
      </c>
      <c r="V30" s="71" t="s">
        <v>73</v>
      </c>
      <c r="W30" s="71" t="s">
        <v>72</v>
      </c>
      <c r="X30" s="71" t="s">
        <v>71</v>
      </c>
      <c r="Y30" s="68" t="s">
        <v>70</v>
      </c>
      <c r="Z30" s="68" t="s">
        <v>69</v>
      </c>
      <c r="AA30" s="68" t="s">
        <v>68</v>
      </c>
      <c r="AB30" s="67" t="s">
        <v>67</v>
      </c>
      <c r="AC30" s="67" t="s">
        <v>66</v>
      </c>
      <c r="AD30" s="67" t="s">
        <v>65</v>
      </c>
      <c r="AE30" s="67" t="s">
        <v>64</v>
      </c>
      <c r="AF30" s="67" t="s">
        <v>63</v>
      </c>
      <c r="AG30" s="67" t="s">
        <v>84</v>
      </c>
    </row>
    <row r="31" spans="1:33" s="67" customFormat="1" ht="12" x14ac:dyDescent="0.2">
      <c r="A31" s="69" t="s">
        <v>26</v>
      </c>
      <c r="B31" s="165" t="s">
        <v>61</v>
      </c>
      <c r="C31" s="176">
        <v>2003</v>
      </c>
      <c r="D31" s="180">
        <v>2235</v>
      </c>
      <c r="E31" s="72">
        <v>2288</v>
      </c>
      <c r="F31" s="72">
        <v>2401</v>
      </c>
      <c r="G31" s="72">
        <v>2523</v>
      </c>
      <c r="H31" s="72">
        <v>2578</v>
      </c>
      <c r="I31" s="72">
        <v>2627</v>
      </c>
      <c r="J31" s="72">
        <v>2728</v>
      </c>
      <c r="K31" s="72">
        <v>2812</v>
      </c>
      <c r="L31" s="72">
        <v>2958</v>
      </c>
      <c r="M31" s="72">
        <v>2921</v>
      </c>
      <c r="N31" s="72">
        <v>2948</v>
      </c>
      <c r="O31" s="72">
        <v>3111</v>
      </c>
      <c r="P31" s="72">
        <v>3002</v>
      </c>
      <c r="Q31" s="72">
        <v>3052</v>
      </c>
      <c r="R31" s="72">
        <v>2947</v>
      </c>
      <c r="S31" s="72">
        <v>3106</v>
      </c>
      <c r="T31" s="72">
        <v>2996</v>
      </c>
      <c r="U31" s="72">
        <v>3025</v>
      </c>
      <c r="V31" s="72">
        <v>2932</v>
      </c>
      <c r="W31" s="72">
        <v>3163</v>
      </c>
      <c r="X31" s="72">
        <v>3190</v>
      </c>
      <c r="Y31" s="159">
        <v>3379</v>
      </c>
      <c r="Z31" s="159">
        <v>3568</v>
      </c>
      <c r="AA31" s="67">
        <v>3667</v>
      </c>
      <c r="AB31" s="67">
        <v>3524</v>
      </c>
      <c r="AC31" s="67">
        <v>3641</v>
      </c>
      <c r="AD31" s="67">
        <v>3746</v>
      </c>
      <c r="AE31" s="67">
        <v>3929</v>
      </c>
      <c r="AF31" s="67">
        <v>3721</v>
      </c>
      <c r="AG31" s="67" t="s">
        <v>26</v>
      </c>
    </row>
    <row r="32" spans="1:33" s="67" customFormat="1" ht="12" x14ac:dyDescent="0.2">
      <c r="A32" s="69" t="s">
        <v>25</v>
      </c>
      <c r="B32" s="165" t="s">
        <v>61</v>
      </c>
      <c r="C32" s="177">
        <v>195</v>
      </c>
      <c r="D32" s="181">
        <v>212</v>
      </c>
      <c r="E32" s="59">
        <v>205</v>
      </c>
      <c r="F32" s="59">
        <v>242</v>
      </c>
      <c r="G32" s="59">
        <v>239</v>
      </c>
      <c r="H32" s="59">
        <v>250</v>
      </c>
      <c r="I32" s="59">
        <v>248</v>
      </c>
      <c r="J32" s="59">
        <v>274</v>
      </c>
      <c r="K32" s="59">
        <v>296</v>
      </c>
      <c r="L32" s="59">
        <v>327</v>
      </c>
      <c r="M32" s="59">
        <v>292</v>
      </c>
      <c r="N32" s="59">
        <v>304</v>
      </c>
      <c r="O32" s="59">
        <v>319</v>
      </c>
      <c r="P32" s="59">
        <v>341</v>
      </c>
      <c r="Q32" s="59">
        <v>320</v>
      </c>
      <c r="R32" s="59">
        <v>309</v>
      </c>
      <c r="S32" s="59">
        <v>362</v>
      </c>
      <c r="T32" s="59">
        <v>369</v>
      </c>
      <c r="U32" s="59">
        <v>389</v>
      </c>
      <c r="V32" s="59">
        <v>364</v>
      </c>
      <c r="W32" s="59">
        <v>388</v>
      </c>
      <c r="X32" s="59">
        <v>427</v>
      </c>
      <c r="Y32" s="67">
        <v>487</v>
      </c>
      <c r="Z32" s="67">
        <v>445</v>
      </c>
      <c r="AA32" s="67">
        <v>495</v>
      </c>
      <c r="AB32" s="67">
        <v>482</v>
      </c>
      <c r="AC32" s="67">
        <v>500</v>
      </c>
      <c r="AD32" s="67">
        <v>456</v>
      </c>
      <c r="AE32" s="67">
        <v>491</v>
      </c>
      <c r="AF32" s="67">
        <v>502</v>
      </c>
      <c r="AG32" s="67" t="s">
        <v>25</v>
      </c>
    </row>
    <row r="33" spans="1:33" s="67" customFormat="1" ht="12" x14ac:dyDescent="0.2">
      <c r="A33" s="69" t="s">
        <v>24</v>
      </c>
      <c r="B33" s="165" t="s">
        <v>61</v>
      </c>
      <c r="C33" s="177">
        <v>254</v>
      </c>
      <c r="D33" s="181">
        <v>285</v>
      </c>
      <c r="E33" s="59">
        <v>316</v>
      </c>
      <c r="F33" s="59">
        <v>336</v>
      </c>
      <c r="G33" s="59">
        <v>344</v>
      </c>
      <c r="H33" s="59">
        <v>347</v>
      </c>
      <c r="I33" s="59">
        <v>350</v>
      </c>
      <c r="J33" s="59">
        <v>402</v>
      </c>
      <c r="K33" s="59">
        <v>378</v>
      </c>
      <c r="L33" s="59">
        <v>407</v>
      </c>
      <c r="M33" s="59">
        <v>427</v>
      </c>
      <c r="N33" s="59">
        <v>422</v>
      </c>
      <c r="O33" s="59">
        <v>428</v>
      </c>
      <c r="P33" s="59">
        <v>439</v>
      </c>
      <c r="Q33" s="59">
        <v>451</v>
      </c>
      <c r="R33" s="59">
        <v>491</v>
      </c>
      <c r="S33" s="59">
        <v>455</v>
      </c>
      <c r="T33" s="59">
        <v>482</v>
      </c>
      <c r="U33" s="59">
        <v>530</v>
      </c>
      <c r="V33" s="59">
        <v>482</v>
      </c>
      <c r="W33" s="59">
        <v>510</v>
      </c>
      <c r="X33" s="59">
        <v>470</v>
      </c>
      <c r="Y33" s="67">
        <v>540</v>
      </c>
      <c r="Z33" s="67">
        <v>577</v>
      </c>
      <c r="AA33" s="67">
        <v>552</v>
      </c>
      <c r="AB33" s="67">
        <v>609</v>
      </c>
      <c r="AC33" s="67">
        <v>651</v>
      </c>
      <c r="AD33" s="67">
        <v>636</v>
      </c>
      <c r="AE33" s="67">
        <v>608</v>
      </c>
      <c r="AF33" s="67">
        <v>618</v>
      </c>
      <c r="AG33" s="67" t="s">
        <v>24</v>
      </c>
    </row>
    <row r="34" spans="1:33" s="67" customFormat="1" ht="12" x14ac:dyDescent="0.2">
      <c r="A34" s="69" t="s">
        <v>23</v>
      </c>
      <c r="B34" s="165" t="s">
        <v>61</v>
      </c>
      <c r="C34" s="177">
        <v>100</v>
      </c>
      <c r="D34" s="181">
        <v>120</v>
      </c>
      <c r="E34" s="59">
        <v>117</v>
      </c>
      <c r="F34" s="59">
        <v>127</v>
      </c>
      <c r="G34" s="59">
        <v>127</v>
      </c>
      <c r="H34" s="59">
        <v>137</v>
      </c>
      <c r="I34" s="59">
        <v>141</v>
      </c>
      <c r="J34" s="59">
        <v>158</v>
      </c>
      <c r="K34" s="59">
        <v>160</v>
      </c>
      <c r="L34" s="59">
        <v>193</v>
      </c>
      <c r="M34" s="59">
        <v>189</v>
      </c>
      <c r="N34" s="59">
        <v>203</v>
      </c>
      <c r="O34" s="59">
        <v>210</v>
      </c>
      <c r="P34" s="59">
        <v>205</v>
      </c>
      <c r="Q34" s="59">
        <v>218</v>
      </c>
      <c r="R34" s="59">
        <v>235</v>
      </c>
      <c r="S34" s="59">
        <v>211</v>
      </c>
      <c r="T34" s="59">
        <v>223</v>
      </c>
      <c r="U34" s="59">
        <v>244</v>
      </c>
      <c r="V34" s="59">
        <v>260</v>
      </c>
      <c r="W34" s="59">
        <v>270</v>
      </c>
      <c r="X34" s="59">
        <v>278</v>
      </c>
      <c r="Y34" s="67">
        <v>297</v>
      </c>
      <c r="Z34" s="67">
        <v>320</v>
      </c>
      <c r="AA34" s="67">
        <v>299</v>
      </c>
      <c r="AB34" s="67">
        <v>316</v>
      </c>
      <c r="AC34" s="67">
        <v>358</v>
      </c>
      <c r="AD34" s="67">
        <v>340</v>
      </c>
      <c r="AE34" s="67">
        <v>350</v>
      </c>
      <c r="AF34" s="67">
        <v>342</v>
      </c>
      <c r="AG34" s="67" t="s">
        <v>23</v>
      </c>
    </row>
    <row r="35" spans="1:33" s="67" customFormat="1" ht="12" x14ac:dyDescent="0.2">
      <c r="A35" s="69" t="s">
        <v>22</v>
      </c>
      <c r="B35" s="165" t="s">
        <v>61</v>
      </c>
      <c r="C35" s="177">
        <v>96</v>
      </c>
      <c r="D35" s="181">
        <v>115</v>
      </c>
      <c r="E35" s="59">
        <v>126</v>
      </c>
      <c r="F35" s="59">
        <v>131</v>
      </c>
      <c r="G35" s="59">
        <v>131</v>
      </c>
      <c r="H35" s="59">
        <v>134</v>
      </c>
      <c r="I35" s="59">
        <v>159</v>
      </c>
      <c r="J35" s="59">
        <v>174</v>
      </c>
      <c r="K35" s="59">
        <v>162</v>
      </c>
      <c r="L35" s="59">
        <v>194</v>
      </c>
      <c r="M35" s="59">
        <v>174</v>
      </c>
      <c r="N35" s="59">
        <v>215</v>
      </c>
      <c r="O35" s="59">
        <v>210</v>
      </c>
      <c r="P35" s="59">
        <v>192</v>
      </c>
      <c r="Q35" s="59">
        <v>215</v>
      </c>
      <c r="R35" s="59">
        <v>196</v>
      </c>
      <c r="S35" s="59">
        <v>186</v>
      </c>
      <c r="T35" s="59">
        <v>220</v>
      </c>
      <c r="U35" s="59">
        <v>203</v>
      </c>
      <c r="V35" s="59">
        <v>187</v>
      </c>
      <c r="W35" s="59">
        <v>221</v>
      </c>
      <c r="X35" s="59">
        <v>254</v>
      </c>
      <c r="Y35" s="67">
        <v>274</v>
      </c>
      <c r="Z35" s="67">
        <v>299</v>
      </c>
      <c r="AA35" s="67">
        <v>273</v>
      </c>
      <c r="AB35" s="67">
        <v>287</v>
      </c>
      <c r="AC35" s="67">
        <v>291</v>
      </c>
      <c r="AD35" s="67">
        <v>263</v>
      </c>
      <c r="AE35" s="67">
        <v>258</v>
      </c>
      <c r="AF35" s="67">
        <v>275</v>
      </c>
      <c r="AG35" s="67" t="s">
        <v>22</v>
      </c>
    </row>
    <row r="36" spans="1:33" s="67" customFormat="1" ht="12" x14ac:dyDescent="0.2">
      <c r="A36" s="69" t="s">
        <v>21</v>
      </c>
      <c r="B36" s="165" t="s">
        <v>61</v>
      </c>
      <c r="C36" s="177">
        <v>313</v>
      </c>
      <c r="D36" s="181">
        <v>315</v>
      </c>
      <c r="E36" s="59">
        <v>391</v>
      </c>
      <c r="F36" s="59">
        <v>418</v>
      </c>
      <c r="G36" s="59">
        <v>432</v>
      </c>
      <c r="H36" s="59">
        <v>420</v>
      </c>
      <c r="I36" s="59">
        <v>482</v>
      </c>
      <c r="J36" s="59">
        <v>476</v>
      </c>
      <c r="K36" s="59">
        <v>504</v>
      </c>
      <c r="L36" s="59">
        <v>556</v>
      </c>
      <c r="M36" s="59">
        <v>534</v>
      </c>
      <c r="N36" s="59">
        <v>561</v>
      </c>
      <c r="O36" s="59">
        <v>617</v>
      </c>
      <c r="P36" s="59">
        <v>598</v>
      </c>
      <c r="Q36" s="59">
        <v>610</v>
      </c>
      <c r="R36" s="59">
        <v>657</v>
      </c>
      <c r="S36" s="59">
        <v>677</v>
      </c>
      <c r="T36" s="59">
        <v>656</v>
      </c>
      <c r="U36" s="59">
        <v>659</v>
      </c>
      <c r="V36" s="59">
        <v>692</v>
      </c>
      <c r="W36" s="59">
        <v>663</v>
      </c>
      <c r="X36" s="59">
        <v>752</v>
      </c>
      <c r="Y36" s="67">
        <v>767</v>
      </c>
      <c r="Z36" s="67">
        <v>783</v>
      </c>
      <c r="AA36" s="67">
        <v>813</v>
      </c>
      <c r="AB36" s="67">
        <v>814</v>
      </c>
      <c r="AC36" s="67">
        <v>878</v>
      </c>
      <c r="AD36" s="67">
        <v>847</v>
      </c>
      <c r="AE36" s="67">
        <v>850</v>
      </c>
      <c r="AF36" s="67">
        <v>870</v>
      </c>
      <c r="AG36" s="67" t="s">
        <v>21</v>
      </c>
    </row>
    <row r="37" spans="1:33" s="67" customFormat="1" ht="12" x14ac:dyDescent="0.2">
      <c r="A37" s="69" t="s">
        <v>20</v>
      </c>
      <c r="B37" s="165" t="s">
        <v>61</v>
      </c>
      <c r="C37" s="177">
        <v>98</v>
      </c>
      <c r="D37" s="181">
        <v>120</v>
      </c>
      <c r="E37" s="59">
        <v>137</v>
      </c>
      <c r="F37" s="59">
        <v>159</v>
      </c>
      <c r="G37" s="59">
        <v>141</v>
      </c>
      <c r="H37" s="59">
        <v>172</v>
      </c>
      <c r="I37" s="59">
        <v>166</v>
      </c>
      <c r="J37" s="59">
        <v>207</v>
      </c>
      <c r="K37" s="59">
        <v>195</v>
      </c>
      <c r="L37" s="59">
        <v>208</v>
      </c>
      <c r="M37" s="59">
        <v>227</v>
      </c>
      <c r="N37" s="59">
        <v>240</v>
      </c>
      <c r="O37" s="59">
        <v>216</v>
      </c>
      <c r="P37" s="59">
        <v>242</v>
      </c>
      <c r="Q37" s="59">
        <v>242</v>
      </c>
      <c r="R37" s="59">
        <v>207</v>
      </c>
      <c r="S37" s="59">
        <v>250</v>
      </c>
      <c r="T37" s="59">
        <v>225</v>
      </c>
      <c r="U37" s="59">
        <v>239</v>
      </c>
      <c r="V37" s="59">
        <v>259</v>
      </c>
      <c r="W37" s="59">
        <v>270</v>
      </c>
      <c r="X37" s="59">
        <v>248</v>
      </c>
      <c r="Y37" s="67">
        <v>282</v>
      </c>
      <c r="Z37" s="67">
        <v>276</v>
      </c>
      <c r="AA37" s="67">
        <v>282</v>
      </c>
      <c r="AB37" s="67">
        <v>298</v>
      </c>
      <c r="AC37" s="67">
        <v>284</v>
      </c>
      <c r="AD37" s="67">
        <v>320</v>
      </c>
      <c r="AE37" s="67">
        <v>324</v>
      </c>
      <c r="AF37" s="67">
        <v>307</v>
      </c>
      <c r="AG37" s="67" t="s">
        <v>20</v>
      </c>
    </row>
    <row r="38" spans="1:33" s="67" customFormat="1" ht="12" x14ac:dyDescent="0.2">
      <c r="A38" s="69" t="s">
        <v>35</v>
      </c>
      <c r="B38" s="165" t="s">
        <v>61</v>
      </c>
      <c r="C38" s="177">
        <v>262</v>
      </c>
      <c r="D38" s="181">
        <v>291</v>
      </c>
      <c r="E38" s="59">
        <v>292</v>
      </c>
      <c r="F38" s="59">
        <v>311</v>
      </c>
      <c r="G38" s="59">
        <v>290</v>
      </c>
      <c r="H38" s="59">
        <v>332</v>
      </c>
      <c r="I38" s="59">
        <v>339</v>
      </c>
      <c r="J38" s="59">
        <v>359</v>
      </c>
      <c r="K38" s="59">
        <v>357</v>
      </c>
      <c r="L38" s="59">
        <v>403</v>
      </c>
      <c r="M38" s="59">
        <v>436</v>
      </c>
      <c r="N38" s="59">
        <v>421</v>
      </c>
      <c r="O38" s="59">
        <v>417</v>
      </c>
      <c r="P38" s="59">
        <v>478</v>
      </c>
      <c r="Q38" s="59">
        <v>461</v>
      </c>
      <c r="R38" s="59">
        <v>409</v>
      </c>
      <c r="S38" s="59">
        <v>472</v>
      </c>
      <c r="T38" s="59">
        <v>445</v>
      </c>
      <c r="U38" s="59">
        <v>445</v>
      </c>
      <c r="V38" s="59">
        <v>472</v>
      </c>
      <c r="W38" s="59">
        <v>449</v>
      </c>
      <c r="X38" s="59">
        <v>521</v>
      </c>
      <c r="Y38" s="67">
        <v>521</v>
      </c>
      <c r="Z38" s="67">
        <v>553</v>
      </c>
      <c r="AA38" s="67">
        <v>541</v>
      </c>
      <c r="AB38" s="67">
        <v>604</v>
      </c>
      <c r="AC38" s="67">
        <v>614</v>
      </c>
      <c r="AD38" s="67">
        <v>590</v>
      </c>
      <c r="AE38" s="67">
        <v>667</v>
      </c>
      <c r="AF38" s="67">
        <v>609</v>
      </c>
      <c r="AG38" s="67" t="s">
        <v>35</v>
      </c>
    </row>
    <row r="39" spans="1:33" s="67" customFormat="1" ht="12" x14ac:dyDescent="0.2">
      <c r="A39" s="69" t="s">
        <v>34</v>
      </c>
      <c r="B39" s="165" t="s">
        <v>61</v>
      </c>
      <c r="C39" s="177">
        <v>324</v>
      </c>
      <c r="D39" s="181">
        <v>346</v>
      </c>
      <c r="E39" s="59">
        <v>406</v>
      </c>
      <c r="F39" s="59">
        <v>404</v>
      </c>
      <c r="G39" s="59">
        <v>411</v>
      </c>
      <c r="H39" s="59">
        <v>411</v>
      </c>
      <c r="I39" s="59">
        <v>421</v>
      </c>
      <c r="J39" s="59">
        <v>445</v>
      </c>
      <c r="K39" s="59">
        <v>473</v>
      </c>
      <c r="L39" s="59">
        <v>476</v>
      </c>
      <c r="M39" s="59">
        <v>505</v>
      </c>
      <c r="N39" s="59">
        <v>473</v>
      </c>
      <c r="O39" s="59">
        <v>480</v>
      </c>
      <c r="P39" s="59">
        <v>521</v>
      </c>
      <c r="Q39" s="59">
        <v>524</v>
      </c>
      <c r="R39" s="59">
        <v>548</v>
      </c>
      <c r="S39" s="59">
        <v>527</v>
      </c>
      <c r="T39" s="59">
        <v>516</v>
      </c>
      <c r="U39" s="59">
        <v>549</v>
      </c>
      <c r="V39" s="59">
        <v>545</v>
      </c>
      <c r="W39" s="59">
        <v>581</v>
      </c>
      <c r="X39" s="59">
        <v>632</v>
      </c>
      <c r="Y39" s="67">
        <v>618</v>
      </c>
      <c r="Z39" s="67">
        <v>660</v>
      </c>
      <c r="AA39" s="67">
        <v>699</v>
      </c>
      <c r="AB39" s="67">
        <v>654</v>
      </c>
      <c r="AC39" s="67">
        <v>633</v>
      </c>
      <c r="AD39" s="67">
        <v>590</v>
      </c>
      <c r="AE39" s="67">
        <v>606</v>
      </c>
      <c r="AF39" s="67">
        <v>547</v>
      </c>
      <c r="AG39" s="67" t="s">
        <v>34</v>
      </c>
    </row>
    <row r="40" spans="1:33" s="67" customFormat="1" ht="12" x14ac:dyDescent="0.2">
      <c r="A40" s="69" t="s">
        <v>33</v>
      </c>
      <c r="B40" s="165" t="s">
        <v>61</v>
      </c>
      <c r="C40" s="177">
        <v>20</v>
      </c>
      <c r="D40" s="181">
        <v>15</v>
      </c>
      <c r="E40" s="59">
        <v>24</v>
      </c>
      <c r="F40" s="59">
        <v>27</v>
      </c>
      <c r="G40" s="59">
        <v>19</v>
      </c>
      <c r="H40" s="59">
        <v>24</v>
      </c>
      <c r="I40" s="59">
        <v>27</v>
      </c>
      <c r="J40" s="59">
        <v>23</v>
      </c>
      <c r="K40" s="59">
        <v>32</v>
      </c>
      <c r="L40" s="59">
        <v>31</v>
      </c>
      <c r="M40" s="59">
        <v>35</v>
      </c>
      <c r="N40" s="59">
        <v>34</v>
      </c>
      <c r="O40" s="59">
        <v>44</v>
      </c>
      <c r="P40" s="59">
        <v>35</v>
      </c>
      <c r="Q40" s="59">
        <v>33</v>
      </c>
      <c r="R40" s="59">
        <v>51</v>
      </c>
      <c r="S40" s="59">
        <v>44</v>
      </c>
      <c r="T40" s="59">
        <v>35</v>
      </c>
      <c r="U40" s="59">
        <v>48</v>
      </c>
      <c r="V40" s="59">
        <v>45</v>
      </c>
      <c r="W40" s="59">
        <v>44</v>
      </c>
      <c r="X40" s="59">
        <v>66</v>
      </c>
      <c r="Y40" s="67">
        <v>60</v>
      </c>
      <c r="Z40" s="67">
        <v>74</v>
      </c>
      <c r="AA40" s="67">
        <v>73</v>
      </c>
      <c r="AB40" s="67">
        <v>53</v>
      </c>
      <c r="AC40" s="67">
        <v>77</v>
      </c>
      <c r="AD40" s="67">
        <v>63</v>
      </c>
      <c r="AE40" s="67">
        <v>77</v>
      </c>
      <c r="AF40" s="67">
        <v>76</v>
      </c>
      <c r="AG40" s="67" t="s">
        <v>33</v>
      </c>
    </row>
    <row r="41" spans="1:33" s="67" customFormat="1" ht="12" x14ac:dyDescent="0.2">
      <c r="A41" s="69" t="s">
        <v>19</v>
      </c>
      <c r="B41" s="165" t="s">
        <v>61</v>
      </c>
      <c r="C41" s="177">
        <v>55</v>
      </c>
      <c r="D41" s="181">
        <v>59</v>
      </c>
      <c r="E41" s="59">
        <v>68</v>
      </c>
      <c r="F41" s="59">
        <v>77</v>
      </c>
      <c r="G41" s="59">
        <v>83</v>
      </c>
      <c r="H41" s="59">
        <v>80</v>
      </c>
      <c r="I41" s="59">
        <v>94</v>
      </c>
      <c r="J41" s="59">
        <v>81</v>
      </c>
      <c r="K41" s="59">
        <v>100</v>
      </c>
      <c r="L41" s="59">
        <v>110</v>
      </c>
      <c r="M41" s="59">
        <v>123</v>
      </c>
      <c r="N41" s="59">
        <v>106</v>
      </c>
      <c r="O41" s="59">
        <v>119</v>
      </c>
      <c r="P41" s="59">
        <v>105</v>
      </c>
      <c r="Q41" s="59">
        <v>108</v>
      </c>
      <c r="R41" s="59">
        <v>118</v>
      </c>
      <c r="S41" s="59">
        <v>112</v>
      </c>
      <c r="T41" s="59">
        <v>114</v>
      </c>
      <c r="U41" s="59">
        <v>130</v>
      </c>
      <c r="V41" s="59">
        <v>127</v>
      </c>
      <c r="W41" s="59">
        <v>135</v>
      </c>
      <c r="X41" s="59">
        <v>134</v>
      </c>
      <c r="Y41" s="67">
        <v>130</v>
      </c>
      <c r="Z41" s="67">
        <v>141</v>
      </c>
      <c r="AA41" s="67">
        <v>133</v>
      </c>
      <c r="AB41" s="67">
        <v>127</v>
      </c>
      <c r="AC41" s="67">
        <v>129</v>
      </c>
      <c r="AD41" s="67">
        <v>152</v>
      </c>
      <c r="AE41" s="67">
        <v>154</v>
      </c>
      <c r="AF41" s="67">
        <v>164</v>
      </c>
      <c r="AG41" s="67" t="s">
        <v>19</v>
      </c>
    </row>
    <row r="42" spans="1:33" s="67" customFormat="1" ht="12" x14ac:dyDescent="0.2">
      <c r="A42" s="69" t="s">
        <v>18</v>
      </c>
      <c r="B42" s="165" t="s">
        <v>61</v>
      </c>
      <c r="C42" s="177">
        <v>7</v>
      </c>
      <c r="D42" s="181">
        <v>9</v>
      </c>
      <c r="E42" s="59">
        <v>12</v>
      </c>
      <c r="F42" s="59">
        <v>9</v>
      </c>
      <c r="G42" s="59">
        <v>14</v>
      </c>
      <c r="H42" s="59">
        <v>11</v>
      </c>
      <c r="I42" s="59">
        <v>9</v>
      </c>
      <c r="J42" s="59">
        <v>23</v>
      </c>
      <c r="K42" s="59">
        <v>15</v>
      </c>
      <c r="L42" s="59">
        <v>18</v>
      </c>
      <c r="M42" s="59">
        <v>15</v>
      </c>
      <c r="N42" s="59">
        <v>18</v>
      </c>
      <c r="O42" s="59">
        <v>17</v>
      </c>
      <c r="P42" s="59">
        <v>21</v>
      </c>
      <c r="Q42" s="59">
        <v>23</v>
      </c>
      <c r="R42" s="59">
        <v>31</v>
      </c>
      <c r="S42" s="59">
        <v>29</v>
      </c>
      <c r="T42" s="59">
        <v>18</v>
      </c>
      <c r="U42" s="59">
        <v>25</v>
      </c>
      <c r="V42" s="59">
        <v>34</v>
      </c>
      <c r="W42" s="59">
        <v>28</v>
      </c>
      <c r="X42" s="59">
        <v>35</v>
      </c>
      <c r="Y42" s="67">
        <v>35</v>
      </c>
      <c r="Z42" s="67">
        <v>32</v>
      </c>
      <c r="AA42" s="67">
        <v>27</v>
      </c>
      <c r="AB42" s="67">
        <v>37</v>
      </c>
      <c r="AC42" s="67">
        <v>39</v>
      </c>
      <c r="AD42" s="67">
        <v>47</v>
      </c>
      <c r="AE42" s="67">
        <v>41</v>
      </c>
      <c r="AF42" s="67">
        <v>31</v>
      </c>
      <c r="AG42" s="67" t="s">
        <v>18</v>
      </c>
    </row>
    <row r="43" spans="1:33" s="67" customFormat="1" ht="12" x14ac:dyDescent="0.2">
      <c r="A43" s="69" t="s">
        <v>17</v>
      </c>
      <c r="B43" s="165" t="s">
        <v>61</v>
      </c>
      <c r="C43" s="177">
        <v>7</v>
      </c>
      <c r="D43" s="181">
        <v>5</v>
      </c>
      <c r="E43" s="59">
        <v>9</v>
      </c>
      <c r="F43" s="59">
        <v>8</v>
      </c>
      <c r="G43" s="59">
        <v>16</v>
      </c>
      <c r="H43" s="59">
        <v>12</v>
      </c>
      <c r="I43" s="59">
        <v>11</v>
      </c>
      <c r="J43" s="59">
        <v>12</v>
      </c>
      <c r="K43" s="59">
        <v>25</v>
      </c>
      <c r="L43" s="59">
        <v>11</v>
      </c>
      <c r="M43" s="59">
        <v>22</v>
      </c>
      <c r="N43" s="59">
        <v>17</v>
      </c>
      <c r="O43" s="59">
        <v>29</v>
      </c>
      <c r="P43" s="59">
        <v>16</v>
      </c>
      <c r="Q43" s="59">
        <v>32</v>
      </c>
      <c r="R43" s="59">
        <v>14</v>
      </c>
      <c r="S43" s="59">
        <v>25</v>
      </c>
      <c r="T43" s="59">
        <v>13</v>
      </c>
      <c r="U43" s="59">
        <v>20</v>
      </c>
      <c r="V43" s="59">
        <v>18</v>
      </c>
      <c r="W43" s="59">
        <v>18</v>
      </c>
      <c r="X43" s="59">
        <v>26</v>
      </c>
      <c r="Y43" s="67">
        <v>19</v>
      </c>
      <c r="Z43" s="67">
        <v>26</v>
      </c>
      <c r="AA43" s="67">
        <v>19</v>
      </c>
      <c r="AB43" s="67">
        <v>23</v>
      </c>
      <c r="AC43" s="67">
        <v>29</v>
      </c>
      <c r="AD43" s="67">
        <v>29</v>
      </c>
      <c r="AE43" s="67">
        <v>26</v>
      </c>
      <c r="AF43" s="67">
        <v>32</v>
      </c>
      <c r="AG43" s="67" t="s">
        <v>17</v>
      </c>
    </row>
    <row r="44" spans="1:33" s="67" customFormat="1" ht="12" x14ac:dyDescent="0.2">
      <c r="A44" s="69" t="s">
        <v>16</v>
      </c>
      <c r="B44" s="165" t="s">
        <v>61</v>
      </c>
      <c r="C44" s="177">
        <v>40</v>
      </c>
      <c r="D44" s="181">
        <v>39</v>
      </c>
      <c r="E44" s="59">
        <v>49</v>
      </c>
      <c r="F44" s="59">
        <v>55</v>
      </c>
      <c r="G44" s="59">
        <v>59</v>
      </c>
      <c r="H44" s="59">
        <v>57</v>
      </c>
      <c r="I44" s="59">
        <v>55</v>
      </c>
      <c r="J44" s="59">
        <v>74</v>
      </c>
      <c r="K44" s="59">
        <v>73</v>
      </c>
      <c r="L44" s="59">
        <v>70</v>
      </c>
      <c r="M44" s="59">
        <v>94</v>
      </c>
      <c r="N44" s="59">
        <v>90</v>
      </c>
      <c r="O44" s="59">
        <v>92</v>
      </c>
      <c r="P44" s="59">
        <v>105</v>
      </c>
      <c r="Q44" s="59">
        <v>100</v>
      </c>
      <c r="R44" s="59">
        <v>89</v>
      </c>
      <c r="S44" s="59">
        <v>116</v>
      </c>
      <c r="T44" s="59">
        <v>84</v>
      </c>
      <c r="U44" s="59">
        <v>129</v>
      </c>
      <c r="V44" s="59">
        <v>119</v>
      </c>
      <c r="W44" s="59">
        <v>108</v>
      </c>
      <c r="X44" s="59">
        <v>120</v>
      </c>
      <c r="Y44" s="67">
        <v>126</v>
      </c>
      <c r="Z44" s="67">
        <v>127</v>
      </c>
      <c r="AA44" s="67">
        <v>125</v>
      </c>
      <c r="AB44" s="67">
        <v>138</v>
      </c>
      <c r="AC44" s="67">
        <v>126</v>
      </c>
      <c r="AD44" s="67">
        <v>127</v>
      </c>
      <c r="AE44" s="67">
        <v>125</v>
      </c>
      <c r="AF44" s="67">
        <v>135</v>
      </c>
      <c r="AG44" s="67" t="s">
        <v>16</v>
      </c>
    </row>
    <row r="45" spans="1:33" s="67" customFormat="1" ht="12" x14ac:dyDescent="0.2">
      <c r="A45" s="69" t="s">
        <v>15</v>
      </c>
      <c r="B45" s="165" t="s">
        <v>61</v>
      </c>
      <c r="C45" s="177">
        <v>25</v>
      </c>
      <c r="D45" s="181">
        <v>22</v>
      </c>
      <c r="E45" s="59">
        <v>28</v>
      </c>
      <c r="F45" s="59">
        <v>26</v>
      </c>
      <c r="G45" s="59">
        <v>31</v>
      </c>
      <c r="H45" s="59">
        <v>29</v>
      </c>
      <c r="I45" s="59">
        <v>29</v>
      </c>
      <c r="J45" s="59">
        <v>49</v>
      </c>
      <c r="K45" s="59">
        <v>53</v>
      </c>
      <c r="L45" s="59">
        <v>39</v>
      </c>
      <c r="M45" s="59">
        <v>49</v>
      </c>
      <c r="N45" s="59">
        <v>50</v>
      </c>
      <c r="O45" s="59">
        <v>58</v>
      </c>
      <c r="P45" s="59">
        <v>52</v>
      </c>
      <c r="Q45" s="59">
        <v>58</v>
      </c>
      <c r="R45" s="59">
        <v>61</v>
      </c>
      <c r="S45" s="59">
        <v>68</v>
      </c>
      <c r="T45" s="59">
        <v>70</v>
      </c>
      <c r="U45" s="59">
        <v>54</v>
      </c>
      <c r="V45" s="59">
        <v>56</v>
      </c>
      <c r="W45" s="59">
        <v>57</v>
      </c>
      <c r="X45" s="59">
        <v>65</v>
      </c>
      <c r="Y45" s="67">
        <v>61</v>
      </c>
      <c r="Z45" s="67">
        <v>56</v>
      </c>
      <c r="AA45" s="67">
        <v>56</v>
      </c>
      <c r="AB45" s="67">
        <v>57</v>
      </c>
      <c r="AC45" s="67">
        <v>75</v>
      </c>
      <c r="AD45" s="67">
        <v>78</v>
      </c>
      <c r="AE45" s="67">
        <v>79</v>
      </c>
      <c r="AF45" s="67">
        <v>80</v>
      </c>
      <c r="AG45" s="67" t="s">
        <v>15</v>
      </c>
    </row>
    <row r="46" spans="1:33" s="67" customFormat="1" ht="12" x14ac:dyDescent="0.2">
      <c r="A46" s="69" t="s">
        <v>32</v>
      </c>
      <c r="B46" s="165" t="s">
        <v>61</v>
      </c>
      <c r="C46" s="177">
        <v>174</v>
      </c>
      <c r="D46" s="181">
        <v>168</v>
      </c>
      <c r="E46" s="59">
        <v>176</v>
      </c>
      <c r="F46" s="59">
        <v>171</v>
      </c>
      <c r="G46" s="59">
        <v>214</v>
      </c>
      <c r="H46" s="59">
        <v>193</v>
      </c>
      <c r="I46" s="59">
        <v>172</v>
      </c>
      <c r="J46" s="59">
        <v>168</v>
      </c>
      <c r="K46" s="59">
        <v>208</v>
      </c>
      <c r="L46" s="59">
        <v>215</v>
      </c>
      <c r="M46" s="59">
        <v>217</v>
      </c>
      <c r="N46" s="59">
        <v>169</v>
      </c>
      <c r="O46" s="59">
        <v>196</v>
      </c>
      <c r="P46" s="59">
        <v>196</v>
      </c>
      <c r="Q46" s="59">
        <v>200</v>
      </c>
      <c r="R46" s="59">
        <v>225</v>
      </c>
      <c r="S46" s="59">
        <v>191</v>
      </c>
      <c r="T46" s="59">
        <v>216</v>
      </c>
      <c r="U46" s="59">
        <v>220</v>
      </c>
      <c r="V46" s="59">
        <v>202</v>
      </c>
      <c r="W46" s="59">
        <v>227</v>
      </c>
      <c r="X46" s="59">
        <v>234</v>
      </c>
      <c r="Y46" s="67">
        <v>245</v>
      </c>
      <c r="Z46" s="67">
        <v>247</v>
      </c>
      <c r="AA46" s="67">
        <v>269</v>
      </c>
      <c r="AB46" s="67">
        <v>258</v>
      </c>
      <c r="AC46" s="67">
        <v>284</v>
      </c>
      <c r="AD46" s="67">
        <v>269</v>
      </c>
      <c r="AE46" s="67">
        <v>305</v>
      </c>
      <c r="AF46" s="67">
        <v>281</v>
      </c>
      <c r="AG46" s="67" t="s">
        <v>32</v>
      </c>
    </row>
    <row r="47" spans="1:33" s="67" customFormat="1" ht="12" x14ac:dyDescent="0.2">
      <c r="A47" s="69" t="s">
        <v>14</v>
      </c>
      <c r="B47" s="165" t="s">
        <v>61</v>
      </c>
      <c r="C47" s="177">
        <v>21</v>
      </c>
      <c r="D47" s="181">
        <v>38</v>
      </c>
      <c r="E47" s="59">
        <v>36</v>
      </c>
      <c r="F47" s="59">
        <v>26</v>
      </c>
      <c r="G47" s="59">
        <v>25</v>
      </c>
      <c r="H47" s="59">
        <v>44</v>
      </c>
      <c r="I47" s="59">
        <v>50</v>
      </c>
      <c r="J47" s="59">
        <v>52</v>
      </c>
      <c r="K47" s="59">
        <v>47</v>
      </c>
      <c r="L47" s="59">
        <v>48</v>
      </c>
      <c r="M47" s="59">
        <v>55</v>
      </c>
      <c r="N47" s="59">
        <v>46</v>
      </c>
      <c r="O47" s="59">
        <v>60</v>
      </c>
      <c r="P47" s="59">
        <v>60</v>
      </c>
      <c r="Q47" s="59">
        <v>54</v>
      </c>
      <c r="R47" s="59">
        <v>56</v>
      </c>
      <c r="S47" s="59">
        <v>57</v>
      </c>
      <c r="T47" s="59">
        <v>62</v>
      </c>
      <c r="U47" s="59">
        <v>62</v>
      </c>
      <c r="V47" s="59">
        <v>59</v>
      </c>
      <c r="W47" s="59">
        <v>63</v>
      </c>
      <c r="X47" s="59">
        <v>61</v>
      </c>
      <c r="Y47" s="67">
        <v>76</v>
      </c>
      <c r="Z47" s="67">
        <v>76</v>
      </c>
      <c r="AA47" s="67">
        <v>79</v>
      </c>
      <c r="AB47" s="67">
        <v>76</v>
      </c>
      <c r="AC47" s="67">
        <v>67</v>
      </c>
      <c r="AD47" s="67">
        <v>77</v>
      </c>
      <c r="AE47" s="67">
        <v>77</v>
      </c>
      <c r="AF47" s="67">
        <v>72</v>
      </c>
      <c r="AG47" s="67" t="s">
        <v>14</v>
      </c>
    </row>
    <row r="48" spans="1:33" s="67" customFormat="1" ht="12" x14ac:dyDescent="0.2">
      <c r="A48" s="69" t="s">
        <v>13</v>
      </c>
      <c r="B48" s="165" t="s">
        <v>61</v>
      </c>
      <c r="C48" s="177">
        <v>60</v>
      </c>
      <c r="D48" s="181">
        <v>58</v>
      </c>
      <c r="E48" s="59">
        <v>56</v>
      </c>
      <c r="F48" s="59">
        <v>61</v>
      </c>
      <c r="G48" s="59">
        <v>69</v>
      </c>
      <c r="H48" s="59">
        <v>63</v>
      </c>
      <c r="I48" s="59">
        <v>52</v>
      </c>
      <c r="J48" s="59">
        <v>80</v>
      </c>
      <c r="K48" s="59">
        <v>69</v>
      </c>
      <c r="L48" s="59">
        <v>77</v>
      </c>
      <c r="M48" s="59">
        <v>62</v>
      </c>
      <c r="N48" s="59">
        <v>59</v>
      </c>
      <c r="O48" s="59">
        <v>51</v>
      </c>
      <c r="P48" s="59">
        <v>72</v>
      </c>
      <c r="Q48" s="59">
        <v>66</v>
      </c>
      <c r="R48" s="59">
        <v>70</v>
      </c>
      <c r="S48" s="59">
        <v>66</v>
      </c>
      <c r="T48" s="59">
        <v>83</v>
      </c>
      <c r="U48" s="59">
        <v>47</v>
      </c>
      <c r="V48" s="59">
        <v>81</v>
      </c>
      <c r="W48" s="59">
        <v>66</v>
      </c>
      <c r="X48" s="59">
        <v>67</v>
      </c>
      <c r="Y48" s="67">
        <v>55</v>
      </c>
      <c r="Z48" s="67">
        <v>67</v>
      </c>
      <c r="AA48" s="67">
        <v>63</v>
      </c>
      <c r="AB48" s="67">
        <v>86</v>
      </c>
      <c r="AC48" s="67">
        <v>73</v>
      </c>
      <c r="AD48" s="67">
        <v>57</v>
      </c>
      <c r="AE48" s="67">
        <v>67</v>
      </c>
      <c r="AF48" s="67">
        <v>69</v>
      </c>
      <c r="AG48" s="67" t="s">
        <v>13</v>
      </c>
    </row>
    <row r="49" spans="1:33" s="67" customFormat="1" ht="12" x14ac:dyDescent="0.2">
      <c r="A49" s="69" t="s">
        <v>12</v>
      </c>
      <c r="B49" s="165" t="s">
        <v>61</v>
      </c>
      <c r="C49" s="177">
        <v>19</v>
      </c>
      <c r="D49" s="181">
        <v>18</v>
      </c>
      <c r="E49" s="59">
        <v>17</v>
      </c>
      <c r="F49" s="59">
        <v>23</v>
      </c>
      <c r="G49" s="59">
        <v>23</v>
      </c>
      <c r="H49" s="59">
        <v>18</v>
      </c>
      <c r="I49" s="59">
        <v>24</v>
      </c>
      <c r="J49" s="59">
        <v>26</v>
      </c>
      <c r="K49" s="59">
        <v>25</v>
      </c>
      <c r="L49" s="59">
        <v>24</v>
      </c>
      <c r="M49" s="59">
        <v>36</v>
      </c>
      <c r="N49" s="59">
        <v>29</v>
      </c>
      <c r="O49" s="59">
        <v>38</v>
      </c>
      <c r="P49" s="59">
        <v>39</v>
      </c>
      <c r="Q49" s="59">
        <v>41</v>
      </c>
      <c r="R49" s="59">
        <v>45</v>
      </c>
      <c r="S49" s="59">
        <v>53</v>
      </c>
      <c r="T49" s="59">
        <v>50</v>
      </c>
      <c r="U49" s="59">
        <v>48</v>
      </c>
      <c r="V49" s="59">
        <v>38</v>
      </c>
      <c r="W49" s="59">
        <v>44</v>
      </c>
      <c r="X49" s="59">
        <v>50</v>
      </c>
      <c r="Y49" s="67">
        <v>55</v>
      </c>
      <c r="Z49" s="67">
        <v>58</v>
      </c>
      <c r="AA49" s="67">
        <v>78</v>
      </c>
      <c r="AB49" s="67">
        <v>62</v>
      </c>
      <c r="AC49" s="67">
        <v>63</v>
      </c>
      <c r="AD49" s="67">
        <v>60</v>
      </c>
      <c r="AE49" s="67">
        <v>74</v>
      </c>
      <c r="AF49" s="67">
        <v>74</v>
      </c>
      <c r="AG49" s="67" t="s">
        <v>12</v>
      </c>
    </row>
    <row r="50" spans="1:33" s="67" customFormat="1" ht="12" x14ac:dyDescent="0.2">
      <c r="A50" s="69" t="s">
        <v>29</v>
      </c>
      <c r="B50" s="165" t="s">
        <v>61</v>
      </c>
      <c r="C50" s="177">
        <v>33</v>
      </c>
      <c r="D50" s="181">
        <v>35</v>
      </c>
      <c r="E50" s="59">
        <v>35</v>
      </c>
      <c r="F50" s="59">
        <v>51</v>
      </c>
      <c r="G50" s="59">
        <v>46</v>
      </c>
      <c r="H50" s="59">
        <v>49</v>
      </c>
      <c r="I50" s="59">
        <v>57</v>
      </c>
      <c r="J50" s="59">
        <v>55</v>
      </c>
      <c r="K50" s="59">
        <v>45</v>
      </c>
      <c r="L50" s="59">
        <v>51</v>
      </c>
      <c r="M50" s="59">
        <v>48</v>
      </c>
      <c r="N50" s="59">
        <v>58</v>
      </c>
      <c r="O50" s="59">
        <v>52</v>
      </c>
      <c r="P50" s="59">
        <v>58</v>
      </c>
      <c r="Q50" s="59">
        <v>50</v>
      </c>
      <c r="R50" s="59">
        <v>65</v>
      </c>
      <c r="S50" s="59">
        <v>65</v>
      </c>
      <c r="T50" s="59">
        <v>64</v>
      </c>
      <c r="U50" s="59">
        <v>74</v>
      </c>
      <c r="V50" s="59">
        <v>66</v>
      </c>
      <c r="W50" s="59">
        <v>86</v>
      </c>
      <c r="X50" s="59">
        <v>71</v>
      </c>
      <c r="Y50" s="67">
        <v>80</v>
      </c>
      <c r="Z50" s="67">
        <v>62</v>
      </c>
      <c r="AA50" s="67">
        <v>100</v>
      </c>
      <c r="AB50" s="67">
        <v>67</v>
      </c>
      <c r="AC50" s="67">
        <v>72</v>
      </c>
      <c r="AD50" s="67">
        <v>79</v>
      </c>
      <c r="AE50" s="67">
        <v>72</v>
      </c>
      <c r="AF50" s="67">
        <v>88</v>
      </c>
      <c r="AG50" s="67" t="s">
        <v>29</v>
      </c>
    </row>
    <row r="51" spans="1:33" s="67" customFormat="1" ht="12" x14ac:dyDescent="0.2">
      <c r="A51" s="69" t="s">
        <v>31</v>
      </c>
      <c r="B51" s="165" t="s">
        <v>61</v>
      </c>
      <c r="C51" s="177">
        <v>43</v>
      </c>
      <c r="D51" s="181">
        <v>39</v>
      </c>
      <c r="E51" s="59">
        <v>60</v>
      </c>
      <c r="F51" s="59">
        <v>55</v>
      </c>
      <c r="G51" s="59">
        <v>67</v>
      </c>
      <c r="H51" s="59">
        <v>68</v>
      </c>
      <c r="I51" s="59">
        <v>83</v>
      </c>
      <c r="J51" s="59">
        <v>85</v>
      </c>
      <c r="K51" s="59">
        <v>95</v>
      </c>
      <c r="L51" s="59">
        <v>82</v>
      </c>
      <c r="M51" s="59">
        <v>97</v>
      </c>
      <c r="N51" s="59">
        <v>94</v>
      </c>
      <c r="O51" s="59">
        <v>79</v>
      </c>
      <c r="P51" s="59">
        <v>102</v>
      </c>
      <c r="Q51" s="59">
        <v>124</v>
      </c>
      <c r="R51" s="59">
        <v>99</v>
      </c>
      <c r="S51" s="59">
        <v>122</v>
      </c>
      <c r="T51" s="59">
        <v>119</v>
      </c>
      <c r="U51" s="59">
        <v>124</v>
      </c>
      <c r="V51" s="59">
        <v>132</v>
      </c>
      <c r="W51" s="59">
        <v>115</v>
      </c>
      <c r="X51" s="59">
        <v>148</v>
      </c>
      <c r="Y51" s="67">
        <v>149</v>
      </c>
      <c r="Z51" s="67">
        <v>130</v>
      </c>
      <c r="AA51" s="67">
        <v>135</v>
      </c>
      <c r="AB51" s="67">
        <v>141</v>
      </c>
      <c r="AC51" s="67">
        <v>133</v>
      </c>
      <c r="AD51" s="67">
        <v>148</v>
      </c>
      <c r="AE51" s="67">
        <v>149</v>
      </c>
      <c r="AF51" s="67">
        <v>139</v>
      </c>
      <c r="AG51" s="67" t="s">
        <v>31</v>
      </c>
    </row>
    <row r="52" spans="1:33" s="67" customFormat="1" ht="12" x14ac:dyDescent="0.2">
      <c r="A52" s="69" t="s">
        <v>30</v>
      </c>
      <c r="B52" s="165" t="s">
        <v>61</v>
      </c>
      <c r="C52" s="177">
        <v>39</v>
      </c>
      <c r="D52" s="181">
        <v>51</v>
      </c>
      <c r="E52" s="59">
        <v>57</v>
      </c>
      <c r="F52" s="59">
        <v>48</v>
      </c>
      <c r="G52" s="59">
        <v>55</v>
      </c>
      <c r="H52" s="59">
        <v>60</v>
      </c>
      <c r="I52" s="59">
        <v>65</v>
      </c>
      <c r="J52" s="59">
        <v>62</v>
      </c>
      <c r="K52" s="59">
        <v>66</v>
      </c>
      <c r="L52" s="59">
        <v>55</v>
      </c>
      <c r="M52" s="59">
        <v>63</v>
      </c>
      <c r="N52" s="59">
        <v>60</v>
      </c>
      <c r="O52" s="59">
        <v>78</v>
      </c>
      <c r="P52" s="59">
        <v>81</v>
      </c>
      <c r="Q52" s="59">
        <v>78</v>
      </c>
      <c r="R52" s="59">
        <v>69</v>
      </c>
      <c r="S52" s="59">
        <v>89</v>
      </c>
      <c r="T52" s="59">
        <v>60</v>
      </c>
      <c r="U52" s="59">
        <v>82</v>
      </c>
      <c r="V52" s="59">
        <v>81</v>
      </c>
      <c r="W52" s="59">
        <v>81</v>
      </c>
      <c r="X52" s="59">
        <v>88</v>
      </c>
      <c r="Y52" s="67">
        <v>73</v>
      </c>
      <c r="Z52" s="67">
        <v>87</v>
      </c>
      <c r="AA52" s="67">
        <v>105</v>
      </c>
      <c r="AB52" s="67">
        <v>94</v>
      </c>
      <c r="AC52" s="67">
        <v>102</v>
      </c>
      <c r="AD52" s="67">
        <v>92</v>
      </c>
      <c r="AE52" s="67">
        <v>90</v>
      </c>
      <c r="AF52" s="67">
        <v>93</v>
      </c>
      <c r="AG52" s="67" t="s">
        <v>30</v>
      </c>
    </row>
    <row r="53" spans="1:33" s="67" customFormat="1" ht="12" x14ac:dyDescent="0.2">
      <c r="A53" s="69" t="s">
        <v>10</v>
      </c>
      <c r="B53" s="165" t="s">
        <v>61</v>
      </c>
      <c r="C53" s="177">
        <v>61</v>
      </c>
      <c r="D53" s="181">
        <v>71</v>
      </c>
      <c r="E53" s="59">
        <v>88</v>
      </c>
      <c r="F53" s="59">
        <v>97</v>
      </c>
      <c r="G53" s="59">
        <v>88</v>
      </c>
      <c r="H53" s="59">
        <v>103</v>
      </c>
      <c r="I53" s="59">
        <v>112</v>
      </c>
      <c r="J53" s="59">
        <v>138</v>
      </c>
      <c r="K53" s="59">
        <v>107</v>
      </c>
      <c r="L53" s="59">
        <v>127</v>
      </c>
      <c r="M53" s="59">
        <v>152</v>
      </c>
      <c r="N53" s="59">
        <v>122</v>
      </c>
      <c r="O53" s="59">
        <v>143</v>
      </c>
      <c r="P53" s="59">
        <v>154</v>
      </c>
      <c r="Q53" s="59">
        <v>142</v>
      </c>
      <c r="R53" s="59">
        <v>153</v>
      </c>
      <c r="S53" s="59">
        <v>149</v>
      </c>
      <c r="T53" s="59">
        <v>162</v>
      </c>
      <c r="U53" s="59">
        <v>153</v>
      </c>
      <c r="V53" s="59">
        <v>165</v>
      </c>
      <c r="W53" s="59">
        <v>150</v>
      </c>
      <c r="X53" s="59">
        <v>178</v>
      </c>
      <c r="Y53" s="67">
        <v>151</v>
      </c>
      <c r="Z53" s="67">
        <v>197</v>
      </c>
      <c r="AA53" s="67">
        <v>188</v>
      </c>
      <c r="AB53" s="67">
        <v>185</v>
      </c>
      <c r="AC53" s="67">
        <v>212</v>
      </c>
      <c r="AD53" s="67">
        <v>198</v>
      </c>
      <c r="AE53" s="67">
        <v>188</v>
      </c>
      <c r="AF53" s="67">
        <v>208</v>
      </c>
      <c r="AG53" s="67" t="s">
        <v>10</v>
      </c>
    </row>
    <row r="54" spans="1:33" s="67" customFormat="1" ht="12" x14ac:dyDescent="0.2">
      <c r="A54" s="69" t="s">
        <v>9</v>
      </c>
      <c r="B54" s="165" t="s">
        <v>61</v>
      </c>
      <c r="C54" s="177">
        <v>102</v>
      </c>
      <c r="D54" s="181">
        <v>109</v>
      </c>
      <c r="E54" s="59">
        <v>131</v>
      </c>
      <c r="F54" s="59">
        <v>121</v>
      </c>
      <c r="G54" s="59">
        <v>124</v>
      </c>
      <c r="H54" s="59">
        <v>115</v>
      </c>
      <c r="I54" s="59">
        <v>119</v>
      </c>
      <c r="J54" s="59">
        <v>129</v>
      </c>
      <c r="K54" s="59">
        <v>143</v>
      </c>
      <c r="L54" s="59">
        <v>122</v>
      </c>
      <c r="M54" s="59">
        <v>135</v>
      </c>
      <c r="N54" s="59">
        <v>128</v>
      </c>
      <c r="O54" s="59">
        <v>114</v>
      </c>
      <c r="P54" s="59">
        <v>119</v>
      </c>
      <c r="Q54" s="59">
        <v>140</v>
      </c>
      <c r="R54" s="59">
        <v>135</v>
      </c>
      <c r="S54" s="59">
        <v>161</v>
      </c>
      <c r="T54" s="59">
        <v>134</v>
      </c>
      <c r="U54" s="59">
        <v>157</v>
      </c>
      <c r="V54" s="59">
        <v>139</v>
      </c>
      <c r="W54" s="59">
        <v>136</v>
      </c>
      <c r="X54" s="59">
        <v>146</v>
      </c>
      <c r="Y54" s="67">
        <v>169</v>
      </c>
      <c r="Z54" s="67">
        <v>139</v>
      </c>
      <c r="AA54" s="67">
        <v>152</v>
      </c>
      <c r="AB54" s="67">
        <v>184</v>
      </c>
      <c r="AC54" s="67">
        <v>156</v>
      </c>
      <c r="AD54" s="67">
        <v>155</v>
      </c>
      <c r="AE54" s="67">
        <v>134</v>
      </c>
      <c r="AF54" s="67">
        <v>156</v>
      </c>
      <c r="AG54" s="67" t="s">
        <v>9</v>
      </c>
    </row>
    <row r="55" spans="1:33" s="67" customFormat="1" ht="12" x14ac:dyDescent="0.2">
      <c r="A55" s="69" t="s">
        <v>8</v>
      </c>
      <c r="B55" s="165" t="s">
        <v>61</v>
      </c>
      <c r="C55" s="177">
        <v>9</v>
      </c>
      <c r="D55" s="181">
        <v>12</v>
      </c>
      <c r="E55" s="59">
        <v>15</v>
      </c>
      <c r="F55" s="59">
        <v>6</v>
      </c>
      <c r="G55" s="59">
        <v>22</v>
      </c>
      <c r="H55" s="59">
        <v>7</v>
      </c>
      <c r="I55" s="59">
        <v>17</v>
      </c>
      <c r="J55" s="59">
        <v>12</v>
      </c>
      <c r="K55" s="59">
        <v>11</v>
      </c>
      <c r="L55" s="59">
        <v>11</v>
      </c>
      <c r="M55" s="59">
        <v>15</v>
      </c>
      <c r="N55" s="59">
        <v>26</v>
      </c>
      <c r="O55" s="59">
        <v>20</v>
      </c>
      <c r="P55" s="59">
        <v>20</v>
      </c>
      <c r="Q55" s="59">
        <v>24</v>
      </c>
      <c r="R55" s="59">
        <v>24</v>
      </c>
      <c r="S55" s="59">
        <v>27</v>
      </c>
      <c r="T55" s="59">
        <v>20</v>
      </c>
      <c r="U55" s="59">
        <v>21</v>
      </c>
      <c r="V55" s="59">
        <v>26</v>
      </c>
      <c r="W55" s="59">
        <v>28</v>
      </c>
      <c r="X55" s="59">
        <v>25</v>
      </c>
      <c r="Y55" s="67">
        <v>31</v>
      </c>
      <c r="Z55" s="67">
        <v>27</v>
      </c>
      <c r="AA55" s="67">
        <v>35</v>
      </c>
      <c r="AB55" s="67">
        <v>46</v>
      </c>
      <c r="AC55" s="67">
        <v>39</v>
      </c>
      <c r="AD55" s="67">
        <v>45</v>
      </c>
      <c r="AE55" s="67">
        <v>35</v>
      </c>
      <c r="AF55" s="67">
        <v>34</v>
      </c>
      <c r="AG55" s="67" t="s">
        <v>8</v>
      </c>
    </row>
    <row r="56" spans="1:33" s="67" customFormat="1" ht="12" x14ac:dyDescent="0.2">
      <c r="A56" s="69" t="s">
        <v>6</v>
      </c>
      <c r="B56" s="165" t="s">
        <v>61</v>
      </c>
      <c r="C56" s="177">
        <v>49</v>
      </c>
      <c r="D56" s="181">
        <v>53</v>
      </c>
      <c r="E56" s="59">
        <v>36</v>
      </c>
      <c r="F56" s="59">
        <v>58</v>
      </c>
      <c r="G56" s="59">
        <v>56</v>
      </c>
      <c r="H56" s="59">
        <v>68</v>
      </c>
      <c r="I56" s="59">
        <v>76</v>
      </c>
      <c r="J56" s="59">
        <v>78</v>
      </c>
      <c r="K56" s="59">
        <v>81</v>
      </c>
      <c r="L56" s="59">
        <v>88</v>
      </c>
      <c r="M56" s="59">
        <v>93</v>
      </c>
      <c r="N56" s="59">
        <v>108</v>
      </c>
      <c r="O56" s="59">
        <v>94</v>
      </c>
      <c r="P56" s="59">
        <v>97</v>
      </c>
      <c r="Q56" s="59">
        <v>99</v>
      </c>
      <c r="R56" s="59">
        <v>91</v>
      </c>
      <c r="S56" s="59">
        <v>116</v>
      </c>
      <c r="T56" s="59">
        <v>106</v>
      </c>
      <c r="U56" s="59">
        <v>104</v>
      </c>
      <c r="V56" s="59">
        <v>110</v>
      </c>
      <c r="W56" s="59">
        <v>120</v>
      </c>
      <c r="X56" s="59">
        <v>117</v>
      </c>
      <c r="Y56" s="67">
        <v>120</v>
      </c>
      <c r="Z56" s="67">
        <v>136</v>
      </c>
      <c r="AA56" s="67">
        <v>135</v>
      </c>
      <c r="AB56" s="67">
        <v>150</v>
      </c>
      <c r="AC56" s="67">
        <v>153</v>
      </c>
      <c r="AD56" s="67">
        <v>130</v>
      </c>
      <c r="AE56" s="67">
        <v>147</v>
      </c>
      <c r="AF56" s="67">
        <v>157</v>
      </c>
      <c r="AG56" s="67" t="s">
        <v>6</v>
      </c>
    </row>
    <row r="57" spans="1:33" s="67" customFormat="1" ht="12" x14ac:dyDescent="0.2">
      <c r="A57" s="69" t="s">
        <v>5</v>
      </c>
      <c r="B57" s="165" t="s">
        <v>61</v>
      </c>
      <c r="C57" s="177">
        <v>12</v>
      </c>
      <c r="D57" s="181">
        <v>12</v>
      </c>
      <c r="E57" s="59">
        <v>12</v>
      </c>
      <c r="F57" s="59">
        <v>9</v>
      </c>
      <c r="G57" s="59">
        <v>6</v>
      </c>
      <c r="H57" s="59">
        <v>15</v>
      </c>
      <c r="I57" s="59">
        <v>12</v>
      </c>
      <c r="J57" s="59">
        <v>13</v>
      </c>
      <c r="K57" s="59">
        <v>16</v>
      </c>
      <c r="L57" s="59">
        <v>21</v>
      </c>
      <c r="M57" s="59">
        <v>18</v>
      </c>
      <c r="N57" s="59">
        <v>15</v>
      </c>
      <c r="O57" s="59">
        <v>18</v>
      </c>
      <c r="P57" s="59">
        <v>12</v>
      </c>
      <c r="Q57" s="59">
        <v>10</v>
      </c>
      <c r="R57" s="59">
        <v>10</v>
      </c>
      <c r="S57" s="59">
        <v>9</v>
      </c>
      <c r="T57" s="59">
        <v>18</v>
      </c>
      <c r="U57" s="59">
        <v>23</v>
      </c>
      <c r="V57" s="59">
        <v>13</v>
      </c>
      <c r="W57" s="59">
        <v>18</v>
      </c>
      <c r="X57" s="59">
        <v>19</v>
      </c>
      <c r="Y57" s="67">
        <v>18</v>
      </c>
      <c r="Z57" s="67">
        <v>20</v>
      </c>
      <c r="AA57" s="67">
        <v>26</v>
      </c>
      <c r="AB57" s="67">
        <v>23</v>
      </c>
      <c r="AC57" s="67">
        <v>27</v>
      </c>
      <c r="AD57" s="67">
        <v>30</v>
      </c>
      <c r="AE57" s="67">
        <v>23</v>
      </c>
      <c r="AF57" s="67">
        <v>35</v>
      </c>
      <c r="AG57" s="67" t="s">
        <v>5</v>
      </c>
    </row>
    <row r="58" spans="1:33" s="67" customFormat="1" ht="12" x14ac:dyDescent="0.2">
      <c r="A58" s="69" t="s">
        <v>4</v>
      </c>
      <c r="B58" s="165" t="s">
        <v>61</v>
      </c>
      <c r="C58" s="177" t="s">
        <v>186</v>
      </c>
      <c r="D58" s="181">
        <v>5</v>
      </c>
      <c r="E58" s="59">
        <v>6</v>
      </c>
      <c r="F58" s="59">
        <v>5</v>
      </c>
      <c r="G58" s="59">
        <v>8</v>
      </c>
      <c r="H58" s="59">
        <v>6</v>
      </c>
      <c r="I58" s="59">
        <v>13</v>
      </c>
      <c r="J58" s="59">
        <v>9</v>
      </c>
      <c r="K58" s="59">
        <v>8</v>
      </c>
      <c r="L58" s="59">
        <v>11</v>
      </c>
      <c r="M58" s="59">
        <v>12</v>
      </c>
      <c r="N58" s="59">
        <v>9</v>
      </c>
      <c r="O58" s="59">
        <v>12</v>
      </c>
      <c r="P58" s="59">
        <v>9</v>
      </c>
      <c r="Q58" s="59">
        <v>11</v>
      </c>
      <c r="R58" s="59">
        <v>8</v>
      </c>
      <c r="S58" s="59">
        <v>20</v>
      </c>
      <c r="T58" s="59">
        <v>14</v>
      </c>
      <c r="U58" s="59">
        <v>20</v>
      </c>
      <c r="V58" s="59">
        <v>12</v>
      </c>
      <c r="W58" s="59">
        <v>14</v>
      </c>
      <c r="X58" s="59">
        <v>15</v>
      </c>
      <c r="Y58" s="67">
        <v>11</v>
      </c>
      <c r="Z58" s="67">
        <v>21</v>
      </c>
      <c r="AA58" s="67">
        <v>19</v>
      </c>
      <c r="AB58" s="67">
        <v>22</v>
      </c>
      <c r="AC58" s="67">
        <v>22</v>
      </c>
      <c r="AD58" s="67">
        <v>17</v>
      </c>
      <c r="AE58" s="67">
        <v>28</v>
      </c>
      <c r="AF58" s="67">
        <v>18</v>
      </c>
      <c r="AG58" s="67" t="s">
        <v>4</v>
      </c>
    </row>
    <row r="59" spans="1:33" s="67" customFormat="1" ht="12" x14ac:dyDescent="0.2">
      <c r="A59" s="69" t="s">
        <v>3</v>
      </c>
      <c r="B59" s="165" t="s">
        <v>61</v>
      </c>
      <c r="C59" s="177">
        <v>2</v>
      </c>
      <c r="D59" s="181">
        <v>1</v>
      </c>
      <c r="E59" s="59">
        <v>2</v>
      </c>
      <c r="F59" s="59">
        <v>3</v>
      </c>
      <c r="G59" s="59">
        <v>4</v>
      </c>
      <c r="H59" s="59">
        <v>2</v>
      </c>
      <c r="I59" s="59">
        <v>0</v>
      </c>
      <c r="J59" s="59">
        <v>3</v>
      </c>
      <c r="K59" s="59">
        <v>5</v>
      </c>
      <c r="L59" s="59">
        <v>6</v>
      </c>
      <c r="M59" s="59">
        <v>0</v>
      </c>
      <c r="N59" s="59">
        <v>2</v>
      </c>
      <c r="O59" s="59">
        <v>1</v>
      </c>
      <c r="P59" s="59">
        <v>1</v>
      </c>
      <c r="Q59" s="59">
        <v>0</v>
      </c>
      <c r="R59" s="59">
        <v>0</v>
      </c>
      <c r="S59" s="59">
        <v>2</v>
      </c>
      <c r="T59" s="59">
        <v>2</v>
      </c>
      <c r="U59" s="59">
        <v>1</v>
      </c>
      <c r="V59" s="59">
        <v>3</v>
      </c>
      <c r="W59" s="59">
        <v>4</v>
      </c>
      <c r="X59" s="59">
        <v>5</v>
      </c>
      <c r="Y59" s="67">
        <v>1</v>
      </c>
      <c r="Z59" s="67">
        <v>2</v>
      </c>
      <c r="AA59" s="67">
        <v>3</v>
      </c>
      <c r="AB59" s="67">
        <v>6</v>
      </c>
      <c r="AC59" s="67">
        <v>4</v>
      </c>
      <c r="AD59" s="67">
        <v>3</v>
      </c>
      <c r="AE59" s="67">
        <v>4</v>
      </c>
      <c r="AF59" s="67">
        <v>1</v>
      </c>
      <c r="AG59" s="67" t="s">
        <v>3</v>
      </c>
    </row>
    <row r="60" spans="1:33" s="67" customFormat="1" ht="12" x14ac:dyDescent="0.2">
      <c r="A60" s="69" t="s">
        <v>7</v>
      </c>
      <c r="B60" s="165" t="s">
        <v>61</v>
      </c>
      <c r="C60" s="177">
        <v>34</v>
      </c>
      <c r="D60" s="181">
        <v>43</v>
      </c>
      <c r="E60" s="59">
        <v>43</v>
      </c>
      <c r="F60" s="59">
        <v>49</v>
      </c>
      <c r="G60" s="59">
        <v>65</v>
      </c>
      <c r="H60" s="59">
        <v>64</v>
      </c>
      <c r="I60" s="59">
        <v>60</v>
      </c>
      <c r="J60" s="59">
        <v>70</v>
      </c>
      <c r="K60" s="59">
        <v>98</v>
      </c>
      <c r="L60" s="59">
        <v>91</v>
      </c>
      <c r="M60" s="59">
        <v>94</v>
      </c>
      <c r="N60" s="59">
        <v>95</v>
      </c>
      <c r="O60" s="59">
        <v>101</v>
      </c>
      <c r="P60" s="59">
        <v>88</v>
      </c>
      <c r="Q60" s="59">
        <v>101</v>
      </c>
      <c r="R60" s="59">
        <v>103</v>
      </c>
      <c r="S60" s="59">
        <v>99</v>
      </c>
      <c r="T60" s="59">
        <v>113</v>
      </c>
      <c r="U60" s="59">
        <v>105</v>
      </c>
      <c r="V60" s="59">
        <v>116</v>
      </c>
      <c r="W60" s="59">
        <v>96</v>
      </c>
      <c r="X60" s="59">
        <v>119</v>
      </c>
      <c r="Y60" s="67">
        <v>113</v>
      </c>
      <c r="Z60" s="67">
        <v>139</v>
      </c>
      <c r="AA60" s="67">
        <v>125</v>
      </c>
      <c r="AB60" s="67">
        <v>140</v>
      </c>
      <c r="AC60" s="67">
        <v>154</v>
      </c>
      <c r="AD60" s="67">
        <v>145</v>
      </c>
      <c r="AE60" s="67">
        <v>153</v>
      </c>
      <c r="AF60" s="67">
        <v>145</v>
      </c>
      <c r="AG60" s="67" t="s">
        <v>7</v>
      </c>
    </row>
    <row r="61" spans="1:33" s="67" customFormat="1" ht="12" x14ac:dyDescent="0.2">
      <c r="A61" s="69" t="s">
        <v>51</v>
      </c>
      <c r="B61" s="165"/>
      <c r="C61" s="176">
        <f>SUM(C31:C60)</f>
        <v>4457</v>
      </c>
      <c r="D61" s="176">
        <f t="shared" ref="D61:W61" si="5">SUM(D31:D60)</f>
        <v>4901</v>
      </c>
      <c r="E61" s="176">
        <f t="shared" si="5"/>
        <v>5238</v>
      </c>
      <c r="F61" s="176">
        <f t="shared" si="5"/>
        <v>5514</v>
      </c>
      <c r="G61" s="176">
        <f t="shared" si="5"/>
        <v>5732</v>
      </c>
      <c r="H61" s="176">
        <f t="shared" si="5"/>
        <v>5869</v>
      </c>
      <c r="I61" s="176">
        <f t="shared" si="5"/>
        <v>6070</v>
      </c>
      <c r="J61" s="176">
        <f t="shared" si="5"/>
        <v>6465</v>
      </c>
      <c r="K61" s="176">
        <f t="shared" si="5"/>
        <v>6659</v>
      </c>
      <c r="L61" s="176">
        <f t="shared" si="5"/>
        <v>7030</v>
      </c>
      <c r="M61" s="176">
        <f t="shared" si="5"/>
        <v>7140</v>
      </c>
      <c r="N61" s="176">
        <f t="shared" si="5"/>
        <v>7122</v>
      </c>
      <c r="O61" s="176">
        <f t="shared" si="5"/>
        <v>7424</v>
      </c>
      <c r="P61" s="176">
        <f t="shared" si="5"/>
        <v>7460</v>
      </c>
      <c r="Q61" s="176">
        <f t="shared" si="5"/>
        <v>7587</v>
      </c>
      <c r="R61" s="176">
        <f t="shared" si="5"/>
        <v>7516</v>
      </c>
      <c r="S61" s="176">
        <f t="shared" si="5"/>
        <v>7866</v>
      </c>
      <c r="T61" s="176">
        <f t="shared" si="5"/>
        <v>7689</v>
      </c>
      <c r="U61" s="176">
        <f t="shared" si="5"/>
        <v>7930</v>
      </c>
      <c r="V61" s="176">
        <f t="shared" si="5"/>
        <v>7835</v>
      </c>
      <c r="W61" s="176">
        <f t="shared" si="5"/>
        <v>8153</v>
      </c>
      <c r="X61" s="176">
        <f t="shared" ref="X61" si="6">SUM(X31:X60)</f>
        <v>8561</v>
      </c>
      <c r="Y61" s="176">
        <f t="shared" ref="Y61" si="7">SUM(Y31:Y60)</f>
        <v>8943</v>
      </c>
      <c r="Z61" s="176">
        <f t="shared" ref="Z61" si="8">SUM(Z31:Z60)</f>
        <v>9345</v>
      </c>
      <c r="AA61" s="176">
        <f t="shared" ref="AA61" si="9">SUM(AA31:AA60)</f>
        <v>9566</v>
      </c>
      <c r="AB61" s="176">
        <f t="shared" ref="AB61" si="10">SUM(AB31:AB60)</f>
        <v>9563</v>
      </c>
      <c r="AC61" s="176">
        <f t="shared" ref="AC61" si="11">SUM(AC31:AC60)</f>
        <v>9886</v>
      </c>
      <c r="AD61" s="176">
        <f t="shared" ref="AD61" si="12">SUM(AD31:AD60)</f>
        <v>9789</v>
      </c>
      <c r="AE61" s="176">
        <f t="shared" ref="AE61" si="13">SUM(AE31:AE60)</f>
        <v>10131</v>
      </c>
      <c r="AF61" s="176">
        <f t="shared" ref="AF61" si="14">SUM(AF31:AF60)</f>
        <v>9879</v>
      </c>
      <c r="AG61" s="67" t="s">
        <v>51</v>
      </c>
    </row>
    <row r="62" spans="1:33" s="67" customFormat="1" ht="12" x14ac:dyDescent="0.15">
      <c r="A62" s="67" t="s">
        <v>84</v>
      </c>
      <c r="B62" s="165" t="s">
        <v>85</v>
      </c>
      <c r="C62" s="178" t="s">
        <v>185</v>
      </c>
      <c r="D62" s="181" t="s">
        <v>179</v>
      </c>
      <c r="E62" s="59" t="s">
        <v>181</v>
      </c>
      <c r="F62" s="59" t="s">
        <v>178</v>
      </c>
      <c r="G62" s="59" t="s">
        <v>169</v>
      </c>
      <c r="H62" s="59" t="s">
        <v>164</v>
      </c>
      <c r="I62" s="59" t="s">
        <v>170</v>
      </c>
      <c r="J62" s="59" t="s">
        <v>151</v>
      </c>
      <c r="K62" s="59" t="s">
        <v>153</v>
      </c>
      <c r="L62" s="59" t="s">
        <v>83</v>
      </c>
      <c r="M62" s="59" t="s">
        <v>82</v>
      </c>
      <c r="N62" s="59" t="s">
        <v>81</v>
      </c>
      <c r="O62" s="59" t="s">
        <v>80</v>
      </c>
      <c r="P62" s="59" t="s">
        <v>79</v>
      </c>
      <c r="Q62" s="59" t="s">
        <v>78</v>
      </c>
      <c r="R62" s="59" t="s">
        <v>77</v>
      </c>
      <c r="S62" s="59" t="s">
        <v>76</v>
      </c>
      <c r="T62" s="59" t="s">
        <v>75</v>
      </c>
      <c r="U62" s="59" t="s">
        <v>74</v>
      </c>
      <c r="V62" s="59" t="s">
        <v>73</v>
      </c>
      <c r="W62" s="59" t="s">
        <v>72</v>
      </c>
      <c r="X62" s="59" t="s">
        <v>71</v>
      </c>
      <c r="Y62" s="67" t="s">
        <v>70</v>
      </c>
      <c r="Z62" s="67" t="s">
        <v>69</v>
      </c>
      <c r="AA62" s="67" t="s">
        <v>68</v>
      </c>
      <c r="AG62" s="67" t="s">
        <v>84</v>
      </c>
    </row>
    <row r="63" spans="1:33" s="67" customFormat="1" ht="12" x14ac:dyDescent="0.2">
      <c r="A63" s="69" t="s">
        <v>26</v>
      </c>
      <c r="B63" s="165" t="s">
        <v>60</v>
      </c>
      <c r="C63" s="176">
        <v>5222</v>
      </c>
      <c r="D63" s="180">
        <v>5238</v>
      </c>
      <c r="E63" s="72">
        <v>5119</v>
      </c>
      <c r="F63" s="72">
        <v>4596</v>
      </c>
      <c r="G63" s="72">
        <v>4328</v>
      </c>
      <c r="H63" s="72">
        <v>4486</v>
      </c>
      <c r="I63" s="72">
        <v>4547</v>
      </c>
      <c r="J63" s="72">
        <v>4449</v>
      </c>
      <c r="K63" s="72">
        <v>4350</v>
      </c>
      <c r="L63" s="72">
        <v>4285</v>
      </c>
      <c r="M63" s="72">
        <v>4330</v>
      </c>
      <c r="N63" s="72">
        <v>4332</v>
      </c>
      <c r="O63" s="72">
        <v>4303</v>
      </c>
      <c r="P63" s="72">
        <v>4199</v>
      </c>
      <c r="Q63" s="72">
        <v>3941</v>
      </c>
      <c r="R63" s="72">
        <v>3978</v>
      </c>
      <c r="S63" s="72">
        <v>3793</v>
      </c>
      <c r="T63" s="72">
        <v>3791</v>
      </c>
      <c r="U63" s="72">
        <v>3689</v>
      </c>
      <c r="V63" s="72">
        <v>3678</v>
      </c>
      <c r="W63" s="72">
        <v>3479</v>
      </c>
      <c r="X63" s="72">
        <v>3443</v>
      </c>
      <c r="Y63" s="159">
        <v>3320</v>
      </c>
      <c r="Z63" s="159">
        <v>3409</v>
      </c>
      <c r="AA63" s="67">
        <v>3362</v>
      </c>
      <c r="AB63" s="67">
        <v>3375</v>
      </c>
      <c r="AC63" s="67">
        <v>3224</v>
      </c>
      <c r="AD63" s="67">
        <v>3155</v>
      </c>
      <c r="AE63" s="67">
        <v>3130</v>
      </c>
      <c r="AF63" s="67">
        <v>3231</v>
      </c>
      <c r="AG63" s="67" t="s">
        <v>26</v>
      </c>
    </row>
    <row r="64" spans="1:33" s="67" customFormat="1" ht="12" x14ac:dyDescent="0.2">
      <c r="A64" s="69" t="s">
        <v>25</v>
      </c>
      <c r="B64" s="165" t="s">
        <v>60</v>
      </c>
      <c r="C64" s="177">
        <v>812</v>
      </c>
      <c r="D64" s="181">
        <v>817</v>
      </c>
      <c r="E64" s="59">
        <v>840</v>
      </c>
      <c r="F64" s="59">
        <v>740</v>
      </c>
      <c r="G64" s="59">
        <v>743</v>
      </c>
      <c r="H64" s="59">
        <v>773</v>
      </c>
      <c r="I64" s="59">
        <v>806</v>
      </c>
      <c r="J64" s="59">
        <v>754</v>
      </c>
      <c r="K64" s="59">
        <v>717</v>
      </c>
      <c r="L64" s="59">
        <v>751</v>
      </c>
      <c r="M64" s="59">
        <v>817</v>
      </c>
      <c r="N64" s="59">
        <v>711</v>
      </c>
      <c r="O64" s="59">
        <v>727</v>
      </c>
      <c r="P64" s="59">
        <v>754</v>
      </c>
      <c r="Q64" s="59">
        <v>717</v>
      </c>
      <c r="R64" s="59">
        <v>721</v>
      </c>
      <c r="S64" s="59">
        <v>693</v>
      </c>
      <c r="T64" s="59">
        <v>708</v>
      </c>
      <c r="U64" s="59">
        <v>741</v>
      </c>
      <c r="V64" s="59">
        <v>695</v>
      </c>
      <c r="W64" s="59">
        <v>656</v>
      </c>
      <c r="X64" s="59">
        <v>654</v>
      </c>
      <c r="Y64" s="67">
        <v>634</v>
      </c>
      <c r="Z64" s="67">
        <v>640</v>
      </c>
      <c r="AA64" s="67">
        <v>662</v>
      </c>
      <c r="AB64" s="67">
        <v>701</v>
      </c>
      <c r="AC64" s="67">
        <v>626</v>
      </c>
      <c r="AD64" s="67">
        <v>606</v>
      </c>
      <c r="AE64" s="67">
        <v>622</v>
      </c>
      <c r="AF64" s="67">
        <v>677</v>
      </c>
      <c r="AG64" s="67" t="s">
        <v>25</v>
      </c>
    </row>
    <row r="65" spans="1:33" s="67" customFormat="1" ht="12" x14ac:dyDescent="0.2">
      <c r="A65" s="69" t="s">
        <v>24</v>
      </c>
      <c r="B65" s="165" t="s">
        <v>60</v>
      </c>
      <c r="C65" s="177">
        <v>817</v>
      </c>
      <c r="D65" s="181">
        <v>915</v>
      </c>
      <c r="E65" s="59">
        <v>894</v>
      </c>
      <c r="F65" s="59">
        <v>832</v>
      </c>
      <c r="G65" s="59">
        <v>728</v>
      </c>
      <c r="H65" s="59">
        <v>763</v>
      </c>
      <c r="I65" s="59">
        <v>760</v>
      </c>
      <c r="J65" s="59">
        <v>718</v>
      </c>
      <c r="K65" s="59">
        <v>751</v>
      </c>
      <c r="L65" s="59">
        <v>736</v>
      </c>
      <c r="M65" s="59">
        <v>693</v>
      </c>
      <c r="N65" s="59">
        <v>720</v>
      </c>
      <c r="O65" s="59">
        <v>710</v>
      </c>
      <c r="P65" s="59">
        <v>632</v>
      </c>
      <c r="Q65" s="59">
        <v>732</v>
      </c>
      <c r="R65" s="59">
        <v>630</v>
      </c>
      <c r="S65" s="59">
        <v>680</v>
      </c>
      <c r="T65" s="59">
        <v>627</v>
      </c>
      <c r="U65" s="59">
        <v>559</v>
      </c>
      <c r="V65" s="59">
        <v>658</v>
      </c>
      <c r="W65" s="59">
        <v>589</v>
      </c>
      <c r="X65" s="59">
        <v>578</v>
      </c>
      <c r="Y65" s="67">
        <v>537</v>
      </c>
      <c r="Z65" s="67">
        <v>523</v>
      </c>
      <c r="AA65" s="67">
        <v>532</v>
      </c>
      <c r="AB65" s="67">
        <v>563</v>
      </c>
      <c r="AC65" s="67">
        <v>511</v>
      </c>
      <c r="AD65" s="67">
        <v>509</v>
      </c>
      <c r="AE65" s="67">
        <v>516</v>
      </c>
      <c r="AF65" s="67">
        <v>540</v>
      </c>
      <c r="AG65" s="67" t="s">
        <v>24</v>
      </c>
    </row>
    <row r="66" spans="1:33" s="67" customFormat="1" ht="12" x14ac:dyDescent="0.2">
      <c r="A66" s="69" t="s">
        <v>23</v>
      </c>
      <c r="B66" s="165" t="s">
        <v>60</v>
      </c>
      <c r="C66" s="177">
        <v>441</v>
      </c>
      <c r="D66" s="181">
        <v>402</v>
      </c>
      <c r="E66" s="59">
        <v>420</v>
      </c>
      <c r="F66" s="59">
        <v>366</v>
      </c>
      <c r="G66" s="59">
        <v>354</v>
      </c>
      <c r="H66" s="59">
        <v>374</v>
      </c>
      <c r="I66" s="59">
        <v>392</v>
      </c>
      <c r="J66" s="59">
        <v>440</v>
      </c>
      <c r="K66" s="59">
        <v>420</v>
      </c>
      <c r="L66" s="59">
        <v>399</v>
      </c>
      <c r="M66" s="59">
        <v>335</v>
      </c>
      <c r="N66" s="59">
        <v>435</v>
      </c>
      <c r="O66" s="59">
        <v>352</v>
      </c>
      <c r="P66" s="59">
        <v>375</v>
      </c>
      <c r="Q66" s="59">
        <v>394</v>
      </c>
      <c r="R66" s="59">
        <v>360</v>
      </c>
      <c r="S66" s="59">
        <v>357</v>
      </c>
      <c r="T66" s="59">
        <v>337</v>
      </c>
      <c r="U66" s="59">
        <v>366</v>
      </c>
      <c r="V66" s="59">
        <v>345</v>
      </c>
      <c r="W66" s="59">
        <v>313</v>
      </c>
      <c r="X66" s="59">
        <v>351</v>
      </c>
      <c r="Y66" s="67">
        <v>321</v>
      </c>
      <c r="Z66" s="67">
        <v>325</v>
      </c>
      <c r="AA66" s="67">
        <v>326</v>
      </c>
      <c r="AB66" s="67">
        <v>332</v>
      </c>
      <c r="AC66" s="67">
        <v>327</v>
      </c>
      <c r="AD66" s="67">
        <v>349</v>
      </c>
      <c r="AE66" s="67">
        <v>309</v>
      </c>
      <c r="AF66" s="67">
        <v>309</v>
      </c>
      <c r="AG66" s="67" t="s">
        <v>23</v>
      </c>
    </row>
    <row r="67" spans="1:33" s="67" customFormat="1" ht="12" x14ac:dyDescent="0.2">
      <c r="A67" s="69" t="s">
        <v>22</v>
      </c>
      <c r="B67" s="165" t="s">
        <v>60</v>
      </c>
      <c r="C67" s="177">
        <v>354</v>
      </c>
      <c r="D67" s="181">
        <v>351</v>
      </c>
      <c r="E67" s="59">
        <v>318</v>
      </c>
      <c r="F67" s="59">
        <v>337</v>
      </c>
      <c r="G67" s="59">
        <v>331</v>
      </c>
      <c r="H67" s="59">
        <v>299</v>
      </c>
      <c r="I67" s="59">
        <v>315</v>
      </c>
      <c r="J67" s="59">
        <v>311</v>
      </c>
      <c r="K67" s="59">
        <v>306</v>
      </c>
      <c r="L67" s="59">
        <v>294</v>
      </c>
      <c r="M67" s="59">
        <v>360</v>
      </c>
      <c r="N67" s="59">
        <v>378</v>
      </c>
      <c r="O67" s="59">
        <v>331</v>
      </c>
      <c r="P67" s="59">
        <v>321</v>
      </c>
      <c r="Q67" s="59">
        <v>353</v>
      </c>
      <c r="R67" s="59">
        <v>320</v>
      </c>
      <c r="S67" s="59">
        <v>307</v>
      </c>
      <c r="T67" s="59">
        <v>302</v>
      </c>
      <c r="U67" s="59">
        <v>313</v>
      </c>
      <c r="V67" s="59">
        <v>296</v>
      </c>
      <c r="W67" s="59">
        <v>272</v>
      </c>
      <c r="X67" s="59">
        <v>296</v>
      </c>
      <c r="Y67" s="67">
        <v>287</v>
      </c>
      <c r="Z67" s="67">
        <v>286</v>
      </c>
      <c r="AA67" s="67">
        <v>316</v>
      </c>
      <c r="AB67" s="67">
        <v>264</v>
      </c>
      <c r="AC67" s="67">
        <v>299</v>
      </c>
      <c r="AD67" s="67">
        <v>321</v>
      </c>
      <c r="AE67" s="67">
        <v>303</v>
      </c>
      <c r="AF67" s="67">
        <v>295</v>
      </c>
      <c r="AG67" s="67" t="s">
        <v>22</v>
      </c>
    </row>
    <row r="68" spans="1:33" s="67" customFormat="1" ht="12" x14ac:dyDescent="0.2">
      <c r="A68" s="69" t="s">
        <v>21</v>
      </c>
      <c r="B68" s="165" t="s">
        <v>60</v>
      </c>
      <c r="C68" s="176">
        <v>1175</v>
      </c>
      <c r="D68" s="180">
        <v>1165</v>
      </c>
      <c r="E68" s="59">
        <v>1139</v>
      </c>
      <c r="F68" s="72">
        <v>1024</v>
      </c>
      <c r="G68" s="72">
        <v>1044</v>
      </c>
      <c r="H68" s="72">
        <v>1013</v>
      </c>
      <c r="I68" s="72">
        <v>1087</v>
      </c>
      <c r="J68" s="59">
        <v>1027</v>
      </c>
      <c r="K68" s="59">
        <v>980</v>
      </c>
      <c r="L68" s="59">
        <v>1058</v>
      </c>
      <c r="M68" s="59">
        <v>1032</v>
      </c>
      <c r="N68" s="59">
        <v>1009</v>
      </c>
      <c r="O68" s="59">
        <v>1026</v>
      </c>
      <c r="P68" s="59">
        <v>981</v>
      </c>
      <c r="Q68" s="59">
        <v>993</v>
      </c>
      <c r="R68" s="59">
        <v>955</v>
      </c>
      <c r="S68" s="59">
        <v>995</v>
      </c>
      <c r="T68" s="59">
        <v>899</v>
      </c>
      <c r="U68" s="59">
        <v>936</v>
      </c>
      <c r="V68" s="59">
        <v>943</v>
      </c>
      <c r="W68" s="59">
        <v>869</v>
      </c>
      <c r="X68" s="59">
        <v>893</v>
      </c>
      <c r="Y68" s="67">
        <v>840</v>
      </c>
      <c r="Z68" s="67">
        <v>854</v>
      </c>
      <c r="AA68" s="67">
        <v>826</v>
      </c>
      <c r="AB68" s="67">
        <v>779</v>
      </c>
      <c r="AC68" s="67">
        <v>851</v>
      </c>
      <c r="AD68" s="67">
        <v>774</v>
      </c>
      <c r="AE68" s="67">
        <v>802</v>
      </c>
      <c r="AF68" s="67">
        <v>835</v>
      </c>
      <c r="AG68" s="67" t="s">
        <v>21</v>
      </c>
    </row>
    <row r="69" spans="1:33" s="67" customFormat="1" ht="12" x14ac:dyDescent="0.2">
      <c r="A69" s="69" t="s">
        <v>20</v>
      </c>
      <c r="B69" s="165" t="s">
        <v>60</v>
      </c>
      <c r="C69" s="177">
        <v>507</v>
      </c>
      <c r="D69" s="181">
        <v>498</v>
      </c>
      <c r="E69" s="59">
        <v>466</v>
      </c>
      <c r="F69" s="59">
        <v>437</v>
      </c>
      <c r="G69" s="59">
        <v>422</v>
      </c>
      <c r="H69" s="59">
        <v>442</v>
      </c>
      <c r="I69" s="59">
        <v>475</v>
      </c>
      <c r="J69" s="59">
        <v>472</v>
      </c>
      <c r="K69" s="59">
        <v>465</v>
      </c>
      <c r="L69" s="59">
        <v>450</v>
      </c>
      <c r="M69" s="59">
        <v>488</v>
      </c>
      <c r="N69" s="59">
        <v>485</v>
      </c>
      <c r="O69" s="59">
        <v>423</v>
      </c>
      <c r="P69" s="59">
        <v>465</v>
      </c>
      <c r="Q69" s="59">
        <v>435</v>
      </c>
      <c r="R69" s="59">
        <v>466</v>
      </c>
      <c r="S69" s="59">
        <v>444</v>
      </c>
      <c r="T69" s="59">
        <v>439</v>
      </c>
      <c r="U69" s="59">
        <v>411</v>
      </c>
      <c r="V69" s="59">
        <v>392</v>
      </c>
      <c r="W69" s="59">
        <v>387</v>
      </c>
      <c r="X69" s="59">
        <v>372</v>
      </c>
      <c r="Y69" s="67">
        <v>425</v>
      </c>
      <c r="Z69" s="67">
        <v>426</v>
      </c>
      <c r="AA69" s="67">
        <v>378</v>
      </c>
      <c r="AB69" s="67">
        <v>383</v>
      </c>
      <c r="AC69" s="67">
        <v>399</v>
      </c>
      <c r="AD69" s="67">
        <v>362</v>
      </c>
      <c r="AE69" s="67">
        <v>390</v>
      </c>
      <c r="AF69" s="67">
        <v>413</v>
      </c>
      <c r="AG69" s="67" t="s">
        <v>20</v>
      </c>
    </row>
    <row r="70" spans="1:33" s="67" customFormat="1" ht="12" x14ac:dyDescent="0.2">
      <c r="A70" s="69" t="s">
        <v>35</v>
      </c>
      <c r="B70" s="165" t="s">
        <v>60</v>
      </c>
      <c r="C70" s="177">
        <v>910</v>
      </c>
      <c r="D70" s="181">
        <v>884</v>
      </c>
      <c r="E70" s="59">
        <v>918</v>
      </c>
      <c r="F70" s="59">
        <v>762</v>
      </c>
      <c r="G70" s="59">
        <v>782</v>
      </c>
      <c r="H70" s="59">
        <v>830</v>
      </c>
      <c r="I70" s="59">
        <v>872</v>
      </c>
      <c r="J70" s="59">
        <v>843</v>
      </c>
      <c r="K70" s="59">
        <v>834</v>
      </c>
      <c r="L70" s="59">
        <v>766</v>
      </c>
      <c r="M70" s="59">
        <v>795</v>
      </c>
      <c r="N70" s="59">
        <v>831</v>
      </c>
      <c r="O70" s="59">
        <v>780</v>
      </c>
      <c r="P70" s="59">
        <v>764</v>
      </c>
      <c r="Q70" s="59">
        <v>780</v>
      </c>
      <c r="R70" s="59">
        <v>737</v>
      </c>
      <c r="S70" s="59">
        <v>805</v>
      </c>
      <c r="T70" s="59">
        <v>750</v>
      </c>
      <c r="U70" s="59">
        <v>657</v>
      </c>
      <c r="V70" s="59">
        <v>680</v>
      </c>
      <c r="W70" s="59">
        <v>727</v>
      </c>
      <c r="X70" s="59">
        <v>656</v>
      </c>
      <c r="Y70" s="67">
        <v>651</v>
      </c>
      <c r="Z70" s="67">
        <v>658</v>
      </c>
      <c r="AA70" s="67">
        <v>691</v>
      </c>
      <c r="AB70" s="67">
        <v>635</v>
      </c>
      <c r="AC70" s="67">
        <v>650</v>
      </c>
      <c r="AD70" s="67">
        <v>632</v>
      </c>
      <c r="AE70" s="67">
        <v>588</v>
      </c>
      <c r="AF70" s="67">
        <v>633</v>
      </c>
      <c r="AG70" s="67" t="s">
        <v>35</v>
      </c>
    </row>
    <row r="71" spans="1:33" s="67" customFormat="1" ht="12" x14ac:dyDescent="0.2">
      <c r="A71" s="69" t="s">
        <v>34</v>
      </c>
      <c r="B71" s="165" t="s">
        <v>60</v>
      </c>
      <c r="C71" s="177">
        <v>564</v>
      </c>
      <c r="D71" s="181">
        <v>570</v>
      </c>
      <c r="E71" s="59">
        <v>542</v>
      </c>
      <c r="F71" s="59">
        <v>460</v>
      </c>
      <c r="G71" s="59">
        <v>423</v>
      </c>
      <c r="H71" s="59">
        <v>441</v>
      </c>
      <c r="I71" s="59">
        <v>446</v>
      </c>
      <c r="J71" s="59">
        <v>427</v>
      </c>
      <c r="K71" s="59">
        <v>361</v>
      </c>
      <c r="L71" s="59">
        <v>373</v>
      </c>
      <c r="M71" s="59">
        <v>373</v>
      </c>
      <c r="N71" s="59">
        <v>399</v>
      </c>
      <c r="O71" s="59">
        <v>381</v>
      </c>
      <c r="P71" s="59">
        <v>374</v>
      </c>
      <c r="Q71" s="59">
        <v>371</v>
      </c>
      <c r="R71" s="59">
        <v>323</v>
      </c>
      <c r="S71" s="59">
        <v>371</v>
      </c>
      <c r="T71" s="59">
        <v>305</v>
      </c>
      <c r="U71" s="59">
        <v>320</v>
      </c>
      <c r="V71" s="59">
        <v>345</v>
      </c>
      <c r="W71" s="59">
        <v>295</v>
      </c>
      <c r="X71" s="59">
        <v>283</v>
      </c>
      <c r="Y71" s="67">
        <v>253</v>
      </c>
      <c r="Z71" s="67">
        <v>273</v>
      </c>
      <c r="AA71" s="67">
        <v>248</v>
      </c>
      <c r="AB71" s="67">
        <v>277</v>
      </c>
      <c r="AC71" s="67">
        <v>258</v>
      </c>
      <c r="AD71" s="67">
        <v>266</v>
      </c>
      <c r="AE71" s="67">
        <v>244</v>
      </c>
      <c r="AF71" s="67">
        <v>222</v>
      </c>
      <c r="AG71" s="67" t="s">
        <v>34</v>
      </c>
    </row>
    <row r="72" spans="1:33" s="67" customFormat="1" ht="12" x14ac:dyDescent="0.2">
      <c r="A72" s="69" t="s">
        <v>33</v>
      </c>
      <c r="B72" s="165" t="s">
        <v>60</v>
      </c>
      <c r="C72" s="177">
        <v>166</v>
      </c>
      <c r="D72" s="181">
        <v>197</v>
      </c>
      <c r="E72" s="59">
        <v>182</v>
      </c>
      <c r="F72" s="59">
        <v>187</v>
      </c>
      <c r="G72" s="59">
        <v>166</v>
      </c>
      <c r="H72" s="59">
        <v>172</v>
      </c>
      <c r="I72" s="59">
        <v>176</v>
      </c>
      <c r="J72" s="59">
        <v>168</v>
      </c>
      <c r="K72" s="59">
        <v>183</v>
      </c>
      <c r="L72" s="59">
        <v>171</v>
      </c>
      <c r="M72" s="59">
        <v>187</v>
      </c>
      <c r="N72" s="59">
        <v>211</v>
      </c>
      <c r="O72" s="59">
        <v>175</v>
      </c>
      <c r="P72" s="59">
        <v>193</v>
      </c>
      <c r="Q72" s="59">
        <v>191</v>
      </c>
      <c r="R72" s="59">
        <v>194</v>
      </c>
      <c r="S72" s="59">
        <v>206</v>
      </c>
      <c r="T72" s="59">
        <v>178</v>
      </c>
      <c r="U72" s="59">
        <v>146</v>
      </c>
      <c r="V72" s="59">
        <v>170</v>
      </c>
      <c r="W72" s="59">
        <v>172</v>
      </c>
      <c r="X72" s="59">
        <v>154</v>
      </c>
      <c r="Y72" s="67">
        <v>162</v>
      </c>
      <c r="Z72" s="67">
        <v>162</v>
      </c>
      <c r="AA72" s="67">
        <v>175</v>
      </c>
      <c r="AB72" s="67">
        <v>180</v>
      </c>
      <c r="AC72" s="67">
        <v>177</v>
      </c>
      <c r="AD72" s="67">
        <v>164</v>
      </c>
      <c r="AE72" s="67">
        <v>165</v>
      </c>
      <c r="AF72" s="67">
        <v>191</v>
      </c>
      <c r="AG72" s="67" t="s">
        <v>33</v>
      </c>
    </row>
    <row r="73" spans="1:33" s="67" customFormat="1" ht="12" x14ac:dyDescent="0.2">
      <c r="A73" s="69" t="s">
        <v>19</v>
      </c>
      <c r="B73" s="165" t="s">
        <v>60</v>
      </c>
      <c r="C73" s="177">
        <v>316</v>
      </c>
      <c r="D73" s="181">
        <v>298</v>
      </c>
      <c r="E73" s="59">
        <v>298</v>
      </c>
      <c r="F73" s="59">
        <v>265</v>
      </c>
      <c r="G73" s="59">
        <v>251</v>
      </c>
      <c r="H73" s="59">
        <v>283</v>
      </c>
      <c r="I73" s="59">
        <v>258</v>
      </c>
      <c r="J73" s="59">
        <v>253</v>
      </c>
      <c r="K73" s="59">
        <v>282</v>
      </c>
      <c r="L73" s="59">
        <v>260</v>
      </c>
      <c r="M73" s="59">
        <v>259</v>
      </c>
      <c r="N73" s="59">
        <v>265</v>
      </c>
      <c r="O73" s="59">
        <v>265</v>
      </c>
      <c r="P73" s="59">
        <v>248</v>
      </c>
      <c r="Q73" s="59">
        <v>276</v>
      </c>
      <c r="R73" s="59">
        <v>264</v>
      </c>
      <c r="S73" s="59">
        <v>276</v>
      </c>
      <c r="T73" s="59">
        <v>226</v>
      </c>
      <c r="U73" s="59">
        <v>240</v>
      </c>
      <c r="V73" s="59">
        <v>249</v>
      </c>
      <c r="W73" s="59">
        <v>233</v>
      </c>
      <c r="X73" s="59">
        <v>252</v>
      </c>
      <c r="Y73" s="67">
        <v>241</v>
      </c>
      <c r="Z73" s="67">
        <v>230</v>
      </c>
      <c r="AA73" s="67">
        <v>230</v>
      </c>
      <c r="AB73" s="67">
        <v>251</v>
      </c>
      <c r="AC73" s="67">
        <v>239</v>
      </c>
      <c r="AD73" s="67">
        <v>236</v>
      </c>
      <c r="AE73" s="67">
        <v>216</v>
      </c>
      <c r="AF73" s="67">
        <v>241</v>
      </c>
      <c r="AG73" s="67" t="s">
        <v>19</v>
      </c>
    </row>
    <row r="74" spans="1:33" s="67" customFormat="1" ht="12" x14ac:dyDescent="0.2">
      <c r="A74" s="69" t="s">
        <v>18</v>
      </c>
      <c r="B74" s="165" t="s">
        <v>60</v>
      </c>
      <c r="C74" s="177">
        <v>100</v>
      </c>
      <c r="D74" s="181">
        <v>93</v>
      </c>
      <c r="E74" s="59">
        <v>101</v>
      </c>
      <c r="F74" s="59">
        <v>71</v>
      </c>
      <c r="G74" s="59">
        <v>72</v>
      </c>
      <c r="H74" s="59">
        <v>97</v>
      </c>
      <c r="I74" s="59">
        <v>71</v>
      </c>
      <c r="J74" s="59">
        <v>81</v>
      </c>
      <c r="K74" s="59">
        <v>83</v>
      </c>
      <c r="L74" s="59">
        <v>76</v>
      </c>
      <c r="M74" s="59">
        <v>72</v>
      </c>
      <c r="N74" s="59">
        <v>88</v>
      </c>
      <c r="O74" s="59">
        <v>77</v>
      </c>
      <c r="P74" s="59">
        <v>75</v>
      </c>
      <c r="Q74" s="59">
        <v>87</v>
      </c>
      <c r="R74" s="59">
        <v>88</v>
      </c>
      <c r="S74" s="59">
        <v>78</v>
      </c>
      <c r="T74" s="59">
        <v>76</v>
      </c>
      <c r="U74" s="59">
        <v>75</v>
      </c>
      <c r="V74" s="59">
        <v>68</v>
      </c>
      <c r="W74" s="59">
        <v>77</v>
      </c>
      <c r="X74" s="59">
        <v>57</v>
      </c>
      <c r="Y74" s="67">
        <v>73</v>
      </c>
      <c r="Z74" s="67">
        <v>68</v>
      </c>
      <c r="AA74" s="67">
        <v>70</v>
      </c>
      <c r="AB74" s="67">
        <v>69</v>
      </c>
      <c r="AC74" s="67">
        <v>77</v>
      </c>
      <c r="AD74" s="67">
        <v>75</v>
      </c>
      <c r="AE74" s="67">
        <v>74</v>
      </c>
      <c r="AF74" s="67">
        <v>73</v>
      </c>
      <c r="AG74" s="67" t="s">
        <v>18</v>
      </c>
    </row>
    <row r="75" spans="1:33" s="67" customFormat="1" ht="12" x14ac:dyDescent="0.2">
      <c r="A75" s="69" t="s">
        <v>17</v>
      </c>
      <c r="B75" s="165" t="s">
        <v>60</v>
      </c>
      <c r="C75" s="177">
        <v>49</v>
      </c>
      <c r="D75" s="181">
        <v>48</v>
      </c>
      <c r="E75" s="59">
        <v>60</v>
      </c>
      <c r="F75" s="59">
        <v>65</v>
      </c>
      <c r="G75" s="59">
        <v>65</v>
      </c>
      <c r="H75" s="59">
        <v>61</v>
      </c>
      <c r="I75" s="59">
        <v>63</v>
      </c>
      <c r="J75" s="59">
        <v>59</v>
      </c>
      <c r="K75" s="59">
        <v>57</v>
      </c>
      <c r="L75" s="59">
        <v>57</v>
      </c>
      <c r="M75" s="59">
        <v>58</v>
      </c>
      <c r="N75" s="59">
        <v>86</v>
      </c>
      <c r="O75" s="59">
        <v>77</v>
      </c>
      <c r="P75" s="59">
        <v>69</v>
      </c>
      <c r="Q75" s="59">
        <v>65</v>
      </c>
      <c r="R75" s="59">
        <v>60</v>
      </c>
      <c r="S75" s="59">
        <v>53</v>
      </c>
      <c r="T75" s="59">
        <v>57</v>
      </c>
      <c r="U75" s="59">
        <v>75</v>
      </c>
      <c r="V75" s="59">
        <v>65</v>
      </c>
      <c r="W75" s="59">
        <v>57</v>
      </c>
      <c r="X75" s="59">
        <v>74</v>
      </c>
      <c r="Y75" s="67">
        <v>62</v>
      </c>
      <c r="Z75" s="67">
        <v>62</v>
      </c>
      <c r="AA75" s="67">
        <v>58</v>
      </c>
      <c r="AB75" s="67">
        <v>65</v>
      </c>
      <c r="AC75" s="67">
        <v>77</v>
      </c>
      <c r="AD75" s="67">
        <v>61</v>
      </c>
      <c r="AE75" s="67">
        <v>56</v>
      </c>
      <c r="AF75" s="67">
        <v>61</v>
      </c>
      <c r="AG75" s="67" t="s">
        <v>17</v>
      </c>
    </row>
    <row r="76" spans="1:33" s="67" customFormat="1" ht="12" x14ac:dyDescent="0.2">
      <c r="A76" s="69" t="s">
        <v>16</v>
      </c>
      <c r="B76" s="165" t="s">
        <v>60</v>
      </c>
      <c r="C76" s="177">
        <v>209</v>
      </c>
      <c r="D76" s="181">
        <v>195</v>
      </c>
      <c r="E76" s="59">
        <v>178</v>
      </c>
      <c r="F76" s="59">
        <v>203</v>
      </c>
      <c r="G76" s="59">
        <v>180</v>
      </c>
      <c r="H76" s="59">
        <v>160</v>
      </c>
      <c r="I76" s="59">
        <v>204</v>
      </c>
      <c r="J76" s="59">
        <v>169</v>
      </c>
      <c r="K76" s="59">
        <v>193</v>
      </c>
      <c r="L76" s="59">
        <v>204</v>
      </c>
      <c r="M76" s="59">
        <v>206</v>
      </c>
      <c r="N76" s="59">
        <v>205</v>
      </c>
      <c r="O76" s="59">
        <v>176</v>
      </c>
      <c r="P76" s="59">
        <v>209</v>
      </c>
      <c r="Q76" s="59">
        <v>187</v>
      </c>
      <c r="R76" s="59">
        <v>174</v>
      </c>
      <c r="S76" s="59">
        <v>168</v>
      </c>
      <c r="T76" s="59">
        <v>196</v>
      </c>
      <c r="U76" s="59">
        <v>142</v>
      </c>
      <c r="V76" s="59">
        <v>209</v>
      </c>
      <c r="W76" s="59">
        <v>177</v>
      </c>
      <c r="X76" s="59">
        <v>173</v>
      </c>
      <c r="Y76" s="67">
        <v>153</v>
      </c>
      <c r="Z76" s="67">
        <v>163</v>
      </c>
      <c r="AA76" s="67">
        <v>171</v>
      </c>
      <c r="AB76" s="67">
        <v>173</v>
      </c>
      <c r="AC76" s="67">
        <v>176</v>
      </c>
      <c r="AD76" s="67">
        <v>171</v>
      </c>
      <c r="AE76" s="67">
        <v>179</v>
      </c>
      <c r="AF76" s="67">
        <v>162</v>
      </c>
      <c r="AG76" s="67" t="s">
        <v>16</v>
      </c>
    </row>
    <row r="77" spans="1:33" s="67" customFormat="1" ht="12" x14ac:dyDescent="0.2">
      <c r="A77" s="69" t="s">
        <v>15</v>
      </c>
      <c r="B77" s="165" t="s">
        <v>60</v>
      </c>
      <c r="C77" s="177">
        <v>127</v>
      </c>
      <c r="D77" s="181">
        <v>116</v>
      </c>
      <c r="E77" s="59">
        <v>108</v>
      </c>
      <c r="F77" s="59">
        <v>97</v>
      </c>
      <c r="G77" s="59">
        <v>94</v>
      </c>
      <c r="H77" s="59">
        <v>100</v>
      </c>
      <c r="I77" s="59">
        <v>104</v>
      </c>
      <c r="J77" s="59">
        <v>94</v>
      </c>
      <c r="K77" s="59">
        <v>105</v>
      </c>
      <c r="L77" s="59">
        <v>116</v>
      </c>
      <c r="M77" s="59">
        <v>91</v>
      </c>
      <c r="N77" s="59">
        <v>107</v>
      </c>
      <c r="O77" s="59">
        <v>82</v>
      </c>
      <c r="P77" s="59">
        <v>106</v>
      </c>
      <c r="Q77" s="59">
        <v>95</v>
      </c>
      <c r="R77" s="59">
        <v>87</v>
      </c>
      <c r="S77" s="59">
        <v>68</v>
      </c>
      <c r="T77" s="59">
        <v>95</v>
      </c>
      <c r="U77" s="59">
        <v>101</v>
      </c>
      <c r="V77" s="59">
        <v>83</v>
      </c>
      <c r="W77" s="59">
        <v>77</v>
      </c>
      <c r="X77" s="59">
        <v>88</v>
      </c>
      <c r="Y77" s="67">
        <v>85</v>
      </c>
      <c r="Z77" s="67">
        <v>100</v>
      </c>
      <c r="AA77" s="67">
        <v>87</v>
      </c>
      <c r="AB77" s="67">
        <v>61</v>
      </c>
      <c r="AC77" s="67">
        <v>82</v>
      </c>
      <c r="AD77" s="67">
        <v>88</v>
      </c>
      <c r="AE77" s="67">
        <v>74</v>
      </c>
      <c r="AF77" s="67">
        <v>76</v>
      </c>
      <c r="AG77" s="67" t="s">
        <v>15</v>
      </c>
    </row>
    <row r="78" spans="1:33" s="67" customFormat="1" ht="12" x14ac:dyDescent="0.2">
      <c r="A78" s="69" t="s">
        <v>32</v>
      </c>
      <c r="B78" s="165" t="s">
        <v>60</v>
      </c>
      <c r="C78" s="177">
        <v>467</v>
      </c>
      <c r="D78" s="181">
        <v>398</v>
      </c>
      <c r="E78" s="59">
        <v>425</v>
      </c>
      <c r="F78" s="59">
        <v>363</v>
      </c>
      <c r="G78" s="59">
        <v>407</v>
      </c>
      <c r="H78" s="59">
        <v>396</v>
      </c>
      <c r="I78" s="59">
        <v>377</v>
      </c>
      <c r="J78" s="59">
        <v>394</v>
      </c>
      <c r="K78" s="59">
        <v>388</v>
      </c>
      <c r="L78" s="59">
        <v>359</v>
      </c>
      <c r="M78" s="59">
        <v>378</v>
      </c>
      <c r="N78" s="59">
        <v>379</v>
      </c>
      <c r="O78" s="59">
        <v>385</v>
      </c>
      <c r="P78" s="59">
        <v>382</v>
      </c>
      <c r="Q78" s="59">
        <v>365</v>
      </c>
      <c r="R78" s="59">
        <v>349</v>
      </c>
      <c r="S78" s="59">
        <v>345</v>
      </c>
      <c r="T78" s="59">
        <v>345</v>
      </c>
      <c r="U78" s="59">
        <v>323</v>
      </c>
      <c r="V78" s="59">
        <v>343</v>
      </c>
      <c r="W78" s="59">
        <v>315</v>
      </c>
      <c r="X78" s="59">
        <v>277</v>
      </c>
      <c r="Y78" s="67">
        <v>324</v>
      </c>
      <c r="Z78" s="67">
        <v>301</v>
      </c>
      <c r="AA78" s="67">
        <v>313</v>
      </c>
      <c r="AB78" s="67">
        <v>256</v>
      </c>
      <c r="AC78" s="67">
        <v>280</v>
      </c>
      <c r="AD78" s="67">
        <v>317</v>
      </c>
      <c r="AE78" s="67">
        <v>306</v>
      </c>
      <c r="AF78" s="67">
        <v>306</v>
      </c>
      <c r="AG78" s="67" t="s">
        <v>32</v>
      </c>
    </row>
    <row r="79" spans="1:33" s="67" customFormat="1" ht="12" x14ac:dyDescent="0.2">
      <c r="A79" s="69" t="s">
        <v>14</v>
      </c>
      <c r="B79" s="165" t="s">
        <v>60</v>
      </c>
      <c r="C79" s="177">
        <v>121</v>
      </c>
      <c r="D79" s="181">
        <v>159</v>
      </c>
      <c r="E79" s="59">
        <v>116</v>
      </c>
      <c r="F79" s="59">
        <v>119</v>
      </c>
      <c r="G79" s="59">
        <v>144</v>
      </c>
      <c r="H79" s="59">
        <v>119</v>
      </c>
      <c r="I79" s="59">
        <v>115</v>
      </c>
      <c r="J79" s="59">
        <v>98</v>
      </c>
      <c r="K79" s="59">
        <v>120</v>
      </c>
      <c r="L79" s="59">
        <v>106</v>
      </c>
      <c r="M79" s="59">
        <v>126</v>
      </c>
      <c r="N79" s="59">
        <v>119</v>
      </c>
      <c r="O79" s="59">
        <v>124</v>
      </c>
      <c r="P79" s="59">
        <v>126</v>
      </c>
      <c r="Q79" s="59">
        <v>134</v>
      </c>
      <c r="R79" s="59">
        <v>110</v>
      </c>
      <c r="S79" s="59">
        <v>103</v>
      </c>
      <c r="T79" s="59">
        <v>98</v>
      </c>
      <c r="U79" s="59">
        <v>118</v>
      </c>
      <c r="V79" s="59">
        <v>116</v>
      </c>
      <c r="W79" s="59">
        <v>99</v>
      </c>
      <c r="X79" s="59">
        <v>122</v>
      </c>
      <c r="Y79" s="67">
        <v>108</v>
      </c>
      <c r="Z79" s="67">
        <v>118</v>
      </c>
      <c r="AA79" s="67">
        <v>111</v>
      </c>
      <c r="AB79" s="67">
        <v>117</v>
      </c>
      <c r="AC79" s="67">
        <v>102</v>
      </c>
      <c r="AD79" s="67">
        <v>105</v>
      </c>
      <c r="AE79" s="67">
        <v>95</v>
      </c>
      <c r="AF79" s="67">
        <v>106</v>
      </c>
      <c r="AG79" s="67" t="s">
        <v>14</v>
      </c>
    </row>
    <row r="80" spans="1:33" s="67" customFormat="1" ht="12" x14ac:dyDescent="0.2">
      <c r="A80" s="69" t="s">
        <v>13</v>
      </c>
      <c r="B80" s="165" t="s">
        <v>60</v>
      </c>
      <c r="C80" s="177">
        <v>127</v>
      </c>
      <c r="D80" s="181">
        <v>105</v>
      </c>
      <c r="E80" s="59">
        <v>103</v>
      </c>
      <c r="F80" s="59">
        <v>105</v>
      </c>
      <c r="G80" s="59">
        <v>88</v>
      </c>
      <c r="H80" s="59">
        <v>101</v>
      </c>
      <c r="I80" s="59">
        <v>102</v>
      </c>
      <c r="J80" s="59">
        <v>100</v>
      </c>
      <c r="K80" s="59">
        <v>89</v>
      </c>
      <c r="L80" s="59">
        <v>97</v>
      </c>
      <c r="M80" s="59">
        <v>107</v>
      </c>
      <c r="N80" s="59">
        <v>85</v>
      </c>
      <c r="O80" s="59">
        <v>108</v>
      </c>
      <c r="P80" s="59">
        <v>110</v>
      </c>
      <c r="Q80" s="59">
        <v>89</v>
      </c>
      <c r="R80" s="59">
        <v>108</v>
      </c>
      <c r="S80" s="59">
        <v>81</v>
      </c>
      <c r="T80" s="59">
        <v>74</v>
      </c>
      <c r="U80" s="59">
        <v>76</v>
      </c>
      <c r="V80" s="59">
        <v>93</v>
      </c>
      <c r="W80" s="59">
        <v>76</v>
      </c>
      <c r="X80" s="59">
        <v>81</v>
      </c>
      <c r="Y80" s="67">
        <v>59</v>
      </c>
      <c r="Z80" s="67">
        <v>63</v>
      </c>
      <c r="AA80" s="67">
        <v>65</v>
      </c>
      <c r="AB80" s="67">
        <v>55</v>
      </c>
      <c r="AC80" s="67">
        <v>70</v>
      </c>
      <c r="AD80" s="67">
        <v>82</v>
      </c>
      <c r="AE80" s="67">
        <v>70</v>
      </c>
      <c r="AF80" s="67">
        <v>94</v>
      </c>
      <c r="AG80" s="67" t="s">
        <v>13</v>
      </c>
    </row>
    <row r="81" spans="1:33" s="67" customFormat="1" ht="12" x14ac:dyDescent="0.2">
      <c r="A81" s="69" t="s">
        <v>12</v>
      </c>
      <c r="B81" s="165" t="s">
        <v>60</v>
      </c>
      <c r="C81" s="177">
        <v>102</v>
      </c>
      <c r="D81" s="181">
        <v>92</v>
      </c>
      <c r="E81" s="59">
        <v>123</v>
      </c>
      <c r="F81" s="59">
        <v>116</v>
      </c>
      <c r="G81" s="59">
        <v>108</v>
      </c>
      <c r="H81" s="59">
        <v>112</v>
      </c>
      <c r="I81" s="59">
        <v>103</v>
      </c>
      <c r="J81" s="59">
        <v>118</v>
      </c>
      <c r="K81" s="59">
        <v>88</v>
      </c>
      <c r="L81" s="59">
        <v>109</v>
      </c>
      <c r="M81" s="59">
        <v>93</v>
      </c>
      <c r="N81" s="59">
        <v>92</v>
      </c>
      <c r="O81" s="59">
        <v>90</v>
      </c>
      <c r="P81" s="59">
        <v>114</v>
      </c>
      <c r="Q81" s="59">
        <v>106</v>
      </c>
      <c r="R81" s="59">
        <v>95</v>
      </c>
      <c r="S81" s="59">
        <v>88</v>
      </c>
      <c r="T81" s="59">
        <v>88</v>
      </c>
      <c r="U81" s="59">
        <v>73</v>
      </c>
      <c r="V81" s="59">
        <v>100</v>
      </c>
      <c r="W81" s="59">
        <v>90</v>
      </c>
      <c r="X81" s="59">
        <v>69</v>
      </c>
      <c r="Y81" s="67">
        <v>80</v>
      </c>
      <c r="Z81" s="67">
        <v>96</v>
      </c>
      <c r="AA81" s="67">
        <v>89</v>
      </c>
      <c r="AB81" s="67">
        <v>88</v>
      </c>
      <c r="AC81" s="67">
        <v>87</v>
      </c>
      <c r="AD81" s="67">
        <v>70</v>
      </c>
      <c r="AE81" s="67">
        <v>80</v>
      </c>
      <c r="AF81" s="67">
        <v>81</v>
      </c>
      <c r="AG81" s="67" t="s">
        <v>12</v>
      </c>
    </row>
    <row r="82" spans="1:33" s="67" customFormat="1" ht="12" x14ac:dyDescent="0.2">
      <c r="A82" s="69" t="s">
        <v>29</v>
      </c>
      <c r="B82" s="165" t="s">
        <v>60</v>
      </c>
      <c r="C82" s="177">
        <v>134</v>
      </c>
      <c r="D82" s="181">
        <v>134</v>
      </c>
      <c r="E82" s="59">
        <v>153</v>
      </c>
      <c r="F82" s="59">
        <v>133</v>
      </c>
      <c r="G82" s="59">
        <v>127</v>
      </c>
      <c r="H82" s="59">
        <v>121</v>
      </c>
      <c r="I82" s="59">
        <v>122</v>
      </c>
      <c r="J82" s="59">
        <v>135</v>
      </c>
      <c r="K82" s="59">
        <v>116</v>
      </c>
      <c r="L82" s="59">
        <v>148</v>
      </c>
      <c r="M82" s="59">
        <v>152</v>
      </c>
      <c r="N82" s="59">
        <v>136</v>
      </c>
      <c r="O82" s="59">
        <v>132</v>
      </c>
      <c r="P82" s="59">
        <v>121</v>
      </c>
      <c r="Q82" s="59">
        <v>109</v>
      </c>
      <c r="R82" s="59">
        <v>119</v>
      </c>
      <c r="S82" s="59">
        <v>127</v>
      </c>
      <c r="T82" s="59">
        <v>127</v>
      </c>
      <c r="U82" s="59">
        <v>123</v>
      </c>
      <c r="V82" s="59">
        <v>104</v>
      </c>
      <c r="W82" s="59">
        <v>144</v>
      </c>
      <c r="X82" s="59">
        <v>112</v>
      </c>
      <c r="Y82" s="67">
        <v>110</v>
      </c>
      <c r="Z82" s="67">
        <v>110</v>
      </c>
      <c r="AA82" s="67">
        <v>124</v>
      </c>
      <c r="AB82" s="67">
        <v>99</v>
      </c>
      <c r="AC82" s="67">
        <v>96</v>
      </c>
      <c r="AD82" s="67">
        <v>101</v>
      </c>
      <c r="AE82" s="67">
        <v>121</v>
      </c>
      <c r="AF82" s="67">
        <v>120</v>
      </c>
      <c r="AG82" s="67" t="s">
        <v>29</v>
      </c>
    </row>
    <row r="83" spans="1:33" s="67" customFormat="1" ht="12" x14ac:dyDescent="0.2">
      <c r="A83" s="69" t="s">
        <v>31</v>
      </c>
      <c r="B83" s="165" t="s">
        <v>60</v>
      </c>
      <c r="C83" s="177">
        <v>228</v>
      </c>
      <c r="D83" s="181">
        <v>190</v>
      </c>
      <c r="E83" s="59">
        <v>189</v>
      </c>
      <c r="F83" s="59">
        <v>164</v>
      </c>
      <c r="G83" s="59">
        <v>191</v>
      </c>
      <c r="H83" s="59">
        <v>179</v>
      </c>
      <c r="I83" s="59">
        <v>201</v>
      </c>
      <c r="J83" s="59">
        <v>187</v>
      </c>
      <c r="K83" s="59">
        <v>179</v>
      </c>
      <c r="L83" s="59">
        <v>203</v>
      </c>
      <c r="M83" s="59">
        <v>171</v>
      </c>
      <c r="N83" s="59">
        <v>169</v>
      </c>
      <c r="O83" s="59">
        <v>182</v>
      </c>
      <c r="P83" s="59">
        <v>187</v>
      </c>
      <c r="Q83" s="59">
        <v>159</v>
      </c>
      <c r="R83" s="59">
        <v>167</v>
      </c>
      <c r="S83" s="59">
        <v>177</v>
      </c>
      <c r="T83" s="59">
        <v>152</v>
      </c>
      <c r="U83" s="59">
        <v>177</v>
      </c>
      <c r="V83" s="59">
        <v>178</v>
      </c>
      <c r="W83" s="59">
        <v>144</v>
      </c>
      <c r="X83" s="59">
        <v>139</v>
      </c>
      <c r="Y83" s="67">
        <v>135</v>
      </c>
      <c r="Z83" s="67">
        <v>158</v>
      </c>
      <c r="AA83" s="67">
        <v>130</v>
      </c>
      <c r="AB83" s="67">
        <v>168</v>
      </c>
      <c r="AC83" s="67">
        <v>140</v>
      </c>
      <c r="AD83" s="67">
        <v>144</v>
      </c>
      <c r="AE83" s="67">
        <v>168</v>
      </c>
      <c r="AF83" s="67">
        <v>142</v>
      </c>
      <c r="AG83" s="67" t="s">
        <v>31</v>
      </c>
    </row>
    <row r="84" spans="1:33" s="67" customFormat="1" ht="12" x14ac:dyDescent="0.2">
      <c r="A84" s="69" t="s">
        <v>30</v>
      </c>
      <c r="B84" s="165" t="s">
        <v>60</v>
      </c>
      <c r="C84" s="177">
        <v>208</v>
      </c>
      <c r="D84" s="181">
        <v>173</v>
      </c>
      <c r="E84" s="59">
        <v>201</v>
      </c>
      <c r="F84" s="59">
        <v>177</v>
      </c>
      <c r="G84" s="59">
        <v>152</v>
      </c>
      <c r="H84" s="59">
        <v>158</v>
      </c>
      <c r="I84" s="59">
        <v>173</v>
      </c>
      <c r="J84" s="59">
        <v>153</v>
      </c>
      <c r="K84" s="59">
        <v>185</v>
      </c>
      <c r="L84" s="59">
        <v>170</v>
      </c>
      <c r="M84" s="59">
        <v>176</v>
      </c>
      <c r="N84" s="59">
        <v>157</v>
      </c>
      <c r="O84" s="59">
        <v>178</v>
      </c>
      <c r="P84" s="59">
        <v>171</v>
      </c>
      <c r="Q84" s="59">
        <v>176</v>
      </c>
      <c r="R84" s="59">
        <v>157</v>
      </c>
      <c r="S84" s="59">
        <v>163</v>
      </c>
      <c r="T84" s="59">
        <v>182</v>
      </c>
      <c r="U84" s="59">
        <v>153</v>
      </c>
      <c r="V84" s="59">
        <v>167</v>
      </c>
      <c r="W84" s="59">
        <v>168</v>
      </c>
      <c r="X84" s="59">
        <v>144</v>
      </c>
      <c r="Y84" s="67">
        <v>147</v>
      </c>
      <c r="Z84" s="67">
        <v>126</v>
      </c>
      <c r="AA84" s="67">
        <v>141</v>
      </c>
      <c r="AB84" s="67">
        <v>147</v>
      </c>
      <c r="AC84" s="67">
        <v>139</v>
      </c>
      <c r="AD84" s="67">
        <v>135</v>
      </c>
      <c r="AE84" s="67">
        <v>146</v>
      </c>
      <c r="AF84" s="67">
        <v>142</v>
      </c>
      <c r="AG84" s="67" t="s">
        <v>30</v>
      </c>
    </row>
    <row r="85" spans="1:33" s="67" customFormat="1" ht="12" x14ac:dyDescent="0.2">
      <c r="A85" s="69" t="s">
        <v>10</v>
      </c>
      <c r="B85" s="165" t="s">
        <v>60</v>
      </c>
      <c r="C85" s="177">
        <v>382</v>
      </c>
      <c r="D85" s="181">
        <v>394</v>
      </c>
      <c r="E85" s="59">
        <v>396</v>
      </c>
      <c r="F85" s="59">
        <v>360</v>
      </c>
      <c r="G85" s="59">
        <v>389</v>
      </c>
      <c r="H85" s="59">
        <v>364</v>
      </c>
      <c r="I85" s="59">
        <v>327</v>
      </c>
      <c r="J85" s="59">
        <v>324</v>
      </c>
      <c r="K85" s="59">
        <v>347</v>
      </c>
      <c r="L85" s="59">
        <v>343</v>
      </c>
      <c r="M85" s="59">
        <v>360</v>
      </c>
      <c r="N85" s="59">
        <v>372</v>
      </c>
      <c r="O85" s="59">
        <v>341</v>
      </c>
      <c r="P85" s="59">
        <v>314</v>
      </c>
      <c r="Q85" s="59">
        <v>323</v>
      </c>
      <c r="R85" s="59">
        <v>319</v>
      </c>
      <c r="S85" s="59">
        <v>310</v>
      </c>
      <c r="T85" s="59">
        <v>328</v>
      </c>
      <c r="U85" s="59">
        <v>326</v>
      </c>
      <c r="V85" s="59">
        <v>343</v>
      </c>
      <c r="W85" s="59">
        <v>293</v>
      </c>
      <c r="X85" s="59">
        <v>301</v>
      </c>
      <c r="Y85" s="67">
        <v>277</v>
      </c>
      <c r="Z85" s="67">
        <v>262</v>
      </c>
      <c r="AA85" s="67">
        <v>294</v>
      </c>
      <c r="AB85" s="67">
        <v>268</v>
      </c>
      <c r="AC85" s="67">
        <v>268</v>
      </c>
      <c r="AD85" s="67">
        <v>248</v>
      </c>
      <c r="AE85" s="67">
        <v>230</v>
      </c>
      <c r="AF85" s="67">
        <v>267</v>
      </c>
      <c r="AG85" s="67" t="s">
        <v>10</v>
      </c>
    </row>
    <row r="86" spans="1:33" s="67" customFormat="1" ht="12" x14ac:dyDescent="0.2">
      <c r="A86" s="69" t="s">
        <v>9</v>
      </c>
      <c r="B86" s="165" t="s">
        <v>60</v>
      </c>
      <c r="C86" s="177">
        <v>208</v>
      </c>
      <c r="D86" s="181">
        <v>234</v>
      </c>
      <c r="E86" s="59">
        <v>171</v>
      </c>
      <c r="F86" s="59">
        <v>145</v>
      </c>
      <c r="G86" s="59">
        <v>170</v>
      </c>
      <c r="H86" s="59">
        <v>177</v>
      </c>
      <c r="I86" s="59">
        <v>173</v>
      </c>
      <c r="J86" s="59">
        <v>176</v>
      </c>
      <c r="K86" s="59">
        <v>166</v>
      </c>
      <c r="L86" s="59">
        <v>161</v>
      </c>
      <c r="M86" s="59">
        <v>155</v>
      </c>
      <c r="N86" s="59">
        <v>164</v>
      </c>
      <c r="O86" s="59">
        <v>176</v>
      </c>
      <c r="P86" s="59">
        <v>132</v>
      </c>
      <c r="Q86" s="59">
        <v>151</v>
      </c>
      <c r="R86" s="59">
        <v>141</v>
      </c>
      <c r="S86" s="59">
        <v>140</v>
      </c>
      <c r="T86" s="59">
        <v>121</v>
      </c>
      <c r="U86" s="59">
        <v>137</v>
      </c>
      <c r="V86" s="59">
        <v>124</v>
      </c>
      <c r="W86" s="59">
        <v>127</v>
      </c>
      <c r="X86" s="59">
        <v>110</v>
      </c>
      <c r="Y86" s="67">
        <v>119</v>
      </c>
      <c r="Z86" s="67">
        <v>123</v>
      </c>
      <c r="AA86" s="67">
        <v>122</v>
      </c>
      <c r="AB86" s="67">
        <v>143</v>
      </c>
      <c r="AC86" s="67">
        <v>117</v>
      </c>
      <c r="AD86" s="67">
        <v>120</v>
      </c>
      <c r="AE86" s="67">
        <v>126</v>
      </c>
      <c r="AF86" s="67">
        <v>139</v>
      </c>
      <c r="AG86" s="67" t="s">
        <v>9</v>
      </c>
    </row>
    <row r="87" spans="1:33" s="67" customFormat="1" ht="12" x14ac:dyDescent="0.2">
      <c r="A87" s="69" t="s">
        <v>8</v>
      </c>
      <c r="B87" s="165" t="s">
        <v>60</v>
      </c>
      <c r="C87" s="177">
        <v>100</v>
      </c>
      <c r="D87" s="181">
        <v>76</v>
      </c>
      <c r="E87" s="59">
        <v>79</v>
      </c>
      <c r="F87" s="59">
        <v>108</v>
      </c>
      <c r="G87" s="59">
        <v>93</v>
      </c>
      <c r="H87" s="59">
        <v>91</v>
      </c>
      <c r="I87" s="59">
        <v>95</v>
      </c>
      <c r="J87" s="59">
        <v>91</v>
      </c>
      <c r="K87" s="59">
        <v>89</v>
      </c>
      <c r="L87" s="59">
        <v>85</v>
      </c>
      <c r="M87" s="59">
        <v>104</v>
      </c>
      <c r="N87" s="59">
        <v>97</v>
      </c>
      <c r="O87" s="59">
        <v>98</v>
      </c>
      <c r="P87" s="59">
        <v>98</v>
      </c>
      <c r="Q87" s="59">
        <v>88</v>
      </c>
      <c r="R87" s="59">
        <v>100</v>
      </c>
      <c r="S87" s="59">
        <v>112</v>
      </c>
      <c r="T87" s="59">
        <v>75</v>
      </c>
      <c r="U87" s="59">
        <v>99</v>
      </c>
      <c r="V87" s="59">
        <v>103</v>
      </c>
      <c r="W87" s="59">
        <v>91</v>
      </c>
      <c r="X87" s="59">
        <v>81</v>
      </c>
      <c r="Y87" s="67">
        <v>104</v>
      </c>
      <c r="Z87" s="67">
        <v>76</v>
      </c>
      <c r="AA87" s="67">
        <v>99</v>
      </c>
      <c r="AB87" s="67">
        <v>91</v>
      </c>
      <c r="AC87" s="67">
        <v>93</v>
      </c>
      <c r="AD87" s="67">
        <v>76</v>
      </c>
      <c r="AE87" s="67">
        <v>92</v>
      </c>
      <c r="AF87" s="67">
        <v>84</v>
      </c>
      <c r="AG87" s="67" t="s">
        <v>8</v>
      </c>
    </row>
    <row r="88" spans="1:33" s="67" customFormat="1" ht="12" x14ac:dyDescent="0.2">
      <c r="A88" s="69" t="s">
        <v>6</v>
      </c>
      <c r="B88" s="165" t="s">
        <v>60</v>
      </c>
      <c r="C88" s="177">
        <v>310</v>
      </c>
      <c r="D88" s="181">
        <v>259</v>
      </c>
      <c r="E88" s="59">
        <v>271</v>
      </c>
      <c r="F88" s="59">
        <v>255</v>
      </c>
      <c r="G88" s="59">
        <v>291</v>
      </c>
      <c r="H88" s="59">
        <v>260</v>
      </c>
      <c r="I88" s="59">
        <v>253</v>
      </c>
      <c r="J88" s="59">
        <v>278</v>
      </c>
      <c r="K88" s="59">
        <v>275</v>
      </c>
      <c r="L88" s="59">
        <v>285</v>
      </c>
      <c r="M88" s="59">
        <v>244</v>
      </c>
      <c r="N88" s="59">
        <v>269</v>
      </c>
      <c r="O88" s="59">
        <v>249</v>
      </c>
      <c r="P88" s="59">
        <v>290</v>
      </c>
      <c r="Q88" s="59">
        <v>262</v>
      </c>
      <c r="R88" s="59">
        <v>271</v>
      </c>
      <c r="S88" s="59">
        <v>264</v>
      </c>
      <c r="T88" s="59">
        <v>225</v>
      </c>
      <c r="U88" s="59">
        <v>231</v>
      </c>
      <c r="V88" s="59">
        <v>254</v>
      </c>
      <c r="W88" s="59">
        <v>245</v>
      </c>
      <c r="X88" s="59">
        <v>241</v>
      </c>
      <c r="Y88" s="67">
        <v>257</v>
      </c>
      <c r="Z88" s="67">
        <v>263</v>
      </c>
      <c r="AA88" s="67">
        <v>217</v>
      </c>
      <c r="AB88" s="67">
        <v>239</v>
      </c>
      <c r="AC88" s="67">
        <v>242</v>
      </c>
      <c r="AD88" s="67">
        <v>212</v>
      </c>
      <c r="AE88" s="67">
        <v>229</v>
      </c>
      <c r="AF88" s="67">
        <v>200</v>
      </c>
      <c r="AG88" s="67" t="s">
        <v>6</v>
      </c>
    </row>
    <row r="89" spans="1:33" s="67" customFormat="1" ht="12" x14ac:dyDescent="0.2">
      <c r="A89" s="69" t="s">
        <v>5</v>
      </c>
      <c r="B89" s="165" t="s">
        <v>60</v>
      </c>
      <c r="C89" s="177">
        <v>76</v>
      </c>
      <c r="D89" s="181">
        <v>86</v>
      </c>
      <c r="E89" s="59">
        <v>65</v>
      </c>
      <c r="F89" s="59">
        <v>59</v>
      </c>
      <c r="G89" s="59">
        <v>83</v>
      </c>
      <c r="H89" s="59">
        <v>70</v>
      </c>
      <c r="I89" s="59">
        <v>60</v>
      </c>
      <c r="J89" s="59">
        <v>72</v>
      </c>
      <c r="K89" s="59">
        <v>79</v>
      </c>
      <c r="L89" s="59">
        <v>69</v>
      </c>
      <c r="M89" s="59">
        <v>64</v>
      </c>
      <c r="N89" s="59">
        <v>62</v>
      </c>
      <c r="O89" s="59">
        <v>78</v>
      </c>
      <c r="P89" s="59">
        <v>71</v>
      </c>
      <c r="Q89" s="59">
        <v>80</v>
      </c>
      <c r="R89" s="59">
        <v>70</v>
      </c>
      <c r="S89" s="59">
        <v>63</v>
      </c>
      <c r="T89" s="59">
        <v>67</v>
      </c>
      <c r="U89" s="59">
        <v>65</v>
      </c>
      <c r="V89" s="59">
        <v>54</v>
      </c>
      <c r="W89" s="59">
        <v>53</v>
      </c>
      <c r="X89" s="59">
        <v>66</v>
      </c>
      <c r="Y89" s="67">
        <v>63</v>
      </c>
      <c r="Z89" s="67">
        <v>62</v>
      </c>
      <c r="AA89" s="67">
        <v>51</v>
      </c>
      <c r="AB89" s="67">
        <v>49</v>
      </c>
      <c r="AC89" s="67">
        <v>62</v>
      </c>
      <c r="AD89" s="67">
        <v>59</v>
      </c>
      <c r="AE89" s="67">
        <v>60</v>
      </c>
      <c r="AF89" s="67">
        <v>73</v>
      </c>
      <c r="AG89" s="67" t="s">
        <v>5</v>
      </c>
    </row>
    <row r="90" spans="1:33" s="67" customFormat="1" ht="12" x14ac:dyDescent="0.2">
      <c r="A90" s="69" t="s">
        <v>4</v>
      </c>
      <c r="B90" s="165" t="s">
        <v>60</v>
      </c>
      <c r="C90" s="177">
        <v>53</v>
      </c>
      <c r="D90" s="181">
        <v>78</v>
      </c>
      <c r="E90" s="59">
        <v>80</v>
      </c>
      <c r="F90" s="59">
        <v>63</v>
      </c>
      <c r="G90" s="59">
        <v>71</v>
      </c>
      <c r="H90" s="59">
        <v>75</v>
      </c>
      <c r="I90" s="59">
        <v>62</v>
      </c>
      <c r="J90" s="59">
        <v>72</v>
      </c>
      <c r="K90" s="59">
        <v>85</v>
      </c>
      <c r="L90" s="59">
        <v>70</v>
      </c>
      <c r="M90" s="59">
        <v>74</v>
      </c>
      <c r="N90" s="59">
        <v>75</v>
      </c>
      <c r="O90" s="59">
        <v>60</v>
      </c>
      <c r="P90" s="59">
        <v>82</v>
      </c>
      <c r="Q90" s="59">
        <v>62</v>
      </c>
      <c r="R90" s="59">
        <v>80</v>
      </c>
      <c r="S90" s="59">
        <v>67</v>
      </c>
      <c r="T90" s="59">
        <v>61</v>
      </c>
      <c r="U90" s="59">
        <v>71</v>
      </c>
      <c r="V90" s="59">
        <v>82</v>
      </c>
      <c r="W90" s="59">
        <v>79</v>
      </c>
      <c r="X90" s="59">
        <v>75</v>
      </c>
      <c r="Y90" s="67">
        <v>84</v>
      </c>
      <c r="Z90" s="67">
        <v>65</v>
      </c>
      <c r="AA90" s="67">
        <v>62</v>
      </c>
      <c r="AB90" s="67">
        <v>83</v>
      </c>
      <c r="AC90" s="67">
        <v>69</v>
      </c>
      <c r="AD90" s="67">
        <v>58</v>
      </c>
      <c r="AE90" s="67">
        <v>72</v>
      </c>
      <c r="AF90" s="67">
        <v>59</v>
      </c>
      <c r="AG90" s="67" t="s">
        <v>4</v>
      </c>
    </row>
    <row r="91" spans="1:33" s="67" customFormat="1" ht="12" x14ac:dyDescent="0.2">
      <c r="A91" s="69" t="s">
        <v>3</v>
      </c>
      <c r="B91" s="165" t="s">
        <v>60</v>
      </c>
      <c r="C91" s="177">
        <v>11</v>
      </c>
      <c r="D91" s="181">
        <v>9</v>
      </c>
      <c r="E91" s="59">
        <v>4</v>
      </c>
      <c r="F91" s="59">
        <v>9</v>
      </c>
      <c r="G91" s="59">
        <v>9</v>
      </c>
      <c r="H91" s="59">
        <v>10</v>
      </c>
      <c r="I91" s="59">
        <v>7</v>
      </c>
      <c r="J91" s="59">
        <v>10</v>
      </c>
      <c r="K91" s="59">
        <v>11</v>
      </c>
      <c r="L91" s="59">
        <v>8</v>
      </c>
      <c r="M91" s="59">
        <v>7</v>
      </c>
      <c r="N91" s="59">
        <v>8</v>
      </c>
      <c r="O91" s="59">
        <v>12</v>
      </c>
      <c r="P91" s="59">
        <v>6</v>
      </c>
      <c r="Q91" s="59">
        <v>8</v>
      </c>
      <c r="R91" s="59">
        <v>5</v>
      </c>
      <c r="S91" s="59">
        <v>10</v>
      </c>
      <c r="T91" s="59">
        <v>7</v>
      </c>
      <c r="U91" s="59">
        <v>11</v>
      </c>
      <c r="V91" s="59">
        <v>13</v>
      </c>
      <c r="W91" s="59">
        <v>7</v>
      </c>
      <c r="X91" s="59">
        <v>10</v>
      </c>
      <c r="Y91" s="67">
        <v>7</v>
      </c>
      <c r="Z91" s="67">
        <v>12</v>
      </c>
      <c r="AA91" s="67">
        <v>8</v>
      </c>
      <c r="AB91" s="67">
        <v>8</v>
      </c>
      <c r="AC91" s="67">
        <v>7</v>
      </c>
      <c r="AD91" s="67">
        <v>10</v>
      </c>
      <c r="AE91" s="67">
        <v>9</v>
      </c>
      <c r="AF91" s="67">
        <v>12</v>
      </c>
      <c r="AG91" s="67" t="s">
        <v>3</v>
      </c>
    </row>
    <row r="92" spans="1:33" s="67" customFormat="1" ht="12" x14ac:dyDescent="0.2">
      <c r="A92" s="69" t="s">
        <v>7</v>
      </c>
      <c r="B92" s="165" t="s">
        <v>60</v>
      </c>
      <c r="C92" s="177">
        <v>290</v>
      </c>
      <c r="D92" s="181">
        <v>361</v>
      </c>
      <c r="E92" s="59">
        <v>349</v>
      </c>
      <c r="F92" s="59">
        <v>312</v>
      </c>
      <c r="G92" s="59">
        <v>304</v>
      </c>
      <c r="H92" s="59">
        <v>310</v>
      </c>
      <c r="I92" s="59">
        <v>316</v>
      </c>
      <c r="J92" s="59">
        <v>299</v>
      </c>
      <c r="K92" s="59">
        <v>316</v>
      </c>
      <c r="L92" s="59">
        <v>340</v>
      </c>
      <c r="M92" s="59">
        <v>302</v>
      </c>
      <c r="N92" s="59">
        <v>327</v>
      </c>
      <c r="O92" s="59">
        <v>337</v>
      </c>
      <c r="P92" s="59">
        <v>341</v>
      </c>
      <c r="Q92" s="59">
        <v>320</v>
      </c>
      <c r="R92" s="59">
        <v>288</v>
      </c>
      <c r="S92" s="59">
        <v>335</v>
      </c>
      <c r="T92" s="59">
        <v>320</v>
      </c>
      <c r="U92" s="59">
        <v>277</v>
      </c>
      <c r="V92" s="59">
        <v>301</v>
      </c>
      <c r="W92" s="59">
        <v>289</v>
      </c>
      <c r="X92" s="59">
        <v>252</v>
      </c>
      <c r="Y92" s="67">
        <v>249</v>
      </c>
      <c r="Z92" s="67">
        <v>283</v>
      </c>
      <c r="AA92" s="67">
        <v>267</v>
      </c>
      <c r="AB92" s="67">
        <v>266</v>
      </c>
      <c r="AC92" s="67">
        <v>292</v>
      </c>
      <c r="AD92" s="67">
        <v>264</v>
      </c>
      <c r="AE92" s="67">
        <v>275</v>
      </c>
      <c r="AF92" s="67">
        <v>280</v>
      </c>
      <c r="AG92" s="67" t="s">
        <v>7</v>
      </c>
    </row>
    <row r="93" spans="1:33" s="67" customFormat="1" ht="12" x14ac:dyDescent="0.2">
      <c r="A93" s="69" t="s">
        <v>51</v>
      </c>
      <c r="B93" s="165"/>
      <c r="C93" s="176">
        <f>SUM(C63:C92)</f>
        <v>14586</v>
      </c>
      <c r="D93" s="176">
        <f t="shared" ref="D93:AF93" si="15">SUM(D63:D92)</f>
        <v>14535</v>
      </c>
      <c r="E93" s="176">
        <f t="shared" si="15"/>
        <v>14308</v>
      </c>
      <c r="F93" s="176">
        <f t="shared" si="15"/>
        <v>12930</v>
      </c>
      <c r="G93" s="176">
        <f t="shared" si="15"/>
        <v>12610</v>
      </c>
      <c r="H93" s="176">
        <f t="shared" si="15"/>
        <v>12837</v>
      </c>
      <c r="I93" s="176">
        <f t="shared" si="15"/>
        <v>13062</v>
      </c>
      <c r="J93" s="176">
        <f t="shared" si="15"/>
        <v>12772</v>
      </c>
      <c r="K93" s="176">
        <f t="shared" si="15"/>
        <v>12620</v>
      </c>
      <c r="L93" s="176">
        <f t="shared" si="15"/>
        <v>12549</v>
      </c>
      <c r="M93" s="176">
        <f t="shared" si="15"/>
        <v>12609</v>
      </c>
      <c r="N93" s="176">
        <f t="shared" si="15"/>
        <v>12773</v>
      </c>
      <c r="O93" s="176">
        <f t="shared" si="15"/>
        <v>12435</v>
      </c>
      <c r="P93" s="176">
        <f t="shared" si="15"/>
        <v>12310</v>
      </c>
      <c r="Q93" s="176">
        <f t="shared" si="15"/>
        <v>12049</v>
      </c>
      <c r="R93" s="176">
        <f t="shared" si="15"/>
        <v>11736</v>
      </c>
      <c r="S93" s="176">
        <f t="shared" si="15"/>
        <v>11679</v>
      </c>
      <c r="T93" s="176">
        <f t="shared" si="15"/>
        <v>11256</v>
      </c>
      <c r="U93" s="176">
        <f t="shared" si="15"/>
        <v>11031</v>
      </c>
      <c r="V93" s="176">
        <f t="shared" si="15"/>
        <v>11251</v>
      </c>
      <c r="W93" s="176">
        <f t="shared" si="15"/>
        <v>10600</v>
      </c>
      <c r="X93" s="176">
        <f t="shared" si="15"/>
        <v>10404</v>
      </c>
      <c r="Y93" s="176">
        <f t="shared" si="15"/>
        <v>10167</v>
      </c>
      <c r="Z93" s="176">
        <f t="shared" si="15"/>
        <v>10297</v>
      </c>
      <c r="AA93" s="176">
        <f t="shared" si="15"/>
        <v>10225</v>
      </c>
      <c r="AB93" s="176">
        <f t="shared" si="15"/>
        <v>10185</v>
      </c>
      <c r="AC93" s="176">
        <f t="shared" si="15"/>
        <v>10037</v>
      </c>
      <c r="AD93" s="176">
        <f t="shared" si="15"/>
        <v>9770</v>
      </c>
      <c r="AE93" s="176">
        <f t="shared" si="15"/>
        <v>9747</v>
      </c>
      <c r="AF93" s="176">
        <f t="shared" si="15"/>
        <v>10064</v>
      </c>
      <c r="AG93" s="67" t="s">
        <v>51</v>
      </c>
    </row>
  </sheetData>
  <sortState xmlns:xlrd2="http://schemas.microsoft.com/office/spreadsheetml/2017/richdata2" ref="K3:K24">
    <sortCondition descending="1" ref="K3"/>
  </sortState>
  <phoneticPr fontId="7"/>
  <pageMargins left="0.70866141732283472" right="0.70866141732283472" top="0.74803149606299213" bottom="0.74803149606299213" header="0.31496062992125984" footer="0.31496062992125984"/>
  <pageSetup paperSize="9" fitToWidth="2" fitToHeight="2" orientation="landscape" horizontalDpi="300" verticalDpi="300" r:id="rId1"/>
  <rowBreaks count="1" manualBreakCount="1">
    <brk id="61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rgb="FFFF9999"/>
  </sheetPr>
  <dimension ref="A1:O83"/>
  <sheetViews>
    <sheetView showGridLines="0" workbookViewId="0">
      <selection activeCell="M25" sqref="M25"/>
    </sheetView>
  </sheetViews>
  <sheetFormatPr defaultRowHeight="15.75" x14ac:dyDescent="0.25"/>
  <cols>
    <col min="1" max="1" width="4.875" style="105" customWidth="1"/>
    <col min="2" max="2" width="8" style="106" bestFit="1" customWidth="1"/>
    <col min="3" max="4" width="9.5" style="65" bestFit="1" customWidth="1"/>
    <col min="5" max="6" width="6.875" style="65" bestFit="1" customWidth="1"/>
    <col min="7" max="7" width="6.5" style="65" bestFit="1" customWidth="1"/>
    <col min="8" max="9" width="7.625" style="65" bestFit="1" customWidth="1"/>
    <col min="10" max="11" width="7.125" style="65" bestFit="1" customWidth="1"/>
    <col min="12" max="12" width="7.75" style="65" bestFit="1" customWidth="1"/>
    <col min="13" max="13" width="6.5" style="69" bestFit="1" customWidth="1"/>
    <col min="14" max="14" width="7" style="65" customWidth="1"/>
    <col min="15" max="16384" width="9" style="65"/>
  </cols>
  <sheetData>
    <row r="1" spans="1:13" x14ac:dyDescent="0.25">
      <c r="A1" s="101" t="str">
        <f>比べてみようシート!E3</f>
        <v>和歌山市</v>
      </c>
      <c r="B1" s="102"/>
      <c r="C1" s="66"/>
      <c r="D1" s="66"/>
      <c r="F1" s="101" t="str">
        <f>比べてみようシート!$H$3</f>
        <v>日高町</v>
      </c>
      <c r="G1" s="102"/>
      <c r="H1" s="66"/>
      <c r="I1" s="66"/>
    </row>
    <row r="2" spans="1:13" s="120" customFormat="1" x14ac:dyDescent="0.25">
      <c r="A2" s="118"/>
      <c r="B2" s="118" t="s">
        <v>99</v>
      </c>
      <c r="C2" s="119" t="s">
        <v>100</v>
      </c>
      <c r="D2" s="119" t="s">
        <v>102</v>
      </c>
      <c r="F2" s="118"/>
      <c r="G2" s="118" t="s">
        <v>99</v>
      </c>
      <c r="H2" s="119" t="s">
        <v>100</v>
      </c>
      <c r="I2" s="119" t="s">
        <v>102</v>
      </c>
      <c r="M2" s="114"/>
    </row>
    <row r="3" spans="1:13" x14ac:dyDescent="0.25">
      <c r="A3" s="183" t="s">
        <v>194</v>
      </c>
      <c r="B3" s="103">
        <f t="shared" ref="B3:B14" si="0">VLOOKUP($A$1,$A$20:$M$50,K3,FALSE)</f>
        <v>432</v>
      </c>
      <c r="C3" s="104">
        <f t="shared" ref="C3:C14" si="1">VLOOKUP($A$1,$A$53:$M$83,K3,FALSE)</f>
        <v>-516</v>
      </c>
      <c r="D3" s="104">
        <f>B3+C3</f>
        <v>-84</v>
      </c>
      <c r="F3" s="101" t="str">
        <f t="shared" ref="F3:F14" si="2">A3</f>
        <v>H26</v>
      </c>
      <c r="G3" s="103">
        <f t="shared" ref="G3:G13" si="3">VLOOKUP($F$1,$A$20:$M$50,K3,FALSE)</f>
        <v>100</v>
      </c>
      <c r="H3" s="104">
        <f t="shared" ref="H3:H14" si="4">VLOOKUP($F$1,$A$53:$M$83,K3,FALSE)</f>
        <v>-41</v>
      </c>
      <c r="I3" s="104">
        <f>G3+H3</f>
        <v>59</v>
      </c>
      <c r="K3" s="112">
        <v>2</v>
      </c>
    </row>
    <row r="4" spans="1:13" x14ac:dyDescent="0.25">
      <c r="A4" s="183">
        <v>27</v>
      </c>
      <c r="B4" s="103">
        <f t="shared" si="0"/>
        <v>548</v>
      </c>
      <c r="C4" s="104">
        <f t="shared" si="1"/>
        <v>-983</v>
      </c>
      <c r="D4" s="104">
        <f t="shared" ref="D4:D13" si="5">B4+C4</f>
        <v>-435</v>
      </c>
      <c r="F4" s="101">
        <f t="shared" si="2"/>
        <v>27</v>
      </c>
      <c r="G4" s="103">
        <f t="shared" si="3"/>
        <v>57</v>
      </c>
      <c r="H4" s="104">
        <f t="shared" si="4"/>
        <v>-8</v>
      </c>
      <c r="I4" s="104">
        <f t="shared" ref="I4:I13" si="6">G4+H4</f>
        <v>49</v>
      </c>
      <c r="K4" s="112">
        <v>3</v>
      </c>
    </row>
    <row r="5" spans="1:13" x14ac:dyDescent="0.25">
      <c r="A5" s="183">
        <v>28</v>
      </c>
      <c r="B5" s="103">
        <f t="shared" si="0"/>
        <v>505</v>
      </c>
      <c r="C5" s="104">
        <f t="shared" si="1"/>
        <v>-983</v>
      </c>
      <c r="D5" s="104">
        <f t="shared" si="5"/>
        <v>-478</v>
      </c>
      <c r="F5" s="101">
        <f t="shared" si="2"/>
        <v>28</v>
      </c>
      <c r="G5" s="103">
        <f t="shared" si="3"/>
        <v>44</v>
      </c>
      <c r="H5" s="104">
        <f t="shared" si="4"/>
        <v>-6</v>
      </c>
      <c r="I5" s="104">
        <f t="shared" si="6"/>
        <v>38</v>
      </c>
      <c r="K5" s="112">
        <v>4</v>
      </c>
    </row>
    <row r="6" spans="1:13" x14ac:dyDescent="0.25">
      <c r="A6" s="183">
        <v>29</v>
      </c>
      <c r="B6" s="103">
        <f t="shared" si="0"/>
        <v>435</v>
      </c>
      <c r="C6" s="104">
        <f t="shared" si="1"/>
        <v>-1041</v>
      </c>
      <c r="D6" s="104">
        <f t="shared" si="5"/>
        <v>-606</v>
      </c>
      <c r="F6" s="101">
        <f t="shared" si="2"/>
        <v>29</v>
      </c>
      <c r="G6" s="103">
        <f t="shared" si="3"/>
        <v>51</v>
      </c>
      <c r="H6" s="104">
        <f t="shared" si="4"/>
        <v>-19</v>
      </c>
      <c r="I6" s="104">
        <f t="shared" si="6"/>
        <v>32</v>
      </c>
      <c r="K6" s="112">
        <v>5</v>
      </c>
    </row>
    <row r="7" spans="1:13" x14ac:dyDescent="0.25">
      <c r="A7" s="183">
        <v>30</v>
      </c>
      <c r="B7" s="103">
        <f t="shared" si="0"/>
        <v>676</v>
      </c>
      <c r="C7" s="104">
        <f t="shared" si="1"/>
        <v>-1098</v>
      </c>
      <c r="D7" s="104">
        <f t="shared" si="5"/>
        <v>-422</v>
      </c>
      <c r="F7" s="101">
        <f t="shared" si="2"/>
        <v>30</v>
      </c>
      <c r="G7" s="103">
        <f t="shared" si="3"/>
        <v>58</v>
      </c>
      <c r="H7" s="104">
        <f t="shared" si="4"/>
        <v>-31</v>
      </c>
      <c r="I7" s="104">
        <f t="shared" si="6"/>
        <v>27</v>
      </c>
      <c r="K7" s="112">
        <v>6</v>
      </c>
    </row>
    <row r="8" spans="1:13" x14ac:dyDescent="0.25">
      <c r="A8" s="183" t="s">
        <v>193</v>
      </c>
      <c r="B8" s="103">
        <f t="shared" si="0"/>
        <v>803</v>
      </c>
      <c r="C8" s="104">
        <f t="shared" si="1"/>
        <v>-991</v>
      </c>
      <c r="D8" s="104">
        <f t="shared" si="5"/>
        <v>-188</v>
      </c>
      <c r="F8" s="101" t="str">
        <f t="shared" si="2"/>
        <v>R1</v>
      </c>
      <c r="G8" s="103">
        <f t="shared" si="3"/>
        <v>75</v>
      </c>
      <c r="H8" s="104">
        <f t="shared" si="4"/>
        <v>-21</v>
      </c>
      <c r="I8" s="104">
        <f t="shared" si="6"/>
        <v>54</v>
      </c>
      <c r="K8" s="112">
        <v>7</v>
      </c>
    </row>
    <row r="9" spans="1:13" x14ac:dyDescent="0.25">
      <c r="A9" s="183">
        <v>2</v>
      </c>
      <c r="B9" s="103">
        <f t="shared" si="0"/>
        <v>716</v>
      </c>
      <c r="C9" s="104">
        <f t="shared" si="1"/>
        <v>-808</v>
      </c>
      <c r="D9" s="104">
        <f t="shared" si="5"/>
        <v>-92</v>
      </c>
      <c r="F9" s="101">
        <f t="shared" si="2"/>
        <v>2</v>
      </c>
      <c r="G9" s="103">
        <f t="shared" si="3"/>
        <v>59</v>
      </c>
      <c r="H9" s="104">
        <f t="shared" si="4"/>
        <v>-48</v>
      </c>
      <c r="I9" s="104">
        <f t="shared" si="6"/>
        <v>11</v>
      </c>
      <c r="K9" s="112">
        <v>8</v>
      </c>
    </row>
    <row r="10" spans="1:13" x14ac:dyDescent="0.25">
      <c r="A10" s="183">
        <v>3</v>
      </c>
      <c r="B10" s="103">
        <f t="shared" si="0"/>
        <v>596</v>
      </c>
      <c r="C10" s="104">
        <f t="shared" si="1"/>
        <v>-288</v>
      </c>
      <c r="D10" s="104">
        <f t="shared" si="5"/>
        <v>308</v>
      </c>
      <c r="F10" s="101">
        <f t="shared" si="2"/>
        <v>3</v>
      </c>
      <c r="G10" s="103">
        <f t="shared" si="3"/>
        <v>44</v>
      </c>
      <c r="H10" s="104">
        <f t="shared" si="4"/>
        <v>-45</v>
      </c>
      <c r="I10" s="104">
        <f t="shared" si="6"/>
        <v>-1</v>
      </c>
      <c r="K10" s="112">
        <v>9</v>
      </c>
    </row>
    <row r="11" spans="1:13" x14ac:dyDescent="0.25">
      <c r="A11" s="183">
        <v>4</v>
      </c>
      <c r="B11" s="103">
        <f t="shared" si="0"/>
        <v>462</v>
      </c>
      <c r="C11" s="104">
        <f t="shared" si="1"/>
        <v>-895</v>
      </c>
      <c r="D11" s="104">
        <f t="shared" si="5"/>
        <v>-433</v>
      </c>
      <c r="F11" s="101">
        <f t="shared" si="2"/>
        <v>4</v>
      </c>
      <c r="G11" s="103">
        <f t="shared" si="3"/>
        <v>110</v>
      </c>
      <c r="H11" s="104">
        <f t="shared" si="4"/>
        <v>-24</v>
      </c>
      <c r="I11" s="104">
        <f t="shared" si="6"/>
        <v>86</v>
      </c>
      <c r="K11" s="112">
        <v>10</v>
      </c>
    </row>
    <row r="12" spans="1:13" x14ac:dyDescent="0.25">
      <c r="A12" s="183">
        <v>5</v>
      </c>
      <c r="B12" s="103">
        <f t="shared" si="0"/>
        <v>334</v>
      </c>
      <c r="C12" s="104">
        <f t="shared" si="1"/>
        <v>-513</v>
      </c>
      <c r="D12" s="104">
        <f t="shared" si="5"/>
        <v>-179</v>
      </c>
      <c r="F12" s="101">
        <f t="shared" si="2"/>
        <v>5</v>
      </c>
      <c r="G12" s="103">
        <f t="shared" si="3"/>
        <v>82</v>
      </c>
      <c r="H12" s="104">
        <f t="shared" si="4"/>
        <v>-24</v>
      </c>
      <c r="I12" s="104">
        <f t="shared" si="6"/>
        <v>58</v>
      </c>
      <c r="K12" s="112">
        <v>11</v>
      </c>
    </row>
    <row r="13" spans="1:13" x14ac:dyDescent="0.25">
      <c r="A13" s="183">
        <v>6</v>
      </c>
      <c r="B13" s="103">
        <f t="shared" si="0"/>
        <v>368</v>
      </c>
      <c r="C13" s="104">
        <f t="shared" si="1"/>
        <v>-735</v>
      </c>
      <c r="D13" s="104">
        <f t="shared" si="5"/>
        <v>-367</v>
      </c>
      <c r="F13" s="101">
        <f t="shared" si="2"/>
        <v>6</v>
      </c>
      <c r="G13" s="103">
        <f t="shared" si="3"/>
        <v>98</v>
      </c>
      <c r="H13" s="104">
        <f t="shared" si="4"/>
        <v>-27</v>
      </c>
      <c r="I13" s="104">
        <f t="shared" si="6"/>
        <v>71</v>
      </c>
      <c r="K13" s="112">
        <v>12</v>
      </c>
    </row>
    <row r="14" spans="1:13" x14ac:dyDescent="0.25">
      <c r="A14" s="183">
        <v>7</v>
      </c>
      <c r="B14" s="103">
        <f t="shared" si="0"/>
        <v>609</v>
      </c>
      <c r="C14" s="104">
        <f t="shared" si="1"/>
        <v>-790</v>
      </c>
      <c r="D14" s="104">
        <f t="shared" ref="D14" si="7">B14+C14</f>
        <v>-181</v>
      </c>
      <c r="F14" s="101">
        <f t="shared" si="2"/>
        <v>7</v>
      </c>
      <c r="G14" s="103">
        <f>VLOOKUP($F$1,$A$20:$M$50,K14,FALSE)</f>
        <v>79</v>
      </c>
      <c r="H14" s="104">
        <f t="shared" si="4"/>
        <v>-32</v>
      </c>
      <c r="I14" s="104">
        <f t="shared" ref="I14" si="8">G14+H14</f>
        <v>47</v>
      </c>
      <c r="K14" s="112">
        <v>13</v>
      </c>
    </row>
    <row r="16" spans="1:13" x14ac:dyDescent="0.25">
      <c r="A16" s="105" t="s">
        <v>152</v>
      </c>
      <c r="C16" s="65" t="s">
        <v>195</v>
      </c>
    </row>
    <row r="17" spans="1:15" x14ac:dyDescent="0.25">
      <c r="A17" s="107" t="s">
        <v>188</v>
      </c>
    </row>
    <row r="18" spans="1:15" s="69" customFormat="1" ht="12" x14ac:dyDescent="0.2">
      <c r="A18" s="168"/>
      <c r="B18" s="108">
        <v>2</v>
      </c>
      <c r="C18" s="108">
        <v>3</v>
      </c>
      <c r="D18" s="108">
        <v>4</v>
      </c>
      <c r="E18" s="108">
        <v>5</v>
      </c>
      <c r="F18" s="108">
        <v>6</v>
      </c>
      <c r="G18" s="108">
        <v>7</v>
      </c>
      <c r="H18" s="108">
        <v>8</v>
      </c>
      <c r="I18" s="108">
        <v>9</v>
      </c>
      <c r="J18" s="108">
        <v>10</v>
      </c>
      <c r="K18" s="108">
        <v>11</v>
      </c>
      <c r="L18" s="108">
        <v>12</v>
      </c>
      <c r="M18" s="108">
        <v>13</v>
      </c>
    </row>
    <row r="19" spans="1:15" s="116" customFormat="1" ht="12" x14ac:dyDescent="0.15">
      <c r="A19" s="113"/>
      <c r="B19" s="194" t="s">
        <v>89</v>
      </c>
      <c r="C19" s="194" t="s">
        <v>199</v>
      </c>
      <c r="D19" s="194" t="s">
        <v>88</v>
      </c>
      <c r="E19" s="115" t="s">
        <v>198</v>
      </c>
      <c r="F19" s="191" t="s">
        <v>197</v>
      </c>
      <c r="G19" s="115" t="s">
        <v>193</v>
      </c>
      <c r="H19" s="115" t="s">
        <v>196</v>
      </c>
      <c r="I19" s="117" t="s">
        <v>172</v>
      </c>
      <c r="J19" s="191" t="s">
        <v>176</v>
      </c>
      <c r="K19" s="178" t="s">
        <v>177</v>
      </c>
      <c r="L19" s="178" t="s">
        <v>187</v>
      </c>
      <c r="M19" s="178" t="s">
        <v>192</v>
      </c>
    </row>
    <row r="20" spans="1:15" s="69" customFormat="1" ht="12" x14ac:dyDescent="0.2">
      <c r="A20" s="110" t="s">
        <v>26</v>
      </c>
      <c r="B20" s="184">
        <v>432</v>
      </c>
      <c r="C20" s="184">
        <v>548</v>
      </c>
      <c r="D20" s="184">
        <v>505</v>
      </c>
      <c r="E20" s="193">
        <v>435</v>
      </c>
      <c r="F20" s="184">
        <v>676</v>
      </c>
      <c r="G20" s="184">
        <v>803</v>
      </c>
      <c r="H20" s="193">
        <v>716</v>
      </c>
      <c r="I20" s="193">
        <v>596</v>
      </c>
      <c r="J20" s="184">
        <v>462</v>
      </c>
      <c r="K20" s="193">
        <v>334</v>
      </c>
      <c r="L20" s="184">
        <v>368</v>
      </c>
      <c r="M20" s="184">
        <v>609</v>
      </c>
      <c r="N20" s="69" t="s">
        <v>26</v>
      </c>
      <c r="O20" s="69" t="s">
        <v>26</v>
      </c>
    </row>
    <row r="21" spans="1:15" s="69" customFormat="1" ht="12" x14ac:dyDescent="0.2">
      <c r="A21" s="110" t="s">
        <v>25</v>
      </c>
      <c r="B21" s="184">
        <v>-88</v>
      </c>
      <c r="C21" s="184">
        <v>-85</v>
      </c>
      <c r="D21" s="184">
        <v>-128</v>
      </c>
      <c r="E21" s="193">
        <v>-94</v>
      </c>
      <c r="F21" s="184">
        <v>-107</v>
      </c>
      <c r="G21" s="184">
        <v>-67</v>
      </c>
      <c r="H21" s="193">
        <v>-71</v>
      </c>
      <c r="I21" s="193">
        <v>-150</v>
      </c>
      <c r="J21" s="184">
        <v>-118</v>
      </c>
      <c r="K21" s="193">
        <v>18</v>
      </c>
      <c r="L21" s="184">
        <v>59</v>
      </c>
      <c r="M21" s="184">
        <v>-35</v>
      </c>
      <c r="N21" s="69" t="s">
        <v>25</v>
      </c>
      <c r="O21" s="69" t="s">
        <v>25</v>
      </c>
    </row>
    <row r="22" spans="1:15" s="69" customFormat="1" ht="12" x14ac:dyDescent="0.2">
      <c r="A22" s="110" t="s">
        <v>24</v>
      </c>
      <c r="B22" s="184">
        <v>116</v>
      </c>
      <c r="C22" s="184">
        <v>54</v>
      </c>
      <c r="D22" s="184">
        <v>72</v>
      </c>
      <c r="E22" s="193">
        <v>27</v>
      </c>
      <c r="F22" s="184">
        <v>7</v>
      </c>
      <c r="G22" s="184">
        <v>-7</v>
      </c>
      <c r="H22" s="193">
        <v>80</v>
      </c>
      <c r="I22" s="193">
        <v>1</v>
      </c>
      <c r="J22" s="184">
        <v>-39</v>
      </c>
      <c r="K22" s="193">
        <v>-1</v>
      </c>
      <c r="L22" s="184">
        <v>-103</v>
      </c>
      <c r="M22" s="184">
        <v>15</v>
      </c>
      <c r="N22" s="69" t="s">
        <v>24</v>
      </c>
      <c r="O22" s="69" t="s">
        <v>24</v>
      </c>
    </row>
    <row r="23" spans="1:15" s="69" customFormat="1" ht="12" x14ac:dyDescent="0.2">
      <c r="A23" s="110" t="s">
        <v>23</v>
      </c>
      <c r="B23" s="184">
        <v>-120</v>
      </c>
      <c r="C23" s="184">
        <v>-167</v>
      </c>
      <c r="D23" s="184">
        <v>-128</v>
      </c>
      <c r="E23" s="193">
        <v>-149</v>
      </c>
      <c r="F23" s="184">
        <v>-131</v>
      </c>
      <c r="G23" s="184">
        <v>-183</v>
      </c>
      <c r="H23" s="193">
        <v>-147</v>
      </c>
      <c r="I23" s="193">
        <v>-175</v>
      </c>
      <c r="J23" s="184">
        <v>-189</v>
      </c>
      <c r="K23" s="193">
        <v>-138</v>
      </c>
      <c r="L23" s="184">
        <v>-118</v>
      </c>
      <c r="M23" s="184">
        <v>-169</v>
      </c>
      <c r="N23" s="69" t="s">
        <v>23</v>
      </c>
      <c r="O23" s="69" t="s">
        <v>23</v>
      </c>
    </row>
    <row r="24" spans="1:15" s="69" customFormat="1" ht="12" x14ac:dyDescent="0.2">
      <c r="A24" s="110" t="s">
        <v>22</v>
      </c>
      <c r="B24" s="184">
        <v>-108</v>
      </c>
      <c r="C24" s="184">
        <v>27</v>
      </c>
      <c r="D24" s="184">
        <v>-135</v>
      </c>
      <c r="E24" s="193">
        <v>-85</v>
      </c>
      <c r="F24" s="184">
        <v>-54</v>
      </c>
      <c r="G24" s="184">
        <v>-136</v>
      </c>
      <c r="H24" s="193">
        <v>-202</v>
      </c>
      <c r="I24" s="193">
        <v>-106</v>
      </c>
      <c r="J24" s="184">
        <v>-107</v>
      </c>
      <c r="K24" s="193">
        <v>-123</v>
      </c>
      <c r="L24" s="184">
        <v>-178</v>
      </c>
      <c r="M24" s="184">
        <v>-94</v>
      </c>
      <c r="N24" s="69" t="s">
        <v>22</v>
      </c>
      <c r="O24" s="69" t="s">
        <v>22</v>
      </c>
    </row>
    <row r="25" spans="1:15" s="69" customFormat="1" ht="12" x14ac:dyDescent="0.2">
      <c r="A25" s="110" t="s">
        <v>21</v>
      </c>
      <c r="B25" s="184">
        <v>-225</v>
      </c>
      <c r="C25" s="184">
        <v>-155</v>
      </c>
      <c r="D25" s="184">
        <v>-202</v>
      </c>
      <c r="E25" s="193">
        <v>-135</v>
      </c>
      <c r="F25" s="184">
        <v>-222</v>
      </c>
      <c r="G25" s="184">
        <v>-114</v>
      </c>
      <c r="H25" s="193">
        <v>-197</v>
      </c>
      <c r="I25" s="193">
        <v>-168</v>
      </c>
      <c r="J25" s="184">
        <v>-285</v>
      </c>
      <c r="K25" s="193">
        <v>-250</v>
      </c>
      <c r="L25" s="184">
        <v>-132</v>
      </c>
      <c r="M25" s="184">
        <v>-120</v>
      </c>
      <c r="N25" s="69" t="s">
        <v>21</v>
      </c>
      <c r="O25" s="69" t="s">
        <v>21</v>
      </c>
    </row>
    <row r="26" spans="1:15" s="69" customFormat="1" ht="12" x14ac:dyDescent="0.2">
      <c r="A26" s="110" t="s">
        <v>20</v>
      </c>
      <c r="B26" s="184">
        <v>-43</v>
      </c>
      <c r="C26" s="184">
        <v>3</v>
      </c>
      <c r="D26" s="184">
        <v>-38</v>
      </c>
      <c r="E26" s="193">
        <v>-36</v>
      </c>
      <c r="F26" s="184">
        <v>7</v>
      </c>
      <c r="G26" s="184">
        <v>1</v>
      </c>
      <c r="H26" s="193">
        <v>-63</v>
      </c>
      <c r="I26" s="193">
        <v>-59</v>
      </c>
      <c r="J26" s="184">
        <v>-18</v>
      </c>
      <c r="K26" s="193">
        <v>-20</v>
      </c>
      <c r="L26" s="184">
        <v>-27</v>
      </c>
      <c r="M26" s="184">
        <v>20</v>
      </c>
      <c r="N26" s="69" t="s">
        <v>20</v>
      </c>
      <c r="O26" s="69" t="s">
        <v>20</v>
      </c>
    </row>
    <row r="27" spans="1:15" s="69" customFormat="1" ht="12" x14ac:dyDescent="0.2">
      <c r="A27" s="110" t="s">
        <v>92</v>
      </c>
      <c r="B27" s="184">
        <v>7</v>
      </c>
      <c r="C27" s="184">
        <v>41</v>
      </c>
      <c r="D27" s="184">
        <v>-56</v>
      </c>
      <c r="E27" s="193">
        <v>-79</v>
      </c>
      <c r="F27" s="184">
        <v>-86</v>
      </c>
      <c r="G27" s="184">
        <v>-129</v>
      </c>
      <c r="H27" s="193">
        <v>-85</v>
      </c>
      <c r="I27" s="193">
        <v>-4</v>
      </c>
      <c r="J27" s="184">
        <v>37</v>
      </c>
      <c r="K27" s="193">
        <v>150</v>
      </c>
      <c r="L27" s="184">
        <v>121</v>
      </c>
      <c r="M27" s="184">
        <v>31</v>
      </c>
      <c r="N27" s="69" t="s">
        <v>92</v>
      </c>
      <c r="O27" s="69" t="s">
        <v>59</v>
      </c>
    </row>
    <row r="28" spans="1:15" s="69" customFormat="1" ht="12" x14ac:dyDescent="0.2">
      <c r="A28" s="110" t="s">
        <v>93</v>
      </c>
      <c r="B28" s="184">
        <v>265</v>
      </c>
      <c r="C28" s="184">
        <v>168</v>
      </c>
      <c r="D28" s="184">
        <v>255</v>
      </c>
      <c r="E28" s="193">
        <v>293</v>
      </c>
      <c r="F28" s="184">
        <v>130</v>
      </c>
      <c r="G28" s="184">
        <v>170</v>
      </c>
      <c r="H28" s="193">
        <v>256</v>
      </c>
      <c r="I28" s="193">
        <v>199</v>
      </c>
      <c r="J28" s="184">
        <v>292</v>
      </c>
      <c r="K28" s="193">
        <v>190</v>
      </c>
      <c r="L28" s="184">
        <v>46</v>
      </c>
      <c r="M28" s="184">
        <v>123</v>
      </c>
      <c r="N28" s="69" t="s">
        <v>93</v>
      </c>
      <c r="O28" s="69" t="s">
        <v>58</v>
      </c>
    </row>
    <row r="29" spans="1:15" s="69" customFormat="1" ht="12" x14ac:dyDescent="0.2">
      <c r="A29" s="110" t="s">
        <v>94</v>
      </c>
      <c r="B29" s="184">
        <v>-53</v>
      </c>
      <c r="C29" s="184">
        <v>-55</v>
      </c>
      <c r="D29" s="184">
        <v>-75</v>
      </c>
      <c r="E29" s="193">
        <v>-48</v>
      </c>
      <c r="F29" s="184">
        <v>-45</v>
      </c>
      <c r="G29" s="184">
        <v>-94</v>
      </c>
      <c r="H29" s="193">
        <v>-45</v>
      </c>
      <c r="I29" s="193">
        <v>-31</v>
      </c>
      <c r="J29" s="184">
        <v>-39</v>
      </c>
      <c r="K29" s="193">
        <v>-15</v>
      </c>
      <c r="L29" s="184">
        <v>-11</v>
      </c>
      <c r="M29" s="184">
        <v>-40</v>
      </c>
      <c r="N29" s="69" t="s">
        <v>94</v>
      </c>
      <c r="O29" s="69" t="s">
        <v>57</v>
      </c>
    </row>
    <row r="30" spans="1:15" s="69" customFormat="1" ht="12" x14ac:dyDescent="0.2">
      <c r="A30" s="110" t="s">
        <v>101</v>
      </c>
      <c r="B30" s="184">
        <v>-79</v>
      </c>
      <c r="C30" s="184">
        <v>-75</v>
      </c>
      <c r="D30" s="184">
        <v>-47</v>
      </c>
      <c r="E30" s="193">
        <v>-46</v>
      </c>
      <c r="F30" s="184">
        <v>-18</v>
      </c>
      <c r="G30" s="184">
        <v>-58</v>
      </c>
      <c r="H30" s="193">
        <v>-86</v>
      </c>
      <c r="I30" s="193">
        <v>16</v>
      </c>
      <c r="J30" s="184">
        <v>-21</v>
      </c>
      <c r="K30" s="193">
        <v>-28</v>
      </c>
      <c r="L30" s="184">
        <v>15</v>
      </c>
      <c r="M30" s="184">
        <v>-42</v>
      </c>
      <c r="N30" s="69" t="s">
        <v>19</v>
      </c>
      <c r="O30" s="69" t="s">
        <v>19</v>
      </c>
    </row>
    <row r="31" spans="1:15" s="69" customFormat="1" ht="12" x14ac:dyDescent="0.2">
      <c r="A31" s="110" t="s">
        <v>18</v>
      </c>
      <c r="B31" s="184">
        <v>-41</v>
      </c>
      <c r="C31" s="184">
        <v>-29</v>
      </c>
      <c r="D31" s="184">
        <v>-8</v>
      </c>
      <c r="E31" s="193">
        <v>-1</v>
      </c>
      <c r="F31" s="184">
        <v>-25</v>
      </c>
      <c r="G31" s="184">
        <v>-28</v>
      </c>
      <c r="H31" s="193">
        <v>-14</v>
      </c>
      <c r="I31" s="193">
        <v>-36</v>
      </c>
      <c r="J31" s="184">
        <v>-31</v>
      </c>
      <c r="K31" s="193">
        <v>-23</v>
      </c>
      <c r="L31" s="184">
        <v>155</v>
      </c>
      <c r="M31" s="184">
        <v>-6</v>
      </c>
      <c r="N31" s="69" t="s">
        <v>18</v>
      </c>
      <c r="O31" s="69" t="s">
        <v>18</v>
      </c>
    </row>
    <row r="32" spans="1:15" s="69" customFormat="1" ht="12" x14ac:dyDescent="0.2">
      <c r="A32" s="110" t="s">
        <v>17</v>
      </c>
      <c r="B32" s="184">
        <v>-27</v>
      </c>
      <c r="C32" s="184">
        <v>-33</v>
      </c>
      <c r="D32" s="184">
        <v>-38</v>
      </c>
      <c r="E32" s="193">
        <v>-36</v>
      </c>
      <c r="F32" s="184">
        <v>-35</v>
      </c>
      <c r="G32" s="184">
        <v>-14</v>
      </c>
      <c r="H32" s="193">
        <v>-23</v>
      </c>
      <c r="I32" s="193">
        <v>-22</v>
      </c>
      <c r="J32" s="184">
        <v>-33</v>
      </c>
      <c r="K32" s="193">
        <v>-39</v>
      </c>
      <c r="L32" s="184">
        <v>-30</v>
      </c>
      <c r="M32" s="184">
        <v>-32</v>
      </c>
      <c r="N32" s="69" t="s">
        <v>17</v>
      </c>
      <c r="O32" s="69" t="s">
        <v>17</v>
      </c>
    </row>
    <row r="33" spans="1:15" s="69" customFormat="1" ht="12" x14ac:dyDescent="0.2">
      <c r="A33" s="110" t="s">
        <v>16</v>
      </c>
      <c r="B33" s="184">
        <v>-108</v>
      </c>
      <c r="C33" s="184">
        <v>-57</v>
      </c>
      <c r="D33" s="184">
        <v>-36</v>
      </c>
      <c r="E33" s="193">
        <v>-67</v>
      </c>
      <c r="F33" s="184">
        <v>-59</v>
      </c>
      <c r="G33" s="184">
        <v>-48</v>
      </c>
      <c r="H33" s="193">
        <v>-96</v>
      </c>
      <c r="I33" s="193">
        <v>-79</v>
      </c>
      <c r="J33" s="184">
        <v>-97</v>
      </c>
      <c r="K33" s="193">
        <v>-38</v>
      </c>
      <c r="L33" s="184">
        <v>-44</v>
      </c>
      <c r="M33" s="184">
        <v>-43</v>
      </c>
      <c r="N33" s="69" t="s">
        <v>16</v>
      </c>
      <c r="O33" s="69" t="s">
        <v>16</v>
      </c>
    </row>
    <row r="34" spans="1:15" s="69" customFormat="1" ht="12" x14ac:dyDescent="0.2">
      <c r="A34" s="110" t="s">
        <v>15</v>
      </c>
      <c r="B34" s="184">
        <v>-3</v>
      </c>
      <c r="C34" s="184">
        <v>-54</v>
      </c>
      <c r="D34" s="184">
        <v>-80</v>
      </c>
      <c r="E34" s="193">
        <v>-40</v>
      </c>
      <c r="F34" s="184">
        <v>-28</v>
      </c>
      <c r="G34" s="184">
        <v>-29</v>
      </c>
      <c r="H34" s="193">
        <v>-5</v>
      </c>
      <c r="I34" s="193">
        <v>-5</v>
      </c>
      <c r="J34" s="184">
        <v>-2</v>
      </c>
      <c r="K34" s="193">
        <v>5</v>
      </c>
      <c r="L34" s="184">
        <v>-35</v>
      </c>
      <c r="M34" s="184">
        <v>-53</v>
      </c>
      <c r="N34" s="69" t="s">
        <v>15</v>
      </c>
      <c r="O34" s="69" t="s">
        <v>15</v>
      </c>
    </row>
    <row r="35" spans="1:15" s="69" customFormat="1" ht="12" x14ac:dyDescent="0.2">
      <c r="A35" s="111" t="s">
        <v>95</v>
      </c>
      <c r="B35" s="184">
        <v>72</v>
      </c>
      <c r="C35" s="184">
        <v>53</v>
      </c>
      <c r="D35" s="184">
        <v>79</v>
      </c>
      <c r="E35" s="193">
        <v>68</v>
      </c>
      <c r="F35" s="184">
        <v>96</v>
      </c>
      <c r="G35" s="184">
        <v>-27</v>
      </c>
      <c r="H35" s="193">
        <v>123</v>
      </c>
      <c r="I35" s="193">
        <v>33</v>
      </c>
      <c r="J35" s="184">
        <v>83</v>
      </c>
      <c r="K35" s="193">
        <v>13</v>
      </c>
      <c r="L35" s="184">
        <v>8</v>
      </c>
      <c r="M35" s="184">
        <v>-30</v>
      </c>
      <c r="N35" s="69" t="s">
        <v>95</v>
      </c>
      <c r="O35" s="69" t="s">
        <v>56</v>
      </c>
    </row>
    <row r="36" spans="1:15" s="69" customFormat="1" ht="12" x14ac:dyDescent="0.2">
      <c r="A36" s="110" t="s">
        <v>14</v>
      </c>
      <c r="B36" s="184">
        <v>-19</v>
      </c>
      <c r="C36" s="184">
        <v>-3</v>
      </c>
      <c r="D36" s="184">
        <v>-29</v>
      </c>
      <c r="E36" s="193">
        <v>-29</v>
      </c>
      <c r="F36" s="184">
        <v>-36</v>
      </c>
      <c r="G36" s="184">
        <v>-63</v>
      </c>
      <c r="H36" s="193">
        <v>-12</v>
      </c>
      <c r="I36" s="193">
        <v>-43</v>
      </c>
      <c r="J36" s="184">
        <v>-49</v>
      </c>
      <c r="K36" s="193">
        <v>-29</v>
      </c>
      <c r="L36" s="184">
        <v>-35</v>
      </c>
      <c r="M36" s="184">
        <v>-5</v>
      </c>
      <c r="N36" s="69" t="s">
        <v>14</v>
      </c>
      <c r="O36" s="69" t="s">
        <v>14</v>
      </c>
    </row>
    <row r="37" spans="1:15" s="69" customFormat="1" ht="12" x14ac:dyDescent="0.2">
      <c r="A37" s="110" t="s">
        <v>13</v>
      </c>
      <c r="B37" s="184">
        <v>100</v>
      </c>
      <c r="C37" s="184">
        <v>57</v>
      </c>
      <c r="D37" s="184">
        <v>44</v>
      </c>
      <c r="E37" s="193">
        <v>51</v>
      </c>
      <c r="F37" s="184">
        <v>58</v>
      </c>
      <c r="G37" s="184">
        <v>75</v>
      </c>
      <c r="H37" s="193">
        <v>59</v>
      </c>
      <c r="I37" s="193">
        <v>44</v>
      </c>
      <c r="J37" s="184">
        <v>110</v>
      </c>
      <c r="K37" s="193">
        <v>82</v>
      </c>
      <c r="L37" s="184">
        <v>98</v>
      </c>
      <c r="M37" s="184">
        <v>79</v>
      </c>
      <c r="N37" s="69" t="s">
        <v>13</v>
      </c>
      <c r="O37" s="69" t="s">
        <v>13</v>
      </c>
    </row>
    <row r="38" spans="1:15" s="69" customFormat="1" ht="12" x14ac:dyDescent="0.2">
      <c r="A38" s="110" t="s">
        <v>12</v>
      </c>
      <c r="B38" s="184">
        <v>-15</v>
      </c>
      <c r="C38" s="184">
        <v>-83</v>
      </c>
      <c r="D38" s="184">
        <v>-26</v>
      </c>
      <c r="E38" s="193">
        <v>-30</v>
      </c>
      <c r="F38" s="184">
        <v>-39</v>
      </c>
      <c r="G38" s="184">
        <v>-26</v>
      </c>
      <c r="H38" s="193">
        <v>-26</v>
      </c>
      <c r="I38" s="193">
        <v>5</v>
      </c>
      <c r="J38" s="184">
        <v>-14</v>
      </c>
      <c r="K38" s="193">
        <v>-24</v>
      </c>
      <c r="L38" s="184">
        <v>-39</v>
      </c>
      <c r="M38" s="184">
        <v>-63</v>
      </c>
      <c r="N38" s="69" t="s">
        <v>12</v>
      </c>
      <c r="O38" s="69" t="s">
        <v>12</v>
      </c>
    </row>
    <row r="39" spans="1:15" s="69" customFormat="1" ht="12" x14ac:dyDescent="0.2">
      <c r="A39" s="110" t="s">
        <v>11</v>
      </c>
      <c r="B39" s="184">
        <v>-11</v>
      </c>
      <c r="C39" s="184">
        <v>-29</v>
      </c>
      <c r="D39" s="184">
        <v>-1</v>
      </c>
      <c r="E39" s="193">
        <v>-7</v>
      </c>
      <c r="F39" s="184">
        <v>2</v>
      </c>
      <c r="G39" s="184">
        <v>15</v>
      </c>
      <c r="H39" s="193">
        <v>-28</v>
      </c>
      <c r="I39" s="193">
        <v>0</v>
      </c>
      <c r="J39" s="184">
        <v>-8</v>
      </c>
      <c r="K39" s="193">
        <v>-25</v>
      </c>
      <c r="L39" s="184">
        <v>9</v>
      </c>
      <c r="M39" s="184">
        <v>-18</v>
      </c>
      <c r="N39" s="69" t="s">
        <v>11</v>
      </c>
      <c r="O39" s="69" t="s">
        <v>11</v>
      </c>
    </row>
    <row r="40" spans="1:15" s="69" customFormat="1" ht="12" x14ac:dyDescent="0.2">
      <c r="A40" s="110" t="s">
        <v>96</v>
      </c>
      <c r="B40" s="184">
        <v>-25</v>
      </c>
      <c r="C40" s="184">
        <v>-55</v>
      </c>
      <c r="D40" s="184">
        <v>-51</v>
      </c>
      <c r="E40" s="193">
        <v>-30</v>
      </c>
      <c r="F40" s="184">
        <v>-93</v>
      </c>
      <c r="G40" s="184">
        <v>-46</v>
      </c>
      <c r="H40" s="193">
        <v>-62</v>
      </c>
      <c r="I40" s="193">
        <v>-46</v>
      </c>
      <c r="J40" s="184">
        <v>-25</v>
      </c>
      <c r="K40" s="193">
        <v>-8</v>
      </c>
      <c r="L40" s="184">
        <v>-44</v>
      </c>
      <c r="M40" s="184">
        <v>-29</v>
      </c>
      <c r="N40" s="69" t="s">
        <v>55</v>
      </c>
      <c r="O40" s="69" t="s">
        <v>55</v>
      </c>
    </row>
    <row r="41" spans="1:15" s="69" customFormat="1" ht="12" x14ac:dyDescent="0.2">
      <c r="A41" s="110" t="s">
        <v>30</v>
      </c>
      <c r="B41" s="184">
        <v>-35</v>
      </c>
      <c r="C41" s="184">
        <v>-11</v>
      </c>
      <c r="D41" s="184">
        <v>9</v>
      </c>
      <c r="E41" s="193">
        <v>14</v>
      </c>
      <c r="F41" s="184">
        <v>-28</v>
      </c>
      <c r="G41" s="184">
        <v>70</v>
      </c>
      <c r="H41" s="193">
        <v>-35</v>
      </c>
      <c r="I41" s="193">
        <v>-7</v>
      </c>
      <c r="J41" s="184">
        <v>-17</v>
      </c>
      <c r="K41" s="193">
        <v>-10</v>
      </c>
      <c r="L41" s="184">
        <v>36</v>
      </c>
      <c r="M41" s="184">
        <v>-31</v>
      </c>
      <c r="N41" s="69" t="s">
        <v>30</v>
      </c>
      <c r="O41" s="69" t="s">
        <v>54</v>
      </c>
    </row>
    <row r="42" spans="1:15" s="69" customFormat="1" ht="12" x14ac:dyDescent="0.2">
      <c r="A42" s="110" t="s">
        <v>10</v>
      </c>
      <c r="B42" s="184">
        <v>-1</v>
      </c>
      <c r="C42" s="184">
        <v>-16</v>
      </c>
      <c r="D42" s="184">
        <v>-47</v>
      </c>
      <c r="E42" s="193">
        <v>-35</v>
      </c>
      <c r="F42" s="184">
        <v>-10</v>
      </c>
      <c r="G42" s="184">
        <v>-7</v>
      </c>
      <c r="H42" s="193">
        <v>-44</v>
      </c>
      <c r="I42" s="193">
        <v>-41</v>
      </c>
      <c r="J42" s="184">
        <v>-10</v>
      </c>
      <c r="K42" s="193">
        <v>-62</v>
      </c>
      <c r="L42" s="184">
        <v>-122</v>
      </c>
      <c r="M42" s="184">
        <v>-73</v>
      </c>
      <c r="N42" s="69" t="s">
        <v>10</v>
      </c>
      <c r="O42" s="69" t="s">
        <v>10</v>
      </c>
    </row>
    <row r="43" spans="1:15" s="69" customFormat="1" ht="12" x14ac:dyDescent="0.2">
      <c r="A43" s="110" t="s">
        <v>9</v>
      </c>
      <c r="B43" s="184">
        <v>182</v>
      </c>
      <c r="C43" s="184">
        <v>143</v>
      </c>
      <c r="D43" s="184">
        <v>230</v>
      </c>
      <c r="E43" s="193">
        <v>71</v>
      </c>
      <c r="F43" s="184">
        <v>193</v>
      </c>
      <c r="G43" s="184">
        <v>80</v>
      </c>
      <c r="H43" s="193">
        <v>110</v>
      </c>
      <c r="I43" s="193">
        <v>120</v>
      </c>
      <c r="J43" s="184">
        <v>196</v>
      </c>
      <c r="K43" s="193">
        <v>145</v>
      </c>
      <c r="L43" s="184">
        <v>122</v>
      </c>
      <c r="M43" s="184">
        <v>107</v>
      </c>
      <c r="N43" s="69" t="s">
        <v>9</v>
      </c>
      <c r="O43" s="69" t="s">
        <v>9</v>
      </c>
    </row>
    <row r="44" spans="1:15" s="69" customFormat="1" ht="12" x14ac:dyDescent="0.2">
      <c r="A44" s="110" t="s">
        <v>8</v>
      </c>
      <c r="B44" s="184">
        <v>-55</v>
      </c>
      <c r="C44" s="184">
        <v>-50</v>
      </c>
      <c r="D44" s="184">
        <v>-26</v>
      </c>
      <c r="E44" s="193">
        <v>9</v>
      </c>
      <c r="F44" s="184">
        <v>-34</v>
      </c>
      <c r="G44" s="184">
        <v>-27</v>
      </c>
      <c r="H44" s="193">
        <v>-8</v>
      </c>
      <c r="I44" s="193">
        <v>-21</v>
      </c>
      <c r="J44" s="184">
        <v>6</v>
      </c>
      <c r="K44" s="193">
        <v>-1</v>
      </c>
      <c r="L44" s="184">
        <v>-34</v>
      </c>
      <c r="M44" s="184">
        <v>-22</v>
      </c>
      <c r="N44" s="69" t="s">
        <v>8</v>
      </c>
      <c r="O44" s="69" t="s">
        <v>8</v>
      </c>
    </row>
    <row r="45" spans="1:15" s="69" customFormat="1" ht="12" x14ac:dyDescent="0.2">
      <c r="A45" s="110" t="s">
        <v>97</v>
      </c>
      <c r="B45" s="184">
        <v>-41</v>
      </c>
      <c r="C45" s="184">
        <v>-67</v>
      </c>
      <c r="D45" s="184">
        <v>-42</v>
      </c>
      <c r="E45" s="193">
        <v>-10</v>
      </c>
      <c r="F45" s="184">
        <v>-101</v>
      </c>
      <c r="G45" s="184">
        <v>-47</v>
      </c>
      <c r="H45" s="193">
        <v>-55</v>
      </c>
      <c r="I45" s="193">
        <v>-3</v>
      </c>
      <c r="J45" s="184">
        <v>-45</v>
      </c>
      <c r="K45" s="193">
        <v>-45</v>
      </c>
      <c r="L45" s="184">
        <v>-48</v>
      </c>
      <c r="M45" s="184">
        <v>-42</v>
      </c>
      <c r="N45" s="69" t="s">
        <v>97</v>
      </c>
      <c r="O45" s="69" t="s">
        <v>6</v>
      </c>
    </row>
    <row r="46" spans="1:15" s="69" customFormat="1" ht="12" x14ac:dyDescent="0.2">
      <c r="A46" s="110" t="s">
        <v>5</v>
      </c>
      <c r="B46" s="184">
        <v>-4</v>
      </c>
      <c r="C46" s="184">
        <v>12</v>
      </c>
      <c r="D46" s="184">
        <v>7</v>
      </c>
      <c r="E46" s="193">
        <v>21</v>
      </c>
      <c r="F46" s="184">
        <v>18</v>
      </c>
      <c r="G46" s="184">
        <v>2</v>
      </c>
      <c r="H46" s="193">
        <v>19</v>
      </c>
      <c r="I46" s="193">
        <v>16</v>
      </c>
      <c r="J46" s="184">
        <v>0</v>
      </c>
      <c r="K46" s="193">
        <v>18</v>
      </c>
      <c r="L46" s="184">
        <v>21</v>
      </c>
      <c r="M46" s="184">
        <v>29</v>
      </c>
      <c r="N46" s="69" t="s">
        <v>5</v>
      </c>
      <c r="O46" s="69" t="s">
        <v>5</v>
      </c>
    </row>
    <row r="47" spans="1:15" s="69" customFormat="1" ht="12" x14ac:dyDescent="0.2">
      <c r="A47" s="110" t="s">
        <v>4</v>
      </c>
      <c r="B47" s="184">
        <v>-9</v>
      </c>
      <c r="C47" s="184">
        <v>-10</v>
      </c>
      <c r="D47" s="184">
        <v>2</v>
      </c>
      <c r="E47" s="193">
        <v>-2</v>
      </c>
      <c r="F47" s="184">
        <v>11</v>
      </c>
      <c r="G47" s="184">
        <v>-17</v>
      </c>
      <c r="H47" s="193">
        <v>-2</v>
      </c>
      <c r="I47" s="193">
        <v>0</v>
      </c>
      <c r="J47" s="184">
        <v>-6</v>
      </c>
      <c r="K47" s="193">
        <v>0</v>
      </c>
      <c r="L47" s="184">
        <v>1</v>
      </c>
      <c r="M47" s="184">
        <v>-16</v>
      </c>
      <c r="N47" s="69" t="s">
        <v>4</v>
      </c>
      <c r="O47" s="69" t="s">
        <v>4</v>
      </c>
    </row>
    <row r="48" spans="1:15" s="69" customFormat="1" ht="12" x14ac:dyDescent="0.2">
      <c r="A48" s="110" t="s">
        <v>3</v>
      </c>
      <c r="B48" s="184">
        <v>-2</v>
      </c>
      <c r="C48" s="184">
        <v>0</v>
      </c>
      <c r="D48" s="184">
        <v>9</v>
      </c>
      <c r="E48" s="193">
        <v>2</v>
      </c>
      <c r="F48" s="184">
        <v>0</v>
      </c>
      <c r="G48" s="184">
        <v>-8</v>
      </c>
      <c r="H48" s="193">
        <v>1</v>
      </c>
      <c r="I48" s="193">
        <v>2</v>
      </c>
      <c r="J48" s="184">
        <v>-2</v>
      </c>
      <c r="K48" s="193">
        <v>-6</v>
      </c>
      <c r="L48" s="184">
        <v>-2</v>
      </c>
      <c r="M48" s="184">
        <v>-7</v>
      </c>
      <c r="N48" s="69" t="s">
        <v>3</v>
      </c>
      <c r="O48" s="69" t="s">
        <v>3</v>
      </c>
    </row>
    <row r="49" spans="1:15" s="69" customFormat="1" ht="12" x14ac:dyDescent="0.2">
      <c r="A49" s="110" t="s">
        <v>28</v>
      </c>
      <c r="B49" s="184">
        <v>-62</v>
      </c>
      <c r="C49" s="184">
        <v>-72</v>
      </c>
      <c r="D49" s="184">
        <v>-19</v>
      </c>
      <c r="E49" s="193">
        <v>-32</v>
      </c>
      <c r="F49" s="184">
        <v>-47</v>
      </c>
      <c r="G49" s="184">
        <v>-41</v>
      </c>
      <c r="H49" s="193">
        <v>-58</v>
      </c>
      <c r="I49" s="193">
        <v>-36</v>
      </c>
      <c r="J49" s="184">
        <v>-31</v>
      </c>
      <c r="K49" s="193">
        <v>-70</v>
      </c>
      <c r="L49" s="184">
        <v>-57</v>
      </c>
      <c r="M49" s="184">
        <v>-43</v>
      </c>
      <c r="N49" s="69" t="s">
        <v>28</v>
      </c>
      <c r="O49" s="69" t="s">
        <v>7</v>
      </c>
    </row>
    <row r="50" spans="1:15" s="69" customFormat="1" ht="12" x14ac:dyDescent="0.2">
      <c r="A50" s="110" t="s">
        <v>51</v>
      </c>
      <c r="B50" s="192">
        <f>SUM(B20:B49)</f>
        <v>0</v>
      </c>
      <c r="C50" s="192">
        <f t="shared" ref="C50:M50" si="9">SUM(C20:C49)</f>
        <v>0</v>
      </c>
      <c r="D50" s="192">
        <f t="shared" si="9"/>
        <v>0</v>
      </c>
      <c r="E50" s="192">
        <f t="shared" si="9"/>
        <v>0</v>
      </c>
      <c r="F50" s="192">
        <f t="shared" si="9"/>
        <v>0</v>
      </c>
      <c r="G50" s="192">
        <f t="shared" si="9"/>
        <v>0</v>
      </c>
      <c r="H50" s="192">
        <f t="shared" si="9"/>
        <v>0</v>
      </c>
      <c r="I50" s="192">
        <f t="shared" si="9"/>
        <v>0</v>
      </c>
      <c r="J50" s="192">
        <f t="shared" si="9"/>
        <v>0</v>
      </c>
      <c r="K50" s="192">
        <f t="shared" si="9"/>
        <v>0</v>
      </c>
      <c r="L50" s="192">
        <f t="shared" si="9"/>
        <v>0</v>
      </c>
      <c r="M50" s="192">
        <f t="shared" si="9"/>
        <v>0</v>
      </c>
      <c r="N50" s="69" t="s">
        <v>51</v>
      </c>
    </row>
    <row r="51" spans="1:15" s="69" customFormat="1" ht="12" x14ac:dyDescent="0.2">
      <c r="A51" s="109" t="s">
        <v>189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69" t="s">
        <v>98</v>
      </c>
    </row>
    <row r="52" spans="1:15" s="69" customFormat="1" ht="12" x14ac:dyDescent="0.2">
      <c r="A52" s="109"/>
      <c r="B52" s="117" t="str">
        <f t="shared" ref="B52:L52" si="10">B19</f>
        <v>H26</v>
      </c>
      <c r="C52" s="117" t="str">
        <f t="shared" si="10"/>
        <v>H27</v>
      </c>
      <c r="D52" s="117" t="str">
        <f t="shared" si="10"/>
        <v>H28</v>
      </c>
      <c r="E52" s="117" t="str">
        <f t="shared" si="10"/>
        <v>H29</v>
      </c>
      <c r="F52" s="117" t="str">
        <f t="shared" si="10"/>
        <v>H30</v>
      </c>
      <c r="G52" s="117" t="str">
        <f t="shared" si="10"/>
        <v>R1</v>
      </c>
      <c r="H52" s="117" t="str">
        <f t="shared" si="10"/>
        <v>R2</v>
      </c>
      <c r="I52" s="117" t="str">
        <f t="shared" si="10"/>
        <v>R3</v>
      </c>
      <c r="J52" s="117" t="str">
        <f t="shared" si="10"/>
        <v>R4</v>
      </c>
      <c r="K52" s="117" t="str">
        <f t="shared" si="10"/>
        <v>R5</v>
      </c>
      <c r="L52" s="117" t="str">
        <f t="shared" si="10"/>
        <v>R6</v>
      </c>
      <c r="M52" s="117" t="str">
        <f>M19</f>
        <v>R7</v>
      </c>
    </row>
    <row r="53" spans="1:15" s="69" customFormat="1" ht="12" x14ac:dyDescent="0.2">
      <c r="A53" s="110" t="s">
        <v>26</v>
      </c>
      <c r="B53" s="190">
        <v>-516</v>
      </c>
      <c r="C53" s="190">
        <v>-983</v>
      </c>
      <c r="D53" s="190">
        <v>-983</v>
      </c>
      <c r="E53" s="190">
        <v>-1041</v>
      </c>
      <c r="F53" s="190">
        <v>-1098</v>
      </c>
      <c r="G53" s="190">
        <v>-991</v>
      </c>
      <c r="H53" s="190">
        <v>-808</v>
      </c>
      <c r="I53" s="189">
        <v>-288</v>
      </c>
      <c r="J53" s="184">
        <v>-895</v>
      </c>
      <c r="K53" s="189">
        <v>-513</v>
      </c>
      <c r="L53" s="184">
        <v>-735</v>
      </c>
      <c r="M53" s="184">
        <v>-790</v>
      </c>
      <c r="N53" s="69" t="s">
        <v>26</v>
      </c>
    </row>
    <row r="54" spans="1:15" s="69" customFormat="1" ht="12" x14ac:dyDescent="0.2">
      <c r="A54" s="110" t="s">
        <v>25</v>
      </c>
      <c r="B54" s="190">
        <v>-103</v>
      </c>
      <c r="C54" s="190">
        <v>-164</v>
      </c>
      <c r="D54" s="190">
        <v>-239</v>
      </c>
      <c r="E54" s="190">
        <v>-181</v>
      </c>
      <c r="F54" s="190">
        <v>-147</v>
      </c>
      <c r="G54" s="190">
        <v>-143</v>
      </c>
      <c r="H54" s="190">
        <v>-249</v>
      </c>
      <c r="I54" s="190">
        <v>-151</v>
      </c>
      <c r="J54" s="184">
        <v>-170</v>
      </c>
      <c r="K54" s="190">
        <v>-174</v>
      </c>
      <c r="L54" s="184">
        <v>-87</v>
      </c>
      <c r="M54" s="184">
        <v>-80</v>
      </c>
      <c r="N54" s="69" t="s">
        <v>25</v>
      </c>
    </row>
    <row r="55" spans="1:15" s="69" customFormat="1" ht="12" x14ac:dyDescent="0.2">
      <c r="A55" s="110" t="s">
        <v>24</v>
      </c>
      <c r="B55" s="190">
        <v>-402</v>
      </c>
      <c r="C55" s="190">
        <v>-378</v>
      </c>
      <c r="D55" s="190">
        <v>-430</v>
      </c>
      <c r="E55" s="190">
        <v>-302</v>
      </c>
      <c r="F55" s="190">
        <v>-320</v>
      </c>
      <c r="G55" s="190">
        <v>-275</v>
      </c>
      <c r="H55" s="190">
        <v>-258</v>
      </c>
      <c r="I55" s="190">
        <v>-244</v>
      </c>
      <c r="J55" s="184">
        <v>-268</v>
      </c>
      <c r="K55" s="190">
        <v>-85</v>
      </c>
      <c r="L55" s="184">
        <v>-104</v>
      </c>
      <c r="M55" s="184">
        <v>-43</v>
      </c>
      <c r="N55" s="69" t="s">
        <v>24</v>
      </c>
    </row>
    <row r="56" spans="1:15" s="69" customFormat="1" ht="12" x14ac:dyDescent="0.2">
      <c r="A56" s="110" t="s">
        <v>23</v>
      </c>
      <c r="B56" s="190">
        <v>-46</v>
      </c>
      <c r="C56" s="190">
        <v>-91</v>
      </c>
      <c r="D56" s="190">
        <v>-136</v>
      </c>
      <c r="E56" s="190">
        <v>-84</v>
      </c>
      <c r="F56" s="190">
        <v>-81</v>
      </c>
      <c r="G56" s="190">
        <v>-169</v>
      </c>
      <c r="H56" s="190">
        <v>-94</v>
      </c>
      <c r="I56" s="190">
        <v>-73</v>
      </c>
      <c r="J56" s="184">
        <v>-32</v>
      </c>
      <c r="K56" s="190">
        <v>-79</v>
      </c>
      <c r="L56" s="184">
        <v>-54</v>
      </c>
      <c r="M56" s="184">
        <v>-40</v>
      </c>
      <c r="N56" s="69" t="s">
        <v>23</v>
      </c>
    </row>
    <row r="57" spans="1:15" s="69" customFormat="1" ht="12" x14ac:dyDescent="0.2">
      <c r="A57" s="110" t="s">
        <v>22</v>
      </c>
      <c r="B57" s="190">
        <v>-96</v>
      </c>
      <c r="C57" s="190">
        <v>-106</v>
      </c>
      <c r="D57" s="190">
        <v>-85</v>
      </c>
      <c r="E57" s="190">
        <v>-170</v>
      </c>
      <c r="F57" s="190">
        <v>-80</v>
      </c>
      <c r="G57" s="190">
        <v>-141</v>
      </c>
      <c r="H57" s="190">
        <v>-78</v>
      </c>
      <c r="I57" s="190">
        <v>-26</v>
      </c>
      <c r="J57" s="184">
        <v>-70</v>
      </c>
      <c r="K57" s="190">
        <v>-28</v>
      </c>
      <c r="L57" s="184">
        <v>-110</v>
      </c>
      <c r="M57" s="184">
        <v>-57</v>
      </c>
      <c r="N57" s="69" t="s">
        <v>22</v>
      </c>
    </row>
    <row r="58" spans="1:15" s="69" customFormat="1" ht="12" x14ac:dyDescent="0.2">
      <c r="A58" s="110" t="s">
        <v>21</v>
      </c>
      <c r="B58" s="190">
        <v>-264</v>
      </c>
      <c r="C58" s="190">
        <v>-303</v>
      </c>
      <c r="D58" s="190">
        <v>-471</v>
      </c>
      <c r="E58" s="190">
        <v>-274</v>
      </c>
      <c r="F58" s="190">
        <v>-380</v>
      </c>
      <c r="G58" s="190">
        <v>-435</v>
      </c>
      <c r="H58" s="190">
        <v>-351</v>
      </c>
      <c r="I58" s="190">
        <v>-256</v>
      </c>
      <c r="J58" s="184">
        <v>-190</v>
      </c>
      <c r="K58" s="190">
        <v>-219</v>
      </c>
      <c r="L58" s="184">
        <v>-188</v>
      </c>
      <c r="M58" s="184">
        <v>-177</v>
      </c>
      <c r="N58" s="69" t="s">
        <v>21</v>
      </c>
    </row>
    <row r="59" spans="1:15" s="69" customFormat="1" ht="12" x14ac:dyDescent="0.2">
      <c r="A59" s="110" t="s">
        <v>20</v>
      </c>
      <c r="B59" s="190">
        <v>-149</v>
      </c>
      <c r="C59" s="190">
        <v>-182</v>
      </c>
      <c r="D59" s="190">
        <v>-262</v>
      </c>
      <c r="E59" s="190">
        <v>-243</v>
      </c>
      <c r="F59" s="190">
        <v>-188</v>
      </c>
      <c r="G59" s="190">
        <v>-184</v>
      </c>
      <c r="H59" s="190">
        <v>-245</v>
      </c>
      <c r="I59" s="190">
        <v>-68</v>
      </c>
      <c r="J59" s="184">
        <v>-156</v>
      </c>
      <c r="K59" s="190">
        <v>-182</v>
      </c>
      <c r="L59" s="184">
        <v>-114</v>
      </c>
      <c r="M59" s="184">
        <v>-119</v>
      </c>
      <c r="N59" s="69" t="s">
        <v>20</v>
      </c>
    </row>
    <row r="60" spans="1:15" s="69" customFormat="1" ht="12" x14ac:dyDescent="0.2">
      <c r="A60" s="110" t="s">
        <v>92</v>
      </c>
      <c r="B60" s="190">
        <v>-176</v>
      </c>
      <c r="C60" s="190">
        <v>-206</v>
      </c>
      <c r="D60" s="190">
        <v>-291</v>
      </c>
      <c r="E60" s="190">
        <v>-312</v>
      </c>
      <c r="F60" s="190">
        <v>-264</v>
      </c>
      <c r="G60" s="190">
        <v>-255</v>
      </c>
      <c r="H60" s="190">
        <v>-307</v>
      </c>
      <c r="I60" s="190">
        <v>-159</v>
      </c>
      <c r="J60" s="184">
        <v>-112</v>
      </c>
      <c r="K60" s="190">
        <v>-9</v>
      </c>
      <c r="L60" s="184">
        <v>28</v>
      </c>
      <c r="M60" s="184">
        <v>-74</v>
      </c>
      <c r="N60" s="69" t="s">
        <v>92</v>
      </c>
    </row>
    <row r="61" spans="1:15" s="69" customFormat="1" ht="12" x14ac:dyDescent="0.2">
      <c r="A61" s="110" t="s">
        <v>93</v>
      </c>
      <c r="B61" s="190">
        <v>-100</v>
      </c>
      <c r="C61" s="190">
        <v>-186</v>
      </c>
      <c r="D61" s="190">
        <v>-298</v>
      </c>
      <c r="E61" s="190">
        <v>-173</v>
      </c>
      <c r="F61" s="190">
        <v>-217</v>
      </c>
      <c r="G61" s="190">
        <v>-125</v>
      </c>
      <c r="H61" s="190">
        <v>-245</v>
      </c>
      <c r="I61" s="190">
        <v>-38</v>
      </c>
      <c r="J61" s="184">
        <v>-109</v>
      </c>
      <c r="K61" s="190">
        <v>-17</v>
      </c>
      <c r="L61" s="184">
        <v>-37</v>
      </c>
      <c r="M61" s="184">
        <v>-66</v>
      </c>
      <c r="N61" s="69" t="s">
        <v>93</v>
      </c>
    </row>
    <row r="62" spans="1:15" s="69" customFormat="1" ht="12" x14ac:dyDescent="0.2">
      <c r="A62" s="110" t="s">
        <v>94</v>
      </c>
      <c r="B62" s="190">
        <v>-41</v>
      </c>
      <c r="C62" s="190">
        <v>-26</v>
      </c>
      <c r="D62" s="190">
        <v>-36</v>
      </c>
      <c r="E62" s="190">
        <v>-27</v>
      </c>
      <c r="F62" s="190">
        <v>-11</v>
      </c>
      <c r="G62" s="190">
        <v>-2</v>
      </c>
      <c r="H62" s="190">
        <v>-17</v>
      </c>
      <c r="I62" s="190">
        <v>7</v>
      </c>
      <c r="J62" s="184">
        <v>-22</v>
      </c>
      <c r="K62" s="190">
        <v>-17</v>
      </c>
      <c r="L62" s="184">
        <v>-9</v>
      </c>
      <c r="M62" s="184">
        <v>-34</v>
      </c>
      <c r="N62" s="69" t="s">
        <v>94</v>
      </c>
    </row>
    <row r="63" spans="1:15" s="69" customFormat="1" ht="12" x14ac:dyDescent="0.2">
      <c r="A63" s="110" t="s">
        <v>19</v>
      </c>
      <c r="B63" s="190">
        <v>-21</v>
      </c>
      <c r="C63" s="190">
        <v>-23</v>
      </c>
      <c r="D63" s="190">
        <v>-71</v>
      </c>
      <c r="E63" s="190">
        <v>-33</v>
      </c>
      <c r="F63" s="190">
        <v>-61</v>
      </c>
      <c r="G63" s="190">
        <v>-38</v>
      </c>
      <c r="H63" s="190">
        <v>-72</v>
      </c>
      <c r="I63" s="190">
        <v>-36</v>
      </c>
      <c r="J63" s="184">
        <v>-26</v>
      </c>
      <c r="K63" s="190">
        <v>15</v>
      </c>
      <c r="L63" s="184">
        <v>-56</v>
      </c>
      <c r="M63" s="184">
        <v>-21</v>
      </c>
      <c r="N63" s="69" t="s">
        <v>19</v>
      </c>
    </row>
    <row r="64" spans="1:15" s="69" customFormat="1" ht="12" x14ac:dyDescent="0.2">
      <c r="A64" s="110" t="s">
        <v>18</v>
      </c>
      <c r="B64" s="190">
        <v>-40</v>
      </c>
      <c r="C64" s="190">
        <v>-26</v>
      </c>
      <c r="D64" s="190">
        <v>-8</v>
      </c>
      <c r="E64" s="190">
        <v>-12</v>
      </c>
      <c r="F64" s="190">
        <v>-12</v>
      </c>
      <c r="G64" s="190">
        <v>-28</v>
      </c>
      <c r="H64" s="190">
        <v>-39</v>
      </c>
      <c r="I64" s="190">
        <v>-19</v>
      </c>
      <c r="J64" s="184">
        <v>-8</v>
      </c>
      <c r="K64" s="190">
        <v>-21</v>
      </c>
      <c r="L64" s="184">
        <v>-11</v>
      </c>
      <c r="M64" s="184">
        <v>-14</v>
      </c>
      <c r="N64" s="69" t="s">
        <v>18</v>
      </c>
    </row>
    <row r="65" spans="1:14" s="69" customFormat="1" ht="12" x14ac:dyDescent="0.2">
      <c r="A65" s="110" t="s">
        <v>17</v>
      </c>
      <c r="B65" s="190">
        <v>-31</v>
      </c>
      <c r="C65" s="190">
        <v>-6</v>
      </c>
      <c r="D65" s="190">
        <v>-11</v>
      </c>
      <c r="E65" s="190">
        <v>-16</v>
      </c>
      <c r="F65" s="190">
        <v>-8</v>
      </c>
      <c r="G65" s="190">
        <v>12</v>
      </c>
      <c r="H65" s="190">
        <v>-28</v>
      </c>
      <c r="I65" s="190">
        <v>-7</v>
      </c>
      <c r="J65" s="184">
        <v>2</v>
      </c>
      <c r="K65" s="190">
        <v>20</v>
      </c>
      <c r="L65" s="184">
        <v>2</v>
      </c>
      <c r="M65" s="184">
        <v>32</v>
      </c>
      <c r="N65" s="69" t="s">
        <v>17</v>
      </c>
    </row>
    <row r="66" spans="1:14" s="69" customFormat="1" ht="12" x14ac:dyDescent="0.2">
      <c r="A66" s="110" t="s">
        <v>16</v>
      </c>
      <c r="B66" s="190">
        <v>-26</v>
      </c>
      <c r="C66" s="190">
        <v>-46</v>
      </c>
      <c r="D66" s="190">
        <v>-53</v>
      </c>
      <c r="E66" s="190">
        <v>-81</v>
      </c>
      <c r="F66" s="190">
        <v>-36</v>
      </c>
      <c r="G66" s="190">
        <v>-3</v>
      </c>
      <c r="H66" s="190">
        <v>-25</v>
      </c>
      <c r="I66" s="190">
        <v>-11</v>
      </c>
      <c r="J66" s="184">
        <v>-40</v>
      </c>
      <c r="K66" s="190">
        <v>-17</v>
      </c>
      <c r="L66" s="184">
        <v>-45</v>
      </c>
      <c r="M66" s="184">
        <v>-15</v>
      </c>
      <c r="N66" s="69" t="s">
        <v>16</v>
      </c>
    </row>
    <row r="67" spans="1:14" s="69" customFormat="1" ht="12" x14ac:dyDescent="0.2">
      <c r="A67" s="110" t="s">
        <v>15</v>
      </c>
      <c r="B67" s="190">
        <v>-13</v>
      </c>
      <c r="C67" s="190">
        <v>-15</v>
      </c>
      <c r="D67" s="190">
        <v>-7</v>
      </c>
      <c r="E67" s="190">
        <v>-16</v>
      </c>
      <c r="F67" s="190">
        <v>-33</v>
      </c>
      <c r="G67" s="190">
        <v>-29</v>
      </c>
      <c r="H67" s="190">
        <v>-31</v>
      </c>
      <c r="I67" s="190">
        <v>-28</v>
      </c>
      <c r="J67" s="184">
        <v>-21</v>
      </c>
      <c r="K67" s="190">
        <v>-11</v>
      </c>
      <c r="L67" s="184">
        <v>7</v>
      </c>
      <c r="M67" s="184">
        <v>0</v>
      </c>
      <c r="N67" s="69" t="s">
        <v>15</v>
      </c>
    </row>
    <row r="68" spans="1:14" s="69" customFormat="1" ht="12" x14ac:dyDescent="0.2">
      <c r="A68" s="111" t="s">
        <v>95</v>
      </c>
      <c r="B68" s="190">
        <v>-30</v>
      </c>
      <c r="C68" s="190">
        <v>-28</v>
      </c>
      <c r="D68" s="190">
        <v>-82</v>
      </c>
      <c r="E68" s="190">
        <v>-77</v>
      </c>
      <c r="F68" s="190">
        <v>-67</v>
      </c>
      <c r="G68" s="190">
        <v>-72</v>
      </c>
      <c r="H68" s="190">
        <v>-174</v>
      </c>
      <c r="I68" s="190">
        <v>-65</v>
      </c>
      <c r="J68" s="184">
        <v>-107</v>
      </c>
      <c r="K68" s="190">
        <v>-31</v>
      </c>
      <c r="L68" s="184">
        <v>-30</v>
      </c>
      <c r="M68" s="184">
        <v>-112</v>
      </c>
      <c r="N68" s="69" t="s">
        <v>95</v>
      </c>
    </row>
    <row r="69" spans="1:14" s="69" customFormat="1" ht="12" x14ac:dyDescent="0.2">
      <c r="A69" s="110" t="s">
        <v>14</v>
      </c>
      <c r="B69" s="190">
        <v>-2</v>
      </c>
      <c r="C69" s="190">
        <v>-35</v>
      </c>
      <c r="D69" s="190">
        <v>-21</v>
      </c>
      <c r="E69" s="190">
        <v>19</v>
      </c>
      <c r="F69" s="190">
        <v>-22</v>
      </c>
      <c r="G69" s="190">
        <v>-56</v>
      </c>
      <c r="H69" s="190">
        <v>-38</v>
      </c>
      <c r="I69" s="190">
        <v>-13</v>
      </c>
      <c r="J69" s="184">
        <v>-46</v>
      </c>
      <c r="K69" s="190">
        <v>-20</v>
      </c>
      <c r="L69" s="184">
        <v>-35</v>
      </c>
      <c r="M69" s="184">
        <v>-4</v>
      </c>
      <c r="N69" s="69" t="s">
        <v>14</v>
      </c>
    </row>
    <row r="70" spans="1:14" s="69" customFormat="1" ht="12" x14ac:dyDescent="0.2">
      <c r="A70" s="110" t="s">
        <v>13</v>
      </c>
      <c r="B70" s="190">
        <v>-41</v>
      </c>
      <c r="C70" s="190">
        <v>-8</v>
      </c>
      <c r="D70" s="190">
        <v>-6</v>
      </c>
      <c r="E70" s="190">
        <v>-19</v>
      </c>
      <c r="F70" s="190">
        <v>-31</v>
      </c>
      <c r="G70" s="190">
        <v>-21</v>
      </c>
      <c r="H70" s="190">
        <v>-48</v>
      </c>
      <c r="I70" s="190">
        <v>-45</v>
      </c>
      <c r="J70" s="184">
        <v>-24</v>
      </c>
      <c r="K70" s="190">
        <v>-24</v>
      </c>
      <c r="L70" s="184">
        <v>-27</v>
      </c>
      <c r="M70" s="184">
        <v>-32</v>
      </c>
      <c r="N70" s="69" t="s">
        <v>13</v>
      </c>
    </row>
    <row r="71" spans="1:14" s="69" customFormat="1" ht="12" x14ac:dyDescent="0.2">
      <c r="A71" s="110" t="s">
        <v>12</v>
      </c>
      <c r="B71" s="190">
        <v>-6</v>
      </c>
      <c r="C71" s="190">
        <v>-27</v>
      </c>
      <c r="D71" s="190">
        <v>7</v>
      </c>
      <c r="E71" s="190">
        <v>0</v>
      </c>
      <c r="F71" s="190">
        <v>-42</v>
      </c>
      <c r="G71" s="190">
        <v>-39</v>
      </c>
      <c r="H71" s="190">
        <v>-27</v>
      </c>
      <c r="I71" s="190">
        <v>-14</v>
      </c>
      <c r="J71" s="184">
        <v>11</v>
      </c>
      <c r="K71" s="190">
        <v>-15</v>
      </c>
      <c r="L71" s="184">
        <v>-9</v>
      </c>
      <c r="M71" s="184">
        <v>-21</v>
      </c>
      <c r="N71" s="69" t="s">
        <v>12</v>
      </c>
    </row>
    <row r="72" spans="1:14" s="69" customFormat="1" ht="12" x14ac:dyDescent="0.2">
      <c r="A72" s="110" t="s">
        <v>11</v>
      </c>
      <c r="B72" s="190">
        <v>-46</v>
      </c>
      <c r="C72" s="190">
        <v>3</v>
      </c>
      <c r="D72" s="190">
        <v>-36</v>
      </c>
      <c r="E72" s="190">
        <v>-18</v>
      </c>
      <c r="F72" s="190">
        <v>-48</v>
      </c>
      <c r="G72" s="190">
        <v>-16</v>
      </c>
      <c r="H72" s="190">
        <v>-26</v>
      </c>
      <c r="I72" s="190">
        <v>0</v>
      </c>
      <c r="J72" s="184">
        <v>-19</v>
      </c>
      <c r="K72" s="190">
        <v>7</v>
      </c>
      <c r="L72" s="184">
        <v>-24</v>
      </c>
      <c r="M72" s="184">
        <v>-9</v>
      </c>
      <c r="N72" s="69" t="s">
        <v>11</v>
      </c>
    </row>
    <row r="73" spans="1:14" s="69" customFormat="1" ht="12" x14ac:dyDescent="0.2">
      <c r="A73" s="110" t="s">
        <v>96</v>
      </c>
      <c r="B73" s="190">
        <v>-62</v>
      </c>
      <c r="C73" s="190">
        <v>-28</v>
      </c>
      <c r="D73" s="190">
        <v>-85</v>
      </c>
      <c r="E73" s="190">
        <v>-26</v>
      </c>
      <c r="F73" s="190">
        <v>-92</v>
      </c>
      <c r="G73" s="190">
        <v>-28</v>
      </c>
      <c r="H73" s="190">
        <v>-80</v>
      </c>
      <c r="I73" s="190">
        <v>-41</v>
      </c>
      <c r="J73" s="184">
        <v>-38</v>
      </c>
      <c r="K73" s="190">
        <v>-19</v>
      </c>
      <c r="L73" s="184">
        <v>-40</v>
      </c>
      <c r="M73" s="184">
        <v>-38</v>
      </c>
      <c r="N73" s="69" t="s">
        <v>55</v>
      </c>
    </row>
    <row r="74" spans="1:14" s="69" customFormat="1" ht="12" x14ac:dyDescent="0.2">
      <c r="A74" s="110" t="s">
        <v>30</v>
      </c>
      <c r="B74" s="190">
        <v>-32</v>
      </c>
      <c r="C74" s="190">
        <v>-38</v>
      </c>
      <c r="D74" s="190">
        <v>-43</v>
      </c>
      <c r="E74" s="190">
        <v>-28</v>
      </c>
      <c r="F74" s="190">
        <v>-22</v>
      </c>
      <c r="G74" s="190">
        <v>-15</v>
      </c>
      <c r="H74" s="190">
        <v>-51</v>
      </c>
      <c r="I74" s="190">
        <v>-12</v>
      </c>
      <c r="J74" s="184">
        <v>6</v>
      </c>
      <c r="K74" s="190">
        <v>-23</v>
      </c>
      <c r="L74" s="184">
        <v>-67</v>
      </c>
      <c r="M74" s="184">
        <v>-49</v>
      </c>
      <c r="N74" s="69" t="s">
        <v>30</v>
      </c>
    </row>
    <row r="75" spans="1:14" s="69" customFormat="1" ht="12" x14ac:dyDescent="0.2">
      <c r="A75" s="110" t="s">
        <v>10</v>
      </c>
      <c r="B75" s="190">
        <v>-41</v>
      </c>
      <c r="C75" s="190">
        <v>-32</v>
      </c>
      <c r="D75" s="190">
        <v>-81</v>
      </c>
      <c r="E75" s="190">
        <v>55</v>
      </c>
      <c r="F75" s="190">
        <v>0</v>
      </c>
      <c r="G75" s="190">
        <v>-25</v>
      </c>
      <c r="H75" s="190">
        <v>-4</v>
      </c>
      <c r="I75" s="190">
        <v>38</v>
      </c>
      <c r="J75" s="184">
        <v>23</v>
      </c>
      <c r="K75" s="190">
        <v>147</v>
      </c>
      <c r="L75" s="184">
        <v>48</v>
      </c>
      <c r="M75" s="184">
        <v>53</v>
      </c>
      <c r="N75" s="69" t="s">
        <v>10</v>
      </c>
    </row>
    <row r="76" spans="1:14" s="69" customFormat="1" ht="12" x14ac:dyDescent="0.2">
      <c r="A76" s="110" t="s">
        <v>9</v>
      </c>
      <c r="B76" s="190">
        <v>-64</v>
      </c>
      <c r="C76" s="190">
        <v>-52</v>
      </c>
      <c r="D76" s="190">
        <v>-101</v>
      </c>
      <c r="E76" s="190">
        <v>-94</v>
      </c>
      <c r="F76" s="190">
        <v>-74</v>
      </c>
      <c r="G76" s="190">
        <v>-41</v>
      </c>
      <c r="H76" s="190">
        <v>-69</v>
      </c>
      <c r="I76" s="190">
        <v>-96</v>
      </c>
      <c r="J76" s="184">
        <v>-37</v>
      </c>
      <c r="K76" s="190">
        <v>-42</v>
      </c>
      <c r="L76" s="184">
        <v>-7</v>
      </c>
      <c r="M76" s="184">
        <v>-49</v>
      </c>
      <c r="N76" s="69" t="s">
        <v>9</v>
      </c>
    </row>
    <row r="77" spans="1:14" s="69" customFormat="1" ht="12" x14ac:dyDescent="0.2">
      <c r="A77" s="110" t="s">
        <v>8</v>
      </c>
      <c r="B77" s="190">
        <v>21</v>
      </c>
      <c r="C77" s="190">
        <v>-17</v>
      </c>
      <c r="D77" s="190">
        <v>-14</v>
      </c>
      <c r="E77" s="190">
        <v>-11</v>
      </c>
      <c r="F77" s="190">
        <v>-6</v>
      </c>
      <c r="G77" s="190">
        <v>-9</v>
      </c>
      <c r="H77" s="190">
        <v>-34</v>
      </c>
      <c r="I77" s="190">
        <v>8</v>
      </c>
      <c r="J77" s="184">
        <v>2</v>
      </c>
      <c r="K77" s="190">
        <v>1</v>
      </c>
      <c r="L77" s="184">
        <v>22</v>
      </c>
      <c r="M77" s="184">
        <v>-4</v>
      </c>
      <c r="N77" s="69" t="s">
        <v>8</v>
      </c>
    </row>
    <row r="78" spans="1:14" s="69" customFormat="1" ht="12" x14ac:dyDescent="0.2">
      <c r="A78" s="110" t="s">
        <v>97</v>
      </c>
      <c r="B78" s="190">
        <v>-58</v>
      </c>
      <c r="C78" s="190">
        <v>-95</v>
      </c>
      <c r="D78" s="190">
        <v>-54</v>
      </c>
      <c r="E78" s="190">
        <v>-80</v>
      </c>
      <c r="F78" s="190">
        <v>-146</v>
      </c>
      <c r="G78" s="190">
        <v>-94</v>
      </c>
      <c r="H78" s="190">
        <v>-63</v>
      </c>
      <c r="I78" s="190">
        <v>-14</v>
      </c>
      <c r="J78" s="184">
        <v>-33</v>
      </c>
      <c r="K78" s="190">
        <v>-22</v>
      </c>
      <c r="L78" s="184">
        <v>-57</v>
      </c>
      <c r="M78" s="184">
        <v>26</v>
      </c>
      <c r="N78" s="69" t="s">
        <v>97</v>
      </c>
    </row>
    <row r="79" spans="1:14" s="69" customFormat="1" ht="12" x14ac:dyDescent="0.2">
      <c r="A79" s="110" t="s">
        <v>5</v>
      </c>
      <c r="B79" s="190">
        <v>11</v>
      </c>
      <c r="C79" s="190">
        <v>-12</v>
      </c>
      <c r="D79" s="190">
        <v>-17</v>
      </c>
      <c r="E79" s="190">
        <v>10</v>
      </c>
      <c r="F79" s="190">
        <v>-33</v>
      </c>
      <c r="G79" s="190">
        <v>-26</v>
      </c>
      <c r="H79" s="190">
        <v>-16</v>
      </c>
      <c r="I79" s="190">
        <v>-3</v>
      </c>
      <c r="J79" s="184">
        <v>-16</v>
      </c>
      <c r="K79" s="190">
        <v>0</v>
      </c>
      <c r="L79" s="184">
        <v>3</v>
      </c>
      <c r="M79" s="184">
        <v>22</v>
      </c>
      <c r="N79" s="69" t="s">
        <v>5</v>
      </c>
    </row>
    <row r="80" spans="1:14" s="69" customFormat="1" ht="12" x14ac:dyDescent="0.2">
      <c r="A80" s="110" t="s">
        <v>4</v>
      </c>
      <c r="B80" s="190">
        <v>-20</v>
      </c>
      <c r="C80" s="190">
        <v>-10</v>
      </c>
      <c r="D80" s="190">
        <v>1</v>
      </c>
      <c r="E80" s="190">
        <v>12</v>
      </c>
      <c r="F80" s="190">
        <v>5</v>
      </c>
      <c r="G80" s="190">
        <v>-17</v>
      </c>
      <c r="H80" s="190">
        <v>-14</v>
      </c>
      <c r="I80" s="190">
        <v>9</v>
      </c>
      <c r="J80" s="184">
        <v>-14</v>
      </c>
      <c r="K80" s="190">
        <v>2</v>
      </c>
      <c r="L80" s="184">
        <v>4</v>
      </c>
      <c r="M80" s="184">
        <v>7</v>
      </c>
      <c r="N80" s="69" t="s">
        <v>4</v>
      </c>
    </row>
    <row r="81" spans="1:14" s="69" customFormat="1" ht="12" x14ac:dyDescent="0.2">
      <c r="A81" s="110" t="s">
        <v>3</v>
      </c>
      <c r="B81" s="190">
        <v>-5</v>
      </c>
      <c r="C81" s="190">
        <v>1</v>
      </c>
      <c r="D81" s="190">
        <v>-11</v>
      </c>
      <c r="E81" s="190">
        <v>6</v>
      </c>
      <c r="F81" s="190">
        <v>-2</v>
      </c>
      <c r="G81" s="190">
        <v>5</v>
      </c>
      <c r="H81" s="190">
        <v>3</v>
      </c>
      <c r="I81" s="190">
        <v>-4</v>
      </c>
      <c r="J81" s="184">
        <v>-7</v>
      </c>
      <c r="K81" s="190">
        <v>-1</v>
      </c>
      <c r="L81" s="184">
        <v>-7</v>
      </c>
      <c r="M81" s="184">
        <v>3</v>
      </c>
      <c r="N81" s="69" t="s">
        <v>3</v>
      </c>
    </row>
    <row r="82" spans="1:14" s="69" customFormat="1" ht="12" x14ac:dyDescent="0.2">
      <c r="A82" s="110" t="s">
        <v>28</v>
      </c>
      <c r="B82" s="190">
        <v>-24</v>
      </c>
      <c r="C82" s="190">
        <v>-102</v>
      </c>
      <c r="D82" s="190">
        <v>-48</v>
      </c>
      <c r="E82" s="190">
        <v>-107</v>
      </c>
      <c r="F82" s="190">
        <v>-79</v>
      </c>
      <c r="G82" s="190">
        <v>-79</v>
      </c>
      <c r="H82" s="190">
        <v>-141</v>
      </c>
      <c r="I82" s="190">
        <v>-7</v>
      </c>
      <c r="J82" s="184">
        <v>-24</v>
      </c>
      <c r="K82" s="190">
        <v>-109</v>
      </c>
      <c r="L82" s="184">
        <v>-33</v>
      </c>
      <c r="M82" s="184">
        <v>-64</v>
      </c>
      <c r="N82" s="69" t="s">
        <v>28</v>
      </c>
    </row>
    <row r="83" spans="1:14" s="69" customFormat="1" ht="12" x14ac:dyDescent="0.2">
      <c r="A83" s="110" t="s">
        <v>51</v>
      </c>
      <c r="B83" s="112">
        <f>SUM(B53:B82)</f>
        <v>-2423</v>
      </c>
      <c r="C83" s="112">
        <f t="shared" ref="C83:M83" si="11">SUM(C53:C82)</f>
        <v>-3221</v>
      </c>
      <c r="D83" s="112">
        <f t="shared" si="11"/>
        <v>-3972</v>
      </c>
      <c r="E83" s="112">
        <f t="shared" si="11"/>
        <v>-3323</v>
      </c>
      <c r="F83" s="112">
        <f t="shared" si="11"/>
        <v>-3595</v>
      </c>
      <c r="G83" s="112">
        <f t="shared" si="11"/>
        <v>-3339</v>
      </c>
      <c r="H83" s="112">
        <f t="shared" si="11"/>
        <v>-3629</v>
      </c>
      <c r="I83" s="112">
        <f t="shared" si="11"/>
        <v>-1656</v>
      </c>
      <c r="J83" s="112">
        <f t="shared" si="11"/>
        <v>-2440</v>
      </c>
      <c r="K83" s="112">
        <f t="shared" si="11"/>
        <v>-1486</v>
      </c>
      <c r="L83" s="112">
        <f t="shared" si="11"/>
        <v>-1772</v>
      </c>
      <c r="M83" s="112">
        <f t="shared" si="11"/>
        <v>-1769</v>
      </c>
      <c r="N83" s="110" t="s">
        <v>51</v>
      </c>
    </row>
  </sheetData>
  <phoneticPr fontId="7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tabColor rgb="FFFF9999"/>
  </sheetPr>
  <dimension ref="A1:Q109"/>
  <sheetViews>
    <sheetView showGridLines="0" view="pageBreakPreview" topLeftCell="A15" zoomScaleNormal="100" zoomScaleSheetLayoutView="100" workbookViewId="0">
      <selection activeCell="M25" sqref="M25"/>
    </sheetView>
  </sheetViews>
  <sheetFormatPr defaultRowHeight="12" x14ac:dyDescent="0.2"/>
  <cols>
    <col min="1" max="5" width="9" style="69"/>
    <col min="6" max="12" width="9" style="122"/>
    <col min="13" max="13" width="9" style="69"/>
    <col min="14" max="16384" width="9" style="122"/>
  </cols>
  <sheetData>
    <row r="1" spans="1:17" x14ac:dyDescent="0.2">
      <c r="A1" s="121" t="str">
        <f>比べてみようシート!E3</f>
        <v>和歌山市</v>
      </c>
      <c r="B1" s="121"/>
      <c r="C1" s="121"/>
      <c r="D1" s="121"/>
      <c r="E1" s="121"/>
      <c r="G1" s="121" t="str">
        <f>比べてみようシート!H3</f>
        <v>日高町</v>
      </c>
      <c r="H1" s="121"/>
      <c r="I1" s="121"/>
      <c r="J1" s="121"/>
      <c r="K1" s="121"/>
    </row>
    <row r="2" spans="1:17" s="124" customFormat="1" x14ac:dyDescent="0.15">
      <c r="A2" s="123"/>
      <c r="B2" s="123" t="s">
        <v>121</v>
      </c>
      <c r="C2" s="123" t="s">
        <v>122</v>
      </c>
      <c r="D2" s="123" t="s">
        <v>123</v>
      </c>
      <c r="E2" s="123" t="s">
        <v>124</v>
      </c>
      <c r="G2" s="123"/>
      <c r="H2" s="123" t="s">
        <v>121</v>
      </c>
      <c r="I2" s="123" t="s">
        <v>122</v>
      </c>
      <c r="J2" s="123" t="s">
        <v>123</v>
      </c>
      <c r="K2" s="123" t="s">
        <v>124</v>
      </c>
    </row>
    <row r="3" spans="1:17" x14ac:dyDescent="0.2">
      <c r="A3" s="125">
        <v>1990</v>
      </c>
      <c r="B3" s="126">
        <f t="shared" ref="B3:B9" si="0">VLOOKUP($A$1,$A$79:$J$109,M3,FALSE)</f>
        <v>25514</v>
      </c>
      <c r="C3" s="126">
        <f t="shared" ref="C3:C9" si="1">VLOOKUP($A$1,$A$47:$J$77,M3,FALSE)</f>
        <v>86308</v>
      </c>
      <c r="D3" s="126">
        <f>E3-C3-B3</f>
        <v>20499</v>
      </c>
      <c r="E3" s="126">
        <f t="shared" ref="E3:E9" si="2">VLOOKUP($A$1,$A$15:$J$45,M3,FALSE)</f>
        <v>132321</v>
      </c>
      <c r="G3" s="121">
        <f>A3</f>
        <v>1990</v>
      </c>
      <c r="H3" s="126">
        <f t="shared" ref="H3:H9" si="3">VLOOKUP($G$1,$A$79:$J$109,M3,FALSE)</f>
        <v>302</v>
      </c>
      <c r="I3" s="126">
        <f t="shared" ref="I3:I9" si="4">VLOOKUP($G$1,$A$47:$J$77,M3,FALSE)</f>
        <v>1041</v>
      </c>
      <c r="J3" s="126">
        <f>K3-I3-H3</f>
        <v>697</v>
      </c>
      <c r="K3" s="126">
        <f t="shared" ref="K3:K9" si="5">VLOOKUP($G$1,$A$15:$J$45,M3,FALSE)</f>
        <v>2040</v>
      </c>
      <c r="M3" s="59">
        <v>10</v>
      </c>
    </row>
    <row r="4" spans="1:17" x14ac:dyDescent="0.2">
      <c r="A4" s="125">
        <v>1995</v>
      </c>
      <c r="B4" s="126">
        <f t="shared" si="0"/>
        <v>30850</v>
      </c>
      <c r="C4" s="126">
        <f t="shared" si="1"/>
        <v>89695</v>
      </c>
      <c r="D4" s="126">
        <f t="shared" ref="D4:D9" si="6">E4-C4-B4</f>
        <v>19149</v>
      </c>
      <c r="E4" s="126">
        <f t="shared" si="2"/>
        <v>139694</v>
      </c>
      <c r="G4" s="121">
        <f t="shared" ref="G4:G9" si="7">A4</f>
        <v>1995</v>
      </c>
      <c r="H4" s="126">
        <f t="shared" si="3"/>
        <v>361</v>
      </c>
      <c r="I4" s="126">
        <f t="shared" si="4"/>
        <v>1174</v>
      </c>
      <c r="J4" s="126">
        <f t="shared" ref="J4:J9" si="8">K4-I4-H4</f>
        <v>647</v>
      </c>
      <c r="K4" s="126">
        <f t="shared" si="5"/>
        <v>2182</v>
      </c>
      <c r="M4" s="59">
        <v>9</v>
      </c>
    </row>
    <row r="5" spans="1:17" x14ac:dyDescent="0.2">
      <c r="A5" s="125">
        <v>2000</v>
      </c>
      <c r="B5" s="126">
        <f t="shared" si="0"/>
        <v>34157</v>
      </c>
      <c r="C5" s="126">
        <f t="shared" si="1"/>
        <v>91653</v>
      </c>
      <c r="D5" s="126">
        <f t="shared" si="6"/>
        <v>17571</v>
      </c>
      <c r="E5" s="126">
        <f t="shared" si="2"/>
        <v>143381</v>
      </c>
      <c r="G5" s="121">
        <f t="shared" si="7"/>
        <v>2000</v>
      </c>
      <c r="H5" s="126">
        <f t="shared" si="3"/>
        <v>359</v>
      </c>
      <c r="I5" s="126">
        <f t="shared" si="4"/>
        <v>1348</v>
      </c>
      <c r="J5" s="126">
        <f t="shared" si="8"/>
        <v>610</v>
      </c>
      <c r="K5" s="126">
        <f t="shared" si="5"/>
        <v>2317</v>
      </c>
      <c r="M5" s="59">
        <v>8</v>
      </c>
    </row>
    <row r="6" spans="1:17" x14ac:dyDescent="0.2">
      <c r="A6" s="125">
        <v>2005</v>
      </c>
      <c r="B6" s="126">
        <f t="shared" si="0"/>
        <v>37130</v>
      </c>
      <c r="C6" s="126">
        <f t="shared" si="1"/>
        <v>91258</v>
      </c>
      <c r="D6" s="126">
        <f t="shared" si="6"/>
        <v>16275</v>
      </c>
      <c r="E6" s="126">
        <f t="shared" si="2"/>
        <v>144663</v>
      </c>
      <c r="G6" s="121">
        <f t="shared" si="7"/>
        <v>2005</v>
      </c>
      <c r="H6" s="126">
        <f t="shared" si="3"/>
        <v>436</v>
      </c>
      <c r="I6" s="126">
        <f t="shared" si="4"/>
        <v>1490</v>
      </c>
      <c r="J6" s="126">
        <f t="shared" si="8"/>
        <v>553</v>
      </c>
      <c r="K6" s="126">
        <f t="shared" si="5"/>
        <v>2479</v>
      </c>
      <c r="M6" s="59">
        <v>7</v>
      </c>
    </row>
    <row r="7" spans="1:17" x14ac:dyDescent="0.2">
      <c r="A7" s="125">
        <v>2010</v>
      </c>
      <c r="B7" s="126">
        <f t="shared" si="0"/>
        <v>47152</v>
      </c>
      <c r="C7" s="126">
        <f t="shared" si="1"/>
        <v>90746</v>
      </c>
      <c r="D7" s="126">
        <f t="shared" si="6"/>
        <v>14408</v>
      </c>
      <c r="E7" s="126">
        <f t="shared" si="2"/>
        <v>152306</v>
      </c>
      <c r="G7" s="121">
        <f t="shared" si="7"/>
        <v>2010</v>
      </c>
      <c r="H7" s="126">
        <f t="shared" si="3"/>
        <v>477</v>
      </c>
      <c r="I7" s="126">
        <f t="shared" si="4"/>
        <v>1651</v>
      </c>
      <c r="J7" s="126">
        <f t="shared" si="8"/>
        <v>519</v>
      </c>
      <c r="K7" s="126">
        <f t="shared" si="5"/>
        <v>2647</v>
      </c>
      <c r="M7" s="59">
        <v>6</v>
      </c>
    </row>
    <row r="8" spans="1:17" x14ac:dyDescent="0.2">
      <c r="A8" s="125">
        <v>2015</v>
      </c>
      <c r="B8" s="126">
        <f t="shared" si="0"/>
        <v>48369</v>
      </c>
      <c r="C8" s="126">
        <f t="shared" si="1"/>
        <v>91995</v>
      </c>
      <c r="D8" s="126">
        <f t="shared" si="6"/>
        <v>12434</v>
      </c>
      <c r="E8" s="126">
        <f t="shared" si="2"/>
        <v>152798</v>
      </c>
      <c r="G8" s="121">
        <f t="shared" si="7"/>
        <v>2015</v>
      </c>
      <c r="H8" s="126">
        <f t="shared" si="3"/>
        <v>544</v>
      </c>
      <c r="I8" s="126">
        <f t="shared" si="4"/>
        <v>1823</v>
      </c>
      <c r="J8" s="126">
        <f t="shared" si="8"/>
        <v>411</v>
      </c>
      <c r="K8" s="126">
        <f t="shared" si="5"/>
        <v>2778</v>
      </c>
      <c r="M8" s="59">
        <v>5</v>
      </c>
    </row>
    <row r="9" spans="1:17" x14ac:dyDescent="0.2">
      <c r="A9" s="125">
        <v>2020</v>
      </c>
      <c r="B9" s="126">
        <f t="shared" si="0"/>
        <v>54986</v>
      </c>
      <c r="C9" s="126">
        <f t="shared" si="1"/>
        <v>93002</v>
      </c>
      <c r="D9" s="126">
        <f t="shared" si="6"/>
        <v>9322</v>
      </c>
      <c r="E9" s="126">
        <f t="shared" si="2"/>
        <v>157310</v>
      </c>
      <c r="G9" s="121">
        <f t="shared" si="7"/>
        <v>2020</v>
      </c>
      <c r="H9" s="126">
        <f t="shared" si="3"/>
        <v>644</v>
      </c>
      <c r="I9" s="126">
        <f t="shared" si="4"/>
        <v>1912</v>
      </c>
      <c r="J9" s="126">
        <f t="shared" si="8"/>
        <v>336</v>
      </c>
      <c r="K9" s="126">
        <f t="shared" si="5"/>
        <v>2892</v>
      </c>
      <c r="M9" s="59">
        <v>4</v>
      </c>
    </row>
    <row r="10" spans="1:17" x14ac:dyDescent="0.2">
      <c r="M10" s="67"/>
    </row>
    <row r="11" spans="1:17" x14ac:dyDescent="0.2">
      <c r="M11" s="67"/>
    </row>
    <row r="12" spans="1:17" s="69" customFormat="1" x14ac:dyDescent="0.2">
      <c r="A12" s="69" t="s">
        <v>149</v>
      </c>
      <c r="M12" s="67"/>
    </row>
    <row r="13" spans="1:17" s="67" customFormat="1" x14ac:dyDescent="0.1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</row>
    <row r="14" spans="1:17" s="67" customFormat="1" x14ac:dyDescent="0.15">
      <c r="B14" s="67" t="s">
        <v>86</v>
      </c>
      <c r="C14" s="67" t="s">
        <v>85</v>
      </c>
      <c r="D14" s="59" t="s">
        <v>165</v>
      </c>
      <c r="E14" s="59" t="s">
        <v>83</v>
      </c>
      <c r="F14" s="59" t="s">
        <v>78</v>
      </c>
      <c r="G14" s="59" t="s">
        <v>73</v>
      </c>
      <c r="H14" s="59" t="s">
        <v>68</v>
      </c>
      <c r="I14" s="59" t="s">
        <v>63</v>
      </c>
      <c r="J14" s="59" t="s">
        <v>62</v>
      </c>
    </row>
    <row r="15" spans="1:17" s="67" customFormat="1" x14ac:dyDescent="0.15">
      <c r="A15" s="67" t="s">
        <v>26</v>
      </c>
      <c r="B15" s="67" t="s">
        <v>120</v>
      </c>
      <c r="C15" s="165" t="s">
        <v>119</v>
      </c>
      <c r="D15" s="72">
        <v>157310</v>
      </c>
      <c r="E15" s="72">
        <v>152798</v>
      </c>
      <c r="F15" s="72">
        <v>152306</v>
      </c>
      <c r="G15" s="72">
        <v>144663</v>
      </c>
      <c r="H15" s="72">
        <v>143381</v>
      </c>
      <c r="I15" s="72">
        <v>139694</v>
      </c>
      <c r="J15" s="72">
        <v>132321</v>
      </c>
      <c r="M15" s="110" t="s">
        <v>154</v>
      </c>
      <c r="N15" s="124"/>
      <c r="O15" s="124"/>
      <c r="P15" s="124"/>
      <c r="Q15" s="124"/>
    </row>
    <row r="16" spans="1:17" s="67" customFormat="1" x14ac:dyDescent="0.2">
      <c r="A16" s="67" t="s">
        <v>25</v>
      </c>
      <c r="B16" s="67" t="s">
        <v>120</v>
      </c>
      <c r="C16" s="165" t="s">
        <v>119</v>
      </c>
      <c r="D16" s="72">
        <v>20039</v>
      </c>
      <c r="E16" s="72">
        <v>20638</v>
      </c>
      <c r="F16" s="72">
        <v>20726</v>
      </c>
      <c r="G16" s="72">
        <v>20501</v>
      </c>
      <c r="H16" s="72">
        <v>20625</v>
      </c>
      <c r="I16" s="72">
        <v>20244</v>
      </c>
      <c r="J16" s="72">
        <v>19783</v>
      </c>
      <c r="M16" s="69" t="s">
        <v>155</v>
      </c>
      <c r="N16" s="122"/>
      <c r="O16" s="122"/>
      <c r="P16" s="122"/>
      <c r="Q16" s="122"/>
    </row>
    <row r="17" spans="1:17" s="67" customFormat="1" x14ac:dyDescent="0.15">
      <c r="A17" s="67" t="s">
        <v>24</v>
      </c>
      <c r="B17" s="67" t="s">
        <v>120</v>
      </c>
      <c r="C17" s="165" t="s">
        <v>119</v>
      </c>
      <c r="D17" s="72">
        <v>23975</v>
      </c>
      <c r="E17" s="72">
        <v>23596</v>
      </c>
      <c r="F17" s="72">
        <v>23408</v>
      </c>
      <c r="G17" s="72">
        <v>22813</v>
      </c>
      <c r="H17" s="72">
        <v>22111</v>
      </c>
      <c r="I17" s="72">
        <v>20625</v>
      </c>
      <c r="J17" s="72">
        <v>17517</v>
      </c>
      <c r="M17" s="122"/>
      <c r="N17" s="127" t="s">
        <v>156</v>
      </c>
      <c r="O17" s="122"/>
      <c r="P17" s="122"/>
      <c r="Q17" s="122"/>
    </row>
    <row r="18" spans="1:17" s="67" customFormat="1" x14ac:dyDescent="0.2">
      <c r="A18" s="67" t="s">
        <v>23</v>
      </c>
      <c r="B18" s="67" t="s">
        <v>120</v>
      </c>
      <c r="C18" s="165" t="s">
        <v>119</v>
      </c>
      <c r="D18" s="72">
        <v>10250</v>
      </c>
      <c r="E18" s="72">
        <v>10562</v>
      </c>
      <c r="F18" s="72">
        <v>10721</v>
      </c>
      <c r="G18" s="72">
        <v>10629</v>
      </c>
      <c r="H18" s="72">
        <v>10544</v>
      </c>
      <c r="I18" s="72">
        <v>10175</v>
      </c>
      <c r="J18" s="72">
        <v>9764</v>
      </c>
      <c r="M18" s="69"/>
      <c r="N18" s="122"/>
      <c r="O18" s="122"/>
      <c r="P18" s="122"/>
      <c r="Q18" s="122"/>
    </row>
    <row r="19" spans="1:17" s="67" customFormat="1" x14ac:dyDescent="0.15">
      <c r="A19" s="67" t="s">
        <v>22</v>
      </c>
      <c r="B19" s="67" t="s">
        <v>120</v>
      </c>
      <c r="C19" s="165" t="s">
        <v>119</v>
      </c>
      <c r="D19" s="72">
        <v>10076</v>
      </c>
      <c r="E19" s="72">
        <v>9862</v>
      </c>
      <c r="F19" s="72">
        <v>9961</v>
      </c>
      <c r="G19" s="72">
        <v>9693</v>
      </c>
      <c r="H19" s="72">
        <v>9807</v>
      </c>
      <c r="I19" s="72">
        <v>9268</v>
      </c>
      <c r="J19" s="72">
        <v>9138</v>
      </c>
    </row>
    <row r="20" spans="1:17" s="67" customFormat="1" x14ac:dyDescent="0.15">
      <c r="A20" s="67" t="s">
        <v>21</v>
      </c>
      <c r="B20" s="67" t="s">
        <v>120</v>
      </c>
      <c r="C20" s="165" t="s">
        <v>119</v>
      </c>
      <c r="D20" s="72">
        <v>31114</v>
      </c>
      <c r="E20" s="72">
        <v>32062</v>
      </c>
      <c r="F20" s="72">
        <v>32630</v>
      </c>
      <c r="G20" s="72">
        <v>32522</v>
      </c>
      <c r="H20" s="72">
        <v>32379</v>
      </c>
      <c r="I20" s="72">
        <v>30991</v>
      </c>
      <c r="J20" s="72">
        <v>29033</v>
      </c>
    </row>
    <row r="21" spans="1:17" s="67" customFormat="1" x14ac:dyDescent="0.15">
      <c r="A21" s="67" t="s">
        <v>20</v>
      </c>
      <c r="B21" s="67" t="s">
        <v>120</v>
      </c>
      <c r="C21" s="165" t="s">
        <v>119</v>
      </c>
      <c r="D21" s="72">
        <v>13075</v>
      </c>
      <c r="E21" s="72">
        <v>13564</v>
      </c>
      <c r="F21" s="72">
        <v>14037</v>
      </c>
      <c r="G21" s="72">
        <v>14428</v>
      </c>
      <c r="H21" s="72">
        <v>14598</v>
      </c>
      <c r="I21" s="72">
        <v>14497</v>
      </c>
      <c r="J21" s="72">
        <v>14602</v>
      </c>
    </row>
    <row r="22" spans="1:17" s="67" customFormat="1" x14ac:dyDescent="0.15">
      <c r="A22" s="67" t="s">
        <v>35</v>
      </c>
      <c r="B22" s="67" t="s">
        <v>120</v>
      </c>
      <c r="C22" s="165" t="s">
        <v>119</v>
      </c>
      <c r="D22" s="72">
        <v>23316</v>
      </c>
      <c r="E22" s="72">
        <v>23422</v>
      </c>
      <c r="F22" s="72">
        <v>23193</v>
      </c>
      <c r="G22" s="72">
        <v>22448</v>
      </c>
      <c r="H22" s="72">
        <v>21890</v>
      </c>
      <c r="I22" s="72">
        <v>20128</v>
      </c>
      <c r="J22" s="72">
        <v>18036</v>
      </c>
    </row>
    <row r="23" spans="1:17" s="67" customFormat="1" x14ac:dyDescent="0.15">
      <c r="A23" s="67" t="s">
        <v>34</v>
      </c>
      <c r="B23" s="67" t="s">
        <v>120</v>
      </c>
      <c r="C23" s="165" t="s">
        <v>119</v>
      </c>
      <c r="D23" s="72">
        <v>21965</v>
      </c>
      <c r="E23" s="72">
        <v>20744</v>
      </c>
      <c r="F23" s="72">
        <v>19529</v>
      </c>
      <c r="G23" s="72">
        <v>17771</v>
      </c>
      <c r="H23" s="72">
        <v>16178</v>
      </c>
      <c r="I23" s="72">
        <v>12973</v>
      </c>
      <c r="J23" s="72">
        <v>9501</v>
      </c>
    </row>
    <row r="24" spans="1:17" s="67" customFormat="1" x14ac:dyDescent="0.15">
      <c r="A24" s="67" t="s">
        <v>33</v>
      </c>
      <c r="B24" s="67" t="s">
        <v>120</v>
      </c>
      <c r="C24" s="165" t="s">
        <v>119</v>
      </c>
      <c r="D24" s="72">
        <v>3465</v>
      </c>
      <c r="E24" s="72">
        <v>3755</v>
      </c>
      <c r="F24" s="72">
        <v>3962</v>
      </c>
      <c r="G24" s="72">
        <v>4142</v>
      </c>
      <c r="H24" s="72">
        <v>4213</v>
      </c>
      <c r="I24" s="72">
        <v>4278</v>
      </c>
      <c r="J24" s="72">
        <v>4304</v>
      </c>
    </row>
    <row r="25" spans="1:17" s="67" customFormat="1" x14ac:dyDescent="0.15">
      <c r="A25" s="67" t="s">
        <v>19</v>
      </c>
      <c r="B25" s="67" t="s">
        <v>120</v>
      </c>
      <c r="C25" s="165" t="s">
        <v>119</v>
      </c>
      <c r="D25" s="72">
        <v>6210</v>
      </c>
      <c r="E25" s="72">
        <v>6306</v>
      </c>
      <c r="F25" s="72">
        <v>6454</v>
      </c>
      <c r="G25" s="72">
        <v>6571</v>
      </c>
      <c r="H25" s="72">
        <v>6622</v>
      </c>
      <c r="I25" s="72">
        <v>6560</v>
      </c>
      <c r="J25" s="72">
        <v>6455</v>
      </c>
    </row>
    <row r="26" spans="1:17" s="67" customFormat="1" x14ac:dyDescent="0.15">
      <c r="A26" s="67" t="s">
        <v>18</v>
      </c>
      <c r="B26" s="67" t="s">
        <v>120</v>
      </c>
      <c r="C26" s="165" t="s">
        <v>119</v>
      </c>
      <c r="D26" s="72">
        <v>1524</v>
      </c>
      <c r="E26" s="72">
        <v>1646</v>
      </c>
      <c r="F26" s="72">
        <v>1739</v>
      </c>
      <c r="G26" s="72">
        <v>1820</v>
      </c>
      <c r="H26" s="72">
        <v>1893</v>
      </c>
      <c r="I26" s="72">
        <v>1936</v>
      </c>
      <c r="J26" s="72">
        <v>1974</v>
      </c>
    </row>
    <row r="27" spans="1:17" s="67" customFormat="1" x14ac:dyDescent="0.15">
      <c r="A27" s="67" t="s">
        <v>17</v>
      </c>
      <c r="B27" s="67" t="s">
        <v>120</v>
      </c>
      <c r="C27" s="165" t="s">
        <v>119</v>
      </c>
      <c r="D27" s="72">
        <v>1402</v>
      </c>
      <c r="E27" s="72">
        <v>1460</v>
      </c>
      <c r="F27" s="72">
        <v>1775</v>
      </c>
      <c r="G27" s="72">
        <v>1862</v>
      </c>
      <c r="H27" s="72">
        <v>2177</v>
      </c>
      <c r="I27" s="72">
        <v>2544</v>
      </c>
      <c r="J27" s="72">
        <v>2364</v>
      </c>
    </row>
    <row r="28" spans="1:17" s="67" customFormat="1" x14ac:dyDescent="0.15">
      <c r="A28" s="67" t="s">
        <v>16</v>
      </c>
      <c r="B28" s="67" t="s">
        <v>120</v>
      </c>
      <c r="C28" s="165" t="s">
        <v>119</v>
      </c>
      <c r="D28" s="72">
        <v>4591</v>
      </c>
      <c r="E28" s="72">
        <v>4748</v>
      </c>
      <c r="F28" s="72">
        <v>4962</v>
      </c>
      <c r="G28" s="72">
        <v>5149</v>
      </c>
      <c r="H28" s="72">
        <v>5138</v>
      </c>
      <c r="I28" s="72">
        <v>5105</v>
      </c>
      <c r="J28" s="72">
        <v>5089</v>
      </c>
    </row>
    <row r="29" spans="1:17" s="67" customFormat="1" x14ac:dyDescent="0.15">
      <c r="A29" s="67" t="s">
        <v>15</v>
      </c>
      <c r="B29" s="67" t="s">
        <v>120</v>
      </c>
      <c r="C29" s="165" t="s">
        <v>119</v>
      </c>
      <c r="D29" s="72">
        <v>2476</v>
      </c>
      <c r="E29" s="72">
        <v>2499</v>
      </c>
      <c r="F29" s="72">
        <v>2492</v>
      </c>
      <c r="G29" s="72">
        <v>2511</v>
      </c>
      <c r="H29" s="72">
        <v>2499</v>
      </c>
      <c r="I29" s="72">
        <v>2536</v>
      </c>
      <c r="J29" s="72">
        <v>2502</v>
      </c>
    </row>
    <row r="30" spans="1:17" s="67" customFormat="1" x14ac:dyDescent="0.15">
      <c r="A30" s="67" t="s">
        <v>32</v>
      </c>
      <c r="B30" s="67" t="s">
        <v>120</v>
      </c>
      <c r="C30" s="165" t="s">
        <v>119</v>
      </c>
      <c r="D30" s="72">
        <v>9480</v>
      </c>
      <c r="E30" s="72">
        <v>9408</v>
      </c>
      <c r="F30" s="72">
        <v>9208</v>
      </c>
      <c r="G30" s="72">
        <v>9175</v>
      </c>
      <c r="H30" s="72">
        <v>9059</v>
      </c>
      <c r="I30" s="72">
        <v>8717</v>
      </c>
      <c r="J30" s="72">
        <v>8402</v>
      </c>
    </row>
    <row r="31" spans="1:17" s="67" customFormat="1" x14ac:dyDescent="0.15">
      <c r="A31" s="67" t="s">
        <v>14</v>
      </c>
      <c r="B31" s="67" t="s">
        <v>120</v>
      </c>
      <c r="C31" s="165" t="s">
        <v>119</v>
      </c>
      <c r="D31" s="72">
        <v>2852</v>
      </c>
      <c r="E31" s="72">
        <v>2949</v>
      </c>
      <c r="F31" s="72">
        <v>3071</v>
      </c>
      <c r="G31" s="72">
        <v>3092</v>
      </c>
      <c r="H31" s="72">
        <v>3117</v>
      </c>
      <c r="I31" s="72">
        <v>3002</v>
      </c>
      <c r="J31" s="72">
        <v>2842</v>
      </c>
    </row>
    <row r="32" spans="1:17" s="67" customFormat="1" x14ac:dyDescent="0.15">
      <c r="A32" s="67" t="s">
        <v>13</v>
      </c>
      <c r="B32" s="67" t="s">
        <v>120</v>
      </c>
      <c r="C32" s="165" t="s">
        <v>119</v>
      </c>
      <c r="D32" s="72">
        <v>2892</v>
      </c>
      <c r="E32" s="72">
        <v>2778</v>
      </c>
      <c r="F32" s="72">
        <v>2647</v>
      </c>
      <c r="G32" s="72">
        <v>2479</v>
      </c>
      <c r="H32" s="72">
        <v>2317</v>
      </c>
      <c r="I32" s="72">
        <v>2182</v>
      </c>
      <c r="J32" s="72">
        <v>2040</v>
      </c>
    </row>
    <row r="33" spans="1:10" s="67" customFormat="1" x14ac:dyDescent="0.15">
      <c r="A33" s="67" t="s">
        <v>12</v>
      </c>
      <c r="B33" s="67" t="s">
        <v>120</v>
      </c>
      <c r="C33" s="165" t="s">
        <v>119</v>
      </c>
      <c r="D33" s="72">
        <v>2248</v>
      </c>
      <c r="E33" s="72">
        <v>2210</v>
      </c>
      <c r="F33" s="72">
        <v>2409</v>
      </c>
      <c r="G33" s="72">
        <v>2527</v>
      </c>
      <c r="H33" s="72">
        <v>2555</v>
      </c>
      <c r="I33" s="72">
        <v>2529</v>
      </c>
      <c r="J33" s="72">
        <v>2526</v>
      </c>
    </row>
    <row r="34" spans="1:10" s="67" customFormat="1" x14ac:dyDescent="0.15">
      <c r="A34" s="67" t="s">
        <v>29</v>
      </c>
      <c r="B34" s="67" t="s">
        <v>120</v>
      </c>
      <c r="C34" s="165" t="s">
        <v>119</v>
      </c>
      <c r="D34" s="72">
        <v>2990</v>
      </c>
      <c r="E34" s="72">
        <v>2914</v>
      </c>
      <c r="F34" s="72">
        <v>3013</v>
      </c>
      <c r="G34" s="72">
        <v>3015</v>
      </c>
      <c r="H34" s="72">
        <v>2973</v>
      </c>
      <c r="I34" s="72">
        <v>2866</v>
      </c>
      <c r="J34" s="72">
        <v>2850</v>
      </c>
    </row>
    <row r="35" spans="1:10" s="67" customFormat="1" x14ac:dyDescent="0.15">
      <c r="A35" s="67" t="s">
        <v>31</v>
      </c>
      <c r="B35" s="67" t="s">
        <v>120</v>
      </c>
      <c r="C35" s="165" t="s">
        <v>119</v>
      </c>
      <c r="D35" s="72">
        <v>4268</v>
      </c>
      <c r="E35" s="72">
        <v>4412</v>
      </c>
      <c r="F35" s="72">
        <v>4389</v>
      </c>
      <c r="G35" s="72">
        <v>4355</v>
      </c>
      <c r="H35" s="72">
        <v>4273</v>
      </c>
      <c r="I35" s="72">
        <v>4158</v>
      </c>
      <c r="J35" s="72">
        <v>4084</v>
      </c>
    </row>
    <row r="36" spans="1:10" s="67" customFormat="1" x14ac:dyDescent="0.15">
      <c r="A36" s="67" t="s">
        <v>30</v>
      </c>
      <c r="B36" s="67" t="s">
        <v>120</v>
      </c>
      <c r="C36" s="165" t="s">
        <v>119</v>
      </c>
      <c r="D36" s="72">
        <v>3585</v>
      </c>
      <c r="E36" s="72">
        <v>3644</v>
      </c>
      <c r="F36" s="72">
        <v>3744</v>
      </c>
      <c r="G36" s="72">
        <v>3819</v>
      </c>
      <c r="H36" s="72">
        <v>3807</v>
      </c>
      <c r="I36" s="72">
        <v>3560</v>
      </c>
      <c r="J36" s="72">
        <v>3493</v>
      </c>
    </row>
    <row r="37" spans="1:10" s="67" customFormat="1" x14ac:dyDescent="0.15">
      <c r="A37" s="67" t="s">
        <v>10</v>
      </c>
      <c r="B37" s="67" t="s">
        <v>120</v>
      </c>
      <c r="C37" s="165" t="s">
        <v>119</v>
      </c>
      <c r="D37" s="72">
        <v>9346</v>
      </c>
      <c r="E37" s="72">
        <v>9508</v>
      </c>
      <c r="F37" s="72">
        <v>9582</v>
      </c>
      <c r="G37" s="72">
        <v>9589</v>
      </c>
      <c r="H37" s="72">
        <v>9823</v>
      </c>
      <c r="I37" s="72">
        <v>9722</v>
      </c>
      <c r="J37" s="72">
        <v>9095</v>
      </c>
    </row>
    <row r="38" spans="1:10" s="67" customFormat="1" x14ac:dyDescent="0.15">
      <c r="A38" s="67" t="s">
        <v>9</v>
      </c>
      <c r="B38" s="67" t="s">
        <v>120</v>
      </c>
      <c r="C38" s="165" t="s">
        <v>119</v>
      </c>
      <c r="D38" s="72">
        <v>6349</v>
      </c>
      <c r="E38" s="72">
        <v>5996</v>
      </c>
      <c r="F38" s="72">
        <v>5597</v>
      </c>
      <c r="G38" s="72">
        <v>5445</v>
      </c>
      <c r="H38" s="72">
        <v>4977</v>
      </c>
      <c r="I38" s="72">
        <v>4470</v>
      </c>
      <c r="J38" s="72">
        <v>4058</v>
      </c>
    </row>
    <row r="39" spans="1:10" s="67" customFormat="1" x14ac:dyDescent="0.15">
      <c r="A39" s="67" t="s">
        <v>8</v>
      </c>
      <c r="B39" s="67" t="s">
        <v>120</v>
      </c>
      <c r="C39" s="165" t="s">
        <v>119</v>
      </c>
      <c r="D39" s="72">
        <v>1786</v>
      </c>
      <c r="E39" s="72">
        <v>1923</v>
      </c>
      <c r="F39" s="72">
        <v>2111</v>
      </c>
      <c r="G39" s="72">
        <v>2270</v>
      </c>
      <c r="H39" s="72">
        <v>2335</v>
      </c>
      <c r="I39" s="72">
        <v>2393</v>
      </c>
      <c r="J39" s="72">
        <v>2360</v>
      </c>
    </row>
    <row r="40" spans="1:10" s="67" customFormat="1" x14ac:dyDescent="0.15">
      <c r="A40" s="67" t="s">
        <v>6</v>
      </c>
      <c r="B40" s="67" t="s">
        <v>120</v>
      </c>
      <c r="C40" s="165" t="s">
        <v>119</v>
      </c>
      <c r="D40" s="72">
        <v>6775</v>
      </c>
      <c r="E40" s="72">
        <v>7284</v>
      </c>
      <c r="F40" s="72">
        <v>7717</v>
      </c>
      <c r="G40" s="72">
        <v>7907</v>
      </c>
      <c r="H40" s="72">
        <v>8162</v>
      </c>
      <c r="I40" s="72">
        <v>7983</v>
      </c>
      <c r="J40" s="72">
        <v>7745</v>
      </c>
    </row>
    <row r="41" spans="1:10" s="67" customFormat="1" x14ac:dyDescent="0.15">
      <c r="A41" s="67" t="s">
        <v>5</v>
      </c>
      <c r="B41" s="67" t="s">
        <v>120</v>
      </c>
      <c r="C41" s="165" t="s">
        <v>119</v>
      </c>
      <c r="D41" s="72">
        <v>1310</v>
      </c>
      <c r="E41" s="72">
        <v>1379</v>
      </c>
      <c r="F41" s="72">
        <v>1414</v>
      </c>
      <c r="G41" s="72">
        <v>1465</v>
      </c>
      <c r="H41" s="72">
        <v>1495</v>
      </c>
      <c r="I41" s="72">
        <v>1507</v>
      </c>
      <c r="J41" s="72">
        <v>1485</v>
      </c>
    </row>
    <row r="42" spans="1:10" s="67" customFormat="1" x14ac:dyDescent="0.15">
      <c r="A42" s="67" t="s">
        <v>4</v>
      </c>
      <c r="B42" s="67" t="s">
        <v>120</v>
      </c>
      <c r="C42" s="165" t="s">
        <v>119</v>
      </c>
      <c r="D42" s="72">
        <v>1244</v>
      </c>
      <c r="E42" s="72">
        <v>1374</v>
      </c>
      <c r="F42" s="72">
        <v>1479</v>
      </c>
      <c r="G42" s="72">
        <v>1581</v>
      </c>
      <c r="H42" s="72">
        <v>1647</v>
      </c>
      <c r="I42" s="72">
        <v>1671</v>
      </c>
      <c r="J42" s="72">
        <v>1722</v>
      </c>
    </row>
    <row r="43" spans="1:10" s="67" customFormat="1" x14ac:dyDescent="0.15">
      <c r="A43" s="67" t="s">
        <v>3</v>
      </c>
      <c r="B43" s="67" t="s">
        <v>120</v>
      </c>
      <c r="C43" s="165" t="s">
        <v>119</v>
      </c>
      <c r="D43" s="59">
        <v>222</v>
      </c>
      <c r="E43" s="59">
        <v>238</v>
      </c>
      <c r="F43" s="59">
        <v>255</v>
      </c>
      <c r="G43" s="59">
        <v>299</v>
      </c>
      <c r="H43" s="59">
        <v>315</v>
      </c>
      <c r="I43" s="59">
        <v>314</v>
      </c>
      <c r="J43" s="59">
        <v>331</v>
      </c>
    </row>
    <row r="44" spans="1:10" s="67" customFormat="1" x14ac:dyDescent="0.15">
      <c r="A44" s="67" t="s">
        <v>7</v>
      </c>
      <c r="B44" s="67" t="s">
        <v>120</v>
      </c>
      <c r="C44" s="165" t="s">
        <v>119</v>
      </c>
      <c r="D44" s="72">
        <v>7354</v>
      </c>
      <c r="E44" s="72">
        <v>7786</v>
      </c>
      <c r="F44" s="72">
        <v>8311</v>
      </c>
      <c r="G44" s="72">
        <v>8673</v>
      </c>
      <c r="H44" s="72">
        <v>8843</v>
      </c>
      <c r="I44" s="72">
        <v>8756</v>
      </c>
      <c r="J44" s="72">
        <v>8739</v>
      </c>
    </row>
    <row r="45" spans="1:10" s="67" customFormat="1" x14ac:dyDescent="0.15">
      <c r="A45" s="67" t="s">
        <v>51</v>
      </c>
      <c r="C45" s="165"/>
      <c r="D45" s="72">
        <f>SUM(D15:D44)</f>
        <v>393489</v>
      </c>
      <c r="E45" s="72">
        <f t="shared" ref="E45:J45" si="9">SUM(E15:E44)</f>
        <v>391465</v>
      </c>
      <c r="F45" s="72">
        <f t="shared" si="9"/>
        <v>392842</v>
      </c>
      <c r="G45" s="72">
        <f t="shared" si="9"/>
        <v>383214</v>
      </c>
      <c r="H45" s="72">
        <f t="shared" si="9"/>
        <v>379753</v>
      </c>
      <c r="I45" s="72">
        <f t="shared" si="9"/>
        <v>365384</v>
      </c>
      <c r="J45" s="72">
        <f t="shared" si="9"/>
        <v>344155</v>
      </c>
    </row>
    <row r="46" spans="1:10" x14ac:dyDescent="0.2">
      <c r="B46" s="69" t="s">
        <v>86</v>
      </c>
      <c r="C46" s="166" t="s">
        <v>85</v>
      </c>
      <c r="D46" s="112" t="s">
        <v>169</v>
      </c>
      <c r="E46" s="112" t="s">
        <v>83</v>
      </c>
      <c r="F46" s="128" t="s">
        <v>78</v>
      </c>
      <c r="G46" s="128" t="s">
        <v>73</v>
      </c>
      <c r="H46" s="128" t="s">
        <v>68</v>
      </c>
      <c r="I46" s="128" t="s">
        <v>63</v>
      </c>
      <c r="J46" s="128" t="s">
        <v>62</v>
      </c>
    </row>
    <row r="47" spans="1:10" x14ac:dyDescent="0.2">
      <c r="A47" s="67" t="s">
        <v>26</v>
      </c>
      <c r="B47" s="67" t="s">
        <v>118</v>
      </c>
      <c r="C47" s="165" t="s">
        <v>117</v>
      </c>
      <c r="D47" s="72">
        <v>93002</v>
      </c>
      <c r="E47" s="72">
        <v>91995</v>
      </c>
      <c r="F47" s="72">
        <v>90746</v>
      </c>
      <c r="G47" s="72">
        <v>91258</v>
      </c>
      <c r="H47" s="72">
        <v>91653</v>
      </c>
      <c r="I47" s="72">
        <v>89695</v>
      </c>
      <c r="J47" s="72">
        <v>86308</v>
      </c>
    </row>
    <row r="48" spans="1:10" x14ac:dyDescent="0.2">
      <c r="A48" s="67" t="s">
        <v>25</v>
      </c>
      <c r="B48" s="67" t="s">
        <v>118</v>
      </c>
      <c r="C48" s="165" t="s">
        <v>117</v>
      </c>
      <c r="D48" s="72">
        <v>12122</v>
      </c>
      <c r="E48" s="72">
        <v>12618</v>
      </c>
      <c r="F48" s="72">
        <v>12629</v>
      </c>
      <c r="G48" s="72">
        <v>12557</v>
      </c>
      <c r="H48" s="72">
        <v>12634</v>
      </c>
      <c r="I48" s="72">
        <v>12057</v>
      </c>
      <c r="J48" s="72">
        <v>11701</v>
      </c>
    </row>
    <row r="49" spans="1:10" x14ac:dyDescent="0.2">
      <c r="A49" s="67" t="s">
        <v>24</v>
      </c>
      <c r="B49" s="67" t="s">
        <v>118</v>
      </c>
      <c r="C49" s="165" t="s">
        <v>117</v>
      </c>
      <c r="D49" s="72">
        <v>15607</v>
      </c>
      <c r="E49" s="72">
        <v>15562</v>
      </c>
      <c r="F49" s="72">
        <v>15624</v>
      </c>
      <c r="G49" s="72">
        <v>15339</v>
      </c>
      <c r="H49" s="72">
        <v>14818</v>
      </c>
      <c r="I49" s="72">
        <v>13305</v>
      </c>
      <c r="J49" s="72">
        <v>10873</v>
      </c>
    </row>
    <row r="50" spans="1:10" x14ac:dyDescent="0.2">
      <c r="A50" s="67" t="s">
        <v>23</v>
      </c>
      <c r="B50" s="67" t="s">
        <v>118</v>
      </c>
      <c r="C50" s="165" t="s">
        <v>117</v>
      </c>
      <c r="D50" s="72">
        <v>6095</v>
      </c>
      <c r="E50" s="72">
        <v>6203</v>
      </c>
      <c r="F50" s="72">
        <v>6210</v>
      </c>
      <c r="G50" s="72">
        <v>6186</v>
      </c>
      <c r="H50" s="72">
        <v>5971</v>
      </c>
      <c r="I50" s="72">
        <v>5591</v>
      </c>
      <c r="J50" s="72">
        <v>5267</v>
      </c>
    </row>
    <row r="51" spans="1:10" x14ac:dyDescent="0.2">
      <c r="A51" s="67" t="s">
        <v>22</v>
      </c>
      <c r="B51" s="67" t="s">
        <v>118</v>
      </c>
      <c r="C51" s="165" t="s">
        <v>117</v>
      </c>
      <c r="D51" s="72">
        <v>5368</v>
      </c>
      <c r="E51" s="72">
        <v>5443</v>
      </c>
      <c r="F51" s="72">
        <v>5564</v>
      </c>
      <c r="G51" s="72">
        <v>5567</v>
      </c>
      <c r="H51" s="72">
        <v>5620</v>
      </c>
      <c r="I51" s="72">
        <v>5351</v>
      </c>
      <c r="J51" s="72">
        <v>5195</v>
      </c>
    </row>
    <row r="52" spans="1:10" x14ac:dyDescent="0.2">
      <c r="A52" s="67" t="s">
        <v>21</v>
      </c>
      <c r="B52" s="67" t="s">
        <v>118</v>
      </c>
      <c r="C52" s="165" t="s">
        <v>117</v>
      </c>
      <c r="D52" s="72">
        <v>17686</v>
      </c>
      <c r="E52" s="72">
        <v>18785</v>
      </c>
      <c r="F52" s="72">
        <v>19628</v>
      </c>
      <c r="G52" s="72">
        <v>19988</v>
      </c>
      <c r="H52" s="72">
        <v>20090</v>
      </c>
      <c r="I52" s="72">
        <v>19585</v>
      </c>
      <c r="J52" s="72">
        <v>18582</v>
      </c>
    </row>
    <row r="53" spans="1:10" x14ac:dyDescent="0.2">
      <c r="A53" s="67" t="s">
        <v>20</v>
      </c>
      <c r="B53" s="67" t="s">
        <v>118</v>
      </c>
      <c r="C53" s="165" t="s">
        <v>117</v>
      </c>
      <c r="D53" s="72">
        <v>7139</v>
      </c>
      <c r="E53" s="72">
        <v>7767</v>
      </c>
      <c r="F53" s="72">
        <v>8325</v>
      </c>
      <c r="G53" s="72">
        <v>8876</v>
      </c>
      <c r="H53" s="72">
        <v>9184</v>
      </c>
      <c r="I53" s="72">
        <v>9331</v>
      </c>
      <c r="J53" s="72">
        <v>9560</v>
      </c>
    </row>
    <row r="54" spans="1:10" x14ac:dyDescent="0.2">
      <c r="A54" s="67" t="s">
        <v>35</v>
      </c>
      <c r="B54" s="67" t="s">
        <v>118</v>
      </c>
      <c r="C54" s="165" t="s">
        <v>117</v>
      </c>
      <c r="D54" s="72">
        <v>14639</v>
      </c>
      <c r="E54" s="72">
        <v>14742</v>
      </c>
      <c r="F54" s="72">
        <v>14374</v>
      </c>
      <c r="G54" s="72">
        <v>13898</v>
      </c>
      <c r="H54" s="72">
        <v>13306</v>
      </c>
      <c r="I54" s="72">
        <v>11772</v>
      </c>
      <c r="J54" s="72">
        <v>9830</v>
      </c>
    </row>
    <row r="55" spans="1:10" x14ac:dyDescent="0.2">
      <c r="A55" s="67" t="s">
        <v>34</v>
      </c>
      <c r="B55" s="67" t="s">
        <v>118</v>
      </c>
      <c r="C55" s="165" t="s">
        <v>117</v>
      </c>
      <c r="D55" s="72">
        <v>14268</v>
      </c>
      <c r="E55" s="72">
        <v>13699</v>
      </c>
      <c r="F55" s="72">
        <v>12902</v>
      </c>
      <c r="G55" s="72">
        <v>12389</v>
      </c>
      <c r="H55" s="72">
        <v>11239</v>
      </c>
      <c r="I55" s="72">
        <v>9115</v>
      </c>
      <c r="J55" s="72">
        <v>6697</v>
      </c>
    </row>
    <row r="56" spans="1:10" x14ac:dyDescent="0.2">
      <c r="A56" s="67" t="s">
        <v>33</v>
      </c>
      <c r="B56" s="67" t="s">
        <v>118</v>
      </c>
      <c r="C56" s="165" t="s">
        <v>117</v>
      </c>
      <c r="D56" s="72">
        <v>2047</v>
      </c>
      <c r="E56" s="72">
        <v>2199</v>
      </c>
      <c r="F56" s="72">
        <v>2320</v>
      </c>
      <c r="G56" s="72">
        <v>2431</v>
      </c>
      <c r="H56" s="72">
        <v>2467</v>
      </c>
      <c r="I56" s="72">
        <v>2423</v>
      </c>
      <c r="J56" s="72">
        <v>2323</v>
      </c>
    </row>
    <row r="57" spans="1:10" x14ac:dyDescent="0.2">
      <c r="A57" s="67" t="s">
        <v>19</v>
      </c>
      <c r="B57" s="67" t="s">
        <v>118</v>
      </c>
      <c r="C57" s="165" t="s">
        <v>117</v>
      </c>
      <c r="D57" s="72">
        <v>3654</v>
      </c>
      <c r="E57" s="72">
        <v>3657</v>
      </c>
      <c r="F57" s="72">
        <v>3646</v>
      </c>
      <c r="G57" s="72">
        <v>3723</v>
      </c>
      <c r="H57" s="72">
        <v>3662</v>
      </c>
      <c r="I57" s="72">
        <v>3496</v>
      </c>
      <c r="J57" s="72">
        <v>3392</v>
      </c>
    </row>
    <row r="58" spans="1:10" x14ac:dyDescent="0.2">
      <c r="A58" s="67" t="s">
        <v>18</v>
      </c>
      <c r="B58" s="67" t="s">
        <v>118</v>
      </c>
      <c r="C58" s="165" t="s">
        <v>117</v>
      </c>
      <c r="D58" s="59">
        <v>872</v>
      </c>
      <c r="E58" s="59">
        <v>947</v>
      </c>
      <c r="F58" s="59">
        <v>954</v>
      </c>
      <c r="G58" s="72">
        <v>999</v>
      </c>
      <c r="H58" s="72">
        <v>1036</v>
      </c>
      <c r="I58" s="72">
        <v>1011</v>
      </c>
      <c r="J58" s="72">
        <v>1024</v>
      </c>
    </row>
    <row r="59" spans="1:10" x14ac:dyDescent="0.2">
      <c r="A59" s="67" t="s">
        <v>17</v>
      </c>
      <c r="B59" s="67" t="s">
        <v>118</v>
      </c>
      <c r="C59" s="165" t="s">
        <v>117</v>
      </c>
      <c r="D59" s="59">
        <v>600</v>
      </c>
      <c r="E59" s="59">
        <v>662</v>
      </c>
      <c r="F59" s="59">
        <v>746</v>
      </c>
      <c r="G59" s="59">
        <v>841</v>
      </c>
      <c r="H59" s="59">
        <v>941</v>
      </c>
      <c r="I59" s="72">
        <v>982</v>
      </c>
      <c r="J59" s="72">
        <v>1046</v>
      </c>
    </row>
    <row r="60" spans="1:10" x14ac:dyDescent="0.2">
      <c r="A60" s="67" t="s">
        <v>16</v>
      </c>
      <c r="B60" s="67" t="s">
        <v>118</v>
      </c>
      <c r="C60" s="165" t="s">
        <v>117</v>
      </c>
      <c r="D60" s="72">
        <v>2629</v>
      </c>
      <c r="E60" s="72">
        <v>2780</v>
      </c>
      <c r="F60" s="72">
        <v>2850</v>
      </c>
      <c r="G60" s="72">
        <v>2872</v>
      </c>
      <c r="H60" s="72">
        <v>2908</v>
      </c>
      <c r="I60" s="72">
        <v>2926</v>
      </c>
      <c r="J60" s="72">
        <v>2910</v>
      </c>
    </row>
    <row r="61" spans="1:10" x14ac:dyDescent="0.2">
      <c r="A61" s="67" t="s">
        <v>15</v>
      </c>
      <c r="B61" s="67" t="s">
        <v>118</v>
      </c>
      <c r="C61" s="165" t="s">
        <v>117</v>
      </c>
      <c r="D61" s="72">
        <v>1435</v>
      </c>
      <c r="E61" s="72">
        <v>1391</v>
      </c>
      <c r="F61" s="72">
        <v>1379</v>
      </c>
      <c r="G61" s="72">
        <v>1340</v>
      </c>
      <c r="H61" s="72">
        <v>1318</v>
      </c>
      <c r="I61" s="72">
        <v>1320</v>
      </c>
      <c r="J61" s="72">
        <v>1280</v>
      </c>
    </row>
    <row r="62" spans="1:10" x14ac:dyDescent="0.2">
      <c r="A62" s="67" t="s">
        <v>32</v>
      </c>
      <c r="B62" s="67" t="s">
        <v>118</v>
      </c>
      <c r="C62" s="165" t="s">
        <v>117</v>
      </c>
      <c r="D62" s="72">
        <v>5842</v>
      </c>
      <c r="E62" s="72">
        <v>5605</v>
      </c>
      <c r="F62" s="72">
        <v>5322</v>
      </c>
      <c r="G62" s="72">
        <v>5073</v>
      </c>
      <c r="H62" s="72">
        <v>4838</v>
      </c>
      <c r="I62" s="72">
        <v>4530</v>
      </c>
      <c r="J62" s="72">
        <v>4284</v>
      </c>
    </row>
    <row r="63" spans="1:10" x14ac:dyDescent="0.2">
      <c r="A63" s="67" t="s">
        <v>14</v>
      </c>
      <c r="B63" s="67" t="s">
        <v>118</v>
      </c>
      <c r="C63" s="165" t="s">
        <v>117</v>
      </c>
      <c r="D63" s="72">
        <v>1699</v>
      </c>
      <c r="E63" s="72">
        <v>1800</v>
      </c>
      <c r="F63" s="72">
        <v>1886</v>
      </c>
      <c r="G63" s="72">
        <v>1928</v>
      </c>
      <c r="H63" s="72">
        <v>1932</v>
      </c>
      <c r="I63" s="72">
        <v>1880</v>
      </c>
      <c r="J63" s="72">
        <v>1775</v>
      </c>
    </row>
    <row r="64" spans="1:10" x14ac:dyDescent="0.2">
      <c r="A64" s="67" t="s">
        <v>13</v>
      </c>
      <c r="B64" s="67" t="s">
        <v>118</v>
      </c>
      <c r="C64" s="165" t="s">
        <v>117</v>
      </c>
      <c r="D64" s="72">
        <v>1912</v>
      </c>
      <c r="E64" s="72">
        <v>1823</v>
      </c>
      <c r="F64" s="72">
        <v>1651</v>
      </c>
      <c r="G64" s="72">
        <v>1490</v>
      </c>
      <c r="H64" s="72">
        <v>1348</v>
      </c>
      <c r="I64" s="72">
        <v>1174</v>
      </c>
      <c r="J64" s="59">
        <v>1041</v>
      </c>
    </row>
    <row r="65" spans="1:10" x14ac:dyDescent="0.2">
      <c r="A65" s="67" t="s">
        <v>12</v>
      </c>
      <c r="B65" s="67" t="s">
        <v>118</v>
      </c>
      <c r="C65" s="165" t="s">
        <v>117</v>
      </c>
      <c r="D65" s="72">
        <v>1233</v>
      </c>
      <c r="E65" s="72">
        <v>1277</v>
      </c>
      <c r="F65" s="72">
        <v>1371</v>
      </c>
      <c r="G65" s="72">
        <v>1439</v>
      </c>
      <c r="H65" s="72">
        <v>1448</v>
      </c>
      <c r="I65" s="72">
        <v>1400</v>
      </c>
      <c r="J65" s="72">
        <v>1383</v>
      </c>
    </row>
    <row r="66" spans="1:10" x14ac:dyDescent="0.2">
      <c r="A66" s="67" t="s">
        <v>29</v>
      </c>
      <c r="B66" s="67" t="s">
        <v>118</v>
      </c>
      <c r="C66" s="165" t="s">
        <v>117</v>
      </c>
      <c r="D66" s="72">
        <v>1773</v>
      </c>
      <c r="E66" s="72">
        <v>1705</v>
      </c>
      <c r="F66" s="72">
        <v>1696</v>
      </c>
      <c r="G66" s="72">
        <v>1611</v>
      </c>
      <c r="H66" s="72">
        <v>1492</v>
      </c>
      <c r="I66" s="72">
        <v>1370</v>
      </c>
      <c r="J66" s="72">
        <v>1408</v>
      </c>
    </row>
    <row r="67" spans="1:10" x14ac:dyDescent="0.2">
      <c r="A67" s="67" t="s">
        <v>31</v>
      </c>
      <c r="B67" s="67" t="s">
        <v>118</v>
      </c>
      <c r="C67" s="165" t="s">
        <v>117</v>
      </c>
      <c r="D67" s="72">
        <v>2378</v>
      </c>
      <c r="E67" s="72">
        <v>2447</v>
      </c>
      <c r="F67" s="72">
        <v>2367</v>
      </c>
      <c r="G67" s="72">
        <v>2344</v>
      </c>
      <c r="H67" s="72">
        <v>2195</v>
      </c>
      <c r="I67" s="72">
        <v>2078</v>
      </c>
      <c r="J67" s="72">
        <v>2090</v>
      </c>
    </row>
    <row r="68" spans="1:10" x14ac:dyDescent="0.2">
      <c r="A68" s="67" t="s">
        <v>30</v>
      </c>
      <c r="B68" s="67" t="s">
        <v>118</v>
      </c>
      <c r="C68" s="165" t="s">
        <v>117</v>
      </c>
      <c r="D68" s="72">
        <v>2121</v>
      </c>
      <c r="E68" s="72">
        <v>2164</v>
      </c>
      <c r="F68" s="72">
        <v>2163</v>
      </c>
      <c r="G68" s="72">
        <v>2156</v>
      </c>
      <c r="H68" s="72">
        <v>2072</v>
      </c>
      <c r="I68" s="72">
        <v>1897</v>
      </c>
      <c r="J68" s="72">
        <v>1811</v>
      </c>
    </row>
    <row r="69" spans="1:10" x14ac:dyDescent="0.2">
      <c r="A69" s="67" t="s">
        <v>10</v>
      </c>
      <c r="B69" s="67" t="s">
        <v>118</v>
      </c>
      <c r="C69" s="165" t="s">
        <v>117</v>
      </c>
      <c r="D69" s="72">
        <v>4993</v>
      </c>
      <c r="E69" s="72">
        <v>5340</v>
      </c>
      <c r="F69" s="72">
        <v>5424</v>
      </c>
      <c r="G69" s="72">
        <v>5657</v>
      </c>
      <c r="H69" s="72">
        <v>5697</v>
      </c>
      <c r="I69" s="72">
        <v>5506</v>
      </c>
      <c r="J69" s="72">
        <v>5269</v>
      </c>
    </row>
    <row r="70" spans="1:10" x14ac:dyDescent="0.2">
      <c r="A70" s="67" t="s">
        <v>9</v>
      </c>
      <c r="B70" s="67" t="s">
        <v>118</v>
      </c>
      <c r="C70" s="165" t="s">
        <v>117</v>
      </c>
      <c r="D70" s="72">
        <v>4008</v>
      </c>
      <c r="E70" s="72">
        <v>3889</v>
      </c>
      <c r="F70" s="72">
        <v>3644</v>
      </c>
      <c r="G70" s="72">
        <v>3632</v>
      </c>
      <c r="H70" s="72">
        <v>3322</v>
      </c>
      <c r="I70" s="72">
        <v>2944</v>
      </c>
      <c r="J70" s="72">
        <v>2658</v>
      </c>
    </row>
    <row r="71" spans="1:10" x14ac:dyDescent="0.2">
      <c r="A71" s="67" t="s">
        <v>8</v>
      </c>
      <c r="B71" s="67" t="s">
        <v>118</v>
      </c>
      <c r="C71" s="165" t="s">
        <v>117</v>
      </c>
      <c r="D71" s="72">
        <v>935</v>
      </c>
      <c r="E71" s="72">
        <v>1084</v>
      </c>
      <c r="F71" s="72">
        <v>1185</v>
      </c>
      <c r="G71" s="72">
        <v>1319</v>
      </c>
      <c r="H71" s="72">
        <v>1424</v>
      </c>
      <c r="I71" s="72">
        <v>1483</v>
      </c>
      <c r="J71" s="72">
        <v>1415</v>
      </c>
    </row>
    <row r="72" spans="1:10" x14ac:dyDescent="0.2">
      <c r="A72" s="67" t="s">
        <v>6</v>
      </c>
      <c r="B72" s="67" t="s">
        <v>118</v>
      </c>
      <c r="C72" s="165" t="s">
        <v>117</v>
      </c>
      <c r="D72" s="72">
        <v>3816</v>
      </c>
      <c r="E72" s="72">
        <v>4291</v>
      </c>
      <c r="F72" s="72">
        <v>4627</v>
      </c>
      <c r="G72" s="72">
        <v>4873</v>
      </c>
      <c r="H72" s="72">
        <v>5125</v>
      </c>
      <c r="I72" s="72">
        <v>5039</v>
      </c>
      <c r="J72" s="72">
        <v>5009</v>
      </c>
    </row>
    <row r="73" spans="1:10" x14ac:dyDescent="0.2">
      <c r="A73" s="67" t="s">
        <v>5</v>
      </c>
      <c r="B73" s="67" t="s">
        <v>118</v>
      </c>
      <c r="C73" s="165" t="s">
        <v>117</v>
      </c>
      <c r="D73" s="59">
        <v>744</v>
      </c>
      <c r="E73" s="59">
        <v>840</v>
      </c>
      <c r="F73" s="59">
        <v>888</v>
      </c>
      <c r="G73" s="72">
        <v>972</v>
      </c>
      <c r="H73" s="72">
        <v>1031</v>
      </c>
      <c r="I73" s="72">
        <v>1035</v>
      </c>
      <c r="J73" s="72">
        <v>1038</v>
      </c>
    </row>
    <row r="74" spans="1:10" x14ac:dyDescent="0.2">
      <c r="A74" s="67" t="s">
        <v>4</v>
      </c>
      <c r="B74" s="67" t="s">
        <v>118</v>
      </c>
      <c r="C74" s="165" t="s">
        <v>117</v>
      </c>
      <c r="D74" s="59">
        <v>664</v>
      </c>
      <c r="E74" s="59">
        <v>756</v>
      </c>
      <c r="F74" s="59">
        <v>845</v>
      </c>
      <c r="G74" s="59">
        <v>935</v>
      </c>
      <c r="H74" s="72">
        <v>992</v>
      </c>
      <c r="I74" s="72">
        <v>1022</v>
      </c>
      <c r="J74" s="72">
        <v>1065</v>
      </c>
    </row>
    <row r="75" spans="1:10" x14ac:dyDescent="0.2">
      <c r="A75" s="67" t="s">
        <v>3</v>
      </c>
      <c r="B75" s="67" t="s">
        <v>118</v>
      </c>
      <c r="C75" s="165" t="s">
        <v>117</v>
      </c>
      <c r="D75" s="59">
        <v>104</v>
      </c>
      <c r="E75" s="59">
        <v>124</v>
      </c>
      <c r="F75" s="59">
        <v>156</v>
      </c>
      <c r="G75" s="59">
        <v>159</v>
      </c>
      <c r="H75" s="59">
        <v>193</v>
      </c>
      <c r="I75" s="59">
        <v>188</v>
      </c>
      <c r="J75" s="59">
        <v>200</v>
      </c>
    </row>
    <row r="76" spans="1:10" x14ac:dyDescent="0.2">
      <c r="A76" s="67" t="s">
        <v>7</v>
      </c>
      <c r="B76" s="67" t="s">
        <v>118</v>
      </c>
      <c r="C76" s="165" t="s">
        <v>117</v>
      </c>
      <c r="D76" s="72">
        <v>3907</v>
      </c>
      <c r="E76" s="72">
        <v>4367</v>
      </c>
      <c r="F76" s="72">
        <v>4827</v>
      </c>
      <c r="G76" s="72">
        <v>5183</v>
      </c>
      <c r="H76" s="72">
        <v>5399</v>
      </c>
      <c r="I76" s="72">
        <v>5521</v>
      </c>
      <c r="J76" s="72">
        <v>5565</v>
      </c>
    </row>
    <row r="77" spans="1:10" x14ac:dyDescent="0.2">
      <c r="A77" s="67" t="s">
        <v>51</v>
      </c>
      <c r="B77" s="67"/>
      <c r="C77" s="165"/>
      <c r="D77" s="72">
        <f>SUM(D47:D76)</f>
        <v>233292</v>
      </c>
      <c r="E77" s="72">
        <f t="shared" ref="E77" si="10">SUM(E47:E76)</f>
        <v>235962</v>
      </c>
      <c r="F77" s="72">
        <f t="shared" ref="F77" si="11">SUM(F47:F76)</f>
        <v>235949</v>
      </c>
      <c r="G77" s="72">
        <f t="shared" ref="G77" si="12">SUM(G47:G76)</f>
        <v>237035</v>
      </c>
      <c r="H77" s="72">
        <f t="shared" ref="H77" si="13">SUM(H47:H76)</f>
        <v>235355</v>
      </c>
      <c r="I77" s="72">
        <f t="shared" ref="I77" si="14">SUM(I47:I76)</f>
        <v>225027</v>
      </c>
      <c r="J77" s="72">
        <f t="shared" ref="J77" si="15">SUM(J47:J76)</f>
        <v>211999</v>
      </c>
    </row>
    <row r="78" spans="1:10" x14ac:dyDescent="0.2">
      <c r="B78" s="69" t="s">
        <v>86</v>
      </c>
      <c r="C78" s="166" t="s">
        <v>85</v>
      </c>
      <c r="D78" s="112" t="s">
        <v>169</v>
      </c>
      <c r="E78" s="112" t="s">
        <v>83</v>
      </c>
      <c r="F78" s="128" t="s">
        <v>78</v>
      </c>
      <c r="G78" s="128" t="s">
        <v>73</v>
      </c>
      <c r="H78" s="128" t="s">
        <v>68</v>
      </c>
      <c r="I78" s="128" t="s">
        <v>63</v>
      </c>
      <c r="J78" s="128" t="s">
        <v>62</v>
      </c>
    </row>
    <row r="79" spans="1:10" x14ac:dyDescent="0.2">
      <c r="A79" s="67" t="s">
        <v>26</v>
      </c>
      <c r="B79" s="67" t="s">
        <v>116</v>
      </c>
      <c r="C79" s="165" t="s">
        <v>115</v>
      </c>
      <c r="D79" s="72">
        <v>54986</v>
      </c>
      <c r="E79" s="72">
        <v>48369</v>
      </c>
      <c r="F79" s="72">
        <v>47152</v>
      </c>
      <c r="G79" s="72">
        <v>37130</v>
      </c>
      <c r="H79" s="72">
        <v>34157</v>
      </c>
      <c r="I79" s="72">
        <v>30850</v>
      </c>
      <c r="J79" s="72">
        <v>25514</v>
      </c>
    </row>
    <row r="80" spans="1:10" x14ac:dyDescent="0.2">
      <c r="A80" s="67" t="s">
        <v>25</v>
      </c>
      <c r="B80" s="67" t="s">
        <v>116</v>
      </c>
      <c r="C80" s="165" t="s">
        <v>115</v>
      </c>
      <c r="D80" s="72">
        <v>5852</v>
      </c>
      <c r="E80" s="72">
        <v>5484</v>
      </c>
      <c r="F80" s="72">
        <v>4826</v>
      </c>
      <c r="G80" s="72">
        <v>4072</v>
      </c>
      <c r="H80" s="72">
        <v>3716</v>
      </c>
      <c r="I80" s="72">
        <v>3310</v>
      </c>
      <c r="J80" s="72">
        <v>2837</v>
      </c>
    </row>
    <row r="81" spans="1:10" x14ac:dyDescent="0.2">
      <c r="A81" s="67" t="s">
        <v>24</v>
      </c>
      <c r="B81" s="67" t="s">
        <v>116</v>
      </c>
      <c r="C81" s="165" t="s">
        <v>115</v>
      </c>
      <c r="D81" s="72">
        <v>6075</v>
      </c>
      <c r="E81" s="72">
        <v>5209</v>
      </c>
      <c r="F81" s="72">
        <v>4542</v>
      </c>
      <c r="G81" s="72">
        <v>3766</v>
      </c>
      <c r="H81" s="72">
        <v>3152</v>
      </c>
      <c r="I81" s="72">
        <v>2723</v>
      </c>
      <c r="J81" s="72">
        <v>1986</v>
      </c>
    </row>
    <row r="82" spans="1:10" x14ac:dyDescent="0.2">
      <c r="A82" s="67" t="s">
        <v>23</v>
      </c>
      <c r="B82" s="67" t="s">
        <v>116</v>
      </c>
      <c r="C82" s="165" t="s">
        <v>115</v>
      </c>
      <c r="D82" s="72">
        <v>2625</v>
      </c>
      <c r="E82" s="72">
        <v>2522</v>
      </c>
      <c r="F82" s="72">
        <v>2249</v>
      </c>
      <c r="G82" s="72">
        <v>1861</v>
      </c>
      <c r="H82" s="72">
        <v>1705</v>
      </c>
      <c r="I82" s="72">
        <v>1456</v>
      </c>
      <c r="J82" s="72">
        <v>1223</v>
      </c>
    </row>
    <row r="83" spans="1:10" x14ac:dyDescent="0.2">
      <c r="A83" s="67" t="s">
        <v>22</v>
      </c>
      <c r="B83" s="67" t="s">
        <v>116</v>
      </c>
      <c r="C83" s="165" t="s">
        <v>115</v>
      </c>
      <c r="D83" s="72">
        <v>3633</v>
      </c>
      <c r="E83" s="72">
        <v>3096</v>
      </c>
      <c r="F83" s="72">
        <v>2837</v>
      </c>
      <c r="G83" s="72">
        <v>2399</v>
      </c>
      <c r="H83" s="72">
        <v>2341</v>
      </c>
      <c r="I83" s="72">
        <v>1826</v>
      </c>
      <c r="J83" s="72">
        <v>1710</v>
      </c>
    </row>
    <row r="84" spans="1:10" x14ac:dyDescent="0.2">
      <c r="A84" s="67" t="s">
        <v>21</v>
      </c>
      <c r="B84" s="67" t="s">
        <v>116</v>
      </c>
      <c r="C84" s="165" t="s">
        <v>115</v>
      </c>
      <c r="D84" s="72">
        <v>11024</v>
      </c>
      <c r="E84" s="72">
        <v>10450</v>
      </c>
      <c r="F84" s="72">
        <v>9677</v>
      </c>
      <c r="G84" s="72">
        <v>8807</v>
      </c>
      <c r="H84" s="72">
        <v>8171</v>
      </c>
      <c r="I84" s="72">
        <v>6913</v>
      </c>
      <c r="J84" s="72">
        <v>5530</v>
      </c>
    </row>
    <row r="85" spans="1:10" x14ac:dyDescent="0.2">
      <c r="A85" s="67" t="s">
        <v>20</v>
      </c>
      <c r="B85" s="67" t="s">
        <v>116</v>
      </c>
      <c r="C85" s="165" t="s">
        <v>115</v>
      </c>
      <c r="D85" s="72">
        <v>5283</v>
      </c>
      <c r="E85" s="72">
        <v>5001</v>
      </c>
      <c r="F85" s="72">
        <v>4789</v>
      </c>
      <c r="G85" s="72">
        <v>4550</v>
      </c>
      <c r="H85" s="72">
        <v>4314</v>
      </c>
      <c r="I85" s="72">
        <v>3943</v>
      </c>
      <c r="J85" s="72">
        <v>3677</v>
      </c>
    </row>
    <row r="86" spans="1:10" x14ac:dyDescent="0.2">
      <c r="A86" s="67" t="s">
        <v>35</v>
      </c>
      <c r="B86" s="67" t="s">
        <v>116</v>
      </c>
      <c r="C86" s="165" t="s">
        <v>115</v>
      </c>
      <c r="D86" s="72">
        <v>5987</v>
      </c>
      <c r="E86" s="72">
        <v>5300</v>
      </c>
      <c r="F86" s="72">
        <v>4531</v>
      </c>
      <c r="G86" s="72">
        <v>3671</v>
      </c>
      <c r="H86" s="72">
        <v>3162</v>
      </c>
      <c r="I86" s="72">
        <v>2394</v>
      </c>
      <c r="J86" s="72">
        <v>1915</v>
      </c>
    </row>
    <row r="87" spans="1:10" x14ac:dyDescent="0.2">
      <c r="A87" s="67" t="s">
        <v>34</v>
      </c>
      <c r="B87" s="67" t="s">
        <v>116</v>
      </c>
      <c r="C87" s="165" t="s">
        <v>115</v>
      </c>
      <c r="D87" s="72">
        <v>6220</v>
      </c>
      <c r="E87" s="72">
        <v>5341</v>
      </c>
      <c r="F87" s="72">
        <v>4339</v>
      </c>
      <c r="G87" s="72">
        <v>3385</v>
      </c>
      <c r="H87" s="72">
        <v>2831</v>
      </c>
      <c r="I87" s="59">
        <v>1764</v>
      </c>
      <c r="J87" s="59">
        <v>913</v>
      </c>
    </row>
    <row r="88" spans="1:10" x14ac:dyDescent="0.2">
      <c r="A88" s="67" t="s">
        <v>33</v>
      </c>
      <c r="B88" s="67" t="s">
        <v>116</v>
      </c>
      <c r="C88" s="165" t="s">
        <v>115</v>
      </c>
      <c r="D88" s="72">
        <v>1038</v>
      </c>
      <c r="E88" s="59">
        <v>1053</v>
      </c>
      <c r="F88" s="59">
        <v>972</v>
      </c>
      <c r="G88" s="59">
        <v>881</v>
      </c>
      <c r="H88" s="59">
        <v>777</v>
      </c>
      <c r="I88" s="59">
        <v>702</v>
      </c>
      <c r="J88" s="59">
        <v>657</v>
      </c>
    </row>
    <row r="89" spans="1:10" x14ac:dyDescent="0.2">
      <c r="A89" s="67" t="s">
        <v>19</v>
      </c>
      <c r="B89" s="67" t="s">
        <v>116</v>
      </c>
      <c r="C89" s="165" t="s">
        <v>115</v>
      </c>
      <c r="D89" s="72">
        <v>1697</v>
      </c>
      <c r="E89" s="72">
        <v>1515</v>
      </c>
      <c r="F89" s="72">
        <v>1381</v>
      </c>
      <c r="G89" s="72">
        <v>1213</v>
      </c>
      <c r="H89" s="59">
        <v>1091</v>
      </c>
      <c r="I89" s="59">
        <v>966</v>
      </c>
      <c r="J89" s="59">
        <v>818</v>
      </c>
    </row>
    <row r="90" spans="1:10" x14ac:dyDescent="0.2">
      <c r="A90" s="67" t="s">
        <v>18</v>
      </c>
      <c r="B90" s="67" t="s">
        <v>116</v>
      </c>
      <c r="C90" s="165" t="s">
        <v>115</v>
      </c>
      <c r="D90" s="59">
        <v>414</v>
      </c>
      <c r="E90" s="59">
        <v>413</v>
      </c>
      <c r="F90" s="59">
        <v>378</v>
      </c>
      <c r="G90" s="59">
        <v>346</v>
      </c>
      <c r="H90" s="59">
        <v>310</v>
      </c>
      <c r="I90" s="59">
        <v>284</v>
      </c>
      <c r="J90" s="59">
        <v>248</v>
      </c>
    </row>
    <row r="91" spans="1:10" x14ac:dyDescent="0.2">
      <c r="A91" s="67" t="s">
        <v>17</v>
      </c>
      <c r="B91" s="67" t="s">
        <v>116</v>
      </c>
      <c r="C91" s="165" t="s">
        <v>115</v>
      </c>
      <c r="D91" s="59">
        <v>665</v>
      </c>
      <c r="E91" s="59">
        <v>622</v>
      </c>
      <c r="F91" s="59">
        <v>794</v>
      </c>
      <c r="G91" s="59">
        <v>764</v>
      </c>
      <c r="H91" s="72">
        <v>926</v>
      </c>
      <c r="I91" s="59">
        <v>1205</v>
      </c>
      <c r="J91" s="59">
        <v>910</v>
      </c>
    </row>
    <row r="92" spans="1:10" x14ac:dyDescent="0.2">
      <c r="A92" s="67" t="s">
        <v>16</v>
      </c>
      <c r="B92" s="67" t="s">
        <v>116</v>
      </c>
      <c r="C92" s="165" t="s">
        <v>115</v>
      </c>
      <c r="D92" s="72">
        <v>1419</v>
      </c>
      <c r="E92" s="72">
        <v>1312</v>
      </c>
      <c r="F92" s="72">
        <v>1311</v>
      </c>
      <c r="G92" s="72">
        <v>1229</v>
      </c>
      <c r="H92" s="59">
        <v>1120</v>
      </c>
      <c r="I92" s="59">
        <v>962</v>
      </c>
      <c r="J92" s="59">
        <v>938</v>
      </c>
    </row>
    <row r="93" spans="1:10" x14ac:dyDescent="0.2">
      <c r="A93" s="67" t="s">
        <v>15</v>
      </c>
      <c r="B93" s="67" t="s">
        <v>116</v>
      </c>
      <c r="C93" s="165" t="s">
        <v>115</v>
      </c>
      <c r="D93" s="59">
        <v>606</v>
      </c>
      <c r="E93" s="59">
        <v>551</v>
      </c>
      <c r="F93" s="59">
        <v>453</v>
      </c>
      <c r="G93" s="59">
        <v>444</v>
      </c>
      <c r="H93" s="59">
        <v>396</v>
      </c>
      <c r="I93" s="59">
        <v>394</v>
      </c>
      <c r="J93" s="59">
        <v>403</v>
      </c>
    </row>
    <row r="94" spans="1:10" x14ac:dyDescent="0.2">
      <c r="A94" s="67" t="s">
        <v>32</v>
      </c>
      <c r="B94" s="67" t="s">
        <v>116</v>
      </c>
      <c r="C94" s="165" t="s">
        <v>115</v>
      </c>
      <c r="D94" s="72">
        <v>2274</v>
      </c>
      <c r="E94" s="72">
        <v>2086</v>
      </c>
      <c r="F94" s="72">
        <v>1797</v>
      </c>
      <c r="G94" s="72">
        <v>1656</v>
      </c>
      <c r="H94" s="72">
        <v>1514</v>
      </c>
      <c r="I94" s="72">
        <v>1266</v>
      </c>
      <c r="J94" s="59">
        <v>1007</v>
      </c>
    </row>
    <row r="95" spans="1:10" x14ac:dyDescent="0.2">
      <c r="A95" s="67" t="s">
        <v>14</v>
      </c>
      <c r="B95" s="67" t="s">
        <v>116</v>
      </c>
      <c r="C95" s="165" t="s">
        <v>115</v>
      </c>
      <c r="D95" s="59">
        <v>912</v>
      </c>
      <c r="E95" s="59">
        <v>842</v>
      </c>
      <c r="F95" s="59">
        <v>813</v>
      </c>
      <c r="G95" s="59">
        <v>752</v>
      </c>
      <c r="H95" s="59">
        <v>733</v>
      </c>
      <c r="I95" s="59">
        <v>625</v>
      </c>
      <c r="J95" s="59">
        <v>547</v>
      </c>
    </row>
    <row r="96" spans="1:10" x14ac:dyDescent="0.2">
      <c r="A96" s="67" t="s">
        <v>13</v>
      </c>
      <c r="B96" s="67" t="s">
        <v>116</v>
      </c>
      <c r="C96" s="165" t="s">
        <v>115</v>
      </c>
      <c r="D96" s="59">
        <v>644</v>
      </c>
      <c r="E96" s="59">
        <v>544</v>
      </c>
      <c r="F96" s="59">
        <v>477</v>
      </c>
      <c r="G96" s="59">
        <v>436</v>
      </c>
      <c r="H96" s="59">
        <v>359</v>
      </c>
      <c r="I96" s="59">
        <v>361</v>
      </c>
      <c r="J96" s="59">
        <v>302</v>
      </c>
    </row>
    <row r="97" spans="1:10" x14ac:dyDescent="0.2">
      <c r="A97" s="67" t="s">
        <v>12</v>
      </c>
      <c r="B97" s="67" t="s">
        <v>116</v>
      </c>
      <c r="C97" s="165" t="s">
        <v>115</v>
      </c>
      <c r="D97" s="59">
        <v>760</v>
      </c>
      <c r="E97" s="59">
        <v>590</v>
      </c>
      <c r="F97" s="59">
        <v>617</v>
      </c>
      <c r="G97" s="59">
        <v>596</v>
      </c>
      <c r="H97" s="59">
        <v>528</v>
      </c>
      <c r="I97" s="59">
        <v>456</v>
      </c>
      <c r="J97" s="59">
        <v>413</v>
      </c>
    </row>
    <row r="98" spans="1:10" x14ac:dyDescent="0.2">
      <c r="A98" s="67" t="s">
        <v>29</v>
      </c>
      <c r="B98" s="67" t="s">
        <v>116</v>
      </c>
      <c r="C98" s="165" t="s">
        <v>115</v>
      </c>
      <c r="D98" s="59">
        <v>754</v>
      </c>
      <c r="E98" s="59">
        <v>616</v>
      </c>
      <c r="F98" s="59">
        <v>609</v>
      </c>
      <c r="G98" s="59">
        <v>539</v>
      </c>
      <c r="H98" s="59">
        <v>503</v>
      </c>
      <c r="I98" s="59">
        <v>400</v>
      </c>
      <c r="J98" s="59">
        <v>325</v>
      </c>
    </row>
    <row r="99" spans="1:10" x14ac:dyDescent="0.2">
      <c r="A99" s="67" t="s">
        <v>31</v>
      </c>
      <c r="B99" s="67" t="s">
        <v>116</v>
      </c>
      <c r="C99" s="165" t="s">
        <v>115</v>
      </c>
      <c r="D99" s="59">
        <v>1036</v>
      </c>
      <c r="E99" s="59">
        <v>945</v>
      </c>
      <c r="F99" s="59">
        <v>828</v>
      </c>
      <c r="G99" s="59">
        <v>734</v>
      </c>
      <c r="H99" s="59">
        <v>653</v>
      </c>
      <c r="I99" s="59">
        <v>574</v>
      </c>
      <c r="J99" s="59">
        <v>482</v>
      </c>
    </row>
    <row r="100" spans="1:10" x14ac:dyDescent="0.2">
      <c r="A100" s="67" t="s">
        <v>30</v>
      </c>
      <c r="B100" s="67" t="s">
        <v>116</v>
      </c>
      <c r="C100" s="165" t="s">
        <v>115</v>
      </c>
      <c r="D100" s="59">
        <v>1001</v>
      </c>
      <c r="E100" s="59">
        <v>890</v>
      </c>
      <c r="F100" s="59">
        <v>839</v>
      </c>
      <c r="G100" s="59">
        <v>775</v>
      </c>
      <c r="H100" s="59">
        <v>772</v>
      </c>
      <c r="I100" s="59">
        <v>587</v>
      </c>
      <c r="J100" s="59">
        <v>530</v>
      </c>
    </row>
    <row r="101" spans="1:10" x14ac:dyDescent="0.2">
      <c r="A101" s="67" t="s">
        <v>10</v>
      </c>
      <c r="B101" s="67" t="s">
        <v>116</v>
      </c>
      <c r="C101" s="165" t="s">
        <v>115</v>
      </c>
      <c r="D101" s="72">
        <v>3695</v>
      </c>
      <c r="E101" s="72">
        <v>3388</v>
      </c>
      <c r="F101" s="72">
        <v>3119</v>
      </c>
      <c r="G101" s="72">
        <v>2851</v>
      </c>
      <c r="H101" s="72">
        <v>2984</v>
      </c>
      <c r="I101" s="72">
        <v>2933</v>
      </c>
      <c r="J101" s="72">
        <v>2421</v>
      </c>
    </row>
    <row r="102" spans="1:10" x14ac:dyDescent="0.2">
      <c r="A102" s="67" t="s">
        <v>9</v>
      </c>
      <c r="B102" s="67" t="s">
        <v>116</v>
      </c>
      <c r="C102" s="165" t="s">
        <v>115</v>
      </c>
      <c r="D102" s="72">
        <v>1885</v>
      </c>
      <c r="E102" s="72">
        <v>1599</v>
      </c>
      <c r="F102" s="72">
        <v>1311</v>
      </c>
      <c r="G102" s="59">
        <v>1166</v>
      </c>
      <c r="H102" s="59">
        <v>963</v>
      </c>
      <c r="I102" s="59">
        <v>789</v>
      </c>
      <c r="J102" s="59">
        <v>640</v>
      </c>
    </row>
    <row r="103" spans="1:10" x14ac:dyDescent="0.2">
      <c r="A103" s="67" t="s">
        <v>8</v>
      </c>
      <c r="B103" s="67" t="s">
        <v>116</v>
      </c>
      <c r="C103" s="165" t="s">
        <v>115</v>
      </c>
      <c r="D103" s="59">
        <v>732</v>
      </c>
      <c r="E103" s="59">
        <v>707</v>
      </c>
      <c r="F103" s="59">
        <v>718</v>
      </c>
      <c r="G103" s="59">
        <v>699</v>
      </c>
      <c r="H103" s="59">
        <v>590</v>
      </c>
      <c r="I103" s="59">
        <v>583</v>
      </c>
      <c r="J103" s="59">
        <v>539</v>
      </c>
    </row>
    <row r="104" spans="1:10" x14ac:dyDescent="0.2">
      <c r="A104" s="67" t="s">
        <v>6</v>
      </c>
      <c r="B104" s="67" t="s">
        <v>116</v>
      </c>
      <c r="C104" s="165" t="s">
        <v>115</v>
      </c>
      <c r="D104" s="72">
        <v>2563</v>
      </c>
      <c r="E104" s="72">
        <v>2513</v>
      </c>
      <c r="F104" s="72">
        <v>2480</v>
      </c>
      <c r="G104" s="72">
        <v>2328</v>
      </c>
      <c r="H104" s="72">
        <v>2255</v>
      </c>
      <c r="I104" s="72">
        <v>2027</v>
      </c>
      <c r="J104" s="72">
        <v>1724</v>
      </c>
    </row>
    <row r="105" spans="1:10" x14ac:dyDescent="0.2">
      <c r="A105" s="67" t="s">
        <v>5</v>
      </c>
      <c r="B105" s="67" t="s">
        <v>116</v>
      </c>
      <c r="C105" s="165" t="s">
        <v>115</v>
      </c>
      <c r="D105" s="59">
        <v>500</v>
      </c>
      <c r="E105" s="59">
        <v>470</v>
      </c>
      <c r="F105" s="59">
        <v>437</v>
      </c>
      <c r="G105" s="59">
        <v>396</v>
      </c>
      <c r="H105" s="59">
        <v>348</v>
      </c>
      <c r="I105" s="59">
        <v>337</v>
      </c>
      <c r="J105" s="59">
        <v>278</v>
      </c>
    </row>
    <row r="106" spans="1:10" x14ac:dyDescent="0.2">
      <c r="A106" s="67" t="s">
        <v>4</v>
      </c>
      <c r="B106" s="67" t="s">
        <v>116</v>
      </c>
      <c r="C106" s="165" t="s">
        <v>115</v>
      </c>
      <c r="D106" s="59">
        <v>516</v>
      </c>
      <c r="E106" s="59">
        <v>532</v>
      </c>
      <c r="F106" s="59">
        <v>532</v>
      </c>
      <c r="G106" s="59">
        <v>518</v>
      </c>
      <c r="H106" s="59">
        <v>489</v>
      </c>
      <c r="I106" s="59">
        <v>452</v>
      </c>
      <c r="J106" s="59">
        <v>422</v>
      </c>
    </row>
    <row r="107" spans="1:10" x14ac:dyDescent="0.2">
      <c r="A107" s="67" t="s">
        <v>3</v>
      </c>
      <c r="B107" s="67" t="s">
        <v>116</v>
      </c>
      <c r="C107" s="165" t="s">
        <v>115</v>
      </c>
      <c r="D107" s="59">
        <v>111</v>
      </c>
      <c r="E107" s="59">
        <v>103</v>
      </c>
      <c r="F107" s="59">
        <v>88</v>
      </c>
      <c r="G107" s="59">
        <v>130</v>
      </c>
      <c r="H107" s="59">
        <v>114</v>
      </c>
      <c r="I107" s="59">
        <v>117</v>
      </c>
      <c r="J107" s="59">
        <v>123</v>
      </c>
    </row>
    <row r="108" spans="1:10" x14ac:dyDescent="0.2">
      <c r="A108" s="67" t="s">
        <v>7</v>
      </c>
      <c r="B108" s="67" t="s">
        <v>116</v>
      </c>
      <c r="C108" s="165" t="s">
        <v>115</v>
      </c>
      <c r="D108" s="72">
        <v>3001</v>
      </c>
      <c r="E108" s="72">
        <v>2848</v>
      </c>
      <c r="F108" s="72">
        <v>2796</v>
      </c>
      <c r="G108" s="72">
        <v>2642</v>
      </c>
      <c r="H108" s="72">
        <v>2474</v>
      </c>
      <c r="I108" s="72">
        <v>2142</v>
      </c>
      <c r="J108" s="72">
        <v>1898</v>
      </c>
    </row>
    <row r="109" spans="1:10" x14ac:dyDescent="0.2">
      <c r="A109" s="67" t="s">
        <v>51</v>
      </c>
      <c r="B109" s="67"/>
      <c r="C109" s="165"/>
      <c r="D109" s="72">
        <f>SUM(D79:D108)</f>
        <v>127908</v>
      </c>
      <c r="E109" s="72">
        <f t="shared" ref="E109" si="16">SUM(E79:E108)</f>
        <v>114911</v>
      </c>
      <c r="F109" s="72">
        <f t="shared" ref="F109" si="17">SUM(F79:F108)</f>
        <v>107692</v>
      </c>
      <c r="G109" s="72">
        <f t="shared" ref="G109" si="18">SUM(G79:G108)</f>
        <v>90736</v>
      </c>
      <c r="H109" s="72">
        <f t="shared" ref="H109" si="19">SUM(H79:H108)</f>
        <v>83448</v>
      </c>
      <c r="I109" s="72">
        <f t="shared" ref="I109" si="20">SUM(I79:I108)</f>
        <v>73341</v>
      </c>
      <c r="J109" s="72">
        <f t="shared" ref="J109" si="21">SUM(J79:J108)</f>
        <v>60930</v>
      </c>
    </row>
  </sheetData>
  <phoneticPr fontId="7"/>
  <hyperlinks>
    <hyperlink ref="N17" r:id="rId1" xr:uid="{00000000-0004-0000-0600-000000000000}"/>
  </hyperlinks>
  <pageMargins left="0.7" right="0.7" top="0.75" bottom="0.75" header="0.3" footer="0.3"/>
  <pageSetup paperSize="9" scale="97" orientation="portrait" horizontalDpi="300" verticalDpi="300" r:id="rId2"/>
  <rowBreaks count="2" manualBreakCount="2">
    <brk id="45" max="9" man="1"/>
    <brk id="77" max="9" man="1"/>
  </rowBreaks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tabColor rgb="FFFF9999"/>
  </sheetPr>
  <dimension ref="A1:S110"/>
  <sheetViews>
    <sheetView showGridLines="0" view="pageBreakPreview" zoomScaleNormal="71" zoomScaleSheetLayoutView="100" workbookViewId="0">
      <selection activeCell="M25" sqref="M25"/>
    </sheetView>
  </sheetViews>
  <sheetFormatPr defaultRowHeight="15.75" x14ac:dyDescent="0.25"/>
  <cols>
    <col min="1" max="1" width="9" style="65"/>
    <col min="2" max="3" width="7.875" style="65" customWidth="1"/>
    <col min="4" max="4" width="9.125" style="65" customWidth="1"/>
    <col min="5" max="5" width="6.25" style="65" customWidth="1"/>
    <col min="6" max="6" width="9" style="65"/>
    <col min="7" max="12" width="9" style="73"/>
    <col min="13" max="13" width="6.75" style="73" customWidth="1"/>
    <col min="14" max="16384" width="9" style="73"/>
  </cols>
  <sheetData>
    <row r="1" spans="1:16" s="129" customFormat="1" x14ac:dyDescent="0.25">
      <c r="A1" s="119" t="str">
        <f>比べてみようシート!E3</f>
        <v>和歌山市</v>
      </c>
      <c r="B1" s="119"/>
      <c r="C1" s="119"/>
      <c r="D1" s="119"/>
      <c r="E1" s="120"/>
      <c r="F1" s="120"/>
      <c r="H1" s="119" t="str">
        <f>比べてみようシート!H3</f>
        <v>日高町</v>
      </c>
      <c r="I1" s="119"/>
      <c r="J1" s="119"/>
      <c r="K1" s="119"/>
      <c r="L1" s="120"/>
      <c r="M1" s="120"/>
    </row>
    <row r="2" spans="1:16" s="129" customFormat="1" x14ac:dyDescent="0.25">
      <c r="A2" s="119"/>
      <c r="B2" s="119" t="s">
        <v>125</v>
      </c>
      <c r="C2" s="119" t="s">
        <v>126</v>
      </c>
      <c r="D2" s="119" t="s">
        <v>102</v>
      </c>
      <c r="E2" s="120"/>
      <c r="F2" s="120"/>
      <c r="H2" s="119"/>
      <c r="I2" s="119" t="s">
        <v>125</v>
      </c>
      <c r="J2" s="119" t="s">
        <v>126</v>
      </c>
      <c r="K2" s="119" t="s">
        <v>102</v>
      </c>
      <c r="L2" s="120"/>
      <c r="M2" s="120"/>
    </row>
    <row r="3" spans="1:16" s="129" customFormat="1" x14ac:dyDescent="0.25">
      <c r="A3" s="161">
        <v>1990</v>
      </c>
      <c r="B3" s="130">
        <f>VLOOKUP($A$1,$A$16:$J$46,P3,FALSE)</f>
        <v>7376</v>
      </c>
      <c r="C3" s="130">
        <f t="shared" ref="C3:C9" si="0">VLOOKUP($A$1,$A$48:$J$78,P3,FALSE)</f>
        <v>7462</v>
      </c>
      <c r="D3" s="130">
        <f>B3+C3</f>
        <v>14838</v>
      </c>
      <c r="E3" s="120"/>
      <c r="F3" s="120"/>
      <c r="H3" s="66">
        <v>1990</v>
      </c>
      <c r="I3" s="130">
        <f>VLOOKUP($H$1,$A$16:$J$46,P3,FALSE)</f>
        <v>173</v>
      </c>
      <c r="J3" s="130">
        <f t="shared" ref="J3:J9" si="1">VLOOKUP($H$1,$A$48:$J$78,P3,FALSE)</f>
        <v>155</v>
      </c>
      <c r="K3" s="130">
        <f>I3+J3</f>
        <v>328</v>
      </c>
      <c r="L3" s="120"/>
      <c r="M3" s="120"/>
      <c r="P3" s="162">
        <v>10</v>
      </c>
    </row>
    <row r="4" spans="1:16" x14ac:dyDescent="0.25">
      <c r="A4" s="70">
        <v>1995</v>
      </c>
      <c r="B4" s="130">
        <f t="shared" ref="B4:B9" si="2">VLOOKUP($A$1,$A$16:$I$46,P4,FALSE)</f>
        <v>10335</v>
      </c>
      <c r="C4" s="130">
        <f t="shared" si="0"/>
        <v>9755</v>
      </c>
      <c r="D4" s="130">
        <f>B4+C4</f>
        <v>20090</v>
      </c>
      <c r="E4" s="131"/>
      <c r="H4" s="66">
        <f>A4</f>
        <v>1995</v>
      </c>
      <c r="I4" s="130">
        <f t="shared" ref="I4:I9" si="3">VLOOKUP($H$1,$A$16:$I$46,P4,FALSE)</f>
        <v>242</v>
      </c>
      <c r="J4" s="130">
        <f t="shared" si="1"/>
        <v>184</v>
      </c>
      <c r="K4" s="130">
        <f>I4+J4</f>
        <v>426</v>
      </c>
      <c r="L4" s="131"/>
      <c r="M4" s="65"/>
      <c r="P4" s="48">
        <v>9</v>
      </c>
    </row>
    <row r="5" spans="1:16" x14ac:dyDescent="0.25">
      <c r="A5" s="70">
        <v>2000</v>
      </c>
      <c r="B5" s="130">
        <f t="shared" si="2"/>
        <v>13469</v>
      </c>
      <c r="C5" s="130">
        <f t="shared" si="0"/>
        <v>12724</v>
      </c>
      <c r="D5" s="130">
        <f t="shared" ref="D5:D9" si="4">B5+C5</f>
        <v>26193</v>
      </c>
      <c r="E5" s="131"/>
      <c r="H5" s="66">
        <f t="shared" ref="H5:H9" si="5">A5</f>
        <v>2000</v>
      </c>
      <c r="I5" s="130">
        <f t="shared" si="3"/>
        <v>282</v>
      </c>
      <c r="J5" s="130">
        <f t="shared" si="1"/>
        <v>217</v>
      </c>
      <c r="K5" s="130">
        <f t="shared" ref="K5:K9" si="6">I5+J5</f>
        <v>499</v>
      </c>
      <c r="L5" s="131"/>
      <c r="M5" s="65"/>
      <c r="P5" s="48">
        <v>8</v>
      </c>
    </row>
    <row r="6" spans="1:16" x14ac:dyDescent="0.25">
      <c r="A6" s="70">
        <v>2005</v>
      </c>
      <c r="B6" s="130">
        <f t="shared" si="2"/>
        <v>16113</v>
      </c>
      <c r="C6" s="130">
        <f t="shared" si="0"/>
        <v>15905</v>
      </c>
      <c r="D6" s="130">
        <f t="shared" si="4"/>
        <v>32018</v>
      </c>
      <c r="E6" s="131"/>
      <c r="H6" s="66">
        <f t="shared" si="5"/>
        <v>2005</v>
      </c>
      <c r="I6" s="130">
        <f t="shared" si="3"/>
        <v>339</v>
      </c>
      <c r="J6" s="130">
        <f t="shared" si="1"/>
        <v>254</v>
      </c>
      <c r="K6" s="130">
        <f t="shared" si="6"/>
        <v>593</v>
      </c>
      <c r="L6" s="131"/>
      <c r="M6" s="65"/>
      <c r="P6" s="48">
        <v>7</v>
      </c>
    </row>
    <row r="7" spans="1:16" x14ac:dyDescent="0.25">
      <c r="A7" s="70">
        <v>2010</v>
      </c>
      <c r="B7" s="130">
        <f t="shared" si="2"/>
        <v>18558</v>
      </c>
      <c r="C7" s="130">
        <f t="shared" si="0"/>
        <v>18834</v>
      </c>
      <c r="D7" s="130">
        <f t="shared" si="4"/>
        <v>37392</v>
      </c>
      <c r="E7" s="131"/>
      <c r="H7" s="66">
        <f t="shared" si="5"/>
        <v>2010</v>
      </c>
      <c r="I7" s="130">
        <f t="shared" si="3"/>
        <v>389</v>
      </c>
      <c r="J7" s="130">
        <f t="shared" si="1"/>
        <v>283</v>
      </c>
      <c r="K7" s="130">
        <f t="shared" si="6"/>
        <v>672</v>
      </c>
      <c r="L7" s="131"/>
      <c r="M7" s="65"/>
      <c r="P7" s="48">
        <v>6</v>
      </c>
    </row>
    <row r="8" spans="1:16" x14ac:dyDescent="0.25">
      <c r="A8" s="70">
        <v>2015</v>
      </c>
      <c r="B8" s="130">
        <f t="shared" si="2"/>
        <v>20594</v>
      </c>
      <c r="C8" s="130">
        <f t="shared" si="0"/>
        <v>22322</v>
      </c>
      <c r="D8" s="130">
        <f t="shared" si="4"/>
        <v>42916</v>
      </c>
      <c r="E8" s="131"/>
      <c r="H8" s="66">
        <f t="shared" si="5"/>
        <v>2015</v>
      </c>
      <c r="I8" s="130">
        <f t="shared" si="3"/>
        <v>425</v>
      </c>
      <c r="J8" s="130">
        <f t="shared" si="1"/>
        <v>336</v>
      </c>
      <c r="K8" s="130">
        <f t="shared" si="6"/>
        <v>761</v>
      </c>
      <c r="L8" s="131"/>
      <c r="M8" s="65"/>
      <c r="P8" s="48">
        <v>5</v>
      </c>
    </row>
    <row r="9" spans="1:16" x14ac:dyDescent="0.25">
      <c r="A9" s="70">
        <v>2020</v>
      </c>
      <c r="B9" s="130">
        <f t="shared" si="2"/>
        <v>21845</v>
      </c>
      <c r="C9" s="130">
        <f t="shared" si="0"/>
        <v>25088</v>
      </c>
      <c r="D9" s="130">
        <f t="shared" si="4"/>
        <v>46933</v>
      </c>
      <c r="E9" s="131"/>
      <c r="H9" s="66">
        <f t="shared" si="5"/>
        <v>2020</v>
      </c>
      <c r="I9" s="130">
        <f t="shared" si="3"/>
        <v>446</v>
      </c>
      <c r="J9" s="130">
        <f t="shared" si="1"/>
        <v>399</v>
      </c>
      <c r="K9" s="130">
        <f t="shared" si="6"/>
        <v>845</v>
      </c>
      <c r="L9" s="131"/>
      <c r="M9" s="65"/>
      <c r="P9" s="48">
        <v>4</v>
      </c>
    </row>
    <row r="10" spans="1:16" ht="28.5" customHeight="1" x14ac:dyDescent="0.25">
      <c r="A10" s="48"/>
      <c r="B10" s="48"/>
      <c r="C10" s="48"/>
      <c r="D10" s="48"/>
      <c r="E10" s="48"/>
      <c r="F10" s="48"/>
      <c r="G10"/>
      <c r="H10" s="48"/>
      <c r="I10" s="48"/>
      <c r="J10" s="48"/>
      <c r="K10" s="48"/>
      <c r="L10" s="48"/>
      <c r="M10" s="48"/>
      <c r="N10"/>
    </row>
    <row r="11" spans="1:16" ht="16.5" x14ac:dyDescent="0.25">
      <c r="A11" s="132" t="s">
        <v>128</v>
      </c>
      <c r="B11" s="48"/>
      <c r="C11" s="48"/>
      <c r="D11" s="48"/>
      <c r="E11" s="48"/>
      <c r="F11"/>
      <c r="G11"/>
      <c r="H11" s="132" t="s">
        <v>128</v>
      </c>
      <c r="I11" s="48"/>
      <c r="J11" s="48"/>
      <c r="K11" s="48"/>
      <c r="L11" s="48"/>
      <c r="M11"/>
      <c r="N11"/>
      <c r="P11" s="65"/>
    </row>
    <row r="12" spans="1:16" ht="16.5" x14ac:dyDescent="0.25">
      <c r="A12" s="133" t="s">
        <v>103</v>
      </c>
      <c r="B12" s="134">
        <f>VLOOKUP($A$1,$A$80:$D$110,4,FALSE)</f>
        <v>0.29834721251032992</v>
      </c>
      <c r="C12" s="135" t="s">
        <v>127</v>
      </c>
      <c r="D12" s="136">
        <f>IFERROR(_xlfn.RANK.EQ(B12,$D$80:$D$109),"-位）")</f>
        <v>25</v>
      </c>
      <c r="E12" s="48"/>
      <c r="F12"/>
      <c r="G12"/>
      <c r="H12" s="133" t="s">
        <v>103</v>
      </c>
      <c r="I12" s="134">
        <f>VLOOKUP($H$1,$A$80:$D$110,4,FALSE)</f>
        <v>0.29218533886583681</v>
      </c>
      <c r="J12" s="135" t="s">
        <v>127</v>
      </c>
      <c r="K12" s="136">
        <f>IFERROR(_xlfn.RANK.EQ(I12,$D$80:$D$109),"-位）")</f>
        <v>26</v>
      </c>
      <c r="L12" s="48"/>
      <c r="M12"/>
      <c r="N12"/>
      <c r="P12" s="65"/>
    </row>
    <row r="13" spans="1:16" x14ac:dyDescent="0.25">
      <c r="A13" s="48"/>
      <c r="B13" s="48"/>
      <c r="C13" s="48"/>
      <c r="D13" s="48"/>
      <c r="E13" s="48"/>
      <c r="F13" s="48"/>
      <c r="G13"/>
      <c r="H13"/>
      <c r="I13" s="48"/>
      <c r="J13" s="48"/>
      <c r="K13" s="48"/>
      <c r="L13" s="48"/>
      <c r="M13" s="48"/>
      <c r="N13" s="48"/>
      <c r="P13" s="67"/>
    </row>
    <row r="14" spans="1:16" x14ac:dyDescent="0.25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16" ht="13.5" x14ac:dyDescent="0.15">
      <c r="A15" s="67"/>
      <c r="B15" s="67" t="s">
        <v>86</v>
      </c>
      <c r="C15" s="67" t="s">
        <v>85</v>
      </c>
      <c r="D15" s="137" t="s">
        <v>166</v>
      </c>
      <c r="E15" s="137" t="s">
        <v>83</v>
      </c>
      <c r="F15" s="137" t="s">
        <v>78</v>
      </c>
      <c r="G15" s="137" t="s">
        <v>73</v>
      </c>
      <c r="H15" s="137" t="s">
        <v>68</v>
      </c>
      <c r="I15" s="137" t="s">
        <v>63</v>
      </c>
      <c r="J15" s="137" t="s">
        <v>62</v>
      </c>
    </row>
    <row r="16" spans="1:16" ht="13.5" x14ac:dyDescent="0.15">
      <c r="A16" s="67" t="s">
        <v>26</v>
      </c>
      <c r="B16" s="67" t="s">
        <v>114</v>
      </c>
      <c r="C16" s="67" t="s">
        <v>113</v>
      </c>
      <c r="D16" s="72">
        <v>21845</v>
      </c>
      <c r="E16" s="72">
        <v>20594</v>
      </c>
      <c r="F16" s="72">
        <v>18558</v>
      </c>
      <c r="G16" s="72">
        <v>16113</v>
      </c>
      <c r="H16" s="72">
        <v>13469</v>
      </c>
      <c r="I16" s="72">
        <v>10335</v>
      </c>
      <c r="J16" s="137">
        <v>7376</v>
      </c>
    </row>
    <row r="17" spans="1:10" ht="13.5" x14ac:dyDescent="0.15">
      <c r="A17" s="67" t="s">
        <v>25</v>
      </c>
      <c r="B17" s="67" t="s">
        <v>114</v>
      </c>
      <c r="C17" s="165" t="s">
        <v>113</v>
      </c>
      <c r="D17" s="72">
        <v>3456</v>
      </c>
      <c r="E17" s="72">
        <v>3417</v>
      </c>
      <c r="F17" s="72">
        <v>3205</v>
      </c>
      <c r="G17" s="72">
        <v>2985</v>
      </c>
      <c r="H17" s="72">
        <v>2647</v>
      </c>
      <c r="I17" s="72">
        <v>2025</v>
      </c>
      <c r="J17" s="137">
        <v>1447</v>
      </c>
    </row>
    <row r="18" spans="1:10" ht="13.5" x14ac:dyDescent="0.15">
      <c r="A18" s="67" t="s">
        <v>24</v>
      </c>
      <c r="B18" s="67" t="s">
        <v>114</v>
      </c>
      <c r="C18" s="165" t="s">
        <v>113</v>
      </c>
      <c r="D18" s="72">
        <v>4107</v>
      </c>
      <c r="E18" s="72">
        <v>3571</v>
      </c>
      <c r="F18" s="72">
        <v>2928</v>
      </c>
      <c r="G18" s="72">
        <v>2423</v>
      </c>
      <c r="H18" s="72">
        <v>1903</v>
      </c>
      <c r="I18" s="59">
        <v>1383</v>
      </c>
      <c r="J18" s="137">
        <v>956</v>
      </c>
    </row>
    <row r="19" spans="1:10" ht="13.5" x14ac:dyDescent="0.15">
      <c r="A19" s="67" t="s">
        <v>23</v>
      </c>
      <c r="B19" s="67" t="s">
        <v>114</v>
      </c>
      <c r="C19" s="165" t="s">
        <v>113</v>
      </c>
      <c r="D19" s="72">
        <v>1643</v>
      </c>
      <c r="E19" s="72">
        <v>1525</v>
      </c>
      <c r="F19" s="72">
        <v>1312</v>
      </c>
      <c r="G19" s="59">
        <v>1138</v>
      </c>
      <c r="H19" s="59">
        <v>870</v>
      </c>
      <c r="I19" s="59">
        <v>669</v>
      </c>
      <c r="J19" s="137">
        <v>455</v>
      </c>
    </row>
    <row r="20" spans="1:10" ht="13.5" x14ac:dyDescent="0.15">
      <c r="A20" s="67" t="s">
        <v>22</v>
      </c>
      <c r="B20" s="67" t="s">
        <v>114</v>
      </c>
      <c r="C20" s="165" t="s">
        <v>113</v>
      </c>
      <c r="D20" s="72">
        <v>1290</v>
      </c>
      <c r="E20" s="72">
        <v>1206</v>
      </c>
      <c r="F20" s="72">
        <v>1168</v>
      </c>
      <c r="G20" s="59">
        <v>1102</v>
      </c>
      <c r="H20" s="59">
        <v>979</v>
      </c>
      <c r="I20" s="59">
        <v>792</v>
      </c>
      <c r="J20" s="137">
        <v>612</v>
      </c>
    </row>
    <row r="21" spans="1:10" ht="13.5" x14ac:dyDescent="0.15">
      <c r="A21" s="67" t="s">
        <v>21</v>
      </c>
      <c r="B21" s="67" t="s">
        <v>114</v>
      </c>
      <c r="C21" s="165" t="s">
        <v>113</v>
      </c>
      <c r="D21" s="72">
        <v>4435</v>
      </c>
      <c r="E21" s="72">
        <v>4508</v>
      </c>
      <c r="F21" s="72">
        <v>4328</v>
      </c>
      <c r="G21" s="72">
        <v>4191</v>
      </c>
      <c r="H21" s="72">
        <v>3894</v>
      </c>
      <c r="I21" s="72">
        <v>3211</v>
      </c>
      <c r="J21" s="137">
        <v>2429</v>
      </c>
    </row>
    <row r="22" spans="1:10" ht="13.5" x14ac:dyDescent="0.15">
      <c r="A22" s="67" t="s">
        <v>20</v>
      </c>
      <c r="B22" s="67" t="s">
        <v>114</v>
      </c>
      <c r="C22" s="165" t="s">
        <v>113</v>
      </c>
      <c r="D22" s="72">
        <v>2083</v>
      </c>
      <c r="E22" s="72">
        <v>2126</v>
      </c>
      <c r="F22" s="72">
        <v>2112</v>
      </c>
      <c r="G22" s="72">
        <v>2071</v>
      </c>
      <c r="H22" s="72">
        <v>1919</v>
      </c>
      <c r="I22" s="72">
        <v>1709</v>
      </c>
      <c r="J22" s="137">
        <v>1350</v>
      </c>
    </row>
    <row r="23" spans="1:10" ht="13.5" x14ac:dyDescent="0.15">
      <c r="A23" s="67" t="s">
        <v>35</v>
      </c>
      <c r="B23" s="67" t="s">
        <v>114</v>
      </c>
      <c r="C23" s="165" t="s">
        <v>113</v>
      </c>
      <c r="D23" s="72">
        <v>3742</v>
      </c>
      <c r="E23" s="72">
        <v>3479</v>
      </c>
      <c r="F23" s="72">
        <v>3012</v>
      </c>
      <c r="G23" s="72">
        <v>2621</v>
      </c>
      <c r="H23" s="72">
        <v>2151</v>
      </c>
      <c r="I23" s="72">
        <v>1630</v>
      </c>
      <c r="J23" s="137">
        <v>1123</v>
      </c>
    </row>
    <row r="24" spans="1:10" ht="13.5" x14ac:dyDescent="0.15">
      <c r="A24" s="67" t="s">
        <v>34</v>
      </c>
      <c r="B24" s="67" t="s">
        <v>114</v>
      </c>
      <c r="C24" s="165" t="s">
        <v>113</v>
      </c>
      <c r="D24" s="72">
        <v>2685</v>
      </c>
      <c r="E24" s="72">
        <v>2278</v>
      </c>
      <c r="F24" s="72">
        <v>1737</v>
      </c>
      <c r="G24" s="59">
        <v>1248</v>
      </c>
      <c r="H24" s="59">
        <v>837</v>
      </c>
      <c r="I24" s="59">
        <v>578</v>
      </c>
      <c r="J24" s="137">
        <v>395</v>
      </c>
    </row>
    <row r="25" spans="1:10" ht="13.5" x14ac:dyDescent="0.15">
      <c r="A25" s="67" t="s">
        <v>33</v>
      </c>
      <c r="B25" s="67" t="s">
        <v>114</v>
      </c>
      <c r="C25" s="165" t="s">
        <v>113</v>
      </c>
      <c r="D25" s="59">
        <v>757</v>
      </c>
      <c r="E25" s="59">
        <v>795</v>
      </c>
      <c r="F25" s="59">
        <v>798</v>
      </c>
      <c r="G25" s="59">
        <v>775</v>
      </c>
      <c r="H25" s="59">
        <v>722</v>
      </c>
      <c r="I25" s="59">
        <v>627</v>
      </c>
      <c r="J25" s="137">
        <v>459</v>
      </c>
    </row>
    <row r="26" spans="1:10" ht="13.5" x14ac:dyDescent="0.15">
      <c r="A26" s="67" t="s">
        <v>19</v>
      </c>
      <c r="B26" s="67" t="s">
        <v>114</v>
      </c>
      <c r="C26" s="165" t="s">
        <v>113</v>
      </c>
      <c r="D26" s="72">
        <v>1097</v>
      </c>
      <c r="E26" s="59">
        <v>1067</v>
      </c>
      <c r="F26" s="59">
        <v>987</v>
      </c>
      <c r="G26" s="59">
        <v>931</v>
      </c>
      <c r="H26" s="59">
        <v>820</v>
      </c>
      <c r="I26" s="59">
        <v>625</v>
      </c>
      <c r="J26" s="137">
        <v>469</v>
      </c>
    </row>
    <row r="27" spans="1:10" ht="13.5" x14ac:dyDescent="0.15">
      <c r="A27" s="67" t="s">
        <v>18</v>
      </c>
      <c r="B27" s="67" t="s">
        <v>114</v>
      </c>
      <c r="C27" s="165" t="s">
        <v>113</v>
      </c>
      <c r="D27" s="59">
        <v>315</v>
      </c>
      <c r="E27" s="59">
        <v>318</v>
      </c>
      <c r="F27" s="59">
        <v>289</v>
      </c>
      <c r="G27" s="59">
        <v>294</v>
      </c>
      <c r="H27" s="59">
        <v>256</v>
      </c>
      <c r="I27" s="59">
        <v>199</v>
      </c>
      <c r="J27" s="137">
        <v>151</v>
      </c>
    </row>
    <row r="28" spans="1:10" ht="13.5" x14ac:dyDescent="0.15">
      <c r="A28" s="67" t="s">
        <v>17</v>
      </c>
      <c r="B28" s="67" t="s">
        <v>114</v>
      </c>
      <c r="C28" s="165" t="s">
        <v>113</v>
      </c>
      <c r="D28" s="59">
        <v>207</v>
      </c>
      <c r="E28" s="59">
        <v>244</v>
      </c>
      <c r="F28" s="59">
        <v>277</v>
      </c>
      <c r="G28" s="59">
        <v>283</v>
      </c>
      <c r="H28" s="59">
        <v>299</v>
      </c>
      <c r="I28" s="59">
        <v>227</v>
      </c>
      <c r="J28" s="137">
        <v>202</v>
      </c>
    </row>
    <row r="29" spans="1:10" ht="13.5" x14ac:dyDescent="0.15">
      <c r="A29" s="67" t="s">
        <v>16</v>
      </c>
      <c r="B29" s="67" t="s">
        <v>114</v>
      </c>
      <c r="C29" s="165" t="s">
        <v>113</v>
      </c>
      <c r="D29" s="59">
        <v>725</v>
      </c>
      <c r="E29" s="59">
        <v>695</v>
      </c>
      <c r="F29" s="59">
        <v>614</v>
      </c>
      <c r="G29" s="59">
        <v>549</v>
      </c>
      <c r="H29" s="59">
        <v>487</v>
      </c>
      <c r="I29" s="59">
        <v>440</v>
      </c>
      <c r="J29" s="137">
        <v>345</v>
      </c>
    </row>
    <row r="30" spans="1:10" ht="13.5" x14ac:dyDescent="0.15">
      <c r="A30" s="67" t="s">
        <v>15</v>
      </c>
      <c r="B30" s="67" t="s">
        <v>114</v>
      </c>
      <c r="C30" s="165" t="s">
        <v>113</v>
      </c>
      <c r="D30" s="59">
        <v>391</v>
      </c>
      <c r="E30" s="59">
        <v>330</v>
      </c>
      <c r="F30" s="59">
        <v>280</v>
      </c>
      <c r="G30" s="59">
        <v>239</v>
      </c>
      <c r="H30" s="59">
        <v>215</v>
      </c>
      <c r="I30" s="59">
        <v>184</v>
      </c>
      <c r="J30" s="137">
        <v>139</v>
      </c>
    </row>
    <row r="31" spans="1:10" ht="13.5" x14ac:dyDescent="0.15">
      <c r="A31" s="67" t="s">
        <v>32</v>
      </c>
      <c r="B31" s="67" t="s">
        <v>114</v>
      </c>
      <c r="C31" s="165" t="s">
        <v>113</v>
      </c>
      <c r="D31" s="72">
        <v>1507</v>
      </c>
      <c r="E31" s="72">
        <v>1424</v>
      </c>
      <c r="F31" s="72">
        <v>1389</v>
      </c>
      <c r="G31" s="72">
        <v>1307</v>
      </c>
      <c r="H31" s="59">
        <v>1191</v>
      </c>
      <c r="I31" s="59">
        <v>985</v>
      </c>
      <c r="J31" s="137">
        <v>696</v>
      </c>
    </row>
    <row r="32" spans="1:10" ht="13.5" x14ac:dyDescent="0.15">
      <c r="A32" s="67" t="s">
        <v>14</v>
      </c>
      <c r="B32" s="67" t="s">
        <v>114</v>
      </c>
      <c r="C32" s="165" t="s">
        <v>113</v>
      </c>
      <c r="D32" s="59">
        <v>514</v>
      </c>
      <c r="E32" s="59">
        <v>491</v>
      </c>
      <c r="F32" s="59">
        <v>457</v>
      </c>
      <c r="G32" s="59">
        <v>422</v>
      </c>
      <c r="H32" s="59">
        <v>388</v>
      </c>
      <c r="I32" s="59">
        <v>321</v>
      </c>
      <c r="J32" s="137">
        <v>246</v>
      </c>
    </row>
    <row r="33" spans="1:10" ht="13.5" x14ac:dyDescent="0.15">
      <c r="A33" s="67" t="s">
        <v>13</v>
      </c>
      <c r="B33" s="67" t="s">
        <v>114</v>
      </c>
      <c r="C33" s="165" t="s">
        <v>113</v>
      </c>
      <c r="D33" s="59">
        <v>446</v>
      </c>
      <c r="E33" s="59">
        <v>425</v>
      </c>
      <c r="F33" s="59">
        <v>389</v>
      </c>
      <c r="G33" s="59">
        <v>339</v>
      </c>
      <c r="H33" s="59">
        <v>282</v>
      </c>
      <c r="I33" s="59">
        <v>242</v>
      </c>
      <c r="J33" s="137">
        <v>173</v>
      </c>
    </row>
    <row r="34" spans="1:10" ht="13.5" x14ac:dyDescent="0.15">
      <c r="A34" s="67" t="s">
        <v>12</v>
      </c>
      <c r="B34" s="67" t="s">
        <v>114</v>
      </c>
      <c r="C34" s="165" t="s">
        <v>113</v>
      </c>
      <c r="D34" s="59">
        <v>392</v>
      </c>
      <c r="E34" s="59">
        <v>373</v>
      </c>
      <c r="F34" s="59">
        <v>370</v>
      </c>
      <c r="G34" s="59">
        <v>346</v>
      </c>
      <c r="H34" s="59">
        <v>299</v>
      </c>
      <c r="I34" s="59">
        <v>230</v>
      </c>
      <c r="J34" s="137">
        <v>171</v>
      </c>
    </row>
    <row r="35" spans="1:10" ht="13.5" x14ac:dyDescent="0.15">
      <c r="A35" s="67" t="s">
        <v>29</v>
      </c>
      <c r="B35" s="67" t="s">
        <v>114</v>
      </c>
      <c r="C35" s="165" t="s">
        <v>113</v>
      </c>
      <c r="D35" s="59">
        <v>547</v>
      </c>
      <c r="E35" s="59">
        <v>529</v>
      </c>
      <c r="F35" s="59">
        <v>482</v>
      </c>
      <c r="G35" s="59">
        <v>415</v>
      </c>
      <c r="H35" s="59">
        <v>362</v>
      </c>
      <c r="I35" s="59">
        <v>286</v>
      </c>
      <c r="J35" s="137">
        <v>248</v>
      </c>
    </row>
    <row r="36" spans="1:10" ht="13.5" x14ac:dyDescent="0.15">
      <c r="A36" s="67" t="s">
        <v>31</v>
      </c>
      <c r="B36" s="67" t="s">
        <v>114</v>
      </c>
      <c r="C36" s="165" t="s">
        <v>113</v>
      </c>
      <c r="D36" s="59">
        <v>586</v>
      </c>
      <c r="E36" s="59">
        <v>559</v>
      </c>
      <c r="F36" s="59">
        <v>509</v>
      </c>
      <c r="G36" s="59">
        <v>473</v>
      </c>
      <c r="H36" s="59">
        <v>433</v>
      </c>
      <c r="I36" s="59">
        <v>333</v>
      </c>
      <c r="J36" s="137">
        <v>260</v>
      </c>
    </row>
    <row r="37" spans="1:10" ht="13.5" x14ac:dyDescent="0.15">
      <c r="A37" s="67" t="s">
        <v>30</v>
      </c>
      <c r="B37" s="67" t="s">
        <v>114</v>
      </c>
      <c r="C37" s="165" t="s">
        <v>113</v>
      </c>
      <c r="D37" s="59">
        <v>597</v>
      </c>
      <c r="E37" s="59">
        <v>583</v>
      </c>
      <c r="F37" s="59">
        <v>577</v>
      </c>
      <c r="G37" s="59">
        <v>583</v>
      </c>
      <c r="H37" s="59">
        <v>556</v>
      </c>
      <c r="I37" s="59">
        <v>462</v>
      </c>
      <c r="J37" s="137">
        <v>359</v>
      </c>
    </row>
    <row r="38" spans="1:10" ht="13.5" x14ac:dyDescent="0.15">
      <c r="A38" s="67" t="s">
        <v>10</v>
      </c>
      <c r="B38" s="67" t="s">
        <v>114</v>
      </c>
      <c r="C38" s="165" t="s">
        <v>113</v>
      </c>
      <c r="D38" s="72">
        <v>1491</v>
      </c>
      <c r="E38" s="72">
        <v>1538</v>
      </c>
      <c r="F38" s="72">
        <v>1390</v>
      </c>
      <c r="G38" s="72">
        <v>1364</v>
      </c>
      <c r="H38" s="72">
        <v>1201</v>
      </c>
      <c r="I38" s="59">
        <v>1020</v>
      </c>
      <c r="J38" s="137">
        <v>774</v>
      </c>
    </row>
    <row r="39" spans="1:10" ht="13.5" x14ac:dyDescent="0.15">
      <c r="A39" s="67" t="s">
        <v>9</v>
      </c>
      <c r="B39" s="67" t="s">
        <v>114</v>
      </c>
      <c r="C39" s="165" t="s">
        <v>113</v>
      </c>
      <c r="D39" s="59">
        <v>828</v>
      </c>
      <c r="E39" s="59">
        <v>764</v>
      </c>
      <c r="F39" s="59">
        <v>646</v>
      </c>
      <c r="G39" s="59">
        <v>570</v>
      </c>
      <c r="H39" s="59">
        <v>453</v>
      </c>
      <c r="I39" s="59">
        <v>355</v>
      </c>
      <c r="J39" s="137">
        <v>281</v>
      </c>
    </row>
    <row r="40" spans="1:10" ht="13.5" x14ac:dyDescent="0.15">
      <c r="A40" s="67" t="s">
        <v>8</v>
      </c>
      <c r="B40" s="67" t="s">
        <v>114</v>
      </c>
      <c r="C40" s="165" t="s">
        <v>113</v>
      </c>
      <c r="D40" s="59">
        <v>324</v>
      </c>
      <c r="E40" s="59">
        <v>386</v>
      </c>
      <c r="F40" s="59">
        <v>379</v>
      </c>
      <c r="G40" s="59">
        <v>438</v>
      </c>
      <c r="H40" s="59">
        <v>446</v>
      </c>
      <c r="I40" s="59">
        <v>422</v>
      </c>
      <c r="J40" s="137">
        <v>309</v>
      </c>
    </row>
    <row r="41" spans="1:10" ht="13.5" x14ac:dyDescent="0.15">
      <c r="A41" s="67" t="s">
        <v>6</v>
      </c>
      <c r="B41" s="67" t="s">
        <v>114</v>
      </c>
      <c r="C41" s="165" t="s">
        <v>113</v>
      </c>
      <c r="D41" s="72">
        <v>1282</v>
      </c>
      <c r="E41" s="72">
        <v>1391</v>
      </c>
      <c r="F41" s="72">
        <v>1348</v>
      </c>
      <c r="G41" s="72">
        <v>1269</v>
      </c>
      <c r="H41" s="59">
        <v>1182</v>
      </c>
      <c r="I41" s="59">
        <v>991</v>
      </c>
      <c r="J41" s="137">
        <v>798</v>
      </c>
    </row>
    <row r="42" spans="1:10" ht="13.5" x14ac:dyDescent="0.15">
      <c r="A42" s="67" t="s">
        <v>5</v>
      </c>
      <c r="B42" s="67" t="s">
        <v>114</v>
      </c>
      <c r="C42" s="165" t="s">
        <v>113</v>
      </c>
      <c r="D42" s="59">
        <v>241</v>
      </c>
      <c r="E42" s="59">
        <v>268</v>
      </c>
      <c r="F42" s="59">
        <v>274</v>
      </c>
      <c r="G42" s="59">
        <v>284</v>
      </c>
      <c r="H42" s="59">
        <v>279</v>
      </c>
      <c r="I42" s="59">
        <v>210</v>
      </c>
      <c r="J42" s="137">
        <v>160</v>
      </c>
    </row>
    <row r="43" spans="1:10" ht="13.5" x14ac:dyDescent="0.15">
      <c r="A43" s="67" t="s">
        <v>4</v>
      </c>
      <c r="B43" s="67" t="s">
        <v>114</v>
      </c>
      <c r="C43" s="165" t="s">
        <v>113</v>
      </c>
      <c r="D43" s="59">
        <v>281</v>
      </c>
      <c r="E43" s="59">
        <v>313</v>
      </c>
      <c r="F43" s="59">
        <v>327</v>
      </c>
      <c r="G43" s="59">
        <v>352</v>
      </c>
      <c r="H43" s="59">
        <v>365</v>
      </c>
      <c r="I43" s="59">
        <v>342</v>
      </c>
      <c r="J43" s="137">
        <v>308</v>
      </c>
    </row>
    <row r="44" spans="1:10" ht="13.5" x14ac:dyDescent="0.15">
      <c r="A44" s="67" t="s">
        <v>3</v>
      </c>
      <c r="B44" s="67" t="s">
        <v>114</v>
      </c>
      <c r="C44" s="165" t="s">
        <v>113</v>
      </c>
      <c r="D44" s="59">
        <v>36</v>
      </c>
      <c r="E44" s="59">
        <v>54</v>
      </c>
      <c r="F44" s="59">
        <v>68</v>
      </c>
      <c r="G44" s="59">
        <v>68</v>
      </c>
      <c r="H44" s="59">
        <v>81</v>
      </c>
      <c r="I44" s="59">
        <v>61</v>
      </c>
      <c r="J44" s="137">
        <v>56</v>
      </c>
    </row>
    <row r="45" spans="1:10" ht="13.5" x14ac:dyDescent="0.15">
      <c r="A45" s="67" t="s">
        <v>7</v>
      </c>
      <c r="B45" s="67" t="s">
        <v>114</v>
      </c>
      <c r="C45" s="165" t="s">
        <v>113</v>
      </c>
      <c r="D45" s="72">
        <v>1389</v>
      </c>
      <c r="E45" s="72">
        <v>1463</v>
      </c>
      <c r="F45" s="72">
        <v>1462</v>
      </c>
      <c r="G45" s="72">
        <v>1432</v>
      </c>
      <c r="H45" s="72">
        <v>1369</v>
      </c>
      <c r="I45" s="59">
        <v>1231</v>
      </c>
      <c r="J45" s="137">
        <v>979</v>
      </c>
    </row>
    <row r="46" spans="1:10" ht="13.5" x14ac:dyDescent="0.15">
      <c r="A46" s="67" t="s">
        <v>51</v>
      </c>
      <c r="B46" s="67"/>
      <c r="C46" s="165"/>
      <c r="D46" s="72">
        <f>SUM(D16:D45)</f>
        <v>59239</v>
      </c>
      <c r="E46" s="72">
        <f t="shared" ref="E46:J46" si="7">SUM(E16:E45)</f>
        <v>56714</v>
      </c>
      <c r="F46" s="72">
        <f t="shared" si="7"/>
        <v>51672</v>
      </c>
      <c r="G46" s="72">
        <f t="shared" si="7"/>
        <v>46625</v>
      </c>
      <c r="H46" s="72">
        <f t="shared" si="7"/>
        <v>40355</v>
      </c>
      <c r="I46" s="59">
        <f t="shared" si="7"/>
        <v>32125</v>
      </c>
      <c r="J46" s="137">
        <f t="shared" si="7"/>
        <v>23726</v>
      </c>
    </row>
    <row r="47" spans="1:10" ht="13.5" x14ac:dyDescent="0.15">
      <c r="A47" s="67"/>
      <c r="B47" s="67" t="s">
        <v>86</v>
      </c>
      <c r="C47" s="165" t="s">
        <v>85</v>
      </c>
      <c r="D47" s="72" t="s">
        <v>169</v>
      </c>
      <c r="E47" s="72" t="s">
        <v>83</v>
      </c>
      <c r="F47" s="72" t="s">
        <v>78</v>
      </c>
      <c r="G47" s="72" t="s">
        <v>73</v>
      </c>
      <c r="H47" s="72" t="s">
        <v>68</v>
      </c>
      <c r="I47" s="59" t="s">
        <v>63</v>
      </c>
      <c r="J47" s="59" t="s">
        <v>62</v>
      </c>
    </row>
    <row r="48" spans="1:10" ht="13.5" x14ac:dyDescent="0.15">
      <c r="A48" s="67" t="s">
        <v>26</v>
      </c>
      <c r="B48" s="67" t="s">
        <v>112</v>
      </c>
      <c r="C48" s="165" t="s">
        <v>111</v>
      </c>
      <c r="D48" s="72">
        <v>25088</v>
      </c>
      <c r="E48" s="72">
        <v>22322</v>
      </c>
      <c r="F48" s="72">
        <v>18834</v>
      </c>
      <c r="G48" s="72">
        <v>15905</v>
      </c>
      <c r="H48" s="72">
        <v>12724</v>
      </c>
      <c r="I48" s="72">
        <v>9755</v>
      </c>
      <c r="J48" s="72">
        <v>7462</v>
      </c>
    </row>
    <row r="49" spans="1:10" ht="13.5" x14ac:dyDescent="0.15">
      <c r="A49" s="67" t="s">
        <v>25</v>
      </c>
      <c r="B49" s="67" t="s">
        <v>112</v>
      </c>
      <c r="C49" s="165" t="s">
        <v>111</v>
      </c>
      <c r="D49" s="72">
        <v>3359</v>
      </c>
      <c r="E49" s="72">
        <v>3303</v>
      </c>
      <c r="F49" s="72">
        <v>2814</v>
      </c>
      <c r="G49" s="72">
        <v>2327</v>
      </c>
      <c r="H49" s="72">
        <v>1957</v>
      </c>
      <c r="I49" s="72">
        <v>1577</v>
      </c>
      <c r="J49" s="72">
        <v>1295</v>
      </c>
    </row>
    <row r="50" spans="1:10" ht="13.5" x14ac:dyDescent="0.15">
      <c r="A50" s="67" t="s">
        <v>24</v>
      </c>
      <c r="B50" s="67" t="s">
        <v>112</v>
      </c>
      <c r="C50" s="165" t="s">
        <v>111</v>
      </c>
      <c r="D50" s="72">
        <v>3384</v>
      </c>
      <c r="E50" s="72">
        <v>2845</v>
      </c>
      <c r="F50" s="72">
        <v>2306</v>
      </c>
      <c r="G50" s="72">
        <v>1852</v>
      </c>
      <c r="H50" s="72">
        <v>1433</v>
      </c>
      <c r="I50" s="59">
        <v>1078</v>
      </c>
      <c r="J50" s="59">
        <v>787</v>
      </c>
    </row>
    <row r="51" spans="1:10" ht="13.5" x14ac:dyDescent="0.15">
      <c r="A51" s="67" t="s">
        <v>23</v>
      </c>
      <c r="B51" s="67" t="s">
        <v>112</v>
      </c>
      <c r="C51" s="165" t="s">
        <v>111</v>
      </c>
      <c r="D51" s="72">
        <v>1453</v>
      </c>
      <c r="E51" s="72">
        <v>1401</v>
      </c>
      <c r="F51" s="59">
        <v>1148</v>
      </c>
      <c r="G51" s="59">
        <v>915</v>
      </c>
      <c r="H51" s="59">
        <v>785</v>
      </c>
      <c r="I51" s="59">
        <v>562</v>
      </c>
      <c r="J51" s="59">
        <v>449</v>
      </c>
    </row>
    <row r="52" spans="1:10" ht="13.5" x14ac:dyDescent="0.15">
      <c r="A52" s="67" t="s">
        <v>22</v>
      </c>
      <c r="B52" s="67" t="s">
        <v>112</v>
      </c>
      <c r="C52" s="165" t="s">
        <v>111</v>
      </c>
      <c r="D52" s="72">
        <v>1521</v>
      </c>
      <c r="E52" s="72">
        <v>1417</v>
      </c>
      <c r="F52" s="72">
        <v>1209</v>
      </c>
      <c r="G52" s="59">
        <v>1115</v>
      </c>
      <c r="H52" s="59">
        <v>995</v>
      </c>
      <c r="I52" s="59">
        <v>761</v>
      </c>
      <c r="J52" s="59">
        <v>616</v>
      </c>
    </row>
    <row r="53" spans="1:10" ht="13.5" x14ac:dyDescent="0.15">
      <c r="A53" s="67" t="s">
        <v>21</v>
      </c>
      <c r="B53" s="67" t="s">
        <v>112</v>
      </c>
      <c r="C53" s="165" t="s">
        <v>111</v>
      </c>
      <c r="D53" s="72">
        <v>5400</v>
      </c>
      <c r="E53" s="72">
        <v>5243</v>
      </c>
      <c r="F53" s="72">
        <v>4616</v>
      </c>
      <c r="G53" s="72">
        <v>3914</v>
      </c>
      <c r="H53" s="72">
        <v>3488</v>
      </c>
      <c r="I53" s="72">
        <v>2777</v>
      </c>
      <c r="J53" s="72">
        <v>2133</v>
      </c>
    </row>
    <row r="54" spans="1:10" ht="13.5" x14ac:dyDescent="0.15">
      <c r="A54" s="67" t="s">
        <v>20</v>
      </c>
      <c r="B54" s="67" t="s">
        <v>112</v>
      </c>
      <c r="C54" s="165" t="s">
        <v>111</v>
      </c>
      <c r="D54" s="72">
        <v>2821</v>
      </c>
      <c r="E54" s="72">
        <v>2776</v>
      </c>
      <c r="F54" s="72">
        <v>2537</v>
      </c>
      <c r="G54" s="72">
        <v>2382</v>
      </c>
      <c r="H54" s="72">
        <v>2146</v>
      </c>
      <c r="I54" s="72">
        <v>1890</v>
      </c>
      <c r="J54" s="72">
        <v>1586</v>
      </c>
    </row>
    <row r="55" spans="1:10" ht="13.5" x14ac:dyDescent="0.15">
      <c r="A55" s="67" t="s">
        <v>35</v>
      </c>
      <c r="B55" s="67" t="s">
        <v>112</v>
      </c>
      <c r="C55" s="165" t="s">
        <v>111</v>
      </c>
      <c r="D55" s="72">
        <v>3287</v>
      </c>
      <c r="E55" s="72">
        <v>2864</v>
      </c>
      <c r="F55" s="72">
        <v>2305</v>
      </c>
      <c r="G55" s="72">
        <v>1882</v>
      </c>
      <c r="H55" s="72">
        <v>1505</v>
      </c>
      <c r="I55" s="59">
        <v>1151</v>
      </c>
      <c r="J55" s="59">
        <v>949</v>
      </c>
    </row>
    <row r="56" spans="1:10" ht="13.5" x14ac:dyDescent="0.15">
      <c r="A56" s="67" t="s">
        <v>34</v>
      </c>
      <c r="B56" s="67" t="s">
        <v>112</v>
      </c>
      <c r="C56" s="165" t="s">
        <v>111</v>
      </c>
      <c r="D56" s="72">
        <v>2140</v>
      </c>
      <c r="E56" s="72">
        <v>1853</v>
      </c>
      <c r="F56" s="59">
        <v>1229</v>
      </c>
      <c r="G56" s="59">
        <v>872</v>
      </c>
      <c r="H56" s="59">
        <v>564</v>
      </c>
      <c r="I56" s="59">
        <v>357</v>
      </c>
      <c r="J56" s="59">
        <v>259</v>
      </c>
    </row>
    <row r="57" spans="1:10" ht="13.5" x14ac:dyDescent="0.15">
      <c r="A57" s="67" t="s">
        <v>33</v>
      </c>
      <c r="B57" s="67" t="s">
        <v>112</v>
      </c>
      <c r="C57" s="165" t="s">
        <v>111</v>
      </c>
      <c r="D57" s="59">
        <v>765</v>
      </c>
      <c r="E57" s="59">
        <v>781</v>
      </c>
      <c r="F57" s="59">
        <v>716</v>
      </c>
      <c r="G57" s="59">
        <v>650</v>
      </c>
      <c r="H57" s="59">
        <v>579</v>
      </c>
      <c r="I57" s="59">
        <v>498</v>
      </c>
      <c r="J57" s="59">
        <v>431</v>
      </c>
    </row>
    <row r="58" spans="1:10" ht="13.5" x14ac:dyDescent="0.15">
      <c r="A58" s="67" t="s">
        <v>19</v>
      </c>
      <c r="B58" s="67" t="s">
        <v>112</v>
      </c>
      <c r="C58" s="165" t="s">
        <v>111</v>
      </c>
      <c r="D58" s="72">
        <v>1145</v>
      </c>
      <c r="E58" s="59">
        <v>1042</v>
      </c>
      <c r="F58" s="59">
        <v>912</v>
      </c>
      <c r="G58" s="59">
        <v>779</v>
      </c>
      <c r="H58" s="59">
        <v>637</v>
      </c>
      <c r="I58" s="59">
        <v>504</v>
      </c>
      <c r="J58" s="59">
        <v>405</v>
      </c>
    </row>
    <row r="59" spans="1:10" ht="13.5" x14ac:dyDescent="0.15">
      <c r="A59" s="67" t="s">
        <v>18</v>
      </c>
      <c r="B59" s="67" t="s">
        <v>112</v>
      </c>
      <c r="C59" s="165" t="s">
        <v>111</v>
      </c>
      <c r="D59" s="59">
        <v>322</v>
      </c>
      <c r="E59" s="59">
        <v>321</v>
      </c>
      <c r="F59" s="59">
        <v>281</v>
      </c>
      <c r="G59" s="59">
        <v>229</v>
      </c>
      <c r="H59" s="59">
        <v>193</v>
      </c>
      <c r="I59" s="59">
        <v>174</v>
      </c>
      <c r="J59" s="59">
        <v>131</v>
      </c>
    </row>
    <row r="60" spans="1:10" ht="13.5" x14ac:dyDescent="0.15">
      <c r="A60" s="67" t="s">
        <v>17</v>
      </c>
      <c r="B60" s="67" t="s">
        <v>112</v>
      </c>
      <c r="C60" s="165" t="s">
        <v>111</v>
      </c>
      <c r="D60" s="59">
        <v>328</v>
      </c>
      <c r="E60" s="59">
        <v>309</v>
      </c>
      <c r="F60" s="59">
        <v>321</v>
      </c>
      <c r="G60" s="59">
        <v>340</v>
      </c>
      <c r="H60" s="59">
        <v>299</v>
      </c>
      <c r="I60" s="59">
        <v>258</v>
      </c>
      <c r="J60" s="59">
        <v>207</v>
      </c>
    </row>
    <row r="61" spans="1:10" ht="13.5" x14ac:dyDescent="0.15">
      <c r="A61" s="67" t="s">
        <v>16</v>
      </c>
      <c r="B61" s="67" t="s">
        <v>112</v>
      </c>
      <c r="C61" s="165" t="s">
        <v>111</v>
      </c>
      <c r="D61" s="59">
        <v>854</v>
      </c>
      <c r="E61" s="59">
        <v>760</v>
      </c>
      <c r="F61" s="59">
        <v>703</v>
      </c>
      <c r="G61" s="59">
        <v>617</v>
      </c>
      <c r="H61" s="59">
        <v>565</v>
      </c>
      <c r="I61" s="59">
        <v>469</v>
      </c>
      <c r="J61" s="59">
        <v>438</v>
      </c>
    </row>
    <row r="62" spans="1:10" ht="13.5" x14ac:dyDescent="0.15">
      <c r="A62" s="67" t="s">
        <v>15</v>
      </c>
      <c r="B62" s="67" t="s">
        <v>112</v>
      </c>
      <c r="C62" s="165" t="s">
        <v>111</v>
      </c>
      <c r="D62" s="59">
        <v>360</v>
      </c>
      <c r="E62" s="59">
        <v>329</v>
      </c>
      <c r="F62" s="59">
        <v>267</v>
      </c>
      <c r="G62" s="59">
        <v>243</v>
      </c>
      <c r="H62" s="59">
        <v>198</v>
      </c>
      <c r="I62" s="59">
        <v>164</v>
      </c>
      <c r="J62" s="59">
        <v>133</v>
      </c>
    </row>
    <row r="63" spans="1:10" ht="13.5" x14ac:dyDescent="0.15">
      <c r="A63" s="67" t="s">
        <v>32</v>
      </c>
      <c r="B63" s="67" t="s">
        <v>112</v>
      </c>
      <c r="C63" s="165" t="s">
        <v>111</v>
      </c>
      <c r="D63" s="72">
        <v>1418</v>
      </c>
      <c r="E63" s="72">
        <v>1316</v>
      </c>
      <c r="F63" s="72">
        <v>1177</v>
      </c>
      <c r="G63" s="59">
        <v>1056</v>
      </c>
      <c r="H63" s="59">
        <v>951</v>
      </c>
      <c r="I63" s="59">
        <v>756</v>
      </c>
      <c r="J63" s="59">
        <v>602</v>
      </c>
    </row>
    <row r="64" spans="1:10" ht="13.5" x14ac:dyDescent="0.15">
      <c r="A64" s="67" t="s">
        <v>14</v>
      </c>
      <c r="B64" s="67" t="s">
        <v>112</v>
      </c>
      <c r="C64" s="165" t="s">
        <v>111</v>
      </c>
      <c r="D64" s="59">
        <v>514</v>
      </c>
      <c r="E64" s="59">
        <v>472</v>
      </c>
      <c r="F64" s="59">
        <v>445</v>
      </c>
      <c r="G64" s="59">
        <v>391</v>
      </c>
      <c r="H64" s="59">
        <v>332</v>
      </c>
      <c r="I64" s="59">
        <v>264</v>
      </c>
      <c r="J64" s="59">
        <v>227</v>
      </c>
    </row>
    <row r="65" spans="1:19" ht="13.5" x14ac:dyDescent="0.15">
      <c r="A65" s="67" t="s">
        <v>13</v>
      </c>
      <c r="B65" s="67" t="s">
        <v>112</v>
      </c>
      <c r="C65" s="165" t="s">
        <v>111</v>
      </c>
      <c r="D65" s="59">
        <v>399</v>
      </c>
      <c r="E65" s="59">
        <v>336</v>
      </c>
      <c r="F65" s="59">
        <v>283</v>
      </c>
      <c r="G65" s="59">
        <v>254</v>
      </c>
      <c r="H65" s="59">
        <v>217</v>
      </c>
      <c r="I65" s="59">
        <v>184</v>
      </c>
      <c r="J65" s="59">
        <v>155</v>
      </c>
    </row>
    <row r="66" spans="1:19" ht="13.5" x14ac:dyDescent="0.15">
      <c r="A66" s="67" t="s">
        <v>12</v>
      </c>
      <c r="B66" s="67" t="s">
        <v>112</v>
      </c>
      <c r="C66" s="165" t="s">
        <v>111</v>
      </c>
      <c r="D66" s="59">
        <v>444</v>
      </c>
      <c r="E66" s="59">
        <v>385</v>
      </c>
      <c r="F66" s="59">
        <v>346</v>
      </c>
      <c r="G66" s="59">
        <v>299</v>
      </c>
      <c r="H66" s="59">
        <v>251</v>
      </c>
      <c r="I66" s="59">
        <v>223</v>
      </c>
      <c r="J66" s="59">
        <v>173</v>
      </c>
    </row>
    <row r="67" spans="1:19" ht="13.5" x14ac:dyDescent="0.15">
      <c r="A67" s="67" t="s">
        <v>29</v>
      </c>
      <c r="B67" s="67" t="s">
        <v>112</v>
      </c>
      <c r="C67" s="165" t="s">
        <v>111</v>
      </c>
      <c r="D67" s="59">
        <v>528</v>
      </c>
      <c r="E67" s="59">
        <v>438</v>
      </c>
      <c r="F67" s="59">
        <v>410</v>
      </c>
      <c r="G67" s="59">
        <v>354</v>
      </c>
      <c r="H67" s="59">
        <v>303</v>
      </c>
      <c r="I67" s="59">
        <v>233</v>
      </c>
      <c r="J67" s="59">
        <v>191</v>
      </c>
    </row>
    <row r="68" spans="1:19" ht="13.5" x14ac:dyDescent="0.15">
      <c r="A68" s="67" t="s">
        <v>31</v>
      </c>
      <c r="B68" s="67" t="s">
        <v>112</v>
      </c>
      <c r="C68" s="165" t="s">
        <v>111</v>
      </c>
      <c r="D68" s="59">
        <v>569</v>
      </c>
      <c r="E68" s="59">
        <v>509</v>
      </c>
      <c r="F68" s="59">
        <v>452</v>
      </c>
      <c r="G68" s="59">
        <v>408</v>
      </c>
      <c r="H68" s="59">
        <v>354</v>
      </c>
      <c r="I68" s="59">
        <v>303</v>
      </c>
      <c r="J68" s="59">
        <v>238</v>
      </c>
    </row>
    <row r="69" spans="1:19" ht="13.5" x14ac:dyDescent="0.15">
      <c r="A69" s="67" t="s">
        <v>30</v>
      </c>
      <c r="B69" s="67" t="s">
        <v>112</v>
      </c>
      <c r="C69" s="165" t="s">
        <v>111</v>
      </c>
      <c r="D69" s="59">
        <v>642</v>
      </c>
      <c r="E69" s="59">
        <v>564</v>
      </c>
      <c r="F69" s="59">
        <v>534</v>
      </c>
      <c r="G69" s="59">
        <v>472</v>
      </c>
      <c r="H69" s="59">
        <v>452</v>
      </c>
      <c r="I69" s="59">
        <v>359</v>
      </c>
      <c r="J69" s="59">
        <v>298</v>
      </c>
    </row>
    <row r="70" spans="1:19" ht="13.5" x14ac:dyDescent="0.15">
      <c r="A70" s="67" t="s">
        <v>10</v>
      </c>
      <c r="B70" s="67" t="s">
        <v>112</v>
      </c>
      <c r="C70" s="165" t="s">
        <v>111</v>
      </c>
      <c r="D70" s="72">
        <v>1863</v>
      </c>
      <c r="E70" s="72">
        <v>1701</v>
      </c>
      <c r="F70" s="72">
        <v>1504</v>
      </c>
      <c r="G70" s="72">
        <v>1269</v>
      </c>
      <c r="H70" s="59">
        <v>1200</v>
      </c>
      <c r="I70" s="59">
        <v>983</v>
      </c>
      <c r="J70" s="59">
        <v>802</v>
      </c>
    </row>
    <row r="71" spans="1:19" ht="13.5" x14ac:dyDescent="0.15">
      <c r="A71" s="67" t="s">
        <v>9</v>
      </c>
      <c r="B71" s="67" t="s">
        <v>112</v>
      </c>
      <c r="C71" s="165" t="s">
        <v>111</v>
      </c>
      <c r="D71" s="59">
        <v>900</v>
      </c>
      <c r="E71" s="59">
        <v>716</v>
      </c>
      <c r="F71" s="59">
        <v>533</v>
      </c>
      <c r="G71" s="59">
        <v>471</v>
      </c>
      <c r="H71" s="59">
        <v>387</v>
      </c>
      <c r="I71" s="59">
        <v>278</v>
      </c>
      <c r="J71" s="59">
        <v>209</v>
      </c>
    </row>
    <row r="72" spans="1:19" ht="13.5" x14ac:dyDescent="0.15">
      <c r="A72" s="67" t="s">
        <v>8</v>
      </c>
      <c r="B72" s="67" t="s">
        <v>112</v>
      </c>
      <c r="C72" s="165" t="s">
        <v>111</v>
      </c>
      <c r="D72" s="59">
        <v>520</v>
      </c>
      <c r="E72" s="59">
        <v>501</v>
      </c>
      <c r="F72" s="59">
        <v>499</v>
      </c>
      <c r="G72" s="59">
        <v>477</v>
      </c>
      <c r="H72" s="59">
        <v>392</v>
      </c>
      <c r="I72" s="59">
        <v>383</v>
      </c>
      <c r="J72" s="59">
        <v>331</v>
      </c>
    </row>
    <row r="73" spans="1:19" ht="13.5" x14ac:dyDescent="0.15">
      <c r="A73" s="67" t="s">
        <v>6</v>
      </c>
      <c r="B73" s="67" t="s">
        <v>112</v>
      </c>
      <c r="C73" s="165" t="s">
        <v>111</v>
      </c>
      <c r="D73" s="72">
        <v>1684</v>
      </c>
      <c r="E73" s="72">
        <v>1602</v>
      </c>
      <c r="F73" s="72">
        <v>1507</v>
      </c>
      <c r="G73" s="72">
        <v>1301</v>
      </c>
      <c r="H73" s="72">
        <v>1194</v>
      </c>
      <c r="I73" s="59">
        <v>1011</v>
      </c>
      <c r="J73" s="59">
        <v>831</v>
      </c>
    </row>
    <row r="74" spans="1:19" ht="13.5" x14ac:dyDescent="0.15">
      <c r="A74" s="67" t="s">
        <v>5</v>
      </c>
      <c r="B74" s="67" t="s">
        <v>112</v>
      </c>
      <c r="C74" s="165" t="s">
        <v>111</v>
      </c>
      <c r="D74" s="59">
        <v>328</v>
      </c>
      <c r="E74" s="59">
        <v>304</v>
      </c>
      <c r="F74" s="59">
        <v>286</v>
      </c>
      <c r="G74" s="59">
        <v>250</v>
      </c>
      <c r="H74" s="59">
        <v>204</v>
      </c>
      <c r="I74" s="59">
        <v>190</v>
      </c>
      <c r="J74" s="59">
        <v>163</v>
      </c>
    </row>
    <row r="75" spans="1:19" ht="13.5" x14ac:dyDescent="0.15">
      <c r="A75" s="67" t="s">
        <v>4</v>
      </c>
      <c r="B75" s="67" t="s">
        <v>112</v>
      </c>
      <c r="C75" s="165" t="s">
        <v>111</v>
      </c>
      <c r="D75" s="59">
        <v>383</v>
      </c>
      <c r="E75" s="59">
        <v>394</v>
      </c>
      <c r="F75" s="59">
        <v>394</v>
      </c>
      <c r="G75" s="59">
        <v>374</v>
      </c>
      <c r="H75" s="59">
        <v>367</v>
      </c>
      <c r="I75" s="59">
        <v>330</v>
      </c>
      <c r="J75" s="59">
        <v>271</v>
      </c>
    </row>
    <row r="76" spans="1:19" ht="13.5" x14ac:dyDescent="0.15">
      <c r="A76" s="67" t="s">
        <v>3</v>
      </c>
      <c r="B76" s="67" t="s">
        <v>112</v>
      </c>
      <c r="C76" s="165" t="s">
        <v>111</v>
      </c>
      <c r="D76" s="59">
        <v>72</v>
      </c>
      <c r="E76" s="59">
        <v>62</v>
      </c>
      <c r="F76" s="59">
        <v>53</v>
      </c>
      <c r="G76" s="59">
        <v>58</v>
      </c>
      <c r="H76" s="59">
        <v>72</v>
      </c>
      <c r="I76" s="59">
        <v>69</v>
      </c>
      <c r="J76" s="59">
        <v>73</v>
      </c>
    </row>
    <row r="77" spans="1:19" ht="13.5" x14ac:dyDescent="0.15">
      <c r="A77" s="67" t="s">
        <v>7</v>
      </c>
      <c r="B77" s="67" t="s">
        <v>112</v>
      </c>
      <c r="C77" s="165" t="s">
        <v>111</v>
      </c>
      <c r="D77" s="72">
        <v>1913</v>
      </c>
      <c r="E77" s="72">
        <v>1840</v>
      </c>
      <c r="F77" s="72">
        <v>1688</v>
      </c>
      <c r="G77" s="72">
        <v>1550</v>
      </c>
      <c r="H77" s="72">
        <v>1479</v>
      </c>
      <c r="I77" s="72">
        <v>1241</v>
      </c>
      <c r="J77" s="59">
        <v>1052</v>
      </c>
    </row>
    <row r="78" spans="1:19" ht="13.5" x14ac:dyDescent="0.15">
      <c r="A78" s="67" t="s">
        <v>51</v>
      </c>
      <c r="B78" s="67"/>
      <c r="C78" s="165"/>
      <c r="D78" s="72">
        <f>SUM(D48:D77)</f>
        <v>64404</v>
      </c>
      <c r="E78" s="72">
        <f t="shared" ref="E78" si="8">SUM(E48:E77)</f>
        <v>58706</v>
      </c>
      <c r="F78" s="72">
        <f t="shared" ref="F78" si="9">SUM(F48:F77)</f>
        <v>50309</v>
      </c>
      <c r="G78" s="72">
        <f t="shared" ref="G78" si="10">SUM(G48:G77)</f>
        <v>43006</v>
      </c>
      <c r="H78" s="72">
        <f t="shared" ref="H78" si="11">SUM(H48:H77)</f>
        <v>36223</v>
      </c>
      <c r="I78" s="59">
        <f t="shared" ref="I78" si="12">SUM(I48:I77)</f>
        <v>28782</v>
      </c>
      <c r="J78" s="137">
        <f t="shared" ref="J78" si="13">SUM(J48:J77)</f>
        <v>22897</v>
      </c>
    </row>
    <row r="79" spans="1:19" ht="13.5" x14ac:dyDescent="0.15">
      <c r="A79" s="67" t="s">
        <v>150</v>
      </c>
      <c r="B79" s="67"/>
      <c r="C79" s="67"/>
      <c r="D79" s="59" t="s">
        <v>169</v>
      </c>
      <c r="E79" s="59" t="s">
        <v>83</v>
      </c>
      <c r="F79" s="59" t="s">
        <v>78</v>
      </c>
      <c r="G79" s="59" t="s">
        <v>73</v>
      </c>
      <c r="H79" s="59" t="s">
        <v>68</v>
      </c>
      <c r="I79" s="59" t="s">
        <v>63</v>
      </c>
      <c r="J79" s="59" t="s">
        <v>62</v>
      </c>
      <c r="N79" s="73" t="s">
        <v>125</v>
      </c>
      <c r="O79" s="73" t="s">
        <v>126</v>
      </c>
      <c r="P79" s="73" t="s">
        <v>102</v>
      </c>
      <c r="R79" s="73" t="s">
        <v>191</v>
      </c>
      <c r="S79" s="73" t="s">
        <v>190</v>
      </c>
    </row>
    <row r="80" spans="1:19" ht="13.5" x14ac:dyDescent="0.15">
      <c r="A80" s="67" t="s">
        <v>26</v>
      </c>
      <c r="B80" s="67"/>
      <c r="C80" s="67"/>
      <c r="D80" s="138">
        <v>0.29834721251032992</v>
      </c>
      <c r="E80" s="138">
        <v>0.28086755062239033</v>
      </c>
      <c r="F80" s="138">
        <v>0.24550575814478748</v>
      </c>
      <c r="G80" s="138">
        <v>0.22132819034583825</v>
      </c>
      <c r="H80" s="138">
        <v>0.18268110837558674</v>
      </c>
      <c r="I80" s="138">
        <v>0.14381433705098287</v>
      </c>
      <c r="J80" s="138">
        <v>0.11213639558346748</v>
      </c>
      <c r="N80" s="160">
        <v>21845</v>
      </c>
      <c r="O80" s="160">
        <v>25088</v>
      </c>
      <c r="P80" s="160">
        <f>SUM(N80:O80)</f>
        <v>46933</v>
      </c>
      <c r="Q80" s="160"/>
      <c r="R80" s="160">
        <v>157310</v>
      </c>
      <c r="S80" s="187">
        <f>P80/R80</f>
        <v>0.29834721251032992</v>
      </c>
    </row>
    <row r="81" spans="1:19" ht="13.5" x14ac:dyDescent="0.15">
      <c r="A81" s="67" t="s">
        <v>25</v>
      </c>
      <c r="B81" s="67"/>
      <c r="C81" s="67"/>
      <c r="D81" s="138">
        <v>0.34008683068017365</v>
      </c>
      <c r="E81" s="138">
        <v>0.32561294699098747</v>
      </c>
      <c r="F81" s="138">
        <v>0.29040818295860271</v>
      </c>
      <c r="G81" s="138">
        <v>0.25910931174089069</v>
      </c>
      <c r="H81" s="138">
        <v>0.22322424242424244</v>
      </c>
      <c r="I81" s="138">
        <v>0.17792926299150366</v>
      </c>
      <c r="J81" s="138">
        <v>0.13860385179194257</v>
      </c>
      <c r="N81" s="160">
        <v>3456</v>
      </c>
      <c r="O81" s="160">
        <v>3359</v>
      </c>
      <c r="P81" s="160">
        <f t="shared" ref="P81:P110" si="14">SUM(N81:O81)</f>
        <v>6815</v>
      </c>
      <c r="Q81" s="160"/>
      <c r="R81" s="160">
        <v>20039</v>
      </c>
      <c r="S81" s="187">
        <f t="shared" ref="S81:S110" si="15">P81/R81</f>
        <v>0.34008683068017365</v>
      </c>
    </row>
    <row r="82" spans="1:19" ht="13.5" x14ac:dyDescent="0.15">
      <c r="A82" s="67" t="s">
        <v>24</v>
      </c>
      <c r="B82" s="67"/>
      <c r="C82" s="67"/>
      <c r="D82" s="138">
        <v>0.31245046923879038</v>
      </c>
      <c r="E82" s="138">
        <v>0.27191049330394984</v>
      </c>
      <c r="F82" s="138">
        <v>0.22359876965140124</v>
      </c>
      <c r="G82" s="138">
        <v>0.18739315302678297</v>
      </c>
      <c r="H82" s="138">
        <v>0.15087513002577901</v>
      </c>
      <c r="I82" s="138">
        <v>0.11932121212121212</v>
      </c>
      <c r="J82" s="138">
        <v>9.9503339612947425E-2</v>
      </c>
      <c r="N82" s="160">
        <v>4107</v>
      </c>
      <c r="O82" s="160">
        <v>3384</v>
      </c>
      <c r="P82" s="160">
        <f t="shared" si="14"/>
        <v>7491</v>
      </c>
      <c r="Q82" s="160"/>
      <c r="R82" s="160">
        <v>23975</v>
      </c>
      <c r="S82" s="187">
        <f t="shared" si="15"/>
        <v>0.31245046923879038</v>
      </c>
    </row>
    <row r="83" spans="1:19" ht="13.5" x14ac:dyDescent="0.15">
      <c r="A83" s="67" t="s">
        <v>23</v>
      </c>
      <c r="B83" s="67"/>
      <c r="C83" s="67"/>
      <c r="D83" s="138">
        <v>0.30204878048780487</v>
      </c>
      <c r="E83" s="138">
        <v>0.27703086536640786</v>
      </c>
      <c r="F83" s="138">
        <v>0.2294562074433355</v>
      </c>
      <c r="G83" s="138">
        <v>0.19315081381127105</v>
      </c>
      <c r="H83" s="138">
        <v>0.15696130500758726</v>
      </c>
      <c r="I83" s="138">
        <v>0.12098280098280098</v>
      </c>
      <c r="J83" s="138">
        <v>9.2585006145022533E-2</v>
      </c>
      <c r="N83" s="160">
        <v>1643</v>
      </c>
      <c r="O83" s="160">
        <v>1453</v>
      </c>
      <c r="P83" s="160">
        <f t="shared" si="14"/>
        <v>3096</v>
      </c>
      <c r="Q83" s="160"/>
      <c r="R83" s="160">
        <v>10250</v>
      </c>
      <c r="S83" s="187">
        <f t="shared" si="15"/>
        <v>0.30204878048780487</v>
      </c>
    </row>
    <row r="84" spans="1:19" ht="13.5" x14ac:dyDescent="0.15">
      <c r="A84" s="67" t="s">
        <v>22</v>
      </c>
      <c r="B84" s="67"/>
      <c r="C84" s="67"/>
      <c r="D84" s="138">
        <v>0.27897975387058355</v>
      </c>
      <c r="E84" s="138">
        <v>0.26597039140133849</v>
      </c>
      <c r="F84" s="138">
        <v>0.23863065957233209</v>
      </c>
      <c r="G84" s="138">
        <v>0.22872175796966884</v>
      </c>
      <c r="H84" s="138">
        <v>0.2012847965738758</v>
      </c>
      <c r="I84" s="138">
        <v>0.16756581786793268</v>
      </c>
      <c r="J84" s="138">
        <v>0.13438389144232873</v>
      </c>
      <c r="N84" s="160">
        <v>1290</v>
      </c>
      <c r="O84" s="160">
        <v>1521</v>
      </c>
      <c r="P84" s="160">
        <f t="shared" si="14"/>
        <v>2811</v>
      </c>
      <c r="Q84" s="160"/>
      <c r="R84" s="160">
        <v>10076</v>
      </c>
      <c r="S84" s="187">
        <f t="shared" si="15"/>
        <v>0.27897975387058355</v>
      </c>
    </row>
    <row r="85" spans="1:19" ht="13.5" x14ac:dyDescent="0.15">
      <c r="A85" s="67" t="s">
        <v>21</v>
      </c>
      <c r="B85" s="67"/>
      <c r="C85" s="67"/>
      <c r="D85" s="138">
        <v>0.31609564826123288</v>
      </c>
      <c r="E85" s="138">
        <v>0.30412949909550246</v>
      </c>
      <c r="F85" s="138">
        <v>0.27410358565737053</v>
      </c>
      <c r="G85" s="138">
        <v>0.24921591538035792</v>
      </c>
      <c r="H85" s="138">
        <v>0.227987275703388</v>
      </c>
      <c r="I85" s="138">
        <v>0.19321738569262042</v>
      </c>
      <c r="J85" s="138">
        <v>0.15713153997175627</v>
      </c>
      <c r="N85" s="160">
        <v>4435</v>
      </c>
      <c r="O85" s="160">
        <v>5400</v>
      </c>
      <c r="P85" s="160">
        <f t="shared" si="14"/>
        <v>9835</v>
      </c>
      <c r="Q85" s="160"/>
      <c r="R85" s="160">
        <v>31114</v>
      </c>
      <c r="S85" s="187">
        <f t="shared" si="15"/>
        <v>0.31609564826123288</v>
      </c>
    </row>
    <row r="86" spans="1:19" ht="13.5" x14ac:dyDescent="0.15">
      <c r="A86" s="67" t="s">
        <v>20</v>
      </c>
      <c r="B86" s="67"/>
      <c r="C86" s="67"/>
      <c r="D86" s="138">
        <v>0.37506692160611854</v>
      </c>
      <c r="E86" s="138">
        <v>0.36139781775287527</v>
      </c>
      <c r="F86" s="138">
        <v>0.33119612452803304</v>
      </c>
      <c r="G86" s="138">
        <v>0.30863598558358746</v>
      </c>
      <c r="H86" s="138">
        <v>0.27846280312371557</v>
      </c>
      <c r="I86" s="138">
        <v>0.2482582603297234</v>
      </c>
      <c r="J86" s="138">
        <v>0.20106834680180796</v>
      </c>
      <c r="N86" s="160">
        <v>2083</v>
      </c>
      <c r="O86" s="160">
        <v>2821</v>
      </c>
      <c r="P86" s="160">
        <f t="shared" si="14"/>
        <v>4904</v>
      </c>
      <c r="Q86" s="160"/>
      <c r="R86" s="160">
        <v>13075</v>
      </c>
      <c r="S86" s="187">
        <f t="shared" si="15"/>
        <v>0.37506692160611854</v>
      </c>
    </row>
    <row r="87" spans="1:19" ht="13.5" x14ac:dyDescent="0.15">
      <c r="A87" s="67" t="s">
        <v>35</v>
      </c>
      <c r="B87" s="67"/>
      <c r="C87" s="67"/>
      <c r="D87" s="138">
        <v>0.30146680391147712</v>
      </c>
      <c r="E87" s="138">
        <v>0.27081376483647851</v>
      </c>
      <c r="F87" s="138">
        <v>0.22925020480317337</v>
      </c>
      <c r="G87" s="138">
        <v>0.20059693513898788</v>
      </c>
      <c r="H87" s="138">
        <v>0.16701690269529465</v>
      </c>
      <c r="I87" s="138">
        <v>0.13816573926868045</v>
      </c>
      <c r="J87" s="138">
        <v>0.11488134841428255</v>
      </c>
      <c r="N87" s="160">
        <v>3742</v>
      </c>
      <c r="O87" s="160">
        <v>3287</v>
      </c>
      <c r="P87" s="160">
        <f t="shared" si="14"/>
        <v>7029</v>
      </c>
      <c r="Q87" s="160"/>
      <c r="R87" s="160">
        <v>23316</v>
      </c>
      <c r="S87" s="187">
        <f t="shared" si="15"/>
        <v>0.30146680391147712</v>
      </c>
    </row>
    <row r="88" spans="1:19" ht="13.5" x14ac:dyDescent="0.15">
      <c r="A88" s="67" t="s">
        <v>34</v>
      </c>
      <c r="B88" s="67"/>
      <c r="C88" s="67"/>
      <c r="D88" s="138">
        <v>0.21966765308445255</v>
      </c>
      <c r="E88" s="138">
        <v>0.1991419205553413</v>
      </c>
      <c r="F88" s="138">
        <v>0.1518766961954017</v>
      </c>
      <c r="G88" s="138">
        <v>0.11929548140228462</v>
      </c>
      <c r="H88" s="138">
        <v>8.6599085177401405E-2</v>
      </c>
      <c r="I88" s="138">
        <v>7.2072766515069761E-2</v>
      </c>
      <c r="J88" s="138">
        <v>6.8834859488474898E-2</v>
      </c>
      <c r="N88" s="160">
        <v>2685</v>
      </c>
      <c r="O88" s="160">
        <v>2140</v>
      </c>
      <c r="P88" s="160">
        <f t="shared" si="14"/>
        <v>4825</v>
      </c>
      <c r="Q88" s="160"/>
      <c r="R88" s="160">
        <v>21965</v>
      </c>
      <c r="S88" s="187">
        <f t="shared" si="15"/>
        <v>0.21966765308445255</v>
      </c>
    </row>
    <row r="89" spans="1:19" ht="13.5" x14ac:dyDescent="0.15">
      <c r="A89" s="67" t="s">
        <v>33</v>
      </c>
      <c r="B89" s="67"/>
      <c r="C89" s="67"/>
      <c r="D89" s="138">
        <v>0.43924963924963922</v>
      </c>
      <c r="E89" s="138">
        <v>0.4197070572569907</v>
      </c>
      <c r="F89" s="138">
        <v>0.38213023725391215</v>
      </c>
      <c r="G89" s="138">
        <v>0.34403669724770641</v>
      </c>
      <c r="H89" s="138">
        <v>0.30880607643009733</v>
      </c>
      <c r="I89" s="138">
        <v>0.26297335203366057</v>
      </c>
      <c r="J89" s="138">
        <v>0.20678438661710039</v>
      </c>
      <c r="N89" s="160">
        <v>757</v>
      </c>
      <c r="O89" s="160">
        <v>765</v>
      </c>
      <c r="P89" s="160">
        <f t="shared" si="14"/>
        <v>1522</v>
      </c>
      <c r="Q89" s="160"/>
      <c r="R89" s="160">
        <v>3465</v>
      </c>
      <c r="S89" s="187">
        <f t="shared" si="15"/>
        <v>0.43924963924963922</v>
      </c>
    </row>
    <row r="90" spans="1:19" ht="13.5" x14ac:dyDescent="0.15">
      <c r="A90" s="67" t="s">
        <v>19</v>
      </c>
      <c r="B90" s="67"/>
      <c r="C90" s="67"/>
      <c r="D90" s="138">
        <v>0.36103059581320451</v>
      </c>
      <c r="E90" s="138">
        <v>0.33444338725023787</v>
      </c>
      <c r="F90" s="138">
        <v>0.29423613263092657</v>
      </c>
      <c r="G90" s="138">
        <v>0.26023436311063763</v>
      </c>
      <c r="H90" s="138">
        <v>0.22002416188462701</v>
      </c>
      <c r="I90" s="138">
        <v>0.17210365853658535</v>
      </c>
      <c r="J90" s="138">
        <v>0.13539891556932609</v>
      </c>
      <c r="N90" s="160">
        <v>1097</v>
      </c>
      <c r="O90" s="160">
        <v>1145</v>
      </c>
      <c r="P90" s="160">
        <f t="shared" si="14"/>
        <v>2242</v>
      </c>
      <c r="Q90" s="160"/>
      <c r="R90" s="160">
        <v>6210</v>
      </c>
      <c r="S90" s="187">
        <f t="shared" si="15"/>
        <v>0.36103059581320451</v>
      </c>
    </row>
    <row r="91" spans="1:19" ht="13.5" x14ac:dyDescent="0.15">
      <c r="A91" s="67" t="s">
        <v>18</v>
      </c>
      <c r="B91" s="67"/>
      <c r="C91" s="67"/>
      <c r="D91" s="138">
        <v>0.41797900262467191</v>
      </c>
      <c r="E91" s="138">
        <v>0.38821385176184692</v>
      </c>
      <c r="F91" s="138">
        <v>0.32777458309373203</v>
      </c>
      <c r="G91" s="138">
        <v>0.28736263736263734</v>
      </c>
      <c r="H91" s="138">
        <v>0.23718964606444798</v>
      </c>
      <c r="I91" s="138">
        <v>0.19266528925619836</v>
      </c>
      <c r="J91" s="138">
        <v>0.14285714285714285</v>
      </c>
      <c r="N91" s="160">
        <v>315</v>
      </c>
      <c r="O91" s="160">
        <v>322</v>
      </c>
      <c r="P91" s="160">
        <f t="shared" si="14"/>
        <v>637</v>
      </c>
      <c r="Q91" s="160"/>
      <c r="R91" s="160">
        <v>1524</v>
      </c>
      <c r="S91" s="187">
        <f t="shared" si="15"/>
        <v>0.41797900262467191</v>
      </c>
    </row>
    <row r="92" spans="1:19" ht="13.5" x14ac:dyDescent="0.15">
      <c r="A92" s="67" t="s">
        <v>17</v>
      </c>
      <c r="B92" s="67"/>
      <c r="C92" s="67"/>
      <c r="D92" s="138">
        <v>0.38159771754636235</v>
      </c>
      <c r="E92" s="138">
        <v>0.37876712328767126</v>
      </c>
      <c r="F92" s="138">
        <v>0.33690140845070421</v>
      </c>
      <c r="G92" s="138">
        <v>0.33458646616541354</v>
      </c>
      <c r="H92" s="138">
        <v>0.2746899402847956</v>
      </c>
      <c r="I92" s="138">
        <v>0.19064465408805031</v>
      </c>
      <c r="J92" s="138">
        <v>0.1730118443316413</v>
      </c>
      <c r="N92" s="160">
        <v>207</v>
      </c>
      <c r="O92" s="160">
        <v>328</v>
      </c>
      <c r="P92" s="160">
        <f t="shared" si="14"/>
        <v>535</v>
      </c>
      <c r="Q92" s="160"/>
      <c r="R92" s="160">
        <v>1402</v>
      </c>
      <c r="S92" s="187">
        <f t="shared" si="15"/>
        <v>0.38159771754636235</v>
      </c>
    </row>
    <row r="93" spans="1:19" ht="13.5" x14ac:dyDescent="0.15">
      <c r="A93" s="67" t="s">
        <v>16</v>
      </c>
      <c r="B93" s="67"/>
      <c r="C93" s="67"/>
      <c r="D93" s="138">
        <v>0.34393378348943587</v>
      </c>
      <c r="E93" s="138">
        <v>0.30644481887110364</v>
      </c>
      <c r="F93" s="138">
        <v>0.26541717049576785</v>
      </c>
      <c r="G93" s="138">
        <v>0.22645173820159253</v>
      </c>
      <c r="H93" s="138">
        <v>0.20474892954456989</v>
      </c>
      <c r="I93" s="138">
        <v>0.17806072477962781</v>
      </c>
      <c r="J93" s="138">
        <v>0.15386126940459816</v>
      </c>
      <c r="N93" s="160">
        <v>725</v>
      </c>
      <c r="O93" s="160">
        <v>854</v>
      </c>
      <c r="P93" s="160">
        <f t="shared" si="14"/>
        <v>1579</v>
      </c>
      <c r="Q93" s="160"/>
      <c r="R93" s="160">
        <v>4591</v>
      </c>
      <c r="S93" s="187">
        <f t="shared" si="15"/>
        <v>0.34393378348943587</v>
      </c>
    </row>
    <row r="94" spans="1:19" ht="13.5" x14ac:dyDescent="0.15">
      <c r="A94" s="67" t="s">
        <v>15</v>
      </c>
      <c r="B94" s="67"/>
      <c r="C94" s="67"/>
      <c r="D94" s="138">
        <v>0.30331179321486268</v>
      </c>
      <c r="E94" s="138">
        <v>0.26370548219287715</v>
      </c>
      <c r="F94" s="138">
        <v>0.2195024077046549</v>
      </c>
      <c r="G94" s="138">
        <v>0.19195539625647154</v>
      </c>
      <c r="H94" s="138">
        <v>0.16526610644257703</v>
      </c>
      <c r="I94" s="138">
        <v>0.13722397476340695</v>
      </c>
      <c r="J94" s="138">
        <v>0.10871302957633892</v>
      </c>
      <c r="N94" s="160">
        <v>391</v>
      </c>
      <c r="O94" s="160">
        <v>360</v>
      </c>
      <c r="P94" s="160">
        <f t="shared" si="14"/>
        <v>751</v>
      </c>
      <c r="Q94" s="160"/>
      <c r="R94" s="160">
        <v>2476</v>
      </c>
      <c r="S94" s="187">
        <f t="shared" si="15"/>
        <v>0.30331179321486268</v>
      </c>
    </row>
    <row r="95" spans="1:19" ht="13.5" x14ac:dyDescent="0.15">
      <c r="A95" s="67" t="s">
        <v>32</v>
      </c>
      <c r="B95" s="67"/>
      <c r="C95" s="67"/>
      <c r="D95" s="138">
        <v>0.30854430379746833</v>
      </c>
      <c r="E95" s="138">
        <v>0.29124149659863946</v>
      </c>
      <c r="F95" s="138">
        <v>0.27867072111207647</v>
      </c>
      <c r="G95" s="138">
        <v>0.25754768392370569</v>
      </c>
      <c r="H95" s="138">
        <v>0.236449939286897</v>
      </c>
      <c r="I95" s="138">
        <v>0.19972467592061488</v>
      </c>
      <c r="J95" s="138">
        <v>0.15448702689835753</v>
      </c>
      <c r="N95" s="160">
        <v>1507</v>
      </c>
      <c r="O95" s="160">
        <v>1418</v>
      </c>
      <c r="P95" s="160">
        <f t="shared" si="14"/>
        <v>2925</v>
      </c>
      <c r="Q95" s="160"/>
      <c r="R95" s="160">
        <v>9480</v>
      </c>
      <c r="S95" s="187">
        <f t="shared" si="15"/>
        <v>0.30854430379746833</v>
      </c>
    </row>
    <row r="96" spans="1:19" ht="13.5" x14ac:dyDescent="0.15">
      <c r="A96" s="67" t="s">
        <v>14</v>
      </c>
      <c r="B96" s="67"/>
      <c r="C96" s="67"/>
      <c r="D96" s="138">
        <v>0.36044880785413747</v>
      </c>
      <c r="E96" s="138">
        <v>0.32655137334689727</v>
      </c>
      <c r="F96" s="138">
        <v>0.29371540214913711</v>
      </c>
      <c r="G96" s="138">
        <v>0.2629366106080207</v>
      </c>
      <c r="H96" s="138">
        <v>0.23099133782483156</v>
      </c>
      <c r="I96" s="138">
        <v>0.19487008660892738</v>
      </c>
      <c r="J96" s="138">
        <v>0.16643209007741028</v>
      </c>
      <c r="N96" s="160">
        <v>514</v>
      </c>
      <c r="O96" s="160">
        <v>514</v>
      </c>
      <c r="P96" s="160">
        <f t="shared" si="14"/>
        <v>1028</v>
      </c>
      <c r="Q96" s="160"/>
      <c r="R96" s="160">
        <v>2852</v>
      </c>
      <c r="S96" s="187">
        <f t="shared" si="15"/>
        <v>0.36044880785413747</v>
      </c>
    </row>
    <row r="97" spans="1:19" ht="13.5" x14ac:dyDescent="0.15">
      <c r="A97" s="67" t="s">
        <v>13</v>
      </c>
      <c r="B97" s="67"/>
      <c r="C97" s="67"/>
      <c r="D97" s="138">
        <v>0.29218533886583681</v>
      </c>
      <c r="E97" s="138">
        <v>0.27393808495320376</v>
      </c>
      <c r="F97" s="138">
        <v>0.2538723082735172</v>
      </c>
      <c r="G97" s="138">
        <v>0.23920935861234369</v>
      </c>
      <c r="H97" s="138">
        <v>0.21536469572723349</v>
      </c>
      <c r="I97" s="138">
        <v>0.19523373052245646</v>
      </c>
      <c r="J97" s="138">
        <v>0.16078431372549021</v>
      </c>
      <c r="N97" s="160">
        <v>446</v>
      </c>
      <c r="O97" s="160">
        <v>399</v>
      </c>
      <c r="P97" s="160">
        <f t="shared" si="14"/>
        <v>845</v>
      </c>
      <c r="Q97" s="160"/>
      <c r="R97" s="160">
        <v>2892</v>
      </c>
      <c r="S97" s="187">
        <f t="shared" si="15"/>
        <v>0.29218533886583681</v>
      </c>
    </row>
    <row r="98" spans="1:19" ht="13.5" x14ac:dyDescent="0.15">
      <c r="A98" s="67" t="s">
        <v>12</v>
      </c>
      <c r="B98" s="67"/>
      <c r="C98" s="67"/>
      <c r="D98" s="138">
        <v>0.37188612099644131</v>
      </c>
      <c r="E98" s="138">
        <v>0.34298642533936652</v>
      </c>
      <c r="F98" s="138">
        <v>0.29721876297218763</v>
      </c>
      <c r="G98" s="138">
        <v>0.25524337158686189</v>
      </c>
      <c r="H98" s="138">
        <v>0.21526418786692758</v>
      </c>
      <c r="I98" s="138">
        <v>0.17912218268090155</v>
      </c>
      <c r="J98" s="138">
        <v>0.13618368962787014</v>
      </c>
      <c r="N98" s="160">
        <v>392</v>
      </c>
      <c r="O98" s="160">
        <v>444</v>
      </c>
      <c r="P98" s="160">
        <f t="shared" si="14"/>
        <v>836</v>
      </c>
      <c r="Q98" s="160"/>
      <c r="R98" s="160">
        <v>2248</v>
      </c>
      <c r="S98" s="187">
        <f t="shared" si="15"/>
        <v>0.37188612099644131</v>
      </c>
    </row>
    <row r="99" spans="1:19" ht="13.5" x14ac:dyDescent="0.15">
      <c r="A99" s="67" t="s">
        <v>29</v>
      </c>
      <c r="B99" s="67"/>
      <c r="C99" s="67"/>
      <c r="D99" s="138">
        <v>0.35953177257525082</v>
      </c>
      <c r="E99" s="138">
        <v>0.33184625943719975</v>
      </c>
      <c r="F99" s="138">
        <v>0.29605044805841352</v>
      </c>
      <c r="G99" s="138">
        <v>0.2550580431177446</v>
      </c>
      <c r="H99" s="138">
        <v>0.22367978472922972</v>
      </c>
      <c r="I99" s="138">
        <v>0.18108862526168876</v>
      </c>
      <c r="J99" s="138">
        <v>0.15403508771929825</v>
      </c>
      <c r="N99" s="160">
        <v>547</v>
      </c>
      <c r="O99" s="160">
        <v>528</v>
      </c>
      <c r="P99" s="160">
        <f t="shared" si="14"/>
        <v>1075</v>
      </c>
      <c r="Q99" s="160"/>
      <c r="R99" s="160">
        <v>2990</v>
      </c>
      <c r="S99" s="187">
        <f t="shared" si="15"/>
        <v>0.35953177257525082</v>
      </c>
    </row>
    <row r="100" spans="1:19" ht="13.5" x14ac:dyDescent="0.15">
      <c r="A100" s="67" t="s">
        <v>31</v>
      </c>
      <c r="B100" s="67"/>
      <c r="C100" s="67"/>
      <c r="D100" s="138">
        <v>0.27061855670103091</v>
      </c>
      <c r="E100" s="138">
        <v>0.24206708975521304</v>
      </c>
      <c r="F100" s="138">
        <v>0.21895648211437685</v>
      </c>
      <c r="G100" s="138">
        <v>0.20229621125143513</v>
      </c>
      <c r="H100" s="138">
        <v>0.1841797332085186</v>
      </c>
      <c r="I100" s="138">
        <v>0.15295815295815296</v>
      </c>
      <c r="J100" s="138">
        <v>0.12193927522037218</v>
      </c>
      <c r="N100" s="160">
        <v>586</v>
      </c>
      <c r="O100" s="160">
        <v>569</v>
      </c>
      <c r="P100" s="160">
        <f t="shared" si="14"/>
        <v>1155</v>
      </c>
      <c r="Q100" s="160"/>
      <c r="R100" s="160">
        <v>4268</v>
      </c>
      <c r="S100" s="187">
        <f t="shared" si="15"/>
        <v>0.27061855670103091</v>
      </c>
    </row>
    <row r="101" spans="1:19" ht="13.5" x14ac:dyDescent="0.15">
      <c r="A101" s="67" t="s">
        <v>30</v>
      </c>
      <c r="B101" s="67"/>
      <c r="C101" s="67"/>
      <c r="D101" s="138">
        <v>0.34560669456066945</v>
      </c>
      <c r="E101" s="138">
        <v>0.31476399560922064</v>
      </c>
      <c r="F101" s="138">
        <v>0.29674145299145299</v>
      </c>
      <c r="G101" s="138">
        <v>0.27625032731081434</v>
      </c>
      <c r="H101" s="138">
        <v>0.26477541371158392</v>
      </c>
      <c r="I101" s="138">
        <v>0.23061797752808988</v>
      </c>
      <c r="J101" s="138">
        <v>0.18809046664758089</v>
      </c>
      <c r="N101" s="160">
        <v>597</v>
      </c>
      <c r="O101" s="160">
        <v>642</v>
      </c>
      <c r="P101" s="160">
        <f t="shared" si="14"/>
        <v>1239</v>
      </c>
      <c r="Q101" s="160"/>
      <c r="R101" s="160">
        <v>3585</v>
      </c>
      <c r="S101" s="187">
        <f t="shared" si="15"/>
        <v>0.34560669456066945</v>
      </c>
    </row>
    <row r="102" spans="1:19" ht="13.5" x14ac:dyDescent="0.15">
      <c r="A102" s="67" t="s">
        <v>10</v>
      </c>
      <c r="B102" s="67"/>
      <c r="C102" s="67"/>
      <c r="D102" s="138">
        <v>0.35887010485769311</v>
      </c>
      <c r="E102" s="138">
        <v>0.34066049642406393</v>
      </c>
      <c r="F102" s="138">
        <v>0.30202462951367148</v>
      </c>
      <c r="G102" s="138">
        <v>0.27458546250912502</v>
      </c>
      <c r="H102" s="138">
        <v>0.24442634633004173</v>
      </c>
      <c r="I102" s="138">
        <v>0.20602756634437358</v>
      </c>
      <c r="J102" s="138">
        <v>0.17328202308960969</v>
      </c>
      <c r="N102" s="160">
        <v>1491</v>
      </c>
      <c r="O102" s="160">
        <v>1863</v>
      </c>
      <c r="P102" s="160">
        <f t="shared" si="14"/>
        <v>3354</v>
      </c>
      <c r="Q102" s="160"/>
      <c r="R102" s="160">
        <v>9346</v>
      </c>
      <c r="S102" s="187">
        <f t="shared" si="15"/>
        <v>0.35887010485769311</v>
      </c>
    </row>
    <row r="103" spans="1:19" ht="13.5" x14ac:dyDescent="0.15">
      <c r="A103" s="67" t="s">
        <v>9</v>
      </c>
      <c r="B103" s="67"/>
      <c r="C103" s="67"/>
      <c r="D103" s="138">
        <v>0.27216884548747833</v>
      </c>
      <c r="E103" s="138">
        <v>0.24683122081387593</v>
      </c>
      <c r="F103" s="138">
        <v>0.21064856172949795</v>
      </c>
      <c r="G103" s="138">
        <v>0.19118457300275482</v>
      </c>
      <c r="H103" s="138">
        <v>0.16877637130801687</v>
      </c>
      <c r="I103" s="138">
        <v>0.14161073825503356</v>
      </c>
      <c r="J103" s="138">
        <v>0.12074913750616068</v>
      </c>
      <c r="N103" s="160">
        <v>828</v>
      </c>
      <c r="O103" s="160">
        <v>900</v>
      </c>
      <c r="P103" s="160">
        <f t="shared" si="14"/>
        <v>1728</v>
      </c>
      <c r="Q103" s="160"/>
      <c r="R103" s="160">
        <v>6349</v>
      </c>
      <c r="S103" s="187">
        <f t="shared" si="15"/>
        <v>0.27216884548747833</v>
      </c>
    </row>
    <row r="104" spans="1:19" ht="13.5" x14ac:dyDescent="0.15">
      <c r="A104" s="67" t="s">
        <v>8</v>
      </c>
      <c r="B104" s="67"/>
      <c r="C104" s="67"/>
      <c r="D104" s="138">
        <v>0.47256438969764836</v>
      </c>
      <c r="E104" s="138">
        <v>0.46125845033801355</v>
      </c>
      <c r="F104" s="138">
        <v>0.41591662719090478</v>
      </c>
      <c r="G104" s="138">
        <v>0.40308370044052866</v>
      </c>
      <c r="H104" s="138">
        <v>0.35888650963597429</v>
      </c>
      <c r="I104" s="138">
        <v>0.33639782699540327</v>
      </c>
      <c r="J104" s="138">
        <v>0.2711864406779661</v>
      </c>
      <c r="N104" s="160">
        <v>324</v>
      </c>
      <c r="O104" s="160">
        <v>520</v>
      </c>
      <c r="P104" s="160">
        <f t="shared" si="14"/>
        <v>844</v>
      </c>
      <c r="Q104" s="160"/>
      <c r="R104" s="160">
        <v>1786</v>
      </c>
      <c r="S104" s="187">
        <f t="shared" si="15"/>
        <v>0.47256438969764836</v>
      </c>
    </row>
    <row r="105" spans="1:19" ht="13.5" x14ac:dyDescent="0.15">
      <c r="A105" s="67" t="s">
        <v>6</v>
      </c>
      <c r="B105" s="67"/>
      <c r="C105" s="67"/>
      <c r="D105" s="138">
        <v>0.43778597785977857</v>
      </c>
      <c r="E105" s="138">
        <v>0.41090060406370127</v>
      </c>
      <c r="F105" s="138">
        <v>0.36996242062977841</v>
      </c>
      <c r="G105" s="138">
        <v>0.32502845579865941</v>
      </c>
      <c r="H105" s="138">
        <v>0.29110512129380056</v>
      </c>
      <c r="I105" s="138">
        <v>0.25078291369159461</v>
      </c>
      <c r="J105" s="138">
        <v>0.2103292446739832</v>
      </c>
      <c r="N105" s="160">
        <v>1282</v>
      </c>
      <c r="O105" s="160">
        <v>1684</v>
      </c>
      <c r="P105" s="160">
        <f t="shared" si="14"/>
        <v>2966</v>
      </c>
      <c r="Q105" s="160"/>
      <c r="R105" s="160">
        <v>6775</v>
      </c>
      <c r="S105" s="187">
        <f t="shared" si="15"/>
        <v>0.43778597785977857</v>
      </c>
    </row>
    <row r="106" spans="1:19" ht="13.5" x14ac:dyDescent="0.15">
      <c r="A106" s="67" t="s">
        <v>5</v>
      </c>
      <c r="B106" s="67"/>
      <c r="C106" s="67"/>
      <c r="D106" s="138">
        <v>0.43435114503816796</v>
      </c>
      <c r="E106" s="138">
        <v>0.41479332849891226</v>
      </c>
      <c r="F106" s="138">
        <v>0.39603960396039606</v>
      </c>
      <c r="G106" s="138">
        <v>0.36450511945392494</v>
      </c>
      <c r="H106" s="138">
        <v>0.32307692307692309</v>
      </c>
      <c r="I106" s="138">
        <v>0.26542800265428002</v>
      </c>
      <c r="J106" s="138">
        <v>0.21750841750841751</v>
      </c>
      <c r="N106" s="160">
        <v>241</v>
      </c>
      <c r="O106" s="160">
        <v>328</v>
      </c>
      <c r="P106" s="160">
        <f t="shared" si="14"/>
        <v>569</v>
      </c>
      <c r="Q106" s="160"/>
      <c r="R106" s="160">
        <v>1310</v>
      </c>
      <c r="S106" s="187">
        <f t="shared" si="15"/>
        <v>0.43435114503816796</v>
      </c>
    </row>
    <row r="107" spans="1:19" ht="13.5" x14ac:dyDescent="0.15">
      <c r="A107" s="67" t="s">
        <v>4</v>
      </c>
      <c r="B107" s="67"/>
      <c r="C107" s="67"/>
      <c r="D107" s="138">
        <v>0.5337620578778135</v>
      </c>
      <c r="E107" s="138">
        <v>0.51455604075691408</v>
      </c>
      <c r="F107" s="138">
        <v>0.4874915483434753</v>
      </c>
      <c r="G107" s="138">
        <v>0.45920303605313095</v>
      </c>
      <c r="H107" s="138">
        <v>0.44444444444444442</v>
      </c>
      <c r="I107" s="138">
        <v>0.40215439856373431</v>
      </c>
      <c r="J107" s="138">
        <v>0.33623693379790942</v>
      </c>
      <c r="N107" s="160">
        <v>281</v>
      </c>
      <c r="O107" s="160">
        <v>383</v>
      </c>
      <c r="P107" s="160">
        <f t="shared" si="14"/>
        <v>664</v>
      </c>
      <c r="Q107" s="160"/>
      <c r="R107" s="160">
        <v>1244</v>
      </c>
      <c r="S107" s="187">
        <f t="shared" si="15"/>
        <v>0.5337620578778135</v>
      </c>
    </row>
    <row r="108" spans="1:19" ht="13.5" x14ac:dyDescent="0.15">
      <c r="A108" s="67" t="s">
        <v>3</v>
      </c>
      <c r="B108" s="67"/>
      <c r="C108" s="67"/>
      <c r="D108" s="138">
        <v>0.48648648648648651</v>
      </c>
      <c r="E108" s="138">
        <v>0.48739495798319327</v>
      </c>
      <c r="F108" s="138">
        <v>0.47450980392156861</v>
      </c>
      <c r="G108" s="138">
        <v>0.42140468227424749</v>
      </c>
      <c r="H108" s="138">
        <v>0.48571428571428571</v>
      </c>
      <c r="I108" s="138">
        <v>0.4140127388535032</v>
      </c>
      <c r="J108" s="138">
        <v>0.38972809667673713</v>
      </c>
      <c r="N108" s="160">
        <v>36</v>
      </c>
      <c r="O108" s="160">
        <v>72</v>
      </c>
      <c r="P108" s="160">
        <f t="shared" si="14"/>
        <v>108</v>
      </c>
      <c r="Q108" s="160"/>
      <c r="R108" s="160">
        <v>222</v>
      </c>
      <c r="S108" s="187">
        <f t="shared" si="15"/>
        <v>0.48648648648648651</v>
      </c>
    </row>
    <row r="109" spans="1:19" ht="13.5" x14ac:dyDescent="0.15">
      <c r="A109" s="67" t="s">
        <v>7</v>
      </c>
      <c r="B109" s="67"/>
      <c r="C109" s="67"/>
      <c r="D109" s="138">
        <v>0.44900734294261624</v>
      </c>
      <c r="E109" s="138">
        <v>0.42422296429488826</v>
      </c>
      <c r="F109" s="138">
        <v>0.37901576224281075</v>
      </c>
      <c r="G109" s="138">
        <v>0.34382566585956414</v>
      </c>
      <c r="H109" s="138">
        <v>0.32206264842248106</v>
      </c>
      <c r="I109" s="138">
        <v>0.28232069438099588</v>
      </c>
      <c r="J109" s="138">
        <v>0.23240645382766906</v>
      </c>
      <c r="N109" s="160">
        <v>1389</v>
      </c>
      <c r="O109" s="160">
        <v>1913</v>
      </c>
      <c r="P109" s="160">
        <f t="shared" si="14"/>
        <v>3302</v>
      </c>
      <c r="Q109" s="160"/>
      <c r="R109" s="160">
        <v>7354</v>
      </c>
      <c r="S109" s="187">
        <f t="shared" si="15"/>
        <v>0.44900734294261624</v>
      </c>
    </row>
    <row r="110" spans="1:19" ht="13.5" x14ac:dyDescent="0.15">
      <c r="A110" s="67" t="s">
        <v>51</v>
      </c>
      <c r="B110" s="67"/>
      <c r="C110" s="165"/>
      <c r="D110" s="188">
        <v>0.31422225271862747</v>
      </c>
      <c r="E110" s="72"/>
      <c r="F110" s="72"/>
      <c r="G110" s="72"/>
      <c r="H110" s="72"/>
      <c r="I110" s="59"/>
      <c r="J110" s="137"/>
      <c r="N110" s="160">
        <v>59239</v>
      </c>
      <c r="O110" s="160">
        <v>64404</v>
      </c>
      <c r="P110" s="160">
        <f t="shared" si="14"/>
        <v>123643</v>
      </c>
      <c r="Q110" s="160"/>
      <c r="R110" s="160">
        <f>SUM(R80:R109)</f>
        <v>393489</v>
      </c>
      <c r="S110" s="187">
        <f t="shared" si="15"/>
        <v>0.31422225271862747</v>
      </c>
    </row>
  </sheetData>
  <phoneticPr fontId="7"/>
  <pageMargins left="0.7" right="0.7" top="0.75" bottom="0.75" header="0.3" footer="0.3"/>
  <pageSetup paperSize="9" orientation="portrait" horizontalDpi="300" verticalDpi="300" r:id="rId1"/>
  <rowBreaks count="2" manualBreakCount="2">
    <brk id="46" max="9" man="1"/>
    <brk id="7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rgb="FFFF9999"/>
  </sheetPr>
  <dimension ref="A1:L16"/>
  <sheetViews>
    <sheetView showGridLines="0" zoomScale="70" zoomScaleNormal="70" workbookViewId="0">
      <selection activeCell="M25" sqref="M25"/>
    </sheetView>
  </sheetViews>
  <sheetFormatPr defaultRowHeight="15.75" x14ac:dyDescent="0.25"/>
  <cols>
    <col min="1" max="1" width="9" style="65"/>
    <col min="2" max="2" width="10" style="65" bestFit="1" customWidth="1"/>
    <col min="3" max="3" width="9" style="65"/>
    <col min="4" max="4" width="9" style="73"/>
    <col min="5" max="5" width="10" style="73" bestFit="1" customWidth="1"/>
    <col min="6" max="6" width="9" style="73"/>
    <col min="7" max="7" width="3.25" style="143" bestFit="1" customWidth="1"/>
    <col min="8" max="8" width="9" style="73"/>
    <col min="9" max="9" width="24.5" style="73" customWidth="1"/>
    <col min="10" max="12" width="9" style="73"/>
    <col min="13" max="13" width="5.125" style="73" customWidth="1"/>
    <col min="14" max="16384" width="9" style="73"/>
  </cols>
  <sheetData>
    <row r="1" spans="1:12" x14ac:dyDescent="0.25">
      <c r="A1" s="66"/>
      <c r="B1" s="66" t="str">
        <f>比べてみようシート!E3</f>
        <v>和歌山市</v>
      </c>
      <c r="D1" s="66"/>
      <c r="E1" s="66" t="str">
        <f>比べてみようシート!H3</f>
        <v>日高町</v>
      </c>
    </row>
    <row r="2" spans="1:12" x14ac:dyDescent="0.25">
      <c r="A2" s="70">
        <v>1980</v>
      </c>
      <c r="B2" s="130">
        <f>VLOOKUP($B$1,総人口!$A$18:$I$48,G2,FALSE)</f>
        <v>400802</v>
      </c>
      <c r="C2" s="139"/>
      <c r="D2" s="66">
        <f>A2</f>
        <v>1980</v>
      </c>
      <c r="E2" s="130">
        <f>VLOOKUP($E$1,総人口!$A$18:$I$48,G2,FALSE)</f>
        <v>6973</v>
      </c>
      <c r="G2" s="148">
        <v>2</v>
      </c>
    </row>
    <row r="3" spans="1:12" ht="19.5" x14ac:dyDescent="0.3">
      <c r="A3" s="70">
        <v>1985</v>
      </c>
      <c r="B3" s="130">
        <f>VLOOKUP($B$1,総人口!$A$18:$I$48,G3,FALSE)</f>
        <v>401352</v>
      </c>
      <c r="C3" s="139"/>
      <c r="D3" s="66">
        <f t="shared" ref="D3:D16" si="0">A3</f>
        <v>1985</v>
      </c>
      <c r="E3" s="130">
        <f>VLOOKUP($E$1,総人口!$A$18:$I$48,G3,FALSE)</f>
        <v>6975</v>
      </c>
      <c r="F3" s="142"/>
      <c r="G3" s="148">
        <v>3</v>
      </c>
      <c r="H3" s="142"/>
      <c r="I3" s="142"/>
      <c r="J3" s="142"/>
      <c r="K3" s="142"/>
      <c r="L3" s="142"/>
    </row>
    <row r="4" spans="1:12" x14ac:dyDescent="0.25">
      <c r="A4" s="70">
        <v>1990</v>
      </c>
      <c r="B4" s="130">
        <f>VLOOKUP($B$1,総人口!$A$18:$I$48,G4,FALSE)</f>
        <v>396553</v>
      </c>
      <c r="C4" s="139"/>
      <c r="D4" s="66">
        <f t="shared" si="0"/>
        <v>1990</v>
      </c>
      <c r="E4" s="130">
        <f>VLOOKUP($E$1,総人口!$A$18:$I$48,G4,FALSE)</f>
        <v>6862</v>
      </c>
      <c r="G4" s="148">
        <v>4</v>
      </c>
    </row>
    <row r="5" spans="1:12" x14ac:dyDescent="0.25">
      <c r="A5" s="70">
        <v>1995</v>
      </c>
      <c r="B5" s="130">
        <f>VLOOKUP($B$1,総人口!$A$18:$I$48,G5,FALSE)</f>
        <v>393885</v>
      </c>
      <c r="C5" s="139"/>
      <c r="D5" s="66">
        <f t="shared" si="0"/>
        <v>1995</v>
      </c>
      <c r="E5" s="130">
        <f>VLOOKUP($E$1,総人口!$A$18:$I$48,G5,FALSE)</f>
        <v>6926</v>
      </c>
      <c r="G5" s="148">
        <v>5</v>
      </c>
    </row>
    <row r="6" spans="1:12" x14ac:dyDescent="0.25">
      <c r="A6" s="70">
        <v>2000</v>
      </c>
      <c r="B6" s="130">
        <f>VLOOKUP($B$1,総人口!$A$18:$I$48,G6,FALSE)</f>
        <v>386551</v>
      </c>
      <c r="C6" s="139"/>
      <c r="D6" s="66">
        <f t="shared" si="0"/>
        <v>2000</v>
      </c>
      <c r="E6" s="130">
        <f>VLOOKUP($E$1,総人口!$A$18:$I$48,G6,FALSE)</f>
        <v>7148</v>
      </c>
      <c r="G6" s="148">
        <v>6</v>
      </c>
    </row>
    <row r="7" spans="1:12" x14ac:dyDescent="0.25">
      <c r="A7" s="70">
        <v>2005</v>
      </c>
      <c r="B7" s="130">
        <f>VLOOKUP($B$1,総人口!$A$18:$I$48,G7,FALSE)</f>
        <v>375591</v>
      </c>
      <c r="C7" s="139"/>
      <c r="D7" s="66">
        <f t="shared" si="0"/>
        <v>2005</v>
      </c>
      <c r="E7" s="130">
        <f>VLOOKUP($E$1,総人口!$A$18:$I$48,G7,FALSE)</f>
        <v>7344</v>
      </c>
      <c r="G7" s="148">
        <v>7</v>
      </c>
    </row>
    <row r="8" spans="1:12" x14ac:dyDescent="0.25">
      <c r="A8" s="70">
        <v>2010</v>
      </c>
      <c r="B8" s="130">
        <f>VLOOKUP($B$1,総人口!$A$18:$I$48,G8,FALSE)</f>
        <v>370364</v>
      </c>
      <c r="C8" s="139"/>
      <c r="D8" s="66">
        <f t="shared" si="0"/>
        <v>2010</v>
      </c>
      <c r="E8" s="130">
        <f>VLOOKUP($E$1,総人口!$A$18:$I$48,G8,FALSE)</f>
        <v>7432</v>
      </c>
      <c r="G8" s="148">
        <v>8</v>
      </c>
    </row>
    <row r="9" spans="1:12" x14ac:dyDescent="0.25">
      <c r="A9" s="70">
        <v>2015</v>
      </c>
      <c r="B9" s="130">
        <f>VLOOKUP($B$1,総人口!$A$18:$I$48,G9,FALSE)</f>
        <v>364154</v>
      </c>
      <c r="C9" s="139"/>
      <c r="D9" s="66">
        <f t="shared" si="0"/>
        <v>2015</v>
      </c>
      <c r="E9" s="130">
        <f>VLOOKUP($E$1,総人口!$A$18:$I$48,G9,FALSE)</f>
        <v>7641</v>
      </c>
      <c r="G9" s="148">
        <v>9</v>
      </c>
    </row>
    <row r="10" spans="1:12" x14ac:dyDescent="0.25">
      <c r="A10" s="70">
        <v>2020</v>
      </c>
      <c r="B10" s="130">
        <f>VLOOKUP($B$1,総人口!$A$18:$J$48,G10,FALSE)</f>
        <v>356729</v>
      </c>
      <c r="D10" s="66">
        <f t="shared" si="0"/>
        <v>2020</v>
      </c>
      <c r="E10" s="130">
        <f>VLOOKUP($E$1,総人口!$A$18:$J$48,G10,FALSE)</f>
        <v>7673</v>
      </c>
      <c r="G10" s="148">
        <v>10</v>
      </c>
    </row>
    <row r="11" spans="1:12" x14ac:dyDescent="0.25">
      <c r="A11" s="70">
        <v>2025</v>
      </c>
      <c r="B11" s="130">
        <f>VLOOKUP('将来推計（総人口）'!$B$1,将来推計人口!$A$4:$G$34,$G11,FALSE)</f>
        <v>346249</v>
      </c>
      <c r="D11" s="66">
        <f t="shared" si="0"/>
        <v>2025</v>
      </c>
      <c r="E11" s="130">
        <f>VLOOKUP($E$1,将来推計人口!$A$4:$G$34,$G11,FALSE)</f>
        <v>7605</v>
      </c>
      <c r="G11" s="148">
        <v>3</v>
      </c>
    </row>
    <row r="12" spans="1:12" x14ac:dyDescent="0.25">
      <c r="A12" s="70">
        <v>2030</v>
      </c>
      <c r="B12" s="130">
        <f>VLOOKUP('将来推計（総人口）'!$B$1,将来推計人口!$A$4:$G$34,$G12,FALSE)</f>
        <v>333854</v>
      </c>
      <c r="D12" s="66">
        <f t="shared" si="0"/>
        <v>2030</v>
      </c>
      <c r="E12" s="130">
        <f>VLOOKUP($E$1,将来推計人口!$A$4:$G$34,$G12,FALSE)</f>
        <v>7515</v>
      </c>
      <c r="G12" s="148">
        <v>4</v>
      </c>
    </row>
    <row r="13" spans="1:12" x14ac:dyDescent="0.25">
      <c r="A13" s="70">
        <v>2035</v>
      </c>
      <c r="B13" s="130">
        <f>VLOOKUP('将来推計（総人口）'!$B$1,将来推計人口!$A$4:$G$34,$G13,FALSE)</f>
        <v>320645</v>
      </c>
      <c r="D13" s="66">
        <f t="shared" si="0"/>
        <v>2035</v>
      </c>
      <c r="E13" s="130">
        <f>VLOOKUP($E$1,将来推計人口!$A$4:$G$34,$G13,FALSE)</f>
        <v>7408</v>
      </c>
      <c r="G13" s="148">
        <v>5</v>
      </c>
    </row>
    <row r="14" spans="1:12" x14ac:dyDescent="0.25">
      <c r="A14" s="70">
        <v>2040</v>
      </c>
      <c r="B14" s="130">
        <f>VLOOKUP('将来推計（総人口）'!$B$1,将来推計人口!$A$4:$G$34,$G14,FALSE)</f>
        <v>307046</v>
      </c>
      <c r="D14" s="66">
        <f t="shared" si="0"/>
        <v>2040</v>
      </c>
      <c r="E14" s="130">
        <f>VLOOKUP($E$1,将来推計人口!$A$4:$G$34,$G14,FALSE)</f>
        <v>7260</v>
      </c>
      <c r="G14" s="148">
        <v>6</v>
      </c>
    </row>
    <row r="15" spans="1:12" x14ac:dyDescent="0.25">
      <c r="A15" s="70">
        <v>2045</v>
      </c>
      <c r="B15" s="130">
        <f>VLOOKUP('将来推計（総人口）'!$B$1,将来推計人口!$A$4:$G$34,$G15,FALSE)</f>
        <v>293466</v>
      </c>
      <c r="D15" s="66">
        <f t="shared" ref="D15" si="1">A15</f>
        <v>2045</v>
      </c>
      <c r="E15" s="130">
        <f>VLOOKUP($E$1,将来推計人口!$A$4:$G$34,$G15,FALSE)</f>
        <v>7091</v>
      </c>
      <c r="G15" s="148">
        <v>7</v>
      </c>
    </row>
    <row r="16" spans="1:12" x14ac:dyDescent="0.25">
      <c r="A16" s="70">
        <v>2050</v>
      </c>
      <c r="B16" s="130">
        <f>VLOOKUP('将来推計（総人口）'!$B$1,将来推計人口!$A$4:$H$34,$G16,FALSE)</f>
        <v>280227</v>
      </c>
      <c r="D16" s="66">
        <f t="shared" si="0"/>
        <v>2050</v>
      </c>
      <c r="E16" s="130">
        <f>VLOOKUP($E$1,将来推計人口!$A$4:$H$34,$G16,FALSE)</f>
        <v>6881</v>
      </c>
      <c r="G16" s="148">
        <v>8</v>
      </c>
    </row>
  </sheetData>
  <phoneticPr fontId="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比べてみようシート</vt:lpstr>
      <vt:lpstr>総人口</vt:lpstr>
      <vt:lpstr>年齢三区分</vt:lpstr>
      <vt:lpstr>年齢三区分データ</vt:lpstr>
      <vt:lpstr>自然増減</vt:lpstr>
      <vt:lpstr>社会増減</vt:lpstr>
      <vt:lpstr>一般世帯</vt:lpstr>
      <vt:lpstr>高齢世帯</vt:lpstr>
      <vt:lpstr>将来推計（総人口）</vt:lpstr>
      <vt:lpstr>将来推計（三区分）</vt:lpstr>
      <vt:lpstr>将来推計人口</vt:lpstr>
      <vt:lpstr>一般世帯!Print_Area</vt:lpstr>
      <vt:lpstr>高齢世帯!Print_Area</vt:lpstr>
      <vt:lpstr>自然増減!Print_Area</vt:lpstr>
      <vt:lpstr>比べてみようシート!Print_Area</vt:lpstr>
      <vt:lpstr>自然増減!Print_Titles</vt:lpstr>
      <vt:lpstr>比べてみようシート!Print_Titles</vt:lpstr>
      <vt:lpstr>市町村名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131415</dc:creator>
  <cp:lastModifiedBy>野田 拓</cp:lastModifiedBy>
  <cp:lastPrinted>2026-07-09T06:50:38Z</cp:lastPrinted>
  <dcterms:created xsi:type="dcterms:W3CDTF">2019-06-18T08:08:35Z</dcterms:created>
  <dcterms:modified xsi:type="dcterms:W3CDTF">2026-07-12T23:44:59Z</dcterms:modified>
</cp:coreProperties>
</file>