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9.63\share\Shares\3教育関係　等全般\02 教育実施要領\令和6年度消防学校教育訓練実施要領\"/>
    </mc:Choice>
  </mc:AlternateContent>
  <bookViews>
    <workbookView xWindow="-15" yWindow="0" windowWidth="8535" windowHeight="8100" tabRatio="891"/>
  </bookViews>
  <sheets>
    <sheet name="学生名簿 (初任教育用)" sheetId="45" r:id="rId1"/>
    <sheet name="ポン操番員表" sheetId="20" state="hidden" r:id="rId2"/>
    <sheet name="ポン操結果" sheetId="23" state="hidden" r:id="rId3"/>
    <sheet name="救急用名簿" sheetId="21" state="hidden" r:id="rId4"/>
    <sheet name="救急用名簿 (2)" sheetId="25" state="hidden" r:id="rId5"/>
    <sheet name="防災ヘリ関係" sheetId="44" state="hidden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AJ11" i="45" l="1"/>
  <c r="AG11" i="45"/>
  <c r="AF11" i="45"/>
  <c r="AE11" i="45"/>
  <c r="AD11" i="45"/>
  <c r="AC11" i="45"/>
  <c r="AB11" i="45"/>
  <c r="AA11" i="45"/>
  <c r="Z11" i="45"/>
  <c r="Y62" i="44"/>
  <c r="X62" i="44"/>
  <c r="W62" i="44"/>
  <c r="V62" i="44"/>
  <c r="U62" i="44"/>
  <c r="T62" i="44"/>
  <c r="S62" i="44"/>
  <c r="R62" i="44"/>
  <c r="Q62" i="44"/>
  <c r="G62" i="25"/>
  <c r="F62" i="25"/>
  <c r="E62" i="25"/>
  <c r="D62" i="25"/>
  <c r="C62" i="25"/>
  <c r="B62" i="25"/>
  <c r="G61" i="25"/>
  <c r="F61" i="25"/>
  <c r="E61" i="25"/>
  <c r="D61" i="25"/>
  <c r="C61" i="25"/>
  <c r="B61" i="25"/>
  <c r="G60" i="25"/>
  <c r="F60" i="25"/>
  <c r="E60" i="25"/>
  <c r="D60" i="25"/>
  <c r="C60" i="25"/>
  <c r="B60" i="25"/>
  <c r="G59" i="25"/>
  <c r="F59" i="25"/>
  <c r="E59" i="25"/>
  <c r="D59" i="25"/>
  <c r="C59" i="25"/>
  <c r="B59" i="25"/>
  <c r="G58" i="25"/>
  <c r="F58" i="25"/>
  <c r="E58" i="25"/>
  <c r="D58" i="25"/>
  <c r="C58" i="25"/>
  <c r="B58" i="25"/>
  <c r="G57" i="25"/>
  <c r="F57" i="25"/>
  <c r="E57" i="25"/>
  <c r="D57" i="25"/>
  <c r="C57" i="25"/>
  <c r="B57" i="25"/>
  <c r="G56" i="25"/>
  <c r="F56" i="25"/>
  <c r="E56" i="25"/>
  <c r="D56" i="25"/>
  <c r="C56" i="25"/>
  <c r="B56" i="25"/>
  <c r="G55" i="25"/>
  <c r="F55" i="25"/>
  <c r="E55" i="25"/>
  <c r="D55" i="25"/>
  <c r="C55" i="25"/>
  <c r="B55" i="25"/>
  <c r="E54" i="25"/>
  <c r="D54" i="25"/>
  <c r="C54" i="25"/>
  <c r="B54" i="25"/>
  <c r="E53" i="25"/>
  <c r="D53" i="25"/>
  <c r="C53" i="25"/>
  <c r="B53" i="25"/>
  <c r="E52" i="25"/>
  <c r="D52" i="25"/>
  <c r="C52" i="25"/>
  <c r="B52" i="25"/>
  <c r="E51" i="25"/>
  <c r="D51" i="25"/>
  <c r="C51" i="25"/>
  <c r="B51" i="25"/>
  <c r="E50" i="25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45" i="25"/>
  <c r="D45" i="25"/>
  <c r="C45" i="25"/>
  <c r="B45" i="25"/>
  <c r="E44" i="25"/>
  <c r="D44" i="25"/>
  <c r="C44" i="25"/>
  <c r="B44" i="25"/>
  <c r="E43" i="25"/>
  <c r="D43" i="25"/>
  <c r="C43" i="25"/>
  <c r="B43" i="25"/>
  <c r="E42" i="25"/>
  <c r="D42" i="25"/>
  <c r="C42" i="25"/>
  <c r="B42" i="25"/>
  <c r="E41" i="25"/>
  <c r="D41" i="25"/>
  <c r="C41" i="25"/>
  <c r="B41" i="25"/>
  <c r="E40" i="25"/>
  <c r="D40" i="25"/>
  <c r="C40" i="25"/>
  <c r="B40" i="25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E9" i="25"/>
  <c r="D9" i="25"/>
  <c r="C9" i="25"/>
  <c r="B9" i="25"/>
  <c r="E8" i="25"/>
  <c r="D8" i="25"/>
  <c r="C8" i="25"/>
  <c r="B8" i="25"/>
  <c r="E7" i="25"/>
  <c r="D7" i="25"/>
  <c r="C7" i="25"/>
  <c r="B7" i="25"/>
  <c r="E6" i="25"/>
  <c r="D6" i="25"/>
  <c r="C6" i="25"/>
  <c r="B6" i="25"/>
  <c r="E5" i="25"/>
  <c r="D5" i="25"/>
  <c r="C5" i="25"/>
  <c r="B5" i="25"/>
  <c r="E4" i="25"/>
  <c r="D4" i="25"/>
  <c r="C4" i="25"/>
  <c r="B4" i="25"/>
  <c r="E3" i="25"/>
  <c r="D3" i="25"/>
  <c r="C3" i="25"/>
  <c r="B3" i="25"/>
  <c r="A1" i="25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C2" i="23"/>
  <c r="G62" i="21"/>
  <c r="F62" i="21"/>
  <c r="E62" i="21"/>
  <c r="D62" i="21"/>
  <c r="C62" i="21"/>
  <c r="B62" i="21"/>
  <c r="G61" i="21"/>
  <c r="F61" i="21"/>
  <c r="E61" i="21"/>
  <c r="D61" i="21"/>
  <c r="C61" i="21"/>
  <c r="B61" i="21"/>
  <c r="G60" i="21"/>
  <c r="F60" i="21"/>
  <c r="E60" i="21"/>
  <c r="D60" i="21"/>
  <c r="C60" i="21"/>
  <c r="B60" i="21"/>
  <c r="G59" i="21"/>
  <c r="F59" i="21"/>
  <c r="E59" i="21"/>
  <c r="D59" i="21"/>
  <c r="C59" i="21"/>
  <c r="B59" i="21"/>
  <c r="G58" i="21"/>
  <c r="F58" i="21"/>
  <c r="E58" i="21"/>
  <c r="D58" i="21"/>
  <c r="C58" i="21"/>
  <c r="B58" i="21"/>
  <c r="G57" i="21"/>
  <c r="F57" i="21"/>
  <c r="E57" i="21"/>
  <c r="D57" i="21"/>
  <c r="C57" i="21"/>
  <c r="B57" i="21"/>
  <c r="G56" i="21"/>
  <c r="F56" i="21"/>
  <c r="E56" i="21"/>
  <c r="D56" i="21"/>
  <c r="C56" i="21"/>
  <c r="B56" i="21"/>
  <c r="G55" i="21"/>
  <c r="F55" i="21"/>
  <c r="E55" i="21"/>
  <c r="D55" i="21"/>
  <c r="C55" i="21"/>
  <c r="B55" i="21"/>
  <c r="E54" i="21"/>
  <c r="D54" i="21"/>
  <c r="C54" i="21"/>
  <c r="B54" i="21"/>
  <c r="E53" i="21"/>
  <c r="D53" i="21"/>
  <c r="C53" i="21"/>
  <c r="B53" i="21"/>
  <c r="E52" i="21"/>
  <c r="D52" i="21"/>
  <c r="C52" i="21"/>
  <c r="B52" i="21"/>
  <c r="E51" i="21"/>
  <c r="D51" i="21"/>
  <c r="C51" i="21"/>
  <c r="B51" i="21"/>
  <c r="E50" i="21"/>
  <c r="D50" i="21"/>
  <c r="C50" i="21"/>
  <c r="B50" i="21"/>
  <c r="E49" i="21"/>
  <c r="D49" i="21"/>
  <c r="C49" i="21"/>
  <c r="B49" i="21"/>
  <c r="E48" i="21"/>
  <c r="D48" i="21"/>
  <c r="C48" i="21"/>
  <c r="B48" i="21"/>
  <c r="E47" i="21"/>
  <c r="D47" i="21"/>
  <c r="C47" i="21"/>
  <c r="B47" i="21"/>
  <c r="E46" i="21"/>
  <c r="D46" i="21"/>
  <c r="C46" i="21"/>
  <c r="B46" i="21"/>
  <c r="E45" i="21"/>
  <c r="D45" i="21"/>
  <c r="C45" i="21"/>
  <c r="B45" i="21"/>
  <c r="E44" i="21"/>
  <c r="D44" i="21"/>
  <c r="C44" i="21"/>
  <c r="B44" i="21"/>
  <c r="E43" i="21"/>
  <c r="D43" i="21"/>
  <c r="C43" i="21"/>
  <c r="B43" i="21"/>
  <c r="E42" i="21"/>
  <c r="D42" i="21"/>
  <c r="C42" i="21"/>
  <c r="B42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E4" i="21"/>
  <c r="D4" i="21"/>
  <c r="C4" i="21"/>
  <c r="B4" i="21"/>
  <c r="E3" i="21"/>
  <c r="D3" i="21"/>
  <c r="C3" i="21"/>
  <c r="B3" i="21"/>
  <c r="A1" i="21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C1" i="20"/>
</calcChain>
</file>

<file path=xl/sharedStrings.xml><?xml version="1.0" encoding="utf-8"?>
<sst xmlns="http://schemas.openxmlformats.org/spreadsheetml/2006/main" count="1184" uniqueCount="589">
  <si>
    <t>番号</t>
    <rPh sb="0" eb="2">
      <t>バンゴウ</t>
    </rPh>
    <phoneticPr fontId="2"/>
  </si>
  <si>
    <t>学籍番号</t>
    <rPh sb="0" eb="2">
      <t>ガクセキ</t>
    </rPh>
    <rPh sb="2" eb="4">
      <t>バンゴウ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</si>
  <si>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</si>
  <si>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</si>
  <si>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フリガナ</t>
    <phoneticPr fontId="2"/>
  </si>
  <si>
    <t>拝命年月</t>
    <rPh sb="0" eb="2">
      <t>ハイメイ</t>
    </rPh>
    <rPh sb="2" eb="4">
      <t>ネンゲツ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</si>
  <si>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</si>
  <si>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</si>
  <si>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</si>
  <si>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</si>
  <si>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靴</t>
    <rPh sb="0" eb="1">
      <t>クツ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</si>
  <si>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</si>
  <si>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</si>
  <si>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</si>
  <si>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</si>
  <si>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大卒</t>
    <rPh sb="0" eb="2">
      <t>ダイソツ</t>
    </rPh>
    <phoneticPr fontId="2"/>
  </si>
  <si>
    <t>高専卒</t>
    <rPh sb="0" eb="3">
      <t>コウセンソツ</t>
    </rPh>
    <phoneticPr fontId="2"/>
  </si>
  <si>
    <t>単卒</t>
    <rPh sb="0" eb="1">
      <t>タン</t>
    </rPh>
    <rPh sb="1" eb="2">
      <t>ソツ</t>
    </rPh>
    <phoneticPr fontId="2"/>
  </si>
  <si>
    <t>専卒</t>
    <rPh sb="0" eb="1">
      <t>セン</t>
    </rPh>
    <rPh sb="1" eb="2">
      <t>ソツ</t>
    </rPh>
    <phoneticPr fontId="2"/>
  </si>
  <si>
    <t>高卒</t>
    <rPh sb="0" eb="2">
      <t>コウソツ</t>
    </rPh>
    <phoneticPr fontId="2"/>
  </si>
  <si>
    <t>救命</t>
    <rPh sb="0" eb="2">
      <t>キュウメイ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</si>
  <si>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</si>
  <si>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</si>
  <si>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普通</t>
    <rPh sb="0" eb="2">
      <t>フツウ</t>
    </rPh>
    <phoneticPr fontId="2"/>
  </si>
  <si>
    <t>最終学歴</t>
    <rPh sb="0" eb="2">
      <t>サイシュウ</t>
    </rPh>
    <rPh sb="2" eb="4">
      <t>ガクレキ</t>
    </rPh>
    <phoneticPr fontId="2"/>
  </si>
  <si>
    <t>卒業証書番号</t>
    <rPh sb="0" eb="2">
      <t>ソツギョウ</t>
    </rPh>
    <rPh sb="2" eb="4">
      <t>ショウショ</t>
    </rPh>
    <rPh sb="4" eb="6">
      <t>バンゴウ</t>
    </rPh>
    <phoneticPr fontId="2"/>
  </si>
  <si>
    <t>和歌山市消防局</t>
    <rPh sb="0" eb="4">
      <t>ワカヤマシ</t>
    </rPh>
    <rPh sb="4" eb="6">
      <t>ショウボウ</t>
    </rPh>
    <rPh sb="6" eb="7">
      <t>キョク</t>
    </rPh>
    <phoneticPr fontId="2"/>
  </si>
  <si>
    <t>海南市消防本部</t>
    <rPh sb="0" eb="2">
      <t>カイナン</t>
    </rPh>
    <rPh sb="2" eb="3">
      <t>シ</t>
    </rPh>
    <rPh sb="3" eb="5">
      <t>ショウボウ</t>
    </rPh>
    <rPh sb="5" eb="7">
      <t>ホンブ</t>
    </rPh>
    <phoneticPr fontId="2"/>
  </si>
  <si>
    <t>橋本市消防本部</t>
    <rPh sb="0" eb="3">
      <t>ハシモトシ</t>
    </rPh>
    <rPh sb="3" eb="5">
      <t>ショウボウ</t>
    </rPh>
    <rPh sb="5" eb="7">
      <t>ホンブ</t>
    </rPh>
    <phoneticPr fontId="2"/>
  </si>
  <si>
    <t>有田市消防本部</t>
    <rPh sb="0" eb="3">
      <t>アリダシ</t>
    </rPh>
    <rPh sb="3" eb="5">
      <t>ショウボウ</t>
    </rPh>
    <rPh sb="5" eb="7">
      <t>ホンブ</t>
    </rPh>
    <phoneticPr fontId="2"/>
  </si>
  <si>
    <t>御坊市消防本部</t>
    <rPh sb="0" eb="2">
      <t>ゴボウ</t>
    </rPh>
    <rPh sb="2" eb="3">
      <t>シ</t>
    </rPh>
    <rPh sb="3" eb="5">
      <t>ショウボウ</t>
    </rPh>
    <rPh sb="5" eb="7">
      <t>ホンブ</t>
    </rPh>
    <phoneticPr fontId="2"/>
  </si>
  <si>
    <t>新宮市消防本部</t>
    <rPh sb="0" eb="3">
      <t>シングウシ</t>
    </rPh>
    <rPh sb="3" eb="5">
      <t>ショウボウ</t>
    </rPh>
    <rPh sb="5" eb="7">
      <t>ホンブ</t>
    </rPh>
    <phoneticPr fontId="2"/>
  </si>
  <si>
    <t>紀美野町消防本部</t>
    <rPh sb="0" eb="1">
      <t>キ</t>
    </rPh>
    <rPh sb="1" eb="2">
      <t>ミ</t>
    </rPh>
    <rPh sb="2" eb="3">
      <t>ノ</t>
    </rPh>
    <rPh sb="3" eb="4">
      <t>チョウ</t>
    </rPh>
    <rPh sb="4" eb="6">
      <t>ショウボウ</t>
    </rPh>
    <rPh sb="6" eb="8">
      <t>ホンブ</t>
    </rPh>
    <phoneticPr fontId="2"/>
  </si>
  <si>
    <t>伊都消防組合消防本部</t>
    <rPh sb="0" eb="2">
      <t>イト</t>
    </rPh>
    <rPh sb="2" eb="4">
      <t>ショウボウ</t>
    </rPh>
    <rPh sb="4" eb="6">
      <t>クミアイ</t>
    </rPh>
    <rPh sb="6" eb="8">
      <t>ショウボウ</t>
    </rPh>
    <rPh sb="8" eb="10">
      <t>ホンブ</t>
    </rPh>
    <phoneticPr fontId="2"/>
  </si>
  <si>
    <t>湯浅広川消防組合消防本部</t>
    <rPh sb="0" eb="2">
      <t>ユアサ</t>
    </rPh>
    <rPh sb="2" eb="4">
      <t>ヒロカワ</t>
    </rPh>
    <rPh sb="4" eb="6">
      <t>ショウボウ</t>
    </rPh>
    <rPh sb="6" eb="8">
      <t>クミアイ</t>
    </rPh>
    <rPh sb="8" eb="10">
      <t>ショウボウ</t>
    </rPh>
    <rPh sb="10" eb="12">
      <t>ホンブ</t>
    </rPh>
    <phoneticPr fontId="2"/>
  </si>
  <si>
    <t>高野町消防本部</t>
    <rPh sb="0" eb="3">
      <t>コウヤチョウ</t>
    </rPh>
    <rPh sb="3" eb="5">
      <t>ショウボウ</t>
    </rPh>
    <rPh sb="5" eb="7">
      <t>ホンブ</t>
    </rPh>
    <phoneticPr fontId="2"/>
  </si>
  <si>
    <t>有田川町消防本部</t>
    <rPh sb="0" eb="2">
      <t>アリダ</t>
    </rPh>
    <rPh sb="2" eb="3">
      <t>ガワ</t>
    </rPh>
    <rPh sb="3" eb="4">
      <t>チョウ</t>
    </rPh>
    <rPh sb="4" eb="6">
      <t>ショウボウ</t>
    </rPh>
    <rPh sb="6" eb="8">
      <t>ホンブ</t>
    </rPh>
    <phoneticPr fontId="2"/>
  </si>
  <si>
    <t>日高広域消防事務組合消防本部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rPh sb="10" eb="12">
      <t>ショウボウ</t>
    </rPh>
    <rPh sb="12" eb="14">
      <t>ホンブ</t>
    </rPh>
    <phoneticPr fontId="2"/>
  </si>
  <si>
    <t>白浜町消防本部</t>
    <rPh sb="0" eb="3">
      <t>シラハマチョウ</t>
    </rPh>
    <rPh sb="3" eb="5">
      <t>ショウボウ</t>
    </rPh>
    <rPh sb="5" eb="7">
      <t>ホンブ</t>
    </rPh>
    <phoneticPr fontId="2"/>
  </si>
  <si>
    <t>那智勝浦町消防本部</t>
    <rPh sb="0" eb="5">
      <t>ナチカツウラチョウ</t>
    </rPh>
    <rPh sb="5" eb="7">
      <t>ショウボウ</t>
    </rPh>
    <rPh sb="7" eb="9">
      <t>ホンブ</t>
    </rPh>
    <phoneticPr fontId="2"/>
  </si>
  <si>
    <t>串本町消防本部</t>
    <rPh sb="0" eb="3">
      <t>クシモトチョウ</t>
    </rPh>
    <rPh sb="3" eb="5">
      <t>ショウボウ</t>
    </rPh>
    <rPh sb="5" eb="7">
      <t>ホンブ</t>
    </rPh>
    <phoneticPr fontId="2"/>
  </si>
  <si>
    <t>那賀消防組合消防本部</t>
    <rPh sb="0" eb="2">
      <t>ナガ</t>
    </rPh>
    <rPh sb="2" eb="4">
      <t>ショウボウ</t>
    </rPh>
    <rPh sb="4" eb="6">
      <t>クミアイ</t>
    </rPh>
    <rPh sb="6" eb="8">
      <t>ショウボウ</t>
    </rPh>
    <rPh sb="8" eb="10">
      <t>ホンブ</t>
    </rPh>
    <phoneticPr fontId="2"/>
  </si>
  <si>
    <t>○</t>
    <phoneticPr fontId="2"/>
  </si>
  <si>
    <t>備考（取得資格等）</t>
    <rPh sb="0" eb="2">
      <t>ビコウ</t>
    </rPh>
    <rPh sb="3" eb="5">
      <t>シュトク</t>
    </rPh>
    <rPh sb="5" eb="8">
      <t>シカクトウ</t>
    </rPh>
    <phoneticPr fontId="2"/>
  </si>
  <si>
    <t>田辺市消防本部</t>
    <rPh sb="0" eb="3">
      <t>タナベシ</t>
    </rPh>
    <rPh sb="3" eb="5">
      <t>ショウボウ</t>
    </rPh>
    <rPh sb="5" eb="6">
      <t>ホン</t>
    </rPh>
    <rPh sb="6" eb="7">
      <t>ブ</t>
    </rPh>
    <phoneticPr fontId="2"/>
  </si>
  <si>
    <t>小隊</t>
  </si>
  <si>
    <t>番号</t>
  </si>
  <si>
    <t>所　　属</t>
  </si>
  <si>
    <t>氏　　名</t>
  </si>
  <si>
    <t>階級</t>
  </si>
  <si>
    <t>フリガナ</t>
  </si>
  <si>
    <t>所属</t>
  </si>
  <si>
    <t>氏名</t>
  </si>
  <si>
    <t>１６消防本部　５２名</t>
    <phoneticPr fontId="2"/>
  </si>
  <si>
    <t>有田市消防本部</t>
  </si>
  <si>
    <t>吉田　順</t>
  </si>
  <si>
    <t>新宮市消防本部</t>
  </si>
  <si>
    <t>吉村　正樹</t>
  </si>
  <si>
    <t>日高広域消防事務組合消防本部</t>
  </si>
  <si>
    <t>畑中　秀友</t>
  </si>
  <si>
    <t>那賀消防組合消防本部</t>
  </si>
  <si>
    <t>後藤　慎也</t>
  </si>
  <si>
    <t>和歌山市消防局</t>
  </si>
  <si>
    <t>坂本　裕基</t>
  </si>
  <si>
    <t>串本町消防本部</t>
  </si>
  <si>
    <t>橋野　卓</t>
  </si>
  <si>
    <t>橋本市消防本部</t>
  </si>
  <si>
    <t>入谷　圭祐</t>
  </si>
  <si>
    <t>大前　右京</t>
  </si>
  <si>
    <t>原　向平</t>
  </si>
  <si>
    <t>白浜町消防本部</t>
  </si>
  <si>
    <t>髙沖　聖</t>
  </si>
  <si>
    <t>伊都消防組合消防本部</t>
  </si>
  <si>
    <t>松尾　隆矢</t>
  </si>
  <si>
    <t>芝﨑　太郎</t>
  </si>
  <si>
    <t>村田　瑞起</t>
  </si>
  <si>
    <t>高野町消防本部</t>
  </si>
  <si>
    <t>小西　巧</t>
  </si>
  <si>
    <t>川端　凌</t>
  </si>
  <si>
    <t>下前　宙輝</t>
  </si>
  <si>
    <t>田代　和之</t>
  </si>
  <si>
    <t>畦地　勇貴</t>
  </si>
  <si>
    <t>高垣　佑哉</t>
  </si>
  <si>
    <t>中野　由規</t>
  </si>
  <si>
    <t>海南市消防本部</t>
  </si>
  <si>
    <t>川嶋　元</t>
  </si>
  <si>
    <t>吉川　慎太郎</t>
  </si>
  <si>
    <t>丸田　龍</t>
  </si>
  <si>
    <t>有田川町消防本部</t>
  </si>
  <si>
    <t>大前　慶輔</t>
  </si>
  <si>
    <t>那智勝浦町消防本部</t>
  </si>
  <si>
    <t>淺井　真</t>
  </si>
  <si>
    <t>鈴木　健斗</t>
  </si>
  <si>
    <t>小型ポンプ操法</t>
    <rPh sb="0" eb="2">
      <t>コガタ</t>
    </rPh>
    <rPh sb="5" eb="7">
      <t>ソウホウ</t>
    </rPh>
    <phoneticPr fontId="2"/>
  </si>
  <si>
    <t>ポンプ車操法</t>
    <rPh sb="3" eb="4">
      <t>クルマ</t>
    </rPh>
    <rPh sb="4" eb="6">
      <t>ソウホウ</t>
    </rPh>
    <phoneticPr fontId="2"/>
  </si>
  <si>
    <t>指揮者</t>
    <rPh sb="0" eb="3">
      <t>シキシャ</t>
    </rPh>
    <phoneticPr fontId="2"/>
  </si>
  <si>
    <t>１番員</t>
    <rPh sb="1" eb="2">
      <t>バン</t>
    </rPh>
    <rPh sb="2" eb="3">
      <t>イン</t>
    </rPh>
    <phoneticPr fontId="2"/>
  </si>
  <si>
    <t>２番員</t>
    <rPh sb="1" eb="2">
      <t>バン</t>
    </rPh>
    <rPh sb="2" eb="3">
      <t>イン</t>
    </rPh>
    <phoneticPr fontId="2"/>
  </si>
  <si>
    <t>３番員</t>
    <rPh sb="1" eb="2">
      <t>バン</t>
    </rPh>
    <rPh sb="2" eb="3">
      <t>イン</t>
    </rPh>
    <phoneticPr fontId="2"/>
  </si>
  <si>
    <t>ポンプ操法メンバー表</t>
    <phoneticPr fontId="2"/>
  </si>
  <si>
    <t>小型ポンプ</t>
    <rPh sb="0" eb="2">
      <t>コガタ</t>
    </rPh>
    <phoneticPr fontId="2"/>
  </si>
  <si>
    <t>ポンプ車</t>
    <rPh sb="3" eb="4">
      <t>クルマ</t>
    </rPh>
    <phoneticPr fontId="2"/>
  </si>
  <si>
    <t>４番員</t>
    <rPh sb="1" eb="2">
      <t>バン</t>
    </rPh>
    <rPh sb="2" eb="3">
      <t>イン</t>
    </rPh>
    <phoneticPr fontId="2"/>
  </si>
  <si>
    <t>グループ</t>
    <phoneticPr fontId="2"/>
  </si>
  <si>
    <t>１班</t>
    <rPh sb="1" eb="2">
      <t>ハン</t>
    </rPh>
    <phoneticPr fontId="2"/>
  </si>
  <si>
    <t>２班</t>
    <rPh sb="1" eb="2">
      <t>ハン</t>
    </rPh>
    <phoneticPr fontId="2"/>
  </si>
  <si>
    <t>３班</t>
    <rPh sb="1" eb="2">
      <t>ハン</t>
    </rPh>
    <phoneticPr fontId="2"/>
  </si>
  <si>
    <t>４班</t>
    <rPh sb="1" eb="2">
      <t>ハン</t>
    </rPh>
    <phoneticPr fontId="2"/>
  </si>
  <si>
    <t>　学生名簿</t>
    <phoneticPr fontId="2"/>
  </si>
  <si>
    <t>１２位
第１線　４９”６２
撤収　１５０”３６
減点　５３点</t>
    <rPh sb="2" eb="3">
      <t>イ</t>
    </rPh>
    <rPh sb="4" eb="5">
      <t>ダイ</t>
    </rPh>
    <rPh sb="6" eb="7">
      <t>セン</t>
    </rPh>
    <rPh sb="14" eb="16">
      <t>テッシュウ</t>
    </rPh>
    <rPh sb="24" eb="26">
      <t>ゲンテン</t>
    </rPh>
    <rPh sb="29" eb="30">
      <t>テン</t>
    </rPh>
    <phoneticPr fontId="2"/>
  </si>
  <si>
    <t>９位
第１線　６５”６１
第２線　７７”９０
撤収　１８６”２４
減点　９０．７５点</t>
    <rPh sb="1" eb="2">
      <t>イ</t>
    </rPh>
    <rPh sb="3" eb="4">
      <t>ダイ</t>
    </rPh>
    <rPh sb="5" eb="6">
      <t>セン</t>
    </rPh>
    <rPh sb="13" eb="14">
      <t>ダイ</t>
    </rPh>
    <rPh sb="15" eb="16">
      <t>セン</t>
    </rPh>
    <rPh sb="23" eb="25">
      <t>テッシュウ</t>
    </rPh>
    <rPh sb="33" eb="35">
      <t>ゲンテン</t>
    </rPh>
    <rPh sb="41" eb="42">
      <t>テン</t>
    </rPh>
    <phoneticPr fontId="2"/>
  </si>
  <si>
    <t>６位
第１線　６４”６６
第２線　６８”１８
撤収　１８５”２０
減点　８３点</t>
    <rPh sb="1" eb="2">
      <t>イ</t>
    </rPh>
    <rPh sb="3" eb="4">
      <t>ダイ</t>
    </rPh>
    <rPh sb="5" eb="6">
      <t>セン</t>
    </rPh>
    <rPh sb="13" eb="14">
      <t>ダイ</t>
    </rPh>
    <rPh sb="15" eb="16">
      <t>セン</t>
    </rPh>
    <rPh sb="23" eb="25">
      <t>テッシュウ</t>
    </rPh>
    <rPh sb="33" eb="35">
      <t>ゲンテン</t>
    </rPh>
    <rPh sb="38" eb="39">
      <t>テン</t>
    </rPh>
    <phoneticPr fontId="2"/>
  </si>
  <si>
    <t>３位
第１線　５９”８８
第２線　７７”１８
撤収　１７５”５９
減点　５２．７５点
※指揮者：田堀学生</t>
    <rPh sb="44" eb="47">
      <t>シキシャ</t>
    </rPh>
    <rPh sb="48" eb="49">
      <t>タ</t>
    </rPh>
    <rPh sb="49" eb="50">
      <t>ホリ</t>
    </rPh>
    <rPh sb="50" eb="52">
      <t>ガクセイ</t>
    </rPh>
    <phoneticPr fontId="2"/>
  </si>
  <si>
    <t>２位
第１線　５８”２７
第２線　６５”８１
撤収　１７９”３１
減点　４７．２５点</t>
    <phoneticPr fontId="2"/>
  </si>
  <si>
    <t>７位
第１線　７０”４８
第２線　７２”３５
撤収　１８５”４５
減点　８８．５点</t>
    <phoneticPr fontId="2"/>
  </si>
  <si>
    <t>４位
第１線　５８”２３
第２線　１６５”１１
撤収　１８９”７９
減点　６３．２５点</t>
    <phoneticPr fontId="2"/>
  </si>
  <si>
    <t>８位
第１線　６１”２８
第２線　７７”６２
撤収　２０４”２７
減点　９０．２５点
※指揮者：芝崎学生(田辺)</t>
    <rPh sb="48" eb="50">
      <t>シバサキ</t>
    </rPh>
    <rPh sb="50" eb="52">
      <t>ガクセイ</t>
    </rPh>
    <rPh sb="53" eb="55">
      <t>タナベ</t>
    </rPh>
    <phoneticPr fontId="2"/>
  </si>
  <si>
    <t>１１位
第１線　６４”１３
第２線　７２”０２
撤収　２０５”４４
減点　１０２．５点</t>
    <phoneticPr fontId="2"/>
  </si>
  <si>
    <t>５位
第１線　６８”３９
第２線　６７”３１
撤収　１８５”５７
減点　７７．５点</t>
    <phoneticPr fontId="2"/>
  </si>
  <si>
    <t>１０位
第１線　６３”０２
第２線　７３”０９
撤収　１９５”７７
減点　９６．５点
※指揮者：中野学生</t>
    <rPh sb="48" eb="50">
      <t>ナカノ</t>
    </rPh>
    <phoneticPr fontId="2"/>
  </si>
  <si>
    <t>ポンプ操法　実技総合順位（※個人成績とは別）</t>
    <rPh sb="3" eb="5">
      <t>ソウホウ</t>
    </rPh>
    <rPh sb="6" eb="8">
      <t>ジツギ</t>
    </rPh>
    <rPh sb="8" eb="10">
      <t>ソウゴウ</t>
    </rPh>
    <rPh sb="10" eb="12">
      <t>ジュンイ</t>
    </rPh>
    <rPh sb="14" eb="16">
      <t>コジン</t>
    </rPh>
    <rPh sb="16" eb="18">
      <t>セイセキ</t>
    </rPh>
    <rPh sb="20" eb="21">
      <t>ベツ</t>
    </rPh>
    <phoneticPr fontId="2"/>
  </si>
  <si>
    <t>第１線</t>
    <rPh sb="0" eb="1">
      <t>ダイ</t>
    </rPh>
    <rPh sb="2" eb="3">
      <t>セン</t>
    </rPh>
    <phoneticPr fontId="2"/>
  </si>
  <si>
    <t>撤収</t>
    <rPh sb="0" eb="2">
      <t>テッシュウ</t>
    </rPh>
    <phoneticPr fontId="2"/>
  </si>
  <si>
    <t>第２線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</si>
  <si>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</si>
  <si>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４５秒</t>
    <rPh sb="2" eb="3">
      <t>ビョウ</t>
    </rPh>
    <phoneticPr fontId="2"/>
  </si>
  <si>
    <t>５５秒</t>
    <rPh sb="2" eb="3">
      <t>ビョウ</t>
    </rPh>
    <phoneticPr fontId="2"/>
  </si>
  <si>
    <t>１５０秒</t>
    <rPh sb="3" eb="4">
      <t>ビョウ</t>
    </rPh>
    <phoneticPr fontId="2"/>
  </si>
  <si>
    <t>６５秒</t>
    <rPh sb="2" eb="3">
      <t>ビョウ</t>
    </rPh>
    <phoneticPr fontId="2"/>
  </si>
  <si>
    <t>１６０秒</t>
    <rPh sb="3" eb="4">
      <t>ビョウ</t>
    </rPh>
    <phoneticPr fontId="2"/>
  </si>
  <si>
    <r>
      <t xml:space="preserve">１０位
</t>
    </r>
    <r>
      <rPr>
        <u/>
        <sz val="11"/>
        <rFont val="ＭＳ Ｐゴシック"/>
        <family val="3"/>
        <charset val="128"/>
      </rPr>
      <t>第１線　４４”５５</t>
    </r>
    <r>
      <rPr>
        <sz val="11"/>
        <rFont val="ＭＳ Ｐゴシック"/>
        <family val="3"/>
        <charset val="128"/>
      </rPr>
      <t xml:space="preserve">
撤収　１３２”９６
減点　４５．２５点</t>
    </r>
    <rPh sb="2" eb="3">
      <t>イ</t>
    </rPh>
    <rPh sb="4" eb="5">
      <t>ダイ</t>
    </rPh>
    <rPh sb="6" eb="7">
      <t>セン</t>
    </rPh>
    <rPh sb="14" eb="16">
      <t>テッシュウ</t>
    </rPh>
    <rPh sb="24" eb="26">
      <t>ゲンテン</t>
    </rPh>
    <rPh sb="32" eb="33">
      <t>テン</t>
    </rPh>
    <phoneticPr fontId="2"/>
  </si>
  <si>
    <r>
      <t xml:space="preserve">１位
第１線　４７”７３
</t>
    </r>
    <r>
      <rPr>
        <b/>
        <u/>
        <sz val="11"/>
        <color indexed="10"/>
        <rFont val="ＭＳ Ｐゴシック"/>
        <family val="3"/>
        <charset val="128"/>
      </rPr>
      <t>撤収　１３４”９７</t>
    </r>
    <r>
      <rPr>
        <b/>
        <sz val="11"/>
        <color indexed="10"/>
        <rFont val="ＭＳ Ｐゴシック"/>
        <family val="3"/>
        <charset val="128"/>
      </rPr>
      <t xml:space="preserve">
減点　２１点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28" eb="29">
      <t>テン</t>
    </rPh>
    <phoneticPr fontId="2"/>
  </si>
  <si>
    <r>
      <t xml:space="preserve">９位
第１線　４５”５２
</t>
    </r>
    <r>
      <rPr>
        <u/>
        <sz val="11"/>
        <rFont val="ＭＳ Ｐゴシック"/>
        <family val="3"/>
        <charset val="128"/>
      </rPr>
      <t>撤収　１４１”３６</t>
    </r>
    <r>
      <rPr>
        <sz val="11"/>
        <rFont val="ＭＳ Ｐゴシック"/>
        <family val="3"/>
        <charset val="128"/>
      </rPr>
      <t xml:space="preserve">
減点　４１．７５点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31" eb="32">
      <t>テン</t>
    </rPh>
    <phoneticPr fontId="2"/>
  </si>
  <si>
    <r>
      <t xml:space="preserve">４位
第１線　４６”５２
</t>
    </r>
    <r>
      <rPr>
        <u/>
        <sz val="11"/>
        <rFont val="ＭＳ Ｐゴシック"/>
        <family val="3"/>
        <charset val="128"/>
      </rPr>
      <t>撤収　１３０”６５</t>
    </r>
    <r>
      <rPr>
        <sz val="11"/>
        <rFont val="ＭＳ Ｐゴシック"/>
        <family val="3"/>
        <charset val="128"/>
      </rPr>
      <t xml:space="preserve">
減点　２８．７５点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31" eb="32">
      <t>テン</t>
    </rPh>
    <phoneticPr fontId="2"/>
  </si>
  <si>
    <r>
      <t xml:space="preserve">１３位
第１線　４８”１６
</t>
    </r>
    <r>
      <rPr>
        <u/>
        <sz val="11"/>
        <rFont val="ＭＳ Ｐゴシック"/>
        <family val="3"/>
        <charset val="128"/>
      </rPr>
      <t>撤収　１４４”９６</t>
    </r>
    <r>
      <rPr>
        <sz val="11"/>
        <rFont val="ＭＳ Ｐゴシック"/>
        <family val="3"/>
        <charset val="128"/>
      </rPr>
      <t xml:space="preserve">
減点　５３．２５点</t>
    </r>
    <rPh sb="2" eb="3">
      <t>イ</t>
    </rPh>
    <rPh sb="4" eb="5">
      <t>ダイ</t>
    </rPh>
    <rPh sb="6" eb="7">
      <t>セン</t>
    </rPh>
    <rPh sb="14" eb="16">
      <t>テッシュウ</t>
    </rPh>
    <rPh sb="24" eb="26">
      <t>ゲンテン</t>
    </rPh>
    <rPh sb="32" eb="33">
      <t>テン</t>
    </rPh>
    <phoneticPr fontId="2"/>
  </si>
  <si>
    <r>
      <t xml:space="preserve">７位
第１線　４９”８０
</t>
    </r>
    <r>
      <rPr>
        <u/>
        <sz val="11"/>
        <rFont val="ＭＳ Ｐゴシック"/>
        <family val="3"/>
        <charset val="128"/>
      </rPr>
      <t>撤収　１３４”１９</t>
    </r>
    <r>
      <rPr>
        <sz val="11"/>
        <rFont val="ＭＳ Ｐゴシック"/>
        <family val="3"/>
        <charset val="128"/>
      </rPr>
      <t xml:space="preserve">
減点　３４点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28" eb="29">
      <t>テン</t>
    </rPh>
    <phoneticPr fontId="2"/>
  </si>
  <si>
    <r>
      <t xml:space="preserve">８位
第１線　４７”９５
</t>
    </r>
    <r>
      <rPr>
        <u/>
        <sz val="11"/>
        <rFont val="ＭＳ Ｐゴシック"/>
        <family val="3"/>
        <charset val="128"/>
      </rPr>
      <t>撤収　１２４”１４</t>
    </r>
    <r>
      <rPr>
        <sz val="11"/>
        <rFont val="ＭＳ Ｐゴシック"/>
        <family val="3"/>
        <charset val="128"/>
      </rPr>
      <t xml:space="preserve">
減点　３５．７５点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31" eb="32">
      <t>テン</t>
    </rPh>
    <phoneticPr fontId="2"/>
  </si>
  <si>
    <r>
      <t xml:space="preserve">６位
第１線　４７”３２
</t>
    </r>
    <r>
      <rPr>
        <u/>
        <sz val="11"/>
        <rFont val="ＭＳ Ｐゴシック"/>
        <family val="3"/>
        <charset val="128"/>
      </rPr>
      <t>撤収　１３９”５１</t>
    </r>
    <r>
      <rPr>
        <sz val="11"/>
        <rFont val="ＭＳ Ｐゴシック"/>
        <family val="3"/>
        <charset val="128"/>
      </rPr>
      <t xml:space="preserve">
減点　３０．１６点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31" eb="32">
      <t>テン</t>
    </rPh>
    <phoneticPr fontId="2"/>
  </si>
  <si>
    <r>
      <t xml:space="preserve">１１位
第１線　５２”４２
</t>
    </r>
    <r>
      <rPr>
        <u/>
        <sz val="11"/>
        <rFont val="ＭＳ Ｐゴシック"/>
        <family val="3"/>
        <charset val="128"/>
      </rPr>
      <t>撤収　１３７”４９</t>
    </r>
    <r>
      <rPr>
        <sz val="11"/>
        <rFont val="ＭＳ Ｐゴシック"/>
        <family val="3"/>
        <charset val="128"/>
      </rPr>
      <t xml:space="preserve">
減点　４７．５点</t>
    </r>
    <rPh sb="2" eb="3">
      <t>イ</t>
    </rPh>
    <rPh sb="4" eb="5">
      <t>ダイ</t>
    </rPh>
    <rPh sb="6" eb="7">
      <t>セン</t>
    </rPh>
    <rPh sb="14" eb="16">
      <t>テッシュウ</t>
    </rPh>
    <rPh sb="24" eb="26">
      <t>ゲンテン</t>
    </rPh>
    <rPh sb="31" eb="32">
      <t>テン</t>
    </rPh>
    <phoneticPr fontId="2"/>
  </si>
  <si>
    <r>
      <t xml:space="preserve">３位
</t>
    </r>
    <r>
      <rPr>
        <b/>
        <u/>
        <sz val="11"/>
        <rFont val="ＭＳ Ｐゴシック"/>
        <family val="3"/>
        <charset val="128"/>
      </rPr>
      <t>第１線　４４”９０</t>
    </r>
    <r>
      <rPr>
        <b/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撤収　１２６”３９</t>
    </r>
    <r>
      <rPr>
        <b/>
        <sz val="11"/>
        <rFont val="ＭＳ Ｐゴシック"/>
        <family val="3"/>
        <charset val="128"/>
      </rPr>
      <t xml:space="preserve">
減点　２８．２５点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31" eb="32">
      <t>テン</t>
    </rPh>
    <phoneticPr fontId="2"/>
  </si>
  <si>
    <r>
      <t xml:space="preserve">５位
第１線　４６”９１
</t>
    </r>
    <r>
      <rPr>
        <u/>
        <sz val="11"/>
        <rFont val="ＭＳ Ｐゴシック"/>
        <family val="3"/>
        <charset val="128"/>
      </rPr>
      <t>撤収　１４４”４７</t>
    </r>
    <r>
      <rPr>
        <sz val="11"/>
        <rFont val="ＭＳ Ｐゴシック"/>
        <family val="3"/>
        <charset val="128"/>
      </rPr>
      <t xml:space="preserve">
減点　３０点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28" eb="29">
      <t>テン</t>
    </rPh>
    <phoneticPr fontId="2"/>
  </si>
  <si>
    <r>
      <t xml:space="preserve">２位
</t>
    </r>
    <r>
      <rPr>
        <b/>
        <u/>
        <sz val="11"/>
        <rFont val="ＭＳ Ｐゴシック"/>
        <family val="3"/>
        <charset val="128"/>
      </rPr>
      <t>第１線　４３”３１</t>
    </r>
    <r>
      <rPr>
        <b/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撤収　１４７”１３</t>
    </r>
    <r>
      <rPr>
        <b/>
        <sz val="11"/>
        <rFont val="ＭＳ Ｐゴシック"/>
        <family val="3"/>
        <charset val="128"/>
      </rPr>
      <t xml:space="preserve">
減点　２３点</t>
    </r>
    <rPh sb="1" eb="2">
      <t>イ</t>
    </rPh>
    <rPh sb="3" eb="4">
      <t>ダイ</t>
    </rPh>
    <rPh sb="5" eb="6">
      <t>セン</t>
    </rPh>
    <rPh sb="13" eb="15">
      <t>テッシュウ</t>
    </rPh>
    <rPh sb="23" eb="25">
      <t>ゲンテン</t>
    </rPh>
    <rPh sb="28" eb="29">
      <t>テン</t>
    </rPh>
    <phoneticPr fontId="2"/>
  </si>
  <si>
    <t>アンダーライン付きは基準タイムクリア</t>
    <rPh sb="7" eb="8">
      <t>ツ</t>
    </rPh>
    <rPh sb="10" eb="12">
      <t>キジュン</t>
    </rPh>
    <phoneticPr fontId="2"/>
  </si>
  <si>
    <r>
      <t xml:space="preserve">１位
第１線　５５”３９
</t>
    </r>
    <r>
      <rPr>
        <b/>
        <u/>
        <sz val="11"/>
        <color indexed="10"/>
        <rFont val="ＭＳ Ｐゴシック"/>
        <family val="3"/>
        <charset val="128"/>
      </rPr>
      <t>第２線　６２”５４</t>
    </r>
    <r>
      <rPr>
        <b/>
        <sz val="11"/>
        <color indexed="10"/>
        <rFont val="ＭＳ Ｐゴシック"/>
        <family val="3"/>
        <charset val="128"/>
      </rPr>
      <t xml:space="preserve">
撤収　１７７”８４
減点　４１．２５点</t>
    </r>
    <phoneticPr fontId="2"/>
  </si>
  <si>
    <t>基準タイム</t>
    <rPh sb="0" eb="2">
      <t>キジュン</t>
    </rPh>
    <phoneticPr fontId="2"/>
  </si>
  <si>
    <t>１６消防本部　５１名</t>
    <phoneticPr fontId="2"/>
  </si>
  <si>
    <t>○</t>
  </si>
  <si>
    <t>東洋医療専門学校</t>
    <phoneticPr fontId="2"/>
  </si>
  <si>
    <t>普通自動車</t>
    <rPh sb="0" eb="2">
      <t>フツウ</t>
    </rPh>
    <rPh sb="2" eb="5">
      <t>ジドウシャ</t>
    </rPh>
    <phoneticPr fontId="2"/>
  </si>
  <si>
    <t>大原簿記情報法律専門学校和歌山校</t>
    <rPh sb="0" eb="2">
      <t>オオハラ</t>
    </rPh>
    <rPh sb="2" eb="4">
      <t>ボキ</t>
    </rPh>
    <rPh sb="4" eb="6">
      <t>ジョウホウ</t>
    </rPh>
    <rPh sb="6" eb="8">
      <t>ホウリツ</t>
    </rPh>
    <rPh sb="8" eb="10">
      <t>センモン</t>
    </rPh>
    <rPh sb="10" eb="12">
      <t>ガッコウ</t>
    </rPh>
    <rPh sb="12" eb="15">
      <t>ワカヤマ</t>
    </rPh>
    <rPh sb="15" eb="16">
      <t>コウ</t>
    </rPh>
    <phoneticPr fontId="2"/>
  </si>
  <si>
    <t>普通自動車　普通二輪</t>
    <rPh sb="0" eb="2">
      <t>フツウ</t>
    </rPh>
    <rPh sb="2" eb="5">
      <t>ジドウシャ</t>
    </rPh>
    <rPh sb="6" eb="8">
      <t>フツウ</t>
    </rPh>
    <rPh sb="8" eb="10">
      <t>ニリン</t>
    </rPh>
    <phoneticPr fontId="2"/>
  </si>
  <si>
    <t>県立那賀高等学校</t>
    <rPh sb="0" eb="2">
      <t>ケンリツ</t>
    </rPh>
    <rPh sb="2" eb="4">
      <t>ナガ</t>
    </rPh>
    <rPh sb="4" eb="6">
      <t>コウトウ</t>
    </rPh>
    <rPh sb="6" eb="8">
      <t>ガッコウ</t>
    </rPh>
    <phoneticPr fontId="2"/>
  </si>
  <si>
    <t>H8.10.7</t>
    <phoneticPr fontId="2"/>
  </si>
  <si>
    <t>H8.8.23</t>
    <phoneticPr fontId="2"/>
  </si>
  <si>
    <t>640-8483</t>
    <phoneticPr fontId="2"/>
  </si>
  <si>
    <t>ホソカワ　ケンスケ</t>
    <phoneticPr fontId="2"/>
  </si>
  <si>
    <t>和歌山コンピュータビジネス専門学校</t>
    <rPh sb="0" eb="3">
      <t>ワカヤマ</t>
    </rPh>
    <rPh sb="13" eb="15">
      <t>センモン</t>
    </rPh>
    <rPh sb="15" eb="17">
      <t>ガッコウ</t>
    </rPh>
    <phoneticPr fontId="2"/>
  </si>
  <si>
    <t>普通自動車　救急救命士</t>
    <rPh sb="0" eb="2">
      <t>フツウ</t>
    </rPh>
    <rPh sb="2" eb="5">
      <t>ジドウシャ</t>
    </rPh>
    <rPh sb="6" eb="8">
      <t>キュウキュウ</t>
    </rPh>
    <rPh sb="8" eb="11">
      <t>キュウメイシ</t>
    </rPh>
    <phoneticPr fontId="2"/>
  </si>
  <si>
    <t>参考（面談後完成予定）</t>
    <rPh sb="0" eb="2">
      <t>サンコウ</t>
    </rPh>
    <rPh sb="3" eb="5">
      <t>メンダン</t>
    </rPh>
    <rPh sb="5" eb="6">
      <t>ゴ</t>
    </rPh>
    <rPh sb="6" eb="8">
      <t>カンセイ</t>
    </rPh>
    <rPh sb="8" eb="10">
      <t>ヨテイ</t>
    </rPh>
    <phoneticPr fontId="2"/>
  </si>
  <si>
    <t>県立橋本高等学校</t>
    <rPh sb="0" eb="2">
      <t>ケンリツ</t>
    </rPh>
    <rPh sb="2" eb="4">
      <t>ハシモト</t>
    </rPh>
    <rPh sb="4" eb="6">
      <t>コウトウ</t>
    </rPh>
    <rPh sb="6" eb="8">
      <t>ガッコウ</t>
    </rPh>
    <phoneticPr fontId="2"/>
  </si>
  <si>
    <t>大阪法律専門学校</t>
    <rPh sb="0" eb="2">
      <t>オオサカ</t>
    </rPh>
    <rPh sb="2" eb="4">
      <t>ホウリツ</t>
    </rPh>
    <rPh sb="4" eb="6">
      <t>センモン</t>
    </rPh>
    <rPh sb="6" eb="8">
      <t>ガッコウ</t>
    </rPh>
    <phoneticPr fontId="2"/>
  </si>
  <si>
    <t>　　16本部 57名</t>
    <rPh sb="4" eb="6">
      <t>ホンブ</t>
    </rPh>
    <rPh sb="9" eb="10">
      <t>メイ</t>
    </rPh>
    <phoneticPr fontId="2"/>
  </si>
  <si>
    <t>海南市消防本部</t>
    <rPh sb="0" eb="3">
      <t>カイナンシ</t>
    </rPh>
    <rPh sb="3" eb="5">
      <t>ショウボウ</t>
    </rPh>
    <rPh sb="5" eb="7">
      <t>ホンブ</t>
    </rPh>
    <phoneticPr fontId="2"/>
  </si>
  <si>
    <t>橋本市消防本部</t>
    <rPh sb="0" eb="2">
      <t>ハシモト</t>
    </rPh>
    <rPh sb="2" eb="3">
      <t>シ</t>
    </rPh>
    <rPh sb="3" eb="5">
      <t>ショウボウ</t>
    </rPh>
    <rPh sb="5" eb="7">
      <t>ホンブ</t>
    </rPh>
    <phoneticPr fontId="2"/>
  </si>
  <si>
    <t>田辺市消防本部</t>
    <rPh sb="0" eb="3">
      <t>タナベシ</t>
    </rPh>
    <rPh sb="3" eb="5">
      <t>ショウボウ</t>
    </rPh>
    <rPh sb="5" eb="7">
      <t>ホンブ</t>
    </rPh>
    <phoneticPr fontId="2"/>
  </si>
  <si>
    <t>紀美野町消防本部</t>
    <rPh sb="0" eb="3">
      <t>キミノ</t>
    </rPh>
    <rPh sb="3" eb="4">
      <t>チョウ</t>
    </rPh>
    <rPh sb="4" eb="6">
      <t>ショウボウ</t>
    </rPh>
    <rPh sb="6" eb="8">
      <t>ホンブ</t>
    </rPh>
    <phoneticPr fontId="2"/>
  </si>
  <si>
    <t>有田川町消防本部</t>
    <rPh sb="0" eb="4">
      <t>アリダガワチョウ</t>
    </rPh>
    <rPh sb="4" eb="6">
      <t>ショウボウ</t>
    </rPh>
    <rPh sb="6" eb="8">
      <t>ホンブ</t>
    </rPh>
    <phoneticPr fontId="2"/>
  </si>
  <si>
    <t>岡本　卓也</t>
    <phoneticPr fontId="2"/>
  </si>
  <si>
    <t>竹内　大裕</t>
    <phoneticPr fontId="2"/>
  </si>
  <si>
    <t>石上　元基</t>
    <phoneticPr fontId="2"/>
  </si>
  <si>
    <t>孫本　聖也</t>
  </si>
  <si>
    <t>丸山　慶悟</t>
  </si>
  <si>
    <t>山根　政人</t>
  </si>
  <si>
    <t>村岡　雄飛</t>
  </si>
  <si>
    <t>上田　峻久</t>
    <rPh sb="0" eb="2">
      <t>ウエダ</t>
    </rPh>
    <rPh sb="3" eb="4">
      <t>シュン</t>
    </rPh>
    <rPh sb="4" eb="5">
      <t>ヒサ</t>
    </rPh>
    <phoneticPr fontId="2"/>
  </si>
  <si>
    <t>細川　兼佑</t>
    <rPh sb="0" eb="2">
      <t>ホソカワ</t>
    </rPh>
    <rPh sb="3" eb="4">
      <t>カ</t>
    </rPh>
    <rPh sb="4" eb="5">
      <t>スケ</t>
    </rPh>
    <phoneticPr fontId="2"/>
  </si>
  <si>
    <t>上川　貴哉</t>
    <rPh sb="0" eb="2">
      <t>カミカワ</t>
    </rPh>
    <rPh sb="3" eb="5">
      <t>タカヤ</t>
    </rPh>
    <phoneticPr fontId="2"/>
  </si>
  <si>
    <t>吉田　智貴</t>
    <rPh sb="0" eb="2">
      <t>ヨシダ</t>
    </rPh>
    <rPh sb="3" eb="4">
      <t>チ</t>
    </rPh>
    <rPh sb="4" eb="5">
      <t>キ</t>
    </rPh>
    <phoneticPr fontId="2"/>
  </si>
  <si>
    <t>門口　翔太</t>
    <rPh sb="0" eb="2">
      <t>カドグチ</t>
    </rPh>
    <rPh sb="3" eb="5">
      <t>ショウタ</t>
    </rPh>
    <phoneticPr fontId="2"/>
  </si>
  <si>
    <t>松下　祐貴</t>
    <rPh sb="0" eb="2">
      <t>マツシタ</t>
    </rPh>
    <rPh sb="3" eb="5">
      <t>ユウキ</t>
    </rPh>
    <phoneticPr fontId="2"/>
  </si>
  <si>
    <t>谷野　脩人</t>
    <rPh sb="0" eb="2">
      <t>タニノ</t>
    </rPh>
    <rPh sb="3" eb="4">
      <t>オサム</t>
    </rPh>
    <rPh sb="4" eb="5">
      <t>ジン</t>
    </rPh>
    <phoneticPr fontId="2"/>
  </si>
  <si>
    <t>小川　兼人</t>
    <rPh sb="0" eb="2">
      <t>オガワ</t>
    </rPh>
    <rPh sb="3" eb="4">
      <t>ケン</t>
    </rPh>
    <rPh sb="4" eb="5">
      <t>ヒト</t>
    </rPh>
    <phoneticPr fontId="2"/>
  </si>
  <si>
    <t>西岡　宏樹</t>
  </si>
  <si>
    <t>大谷　透真</t>
  </si>
  <si>
    <t>松本　裕也</t>
  </si>
  <si>
    <t>西　　一慶</t>
  </si>
  <si>
    <t>竹内　　良</t>
  </si>
  <si>
    <t>大江　郁也</t>
  </si>
  <si>
    <t>川嶋　優太</t>
    <rPh sb="0" eb="2">
      <t>カワシマ</t>
    </rPh>
    <rPh sb="3" eb="5">
      <t>ユウタ</t>
    </rPh>
    <phoneticPr fontId="2"/>
  </si>
  <si>
    <t>寺本　雅也</t>
    <rPh sb="0" eb="2">
      <t>テラモト</t>
    </rPh>
    <rPh sb="3" eb="5">
      <t>マサヤ</t>
    </rPh>
    <phoneticPr fontId="2"/>
  </si>
  <si>
    <t>宮堂　圭市</t>
  </si>
  <si>
    <t>伏尾　和真</t>
  </si>
  <si>
    <t>福井　真元</t>
  </si>
  <si>
    <t>田中　宏明</t>
  </si>
  <si>
    <t>桑島　良輔</t>
  </si>
  <si>
    <t>H28.4.1</t>
    <phoneticPr fontId="2"/>
  </si>
  <si>
    <t>ウエダ　タカヒサ</t>
    <phoneticPr fontId="2"/>
  </si>
  <si>
    <t>H1.6.18</t>
    <phoneticPr fontId="2"/>
  </si>
  <si>
    <t>和歌山県和歌山市園部1590－103</t>
    <rPh sb="0" eb="4">
      <t>ワカヤマケン</t>
    </rPh>
    <rPh sb="4" eb="8">
      <t>ワカヤマシ</t>
    </rPh>
    <rPh sb="8" eb="10">
      <t>ソノベ</t>
    </rPh>
    <phoneticPr fontId="2"/>
  </si>
  <si>
    <t>073－461－5820</t>
    <phoneticPr fontId="2"/>
  </si>
  <si>
    <t>私立龍谷大学</t>
    <rPh sb="0" eb="2">
      <t>シリツ</t>
    </rPh>
    <rPh sb="2" eb="4">
      <t>リュウコク</t>
    </rPh>
    <rPh sb="4" eb="6">
      <t>ダイガク</t>
    </rPh>
    <phoneticPr fontId="2"/>
  </si>
  <si>
    <t>普通自動車　普通二輪　潜水士</t>
    <rPh sb="0" eb="2">
      <t>フツウ</t>
    </rPh>
    <rPh sb="2" eb="5">
      <t>ジドウシャ</t>
    </rPh>
    <rPh sb="6" eb="8">
      <t>フツウ</t>
    </rPh>
    <rPh sb="8" eb="10">
      <t>ニリン</t>
    </rPh>
    <rPh sb="11" eb="14">
      <t>センスイシ</t>
    </rPh>
    <phoneticPr fontId="2"/>
  </si>
  <si>
    <t>640‐8483</t>
    <phoneticPr fontId="2"/>
  </si>
  <si>
    <t>073－461－6585</t>
    <phoneticPr fontId="2"/>
  </si>
  <si>
    <t>県立海南高等学校</t>
    <rPh sb="0" eb="2">
      <t>ケンリツ</t>
    </rPh>
    <rPh sb="2" eb="4">
      <t>カイナン</t>
    </rPh>
    <rPh sb="4" eb="6">
      <t>コウトウ</t>
    </rPh>
    <rPh sb="6" eb="8">
      <t>ガッコウ</t>
    </rPh>
    <phoneticPr fontId="2"/>
  </si>
  <si>
    <t>カミカワ　タカヤ</t>
    <phoneticPr fontId="2"/>
  </si>
  <si>
    <t>H4.10.21</t>
    <phoneticPr fontId="2"/>
  </si>
  <si>
    <t>643‐0004</t>
    <phoneticPr fontId="2"/>
  </si>
  <si>
    <t>和歌山県有田郡湯浅町湯浅140－6</t>
    <rPh sb="0" eb="4">
      <t>ワカヤマケン</t>
    </rPh>
    <rPh sb="4" eb="7">
      <t>アリダグン</t>
    </rPh>
    <rPh sb="7" eb="10">
      <t>ユアサチョウ</t>
    </rPh>
    <rPh sb="10" eb="12">
      <t>ユアサ</t>
    </rPh>
    <phoneticPr fontId="2"/>
  </si>
  <si>
    <t>0737－63－5567</t>
    <phoneticPr fontId="2"/>
  </si>
  <si>
    <t>私立関西大学</t>
    <rPh sb="0" eb="2">
      <t>シリツ</t>
    </rPh>
    <rPh sb="2" eb="4">
      <t>カンサイ</t>
    </rPh>
    <rPh sb="4" eb="6">
      <t>ダイガク</t>
    </rPh>
    <phoneticPr fontId="2"/>
  </si>
  <si>
    <t>ヨシダ　トモキ</t>
    <phoneticPr fontId="2"/>
  </si>
  <si>
    <t>H4.7.3</t>
    <phoneticPr fontId="2"/>
  </si>
  <si>
    <t>642-0012</t>
    <phoneticPr fontId="2"/>
  </si>
  <si>
    <t>和歌山県海南市岡田278-15</t>
    <rPh sb="0" eb="4">
      <t>ワカヤマケン</t>
    </rPh>
    <rPh sb="4" eb="7">
      <t>カイナンシ</t>
    </rPh>
    <rPh sb="7" eb="9">
      <t>オカダ</t>
    </rPh>
    <phoneticPr fontId="2"/>
  </si>
  <si>
    <t>073－482－0732</t>
    <phoneticPr fontId="2"/>
  </si>
  <si>
    <t>カドグチ　ショウタ</t>
    <phoneticPr fontId="2"/>
  </si>
  <si>
    <t>H5.9.27</t>
    <phoneticPr fontId="2"/>
  </si>
  <si>
    <t>649-1132</t>
    <phoneticPr fontId="2"/>
  </si>
  <si>
    <t>和歌山県日高郡由良町衣奈803</t>
    <rPh sb="0" eb="4">
      <t>ワカヤマケン</t>
    </rPh>
    <rPh sb="4" eb="7">
      <t>ヒダカグン</t>
    </rPh>
    <rPh sb="7" eb="10">
      <t>ユラチョウ</t>
    </rPh>
    <rPh sb="10" eb="11">
      <t>コロモ</t>
    </rPh>
    <rPh sb="11" eb="12">
      <t>ナ</t>
    </rPh>
    <phoneticPr fontId="2"/>
  </si>
  <si>
    <t>0738－66－0916</t>
    <phoneticPr fontId="2"/>
  </si>
  <si>
    <t>国立和歌山大学</t>
    <rPh sb="0" eb="2">
      <t>コクリツ</t>
    </rPh>
    <rPh sb="2" eb="5">
      <t>ワカヤマ</t>
    </rPh>
    <rPh sb="5" eb="7">
      <t>ダイガク</t>
    </rPh>
    <phoneticPr fontId="2"/>
  </si>
  <si>
    <t>マツシタ　ユウキ</t>
    <phoneticPr fontId="2"/>
  </si>
  <si>
    <t>H6.3.5</t>
    <phoneticPr fontId="2"/>
  </si>
  <si>
    <t>649‐7174</t>
    <phoneticPr fontId="2"/>
  </si>
  <si>
    <t>和歌山県伊都郡かつらぎ町大字佐野908‐4</t>
    <rPh sb="0" eb="4">
      <t>ワカヤマケン</t>
    </rPh>
    <rPh sb="4" eb="7">
      <t>イトグン</t>
    </rPh>
    <rPh sb="11" eb="12">
      <t>チョウ</t>
    </rPh>
    <rPh sb="12" eb="14">
      <t>オオアザ</t>
    </rPh>
    <rPh sb="14" eb="16">
      <t>サノ</t>
    </rPh>
    <phoneticPr fontId="2"/>
  </si>
  <si>
    <t>0736‐22‐1390</t>
    <phoneticPr fontId="2"/>
  </si>
  <si>
    <t>私立大阪体育大学</t>
    <rPh sb="0" eb="2">
      <t>シリツ</t>
    </rPh>
    <rPh sb="2" eb="4">
      <t>オオサカ</t>
    </rPh>
    <rPh sb="4" eb="6">
      <t>タイイク</t>
    </rPh>
    <rPh sb="6" eb="8">
      <t>ダイガク</t>
    </rPh>
    <phoneticPr fontId="2"/>
  </si>
  <si>
    <t>タニノ　ナオト</t>
    <phoneticPr fontId="2"/>
  </si>
  <si>
    <t>H9.4.29</t>
    <phoneticPr fontId="2"/>
  </si>
  <si>
    <t>644‐0024</t>
    <phoneticPr fontId="2"/>
  </si>
  <si>
    <t>和歌山県御坊市塩屋町南塩屋94</t>
    <rPh sb="0" eb="4">
      <t>ワカヤマケン</t>
    </rPh>
    <rPh sb="4" eb="7">
      <t>ゴボウシ</t>
    </rPh>
    <rPh sb="7" eb="10">
      <t>シオヤチョウ</t>
    </rPh>
    <rPh sb="10" eb="11">
      <t>ミナミ</t>
    </rPh>
    <rPh sb="11" eb="13">
      <t>シオヤ</t>
    </rPh>
    <phoneticPr fontId="2"/>
  </si>
  <si>
    <t>0738－24－1331</t>
    <phoneticPr fontId="2"/>
  </si>
  <si>
    <t>県立和歌山北高等学校</t>
    <rPh sb="0" eb="2">
      <t>ケンリツ</t>
    </rPh>
    <rPh sb="2" eb="5">
      <t>ワカヤマ</t>
    </rPh>
    <rPh sb="5" eb="6">
      <t>キタ</t>
    </rPh>
    <rPh sb="6" eb="8">
      <t>コウトウ</t>
    </rPh>
    <rPh sb="8" eb="10">
      <t>ガッコウ</t>
    </rPh>
    <phoneticPr fontId="2"/>
  </si>
  <si>
    <t>オガワ　ケント</t>
    <phoneticPr fontId="2"/>
  </si>
  <si>
    <t>H7.2.14</t>
    <phoneticPr fontId="2"/>
  </si>
  <si>
    <t>640‐8301</t>
    <phoneticPr fontId="2"/>
  </si>
  <si>
    <t>和歌山県和歌山市岩瀬1320‐4</t>
    <rPh sb="0" eb="4">
      <t>ワカヤマケン</t>
    </rPh>
    <rPh sb="4" eb="8">
      <t>ワカヤマシ</t>
    </rPh>
    <rPh sb="8" eb="10">
      <t>イワセ</t>
    </rPh>
    <phoneticPr fontId="2"/>
  </si>
  <si>
    <t>073‐463‐6525</t>
    <phoneticPr fontId="2"/>
  </si>
  <si>
    <t>普通自動車　</t>
    <rPh sb="0" eb="2">
      <t>フツウ</t>
    </rPh>
    <rPh sb="2" eb="5">
      <t>ジドウシャ</t>
    </rPh>
    <phoneticPr fontId="2"/>
  </si>
  <si>
    <t>松谷　俊希</t>
    <rPh sb="0" eb="2">
      <t>マツタニ</t>
    </rPh>
    <rPh sb="3" eb="4">
      <t>シュン</t>
    </rPh>
    <phoneticPr fontId="2"/>
  </si>
  <si>
    <t>マツタニ　トシキ</t>
    <phoneticPr fontId="2"/>
  </si>
  <si>
    <t>H2.8.4</t>
    <phoneticPr fontId="2"/>
  </si>
  <si>
    <t>640‐8302</t>
    <phoneticPr fontId="2"/>
  </si>
  <si>
    <t>和歌山県和歌山市井辺440－10</t>
    <rPh sb="0" eb="3">
      <t>ワカヤマ</t>
    </rPh>
    <rPh sb="3" eb="4">
      <t>ケン</t>
    </rPh>
    <rPh sb="4" eb="8">
      <t>ワカヤマシ</t>
    </rPh>
    <rPh sb="8" eb="10">
      <t>インベ</t>
    </rPh>
    <phoneticPr fontId="2"/>
  </si>
  <si>
    <t>073‐472‐0306</t>
    <phoneticPr fontId="2"/>
  </si>
  <si>
    <t>オカモト　タクヤ</t>
    <phoneticPr fontId="2"/>
  </si>
  <si>
    <t>H5.9.17</t>
    <phoneticPr fontId="2"/>
  </si>
  <si>
    <t>649‐0147</t>
    <phoneticPr fontId="2"/>
  </si>
  <si>
    <t>和歌山県海南市下津町青枝94</t>
    <rPh sb="0" eb="4">
      <t>ワカヤマケン</t>
    </rPh>
    <rPh sb="4" eb="7">
      <t>カイナンシ</t>
    </rPh>
    <rPh sb="7" eb="10">
      <t>シモツチョウ</t>
    </rPh>
    <rPh sb="10" eb="11">
      <t>アオ</t>
    </rPh>
    <rPh sb="11" eb="12">
      <t>エダ</t>
    </rPh>
    <phoneticPr fontId="2"/>
  </si>
  <si>
    <t>073‐494‐1013</t>
    <phoneticPr fontId="2"/>
  </si>
  <si>
    <t>ナカガワ　ユミコ</t>
    <phoneticPr fontId="2"/>
  </si>
  <si>
    <t>H5.11.28</t>
    <phoneticPr fontId="2"/>
  </si>
  <si>
    <t>617‐0824</t>
    <phoneticPr fontId="2"/>
  </si>
  <si>
    <t>京都府長岡京市天神1丁目1－50
エスリード長岡天神418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22" eb="24">
      <t>ナガオカ</t>
    </rPh>
    <rPh sb="24" eb="26">
      <t>テンジン</t>
    </rPh>
    <phoneticPr fontId="2"/>
  </si>
  <si>
    <t>075‐953‐2477</t>
    <phoneticPr fontId="2"/>
  </si>
  <si>
    <t>私立京都橘大学</t>
    <rPh sb="0" eb="2">
      <t>シリツ</t>
    </rPh>
    <rPh sb="2" eb="4">
      <t>キョウト</t>
    </rPh>
    <rPh sb="4" eb="5">
      <t>タチバナ</t>
    </rPh>
    <rPh sb="5" eb="7">
      <t>ダイガク</t>
    </rPh>
    <phoneticPr fontId="2"/>
  </si>
  <si>
    <t>タノオカ　ユウヤ</t>
    <phoneticPr fontId="2"/>
  </si>
  <si>
    <t>H7.2.6</t>
    <phoneticPr fontId="2"/>
  </si>
  <si>
    <t>649‐6202</t>
    <phoneticPr fontId="2"/>
  </si>
  <si>
    <t>和歌山県岩出市根来980‐4</t>
    <rPh sb="0" eb="4">
      <t>ワカヤマケン</t>
    </rPh>
    <rPh sb="4" eb="7">
      <t>イワデシ</t>
    </rPh>
    <rPh sb="7" eb="9">
      <t>ネゴロ</t>
    </rPh>
    <phoneticPr fontId="2"/>
  </si>
  <si>
    <t>0736‐62‐6202</t>
    <phoneticPr fontId="2"/>
  </si>
  <si>
    <t>県立和歌山高等学校</t>
    <rPh sb="0" eb="2">
      <t>ケンリツ</t>
    </rPh>
    <rPh sb="2" eb="5">
      <t>ワカヤマ</t>
    </rPh>
    <rPh sb="5" eb="7">
      <t>コウトウ</t>
    </rPh>
    <rPh sb="7" eb="9">
      <t>ガッコウ</t>
    </rPh>
    <phoneticPr fontId="2"/>
  </si>
  <si>
    <t>タケウチ　ダイスケ</t>
    <phoneticPr fontId="2"/>
  </si>
  <si>
    <t>H7.2.13</t>
    <phoneticPr fontId="2"/>
  </si>
  <si>
    <t>640‐0402</t>
    <phoneticPr fontId="2"/>
  </si>
  <si>
    <t>和歌山県紀の川市貴志川町北山527‐8</t>
    <rPh sb="0" eb="4">
      <t>ワカヤマケン</t>
    </rPh>
    <rPh sb="4" eb="5">
      <t>キ</t>
    </rPh>
    <rPh sb="6" eb="8">
      <t>カワシ</t>
    </rPh>
    <rPh sb="8" eb="12">
      <t>キシガワチョウ</t>
    </rPh>
    <rPh sb="12" eb="14">
      <t>キタヤマ</t>
    </rPh>
    <phoneticPr fontId="2"/>
  </si>
  <si>
    <t>0736‐64‐1003</t>
    <phoneticPr fontId="2"/>
  </si>
  <si>
    <t>原付</t>
    <rPh sb="0" eb="2">
      <t>ゲンツキ</t>
    </rPh>
    <phoneticPr fontId="2"/>
  </si>
  <si>
    <t>H9.8.28</t>
    <phoneticPr fontId="2"/>
  </si>
  <si>
    <t>649‐6232</t>
    <phoneticPr fontId="2"/>
  </si>
  <si>
    <t>和歌山県岩出市荊本211‐15</t>
    <rPh sb="0" eb="4">
      <t>ワカヤマケン</t>
    </rPh>
    <rPh sb="4" eb="7">
      <t>イワデシ</t>
    </rPh>
    <rPh sb="7" eb="8">
      <t>イバラ</t>
    </rPh>
    <rPh sb="8" eb="9">
      <t>モト</t>
    </rPh>
    <phoneticPr fontId="2"/>
  </si>
  <si>
    <t>0736‐63‐0588</t>
    <phoneticPr fontId="2"/>
  </si>
  <si>
    <t>イシガミ　モトキ</t>
    <phoneticPr fontId="2"/>
  </si>
  <si>
    <t>H9.12.31</t>
    <phoneticPr fontId="2"/>
  </si>
  <si>
    <t>649‐6227</t>
    <phoneticPr fontId="2"/>
  </si>
  <si>
    <t>和歌山県岩出市清水394‐4</t>
    <rPh sb="0" eb="4">
      <t>ワカヤマケン</t>
    </rPh>
    <rPh sb="4" eb="7">
      <t>イワデシ</t>
    </rPh>
    <rPh sb="7" eb="9">
      <t>シミズ</t>
    </rPh>
    <phoneticPr fontId="2"/>
  </si>
  <si>
    <t>0736‐63‐4032</t>
    <phoneticPr fontId="2"/>
  </si>
  <si>
    <t>ニシオカ　ヒロキ</t>
    <phoneticPr fontId="2"/>
  </si>
  <si>
    <t>H3.6.8</t>
    <phoneticPr fontId="2"/>
  </si>
  <si>
    <t>和歌山県有田郡湯浅町大字湯浅1989</t>
    <rPh sb="0" eb="4">
      <t>ワカヤマケン</t>
    </rPh>
    <rPh sb="4" eb="7">
      <t>アリダグン</t>
    </rPh>
    <rPh sb="7" eb="10">
      <t>ユアサチョウ</t>
    </rPh>
    <rPh sb="10" eb="12">
      <t>オオアザ</t>
    </rPh>
    <rPh sb="12" eb="14">
      <t>ユアサ</t>
    </rPh>
    <phoneticPr fontId="2"/>
  </si>
  <si>
    <t>0737‐63‐0360</t>
    <phoneticPr fontId="2"/>
  </si>
  <si>
    <t>大阪法律専門学校天王寺校</t>
    <rPh sb="0" eb="2">
      <t>オオサカ</t>
    </rPh>
    <rPh sb="2" eb="4">
      <t>ホウリツ</t>
    </rPh>
    <rPh sb="4" eb="6">
      <t>センモン</t>
    </rPh>
    <rPh sb="6" eb="8">
      <t>ガッコウ</t>
    </rPh>
    <rPh sb="8" eb="11">
      <t>テンノウジ</t>
    </rPh>
    <rPh sb="11" eb="12">
      <t>コウ</t>
    </rPh>
    <phoneticPr fontId="2"/>
  </si>
  <si>
    <t>オオタニ　トウマ</t>
    <phoneticPr fontId="2"/>
  </si>
  <si>
    <t>H8.11.18</t>
    <phoneticPr fontId="2"/>
  </si>
  <si>
    <t>643‐0001</t>
    <phoneticPr fontId="2"/>
  </si>
  <si>
    <t>和歌山県有田郡湯浅町山田337</t>
    <rPh sb="0" eb="4">
      <t>ワカヤマケン</t>
    </rPh>
    <rPh sb="4" eb="7">
      <t>アリダグン</t>
    </rPh>
    <rPh sb="7" eb="9">
      <t>ユアサ</t>
    </rPh>
    <rPh sb="9" eb="10">
      <t>チョウ</t>
    </rPh>
    <rPh sb="10" eb="12">
      <t>ヤマダ</t>
    </rPh>
    <phoneticPr fontId="2"/>
  </si>
  <si>
    <t>0737‐64‐0466</t>
    <phoneticPr fontId="2"/>
  </si>
  <si>
    <t>テラモト　マサヤ</t>
    <phoneticPr fontId="2"/>
  </si>
  <si>
    <t>H6.12.13</t>
    <phoneticPr fontId="2"/>
  </si>
  <si>
    <t>648‐0211</t>
    <phoneticPr fontId="2"/>
  </si>
  <si>
    <t>和歌山県伊都郡高野町大字高野山17－16</t>
    <rPh sb="0" eb="4">
      <t>ワカヤマケン</t>
    </rPh>
    <rPh sb="4" eb="7">
      <t>イトグン</t>
    </rPh>
    <rPh sb="7" eb="10">
      <t>コウヤチョウ</t>
    </rPh>
    <rPh sb="10" eb="12">
      <t>オオアザ</t>
    </rPh>
    <rPh sb="12" eb="15">
      <t>コウヤサン</t>
    </rPh>
    <phoneticPr fontId="2"/>
  </si>
  <si>
    <t>090‐9059‐5095</t>
    <phoneticPr fontId="2"/>
  </si>
  <si>
    <t>大原簿記情報法律専門学校</t>
    <rPh sb="0" eb="2">
      <t>オオハラ</t>
    </rPh>
    <rPh sb="2" eb="4">
      <t>ボキ</t>
    </rPh>
    <rPh sb="4" eb="6">
      <t>ジョウホウ</t>
    </rPh>
    <rPh sb="6" eb="8">
      <t>ホウリツ</t>
    </rPh>
    <rPh sb="8" eb="10">
      <t>センモン</t>
    </rPh>
    <rPh sb="10" eb="12">
      <t>ガッコウ</t>
    </rPh>
    <phoneticPr fontId="2"/>
  </si>
  <si>
    <t>マゴモト　セイヤ</t>
    <phoneticPr fontId="2"/>
  </si>
  <si>
    <t>H6.1.22</t>
    <phoneticPr fontId="2"/>
  </si>
  <si>
    <t>206‐0024</t>
    <phoneticPr fontId="2"/>
  </si>
  <si>
    <t>東京都多摩市諏訪1-48-7
フラット永山312号室</t>
    <rPh sb="0" eb="3">
      <t>トウキョウト</t>
    </rPh>
    <rPh sb="3" eb="6">
      <t>タマシ</t>
    </rPh>
    <rPh sb="6" eb="8">
      <t>スワ</t>
    </rPh>
    <rPh sb="19" eb="21">
      <t>ナガヤマ</t>
    </rPh>
    <rPh sb="24" eb="26">
      <t>ゴウシツ</t>
    </rPh>
    <phoneticPr fontId="2"/>
  </si>
  <si>
    <t>090-3036-3122</t>
    <phoneticPr fontId="2"/>
  </si>
  <si>
    <t>私立国士舘大学</t>
    <rPh sb="0" eb="2">
      <t>シリツ</t>
    </rPh>
    <rPh sb="2" eb="5">
      <t>コクシカン</t>
    </rPh>
    <rPh sb="5" eb="7">
      <t>ダイガク</t>
    </rPh>
    <phoneticPr fontId="2"/>
  </si>
  <si>
    <t>マルヤマ　ケイゴ</t>
    <phoneticPr fontId="2"/>
  </si>
  <si>
    <t>646-0102</t>
    <phoneticPr fontId="2"/>
  </si>
  <si>
    <t>和歌山県田辺市秋津川531</t>
    <rPh sb="0" eb="4">
      <t>ワカヤマケン</t>
    </rPh>
    <rPh sb="4" eb="7">
      <t>タナベシ</t>
    </rPh>
    <rPh sb="7" eb="9">
      <t>アキツ</t>
    </rPh>
    <rPh sb="9" eb="10">
      <t>ガワ</t>
    </rPh>
    <phoneticPr fontId="2"/>
  </si>
  <si>
    <t>080-2525-8760</t>
    <phoneticPr fontId="2"/>
  </si>
  <si>
    <t>県立田辺高等学校</t>
    <rPh sb="0" eb="2">
      <t>ケンリツ</t>
    </rPh>
    <rPh sb="2" eb="4">
      <t>タナベ</t>
    </rPh>
    <rPh sb="4" eb="6">
      <t>コウトウ</t>
    </rPh>
    <rPh sb="6" eb="8">
      <t>ガッコウ</t>
    </rPh>
    <phoneticPr fontId="2"/>
  </si>
  <si>
    <t>ヤマネ　マサト</t>
    <phoneticPr fontId="2"/>
  </si>
  <si>
    <t>H8.3.25</t>
    <phoneticPr fontId="2"/>
  </si>
  <si>
    <t>646-0022</t>
    <phoneticPr fontId="2"/>
  </si>
  <si>
    <t>和歌山県田辺市東山2丁目16-35</t>
    <rPh sb="0" eb="4">
      <t>ワカヤマケン</t>
    </rPh>
    <rPh sb="4" eb="7">
      <t>タナベシ</t>
    </rPh>
    <rPh sb="7" eb="8">
      <t>ヒガシ</t>
    </rPh>
    <rPh sb="8" eb="9">
      <t>ヤマ</t>
    </rPh>
    <rPh sb="9" eb="12">
      <t>ニチョウメ</t>
    </rPh>
    <phoneticPr fontId="2"/>
  </si>
  <si>
    <t>0739-24-5257</t>
    <phoneticPr fontId="2"/>
  </si>
  <si>
    <t>090-8573-9712</t>
    <phoneticPr fontId="2"/>
  </si>
  <si>
    <t>大原簿記法律＆美容製菓専門学校</t>
    <rPh sb="0" eb="2">
      <t>オオハラ</t>
    </rPh>
    <rPh sb="2" eb="4">
      <t>ボキ</t>
    </rPh>
    <rPh sb="4" eb="6">
      <t>ホウリツ</t>
    </rPh>
    <rPh sb="7" eb="9">
      <t>ビヨウ</t>
    </rPh>
    <rPh sb="9" eb="11">
      <t>セイカ</t>
    </rPh>
    <rPh sb="11" eb="13">
      <t>センモン</t>
    </rPh>
    <rPh sb="13" eb="15">
      <t>ガッコウ</t>
    </rPh>
    <phoneticPr fontId="2"/>
  </si>
  <si>
    <t>H9.11.19</t>
    <phoneticPr fontId="2"/>
  </si>
  <si>
    <t>647-1714</t>
    <phoneticPr fontId="2"/>
  </si>
  <si>
    <t>和歌山県田辺市本宮町静川648</t>
    <rPh sb="0" eb="4">
      <t>ワカヤマケン</t>
    </rPh>
    <rPh sb="4" eb="7">
      <t>タナベシ</t>
    </rPh>
    <rPh sb="7" eb="9">
      <t>ホングウ</t>
    </rPh>
    <rPh sb="9" eb="10">
      <t>チョウ</t>
    </rPh>
    <rPh sb="10" eb="11">
      <t>シズ</t>
    </rPh>
    <rPh sb="11" eb="12">
      <t>カワ</t>
    </rPh>
    <phoneticPr fontId="2"/>
  </si>
  <si>
    <t>0735-42-1502</t>
    <phoneticPr fontId="2"/>
  </si>
  <si>
    <t>080-8519-0687</t>
    <phoneticPr fontId="2"/>
  </si>
  <si>
    <t>県立新宮高等学校</t>
    <rPh sb="0" eb="2">
      <t>ケンリツ</t>
    </rPh>
    <rPh sb="2" eb="4">
      <t>シングウ</t>
    </rPh>
    <rPh sb="4" eb="6">
      <t>コウトウ</t>
    </rPh>
    <rPh sb="6" eb="8">
      <t>ガッコウ</t>
    </rPh>
    <phoneticPr fontId="2"/>
  </si>
  <si>
    <t>古川　智大</t>
  </si>
  <si>
    <t>新田　智紀</t>
  </si>
  <si>
    <t>白井　和仁</t>
  </si>
  <si>
    <t>鈴木　大聖</t>
  </si>
  <si>
    <t>前　　康生</t>
  </si>
  <si>
    <t>塩見　龍生</t>
  </si>
  <si>
    <t>羽佐　俊哉</t>
  </si>
  <si>
    <t>永井　開</t>
  </si>
  <si>
    <t>木村　佳絃</t>
  </si>
  <si>
    <t>林　大記</t>
  </si>
  <si>
    <t>樋瀬　大輝</t>
    <rPh sb="0" eb="1">
      <t>トイ</t>
    </rPh>
    <rPh sb="1" eb="2">
      <t>セ</t>
    </rPh>
    <rPh sb="3" eb="5">
      <t>タイキ</t>
    </rPh>
    <phoneticPr fontId="2"/>
  </si>
  <si>
    <t>久保　拓巳</t>
    <rPh sb="0" eb="2">
      <t>クボ</t>
    </rPh>
    <rPh sb="3" eb="4">
      <t>ヒラク</t>
    </rPh>
    <rPh sb="4" eb="5">
      <t>ミ</t>
    </rPh>
    <phoneticPr fontId="2"/>
  </si>
  <si>
    <t>坂上　礼典</t>
    <rPh sb="0" eb="2">
      <t>サカウエ</t>
    </rPh>
    <rPh sb="3" eb="4">
      <t>レイ</t>
    </rPh>
    <rPh sb="4" eb="5">
      <t>テン</t>
    </rPh>
    <phoneticPr fontId="2"/>
  </si>
  <si>
    <t>今村　啓志</t>
    <rPh sb="0" eb="2">
      <t>イマムラ</t>
    </rPh>
    <rPh sb="3" eb="4">
      <t>ケイ</t>
    </rPh>
    <rPh sb="4" eb="5">
      <t>シ</t>
    </rPh>
    <phoneticPr fontId="2"/>
  </si>
  <si>
    <t>カワシマ　ユウタ</t>
    <phoneticPr fontId="2"/>
  </si>
  <si>
    <t>H9.10.31</t>
    <phoneticPr fontId="2"/>
  </si>
  <si>
    <t>和歌山県海南市岡田444-31</t>
    <rPh sb="0" eb="4">
      <t>ワカヤマケン</t>
    </rPh>
    <rPh sb="4" eb="7">
      <t>カイナンシ</t>
    </rPh>
    <rPh sb="7" eb="9">
      <t>オカダ</t>
    </rPh>
    <phoneticPr fontId="2"/>
  </si>
  <si>
    <t>073-483-7946</t>
    <phoneticPr fontId="2"/>
  </si>
  <si>
    <t>県立粉河高等学校</t>
    <rPh sb="0" eb="2">
      <t>ケンリツ</t>
    </rPh>
    <rPh sb="2" eb="4">
      <t>コカワ</t>
    </rPh>
    <rPh sb="4" eb="6">
      <t>コウトウ</t>
    </rPh>
    <rPh sb="6" eb="8">
      <t>ガッコウ</t>
    </rPh>
    <phoneticPr fontId="2"/>
  </si>
  <si>
    <t>ミヤドウ　ケイイチ</t>
    <phoneticPr fontId="2"/>
  </si>
  <si>
    <r>
      <t>H5.</t>
    </r>
    <r>
      <rPr>
        <sz val="11"/>
        <rFont val="ＭＳ Ｐゴシック"/>
        <family val="3"/>
        <charset val="128"/>
      </rPr>
      <t>6.29</t>
    </r>
    <phoneticPr fontId="2"/>
  </si>
  <si>
    <r>
      <t>6</t>
    </r>
    <r>
      <rPr>
        <sz val="11"/>
        <rFont val="ＭＳ Ｐゴシック"/>
        <family val="3"/>
        <charset val="128"/>
      </rPr>
      <t>48-0073</t>
    </r>
    <phoneticPr fontId="2"/>
  </si>
  <si>
    <t>和歌山県橋本市市脇１丁目7-23</t>
    <rPh sb="0" eb="4">
      <t>ワカヤマケン</t>
    </rPh>
    <rPh sb="4" eb="7">
      <t>ハシモトシ</t>
    </rPh>
    <rPh sb="7" eb="8">
      <t>イチ</t>
    </rPh>
    <rPh sb="8" eb="9">
      <t>ワキ</t>
    </rPh>
    <rPh sb="10" eb="12">
      <t>チョウメ</t>
    </rPh>
    <phoneticPr fontId="2"/>
  </si>
  <si>
    <t>0736-32-7325</t>
    <phoneticPr fontId="2"/>
  </si>
  <si>
    <t>フシオ　カズマ</t>
    <phoneticPr fontId="2"/>
  </si>
  <si>
    <r>
      <t>H6.</t>
    </r>
    <r>
      <rPr>
        <sz val="11"/>
        <rFont val="ＭＳ Ｐゴシック"/>
        <family val="3"/>
        <charset val="128"/>
      </rPr>
      <t>3.7</t>
    </r>
    <phoneticPr fontId="2"/>
  </si>
  <si>
    <r>
      <t>6</t>
    </r>
    <r>
      <rPr>
        <sz val="11"/>
        <rFont val="ＭＳ Ｐゴシック"/>
        <family val="3"/>
        <charset val="128"/>
      </rPr>
      <t>48-0066</t>
    </r>
    <phoneticPr fontId="2"/>
  </si>
  <si>
    <t>和歌山県橋本市胡麻生480-2</t>
    <rPh sb="0" eb="4">
      <t>ワカヤマケン</t>
    </rPh>
    <rPh sb="4" eb="7">
      <t>ハシモトシ</t>
    </rPh>
    <rPh sb="7" eb="9">
      <t>ゴマ</t>
    </rPh>
    <rPh sb="9" eb="10">
      <t>イ</t>
    </rPh>
    <phoneticPr fontId="2"/>
  </si>
  <si>
    <t>0736-37-5644</t>
    <phoneticPr fontId="2"/>
  </si>
  <si>
    <t>私立大阪経済大学</t>
    <rPh sb="0" eb="2">
      <t>シリツ</t>
    </rPh>
    <rPh sb="2" eb="4">
      <t>オオサカ</t>
    </rPh>
    <rPh sb="4" eb="6">
      <t>ケイザイ</t>
    </rPh>
    <rPh sb="6" eb="8">
      <t>ダイガク</t>
    </rPh>
    <phoneticPr fontId="2"/>
  </si>
  <si>
    <t>フクイ　マユキ</t>
    <phoneticPr fontId="2"/>
  </si>
  <si>
    <r>
      <t>H</t>
    </r>
    <r>
      <rPr>
        <sz val="11"/>
        <rFont val="ＭＳ Ｐゴシック"/>
        <family val="3"/>
        <charset val="128"/>
      </rPr>
      <t>6.9.17</t>
    </r>
    <phoneticPr fontId="2"/>
  </si>
  <si>
    <r>
      <t>6</t>
    </r>
    <r>
      <rPr>
        <sz val="11"/>
        <rFont val="ＭＳ Ｐゴシック"/>
        <family val="3"/>
        <charset val="128"/>
      </rPr>
      <t>49-6243</t>
    </r>
    <phoneticPr fontId="2"/>
  </si>
  <si>
    <t>和歌山県岩出市金屋31-6</t>
    <rPh sb="4" eb="7">
      <t>イワデシ</t>
    </rPh>
    <rPh sb="7" eb="9">
      <t>カナヤ</t>
    </rPh>
    <phoneticPr fontId="2"/>
  </si>
  <si>
    <t>0736-63-0430</t>
    <phoneticPr fontId="2"/>
  </si>
  <si>
    <t>タナカ　ヒロアキ</t>
    <phoneticPr fontId="2"/>
  </si>
  <si>
    <r>
      <t>6</t>
    </r>
    <r>
      <rPr>
        <sz val="11"/>
        <rFont val="ＭＳ Ｐゴシック"/>
        <family val="3"/>
        <charset val="128"/>
      </rPr>
      <t>48-0023</t>
    </r>
    <phoneticPr fontId="2"/>
  </si>
  <si>
    <t>和歌山県橋本市中道218</t>
    <rPh sb="0" eb="3">
      <t>ワカヤマ</t>
    </rPh>
    <rPh sb="3" eb="4">
      <t>ケン</t>
    </rPh>
    <rPh sb="4" eb="7">
      <t>ハシモトシ</t>
    </rPh>
    <rPh sb="7" eb="8">
      <t>ナカ</t>
    </rPh>
    <rPh sb="8" eb="9">
      <t>ミチ</t>
    </rPh>
    <phoneticPr fontId="2"/>
  </si>
  <si>
    <t>0736-34-2536</t>
    <phoneticPr fontId="2"/>
  </si>
  <si>
    <t>普通自動車　剣道３段</t>
    <rPh sb="0" eb="2">
      <t>フツウ</t>
    </rPh>
    <rPh sb="2" eb="5">
      <t>ジドウシャ</t>
    </rPh>
    <rPh sb="6" eb="8">
      <t>ケンドウ</t>
    </rPh>
    <rPh sb="9" eb="10">
      <t>ダン</t>
    </rPh>
    <phoneticPr fontId="2"/>
  </si>
  <si>
    <t>クワシマ　リョウスケ</t>
    <phoneticPr fontId="2"/>
  </si>
  <si>
    <r>
      <t>H</t>
    </r>
    <r>
      <rPr>
        <sz val="11"/>
        <rFont val="ＭＳ Ｐゴシック"/>
        <family val="3"/>
        <charset val="128"/>
      </rPr>
      <t>9.7.22</t>
    </r>
    <phoneticPr fontId="2"/>
  </si>
  <si>
    <r>
      <t>6</t>
    </r>
    <r>
      <rPr>
        <sz val="11"/>
        <rFont val="ＭＳ Ｐゴシック"/>
        <family val="3"/>
        <charset val="128"/>
      </rPr>
      <t>48-0097</t>
    </r>
    <phoneticPr fontId="2"/>
  </si>
  <si>
    <t>和歌山県橋本市柿の木坂17-4</t>
    <rPh sb="0" eb="4">
      <t>ワカヤマケン</t>
    </rPh>
    <rPh sb="4" eb="7">
      <t>ハシモトシ</t>
    </rPh>
    <rPh sb="7" eb="8">
      <t>カキ</t>
    </rPh>
    <rPh sb="9" eb="10">
      <t>キ</t>
    </rPh>
    <rPh sb="10" eb="11">
      <t>サカ</t>
    </rPh>
    <phoneticPr fontId="2"/>
  </si>
  <si>
    <t>0736-34-2776</t>
    <phoneticPr fontId="2"/>
  </si>
  <si>
    <t>普通自動車　剣道２段</t>
    <rPh sb="0" eb="2">
      <t>フツウ</t>
    </rPh>
    <rPh sb="2" eb="5">
      <t>ジドウシャ</t>
    </rPh>
    <rPh sb="6" eb="8">
      <t>ケンドウ</t>
    </rPh>
    <rPh sb="9" eb="10">
      <t>ダン</t>
    </rPh>
    <phoneticPr fontId="2"/>
  </si>
  <si>
    <t>呑海　太賀</t>
    <rPh sb="0" eb="1">
      <t>ドン</t>
    </rPh>
    <rPh sb="1" eb="2">
      <t>カイ</t>
    </rPh>
    <rPh sb="3" eb="5">
      <t>タガ</t>
    </rPh>
    <phoneticPr fontId="2"/>
  </si>
  <si>
    <t>ドンカイ　タイガ</t>
    <phoneticPr fontId="2"/>
  </si>
  <si>
    <t>H6.12．26</t>
    <phoneticPr fontId="2"/>
  </si>
  <si>
    <t>640‐0332</t>
    <phoneticPr fontId="2"/>
  </si>
  <si>
    <t>和歌山県和歌山市冬野1475‐2</t>
    <rPh sb="0" eb="4">
      <t>ワカヤマケン</t>
    </rPh>
    <rPh sb="4" eb="8">
      <t>ワカヤマシ</t>
    </rPh>
    <rPh sb="8" eb="9">
      <t>フユ</t>
    </rPh>
    <rPh sb="9" eb="10">
      <t>ノ</t>
    </rPh>
    <phoneticPr fontId="2"/>
  </si>
  <si>
    <t>073‐479‐3377</t>
    <phoneticPr fontId="2"/>
  </si>
  <si>
    <t>大阪法律専門学校天王寺校</t>
    <rPh sb="8" eb="11">
      <t>テンノウジ</t>
    </rPh>
    <rPh sb="11" eb="12">
      <t>コウ</t>
    </rPh>
    <phoneticPr fontId="2"/>
  </si>
  <si>
    <t>アキヤマ　ユウタロウ</t>
    <phoneticPr fontId="2"/>
  </si>
  <si>
    <t>641‐0001</t>
    <phoneticPr fontId="2"/>
  </si>
  <si>
    <t>和歌山市杭ノ瀬94‐6</t>
    <rPh sb="0" eb="4">
      <t>ワカヤマシ</t>
    </rPh>
    <rPh sb="4" eb="5">
      <t>クイ</t>
    </rPh>
    <rPh sb="6" eb="7">
      <t>セ</t>
    </rPh>
    <phoneticPr fontId="2"/>
  </si>
  <si>
    <t>073‐473‐1603</t>
    <phoneticPr fontId="2"/>
  </si>
  <si>
    <t>サカウエ　アヤノリ</t>
    <phoneticPr fontId="2"/>
  </si>
  <si>
    <t>H5.8.31</t>
    <phoneticPr fontId="2"/>
  </si>
  <si>
    <t>649‐2333</t>
    <phoneticPr fontId="2"/>
  </si>
  <si>
    <t>和歌山県西牟婁郡白浜町中293</t>
    <rPh sb="0" eb="4">
      <t>ワカヤマケン</t>
    </rPh>
    <rPh sb="4" eb="8">
      <t>ニシムログン</t>
    </rPh>
    <rPh sb="8" eb="11">
      <t>シラハマチョウ</t>
    </rPh>
    <rPh sb="11" eb="12">
      <t>ナカ</t>
    </rPh>
    <phoneticPr fontId="2"/>
  </si>
  <si>
    <t>0739‐45‐0635</t>
    <phoneticPr fontId="2"/>
  </si>
  <si>
    <t>私立大阪商業大学</t>
    <rPh sb="0" eb="2">
      <t>シリツ</t>
    </rPh>
    <rPh sb="2" eb="4">
      <t>オオサカ</t>
    </rPh>
    <rPh sb="4" eb="6">
      <t>ショウギョウ</t>
    </rPh>
    <rPh sb="6" eb="8">
      <t>ダイガク</t>
    </rPh>
    <phoneticPr fontId="2"/>
  </si>
  <si>
    <t>イマムラ　ケイシ</t>
    <phoneticPr fontId="2"/>
  </si>
  <si>
    <t>H8.10.29</t>
    <phoneticPr fontId="2"/>
  </si>
  <si>
    <t>649‐2106</t>
    <phoneticPr fontId="2"/>
  </si>
  <si>
    <t>和歌山県西牟婁郡白浜町3031‐148</t>
    <rPh sb="0" eb="4">
      <t>ワカヤマケン</t>
    </rPh>
    <rPh sb="4" eb="8">
      <t>ニシムログン</t>
    </rPh>
    <rPh sb="8" eb="10">
      <t>シラハマ</t>
    </rPh>
    <rPh sb="10" eb="11">
      <t>チョウ</t>
    </rPh>
    <phoneticPr fontId="2"/>
  </si>
  <si>
    <t>0739‐42‐2084</t>
    <phoneticPr fontId="2"/>
  </si>
  <si>
    <t>県立田辺工業高等学校</t>
    <rPh sb="0" eb="2">
      <t>ケンリツ</t>
    </rPh>
    <rPh sb="2" eb="4">
      <t>タナベ</t>
    </rPh>
    <rPh sb="4" eb="6">
      <t>コウギョウ</t>
    </rPh>
    <rPh sb="6" eb="8">
      <t>コウトウ</t>
    </rPh>
    <rPh sb="8" eb="10">
      <t>ガッコウ</t>
    </rPh>
    <phoneticPr fontId="2"/>
  </si>
  <si>
    <t>和歌山県和歌山市園部1168－1
パンチュールA‐２</t>
    <rPh sb="0" eb="4">
      <t>ワカヤマケン</t>
    </rPh>
    <rPh sb="4" eb="8">
      <t>ワカヤマシ</t>
    </rPh>
    <rPh sb="8" eb="10">
      <t>ソノベ</t>
    </rPh>
    <phoneticPr fontId="2"/>
  </si>
  <si>
    <t>0739-36-0274</t>
    <phoneticPr fontId="2"/>
  </si>
  <si>
    <r>
      <t xml:space="preserve">普通自動車　一般教養力検定１級
</t>
    </r>
    <r>
      <rPr>
        <sz val="5"/>
        <rFont val="ＭＳ Ｐゴシック"/>
        <family val="3"/>
        <charset val="128"/>
      </rPr>
      <t>電卓技能検定2段　日本ビジネス技能漢字能力検定１級</t>
    </r>
    <rPh sb="0" eb="2">
      <t>フツウ</t>
    </rPh>
    <rPh sb="2" eb="5">
      <t>ジドウシャ</t>
    </rPh>
    <rPh sb="6" eb="8">
      <t>イッパン</t>
    </rPh>
    <rPh sb="8" eb="10">
      <t>キョウヨウ</t>
    </rPh>
    <rPh sb="10" eb="11">
      <t>リョク</t>
    </rPh>
    <rPh sb="11" eb="13">
      <t>ケンテイ</t>
    </rPh>
    <rPh sb="14" eb="15">
      <t>キュウ</t>
    </rPh>
    <rPh sb="16" eb="18">
      <t>デンタク</t>
    </rPh>
    <rPh sb="18" eb="20">
      <t>ギノウ</t>
    </rPh>
    <rPh sb="20" eb="22">
      <t>ケンテイ</t>
    </rPh>
    <rPh sb="23" eb="24">
      <t>ダン</t>
    </rPh>
    <rPh sb="25" eb="26">
      <t>ヒ</t>
    </rPh>
    <rPh sb="26" eb="27">
      <t>ホン</t>
    </rPh>
    <rPh sb="31" eb="33">
      <t>ギノウ</t>
    </rPh>
    <rPh sb="33" eb="35">
      <t>カンジ</t>
    </rPh>
    <rPh sb="35" eb="37">
      <t>ノウリョク</t>
    </rPh>
    <rPh sb="37" eb="39">
      <t>ケンテイ</t>
    </rPh>
    <rPh sb="40" eb="41">
      <t>キュウ</t>
    </rPh>
    <phoneticPr fontId="2"/>
  </si>
  <si>
    <t>中川　裕美子</t>
    <phoneticPr fontId="2"/>
  </si>
  <si>
    <t>オノオカ　タクミ</t>
    <phoneticPr fontId="2"/>
  </si>
  <si>
    <t>田ノ岡　祐哉</t>
    <phoneticPr fontId="2"/>
  </si>
  <si>
    <t>尾ノ岡　拓実</t>
    <phoneticPr fontId="2"/>
  </si>
  <si>
    <t>空山　侑大朗</t>
    <rPh sb="0" eb="1">
      <t>ア</t>
    </rPh>
    <rPh sb="1" eb="2">
      <t>ヤマ</t>
    </rPh>
    <rPh sb="3" eb="4">
      <t>ユウ</t>
    </rPh>
    <rPh sb="4" eb="5">
      <t>ダイ</t>
    </rPh>
    <rPh sb="5" eb="6">
      <t>ロウ</t>
    </rPh>
    <phoneticPr fontId="2"/>
  </si>
  <si>
    <t>マツモト　ユウヤ</t>
    <phoneticPr fontId="2"/>
  </si>
  <si>
    <t>H5.6.21</t>
    <phoneticPr fontId="2"/>
  </si>
  <si>
    <t>192‐0012</t>
    <phoneticPr fontId="2"/>
  </si>
  <si>
    <t>東京都八王子市左入町551‐7ボヌール106号室</t>
    <rPh sb="0" eb="3">
      <t>トウキョウト</t>
    </rPh>
    <rPh sb="3" eb="6">
      <t>ハチオウジ</t>
    </rPh>
    <rPh sb="6" eb="7">
      <t>シ</t>
    </rPh>
    <rPh sb="7" eb="8">
      <t>ヒダリ</t>
    </rPh>
    <rPh sb="8" eb="9">
      <t>イ</t>
    </rPh>
    <rPh sb="9" eb="10">
      <t>チョウ</t>
    </rPh>
    <rPh sb="22" eb="24">
      <t>ゴウシツ</t>
    </rPh>
    <phoneticPr fontId="2"/>
  </si>
  <si>
    <t>090‐5979‐1188</t>
    <phoneticPr fontId="2"/>
  </si>
  <si>
    <t>私立杏林大学</t>
    <rPh sb="0" eb="2">
      <t>シリツ</t>
    </rPh>
    <rPh sb="2" eb="4">
      <t>キョウリン</t>
    </rPh>
    <rPh sb="4" eb="6">
      <t>ダイガク</t>
    </rPh>
    <phoneticPr fontId="2"/>
  </si>
  <si>
    <t>ニシ　イッケイ</t>
    <phoneticPr fontId="2"/>
  </si>
  <si>
    <t>H5.7.11</t>
    <phoneticPr fontId="2"/>
  </si>
  <si>
    <t>647‐1101</t>
    <phoneticPr fontId="2"/>
  </si>
  <si>
    <t>和歌山県新宮市高田519</t>
    <rPh sb="0" eb="4">
      <t>ワカヤマケン</t>
    </rPh>
    <rPh sb="4" eb="7">
      <t>シングウシ</t>
    </rPh>
    <rPh sb="7" eb="9">
      <t>タカダ</t>
    </rPh>
    <phoneticPr fontId="2"/>
  </si>
  <si>
    <t>タケウチ　リョウ</t>
    <phoneticPr fontId="2"/>
  </si>
  <si>
    <t>H7.12.24</t>
    <phoneticPr fontId="2"/>
  </si>
  <si>
    <t>647‐0061</t>
    <phoneticPr fontId="2"/>
  </si>
  <si>
    <t>和歌山県新宮市三輪崎2－12－21</t>
    <rPh sb="0" eb="4">
      <t>ワカヤマケン</t>
    </rPh>
    <rPh sb="4" eb="7">
      <t>シングウシ</t>
    </rPh>
    <rPh sb="7" eb="9">
      <t>ミワ</t>
    </rPh>
    <rPh sb="9" eb="10">
      <t>サキ</t>
    </rPh>
    <phoneticPr fontId="2"/>
  </si>
  <si>
    <t>0735‐31‐7211</t>
    <phoneticPr fontId="2"/>
  </si>
  <si>
    <t>甲賀健康医療専門学校</t>
    <rPh sb="0" eb="2">
      <t>コウガ</t>
    </rPh>
    <rPh sb="2" eb="4">
      <t>ケンコウ</t>
    </rPh>
    <rPh sb="4" eb="6">
      <t>イリョウ</t>
    </rPh>
    <rPh sb="6" eb="8">
      <t>センモン</t>
    </rPh>
    <rPh sb="8" eb="10">
      <t>ガッコウ</t>
    </rPh>
    <phoneticPr fontId="2"/>
  </si>
  <si>
    <t>オオエ　フミヤ</t>
    <phoneticPr fontId="2"/>
  </si>
  <si>
    <t>H10.3.14</t>
    <phoneticPr fontId="2"/>
  </si>
  <si>
    <t>647‐0041</t>
    <phoneticPr fontId="2"/>
  </si>
  <si>
    <t>和歌山県新宮市野田7－26</t>
    <rPh sb="0" eb="4">
      <t>ワカヤマケン</t>
    </rPh>
    <rPh sb="4" eb="7">
      <t>シングウシ</t>
    </rPh>
    <rPh sb="7" eb="9">
      <t>ノダ</t>
    </rPh>
    <phoneticPr fontId="2"/>
  </si>
  <si>
    <t>0735‐21‐9125</t>
    <phoneticPr fontId="2"/>
  </si>
  <si>
    <t>マルヤマ　ショウタ</t>
    <phoneticPr fontId="2"/>
  </si>
  <si>
    <t>H8.3.28</t>
    <phoneticPr fontId="2"/>
  </si>
  <si>
    <t>649-5331</t>
    <phoneticPr fontId="2"/>
  </si>
  <si>
    <t>和歌山県東牟婁郡那智勝浦町大字天満739－１</t>
    <rPh sb="0" eb="4">
      <t>ワカヤマケン</t>
    </rPh>
    <rPh sb="4" eb="5">
      <t>ヒガシ</t>
    </rPh>
    <rPh sb="5" eb="7">
      <t>ムロ</t>
    </rPh>
    <rPh sb="7" eb="8">
      <t>グン</t>
    </rPh>
    <rPh sb="8" eb="12">
      <t>ナチカツウラ</t>
    </rPh>
    <rPh sb="12" eb="13">
      <t>チョウ</t>
    </rPh>
    <rPh sb="13" eb="15">
      <t>オオアザ</t>
    </rPh>
    <rPh sb="15" eb="16">
      <t>テン</t>
    </rPh>
    <rPh sb="16" eb="17">
      <t>マン</t>
    </rPh>
    <phoneticPr fontId="2"/>
  </si>
  <si>
    <t>0735－52－5235</t>
    <phoneticPr fontId="2"/>
  </si>
  <si>
    <t>大原簿記法律＆美容専門学校</t>
    <rPh sb="0" eb="2">
      <t>オオハラ</t>
    </rPh>
    <rPh sb="2" eb="4">
      <t>ボキ</t>
    </rPh>
    <rPh sb="4" eb="6">
      <t>ホウリツ</t>
    </rPh>
    <rPh sb="7" eb="9">
      <t>ビヨウ</t>
    </rPh>
    <rPh sb="9" eb="11">
      <t>センモン</t>
    </rPh>
    <rPh sb="11" eb="13">
      <t>ガッコウ</t>
    </rPh>
    <phoneticPr fontId="2"/>
  </si>
  <si>
    <t>庵上　皓星</t>
    <rPh sb="0" eb="1">
      <t>アン</t>
    </rPh>
    <rPh sb="1" eb="2">
      <t>ウエ</t>
    </rPh>
    <rPh sb="3" eb="4">
      <t>コウ</t>
    </rPh>
    <rPh sb="4" eb="5">
      <t>ホシ</t>
    </rPh>
    <phoneticPr fontId="2"/>
  </si>
  <si>
    <t>アンジョウ　コウセイ</t>
    <phoneticPr fontId="2"/>
  </si>
  <si>
    <t>H8.12.28</t>
    <phoneticPr fontId="2"/>
  </si>
  <si>
    <t>649‐7203</t>
    <phoneticPr fontId="2"/>
  </si>
  <si>
    <t>和歌山県橋本市高野口町名古曽1071‐1　　
008レジデンス２号館102号</t>
    <rPh sb="0" eb="4">
      <t>ワカヤマケン</t>
    </rPh>
    <rPh sb="4" eb="7">
      <t>ハシモトシ</t>
    </rPh>
    <rPh sb="7" eb="10">
      <t>コウヤグチ</t>
    </rPh>
    <rPh sb="10" eb="11">
      <t>チョウ</t>
    </rPh>
    <rPh sb="11" eb="12">
      <t>ナ</t>
    </rPh>
    <rPh sb="12" eb="13">
      <t>コ</t>
    </rPh>
    <rPh sb="13" eb="14">
      <t>ソウ</t>
    </rPh>
    <rPh sb="32" eb="34">
      <t>ゴウカン</t>
    </rPh>
    <rPh sb="37" eb="38">
      <t>ゴウ</t>
    </rPh>
    <phoneticPr fontId="2"/>
  </si>
  <si>
    <t>090‐6757‐2675</t>
    <phoneticPr fontId="2"/>
  </si>
  <si>
    <t>県立紀北工業高等学校</t>
    <rPh sb="0" eb="2">
      <t>ケンリツ</t>
    </rPh>
    <rPh sb="2" eb="3">
      <t>キ</t>
    </rPh>
    <rPh sb="3" eb="4">
      <t>ホク</t>
    </rPh>
    <rPh sb="4" eb="6">
      <t>コウギョウ</t>
    </rPh>
    <rPh sb="6" eb="8">
      <t>コウトウ</t>
    </rPh>
    <rPh sb="8" eb="10">
      <t>ガッコウ</t>
    </rPh>
    <phoneticPr fontId="2"/>
  </si>
  <si>
    <t>児玉　宗二郎</t>
    <rPh sb="0" eb="2">
      <t>コダマ</t>
    </rPh>
    <rPh sb="3" eb="6">
      <t>ソウジロウ</t>
    </rPh>
    <phoneticPr fontId="2"/>
  </si>
  <si>
    <t>コダマ　ソウジロウ</t>
    <phoneticPr fontId="2"/>
  </si>
  <si>
    <t>H9.10.27</t>
    <phoneticPr fontId="2"/>
  </si>
  <si>
    <t>648‐0101</t>
    <phoneticPr fontId="2"/>
  </si>
  <si>
    <t>和歌山県伊都郡九度山町九度山901‐2　
グリーンヒル九度山1‐101</t>
    <rPh sb="0" eb="4">
      <t>ワカヤマケン</t>
    </rPh>
    <rPh sb="4" eb="7">
      <t>イトグン</t>
    </rPh>
    <rPh sb="7" eb="10">
      <t>クドヤマ</t>
    </rPh>
    <rPh sb="10" eb="11">
      <t>チョウ</t>
    </rPh>
    <rPh sb="11" eb="14">
      <t>クドヤマ</t>
    </rPh>
    <rPh sb="27" eb="30">
      <t>クドヤマ</t>
    </rPh>
    <phoneticPr fontId="2"/>
  </si>
  <si>
    <t>090‐3614‐9936</t>
    <phoneticPr fontId="2"/>
  </si>
  <si>
    <t>0736‐22‐6298</t>
    <phoneticPr fontId="2"/>
  </si>
  <si>
    <t>和歌山県伊都郡かつらぎ町中飯降512－9</t>
    <rPh sb="0" eb="4">
      <t>ワカヤマケン</t>
    </rPh>
    <rPh sb="4" eb="7">
      <t>イトグン</t>
    </rPh>
    <rPh sb="11" eb="12">
      <t>チョウ</t>
    </rPh>
    <rPh sb="12" eb="13">
      <t>ナカ</t>
    </rPh>
    <rPh sb="13" eb="14">
      <t>メシ</t>
    </rPh>
    <rPh sb="14" eb="15">
      <t>オ</t>
    </rPh>
    <phoneticPr fontId="2"/>
  </si>
  <si>
    <t>649‐7112</t>
    <phoneticPr fontId="2"/>
  </si>
  <si>
    <t>H9.9.17</t>
    <phoneticPr fontId="2"/>
  </si>
  <si>
    <t>松本　勇大</t>
    <rPh sb="3" eb="4">
      <t>ユウ</t>
    </rPh>
    <rPh sb="4" eb="5">
      <t>ダイ</t>
    </rPh>
    <phoneticPr fontId="2"/>
  </si>
  <si>
    <t>マツモト　ユウダイ</t>
    <phoneticPr fontId="2"/>
  </si>
  <si>
    <t>ハサ　シュンヤ</t>
    <phoneticPr fontId="2"/>
  </si>
  <si>
    <t>H4.9.30</t>
    <phoneticPr fontId="2"/>
  </si>
  <si>
    <t>649‐1315</t>
    <phoneticPr fontId="2"/>
  </si>
  <si>
    <t>和歌山県日高郡日高川町玄子511</t>
    <rPh sb="0" eb="4">
      <t>ワカヤマケン</t>
    </rPh>
    <rPh sb="4" eb="7">
      <t>ヒダカグン</t>
    </rPh>
    <rPh sb="7" eb="11">
      <t>ヒダカガワチョウ</t>
    </rPh>
    <rPh sb="11" eb="12">
      <t>ゲン</t>
    </rPh>
    <rPh sb="12" eb="13">
      <t>シ</t>
    </rPh>
    <phoneticPr fontId="2"/>
  </si>
  <si>
    <t>0738‐52‐0654</t>
    <phoneticPr fontId="2"/>
  </si>
  <si>
    <t>ナガイ　ヒラク</t>
    <phoneticPr fontId="2"/>
  </si>
  <si>
    <t>H7.7.25</t>
    <phoneticPr fontId="2"/>
  </si>
  <si>
    <t>645‐0002</t>
    <phoneticPr fontId="2"/>
  </si>
  <si>
    <t>和歌山県日高郡みなべ町芝409‐11
第二中田ビル301号室</t>
    <rPh sb="0" eb="4">
      <t>ワカヤマケン</t>
    </rPh>
    <rPh sb="4" eb="6">
      <t>ヒダカ</t>
    </rPh>
    <rPh sb="6" eb="7">
      <t>グン</t>
    </rPh>
    <rPh sb="10" eb="11">
      <t>チョウ</t>
    </rPh>
    <rPh sb="11" eb="12">
      <t>シバ</t>
    </rPh>
    <rPh sb="19" eb="21">
      <t>ダイニ</t>
    </rPh>
    <rPh sb="21" eb="23">
      <t>ナカタ</t>
    </rPh>
    <rPh sb="28" eb="30">
      <t>ゴウシツ</t>
    </rPh>
    <phoneticPr fontId="2"/>
  </si>
  <si>
    <t>0739‐72‐5455</t>
    <phoneticPr fontId="2"/>
  </si>
  <si>
    <t>国立和歌山工業高等学校専門学校（３学年修了）</t>
    <rPh sb="0" eb="2">
      <t>コクリツ</t>
    </rPh>
    <rPh sb="2" eb="5">
      <t>ワカヤマ</t>
    </rPh>
    <rPh sb="5" eb="7">
      <t>コウギョウ</t>
    </rPh>
    <rPh sb="7" eb="9">
      <t>コウトウ</t>
    </rPh>
    <rPh sb="9" eb="11">
      <t>ガッコウ</t>
    </rPh>
    <rPh sb="11" eb="13">
      <t>センモン</t>
    </rPh>
    <rPh sb="13" eb="15">
      <t>ガッコウ</t>
    </rPh>
    <rPh sb="17" eb="19">
      <t>ガクネン</t>
    </rPh>
    <rPh sb="19" eb="21">
      <t>シュウリョウ</t>
    </rPh>
    <phoneticPr fontId="2"/>
  </si>
  <si>
    <t>キムラ　カイト</t>
    <phoneticPr fontId="2"/>
  </si>
  <si>
    <t>H8.5.17</t>
    <phoneticPr fontId="2"/>
  </si>
  <si>
    <t>644‐0041</t>
    <phoneticPr fontId="2"/>
  </si>
  <si>
    <t>和歌山県日高郡美浜町田井241‐12</t>
    <rPh sb="0" eb="4">
      <t>ワカヤマケン</t>
    </rPh>
    <rPh sb="4" eb="7">
      <t>ヒダカグン</t>
    </rPh>
    <rPh sb="7" eb="9">
      <t>ミハマ</t>
    </rPh>
    <rPh sb="9" eb="10">
      <t>チョウ</t>
    </rPh>
    <rPh sb="10" eb="12">
      <t>タイ</t>
    </rPh>
    <phoneticPr fontId="2"/>
  </si>
  <si>
    <t>0738‐23‐3203</t>
    <phoneticPr fontId="2"/>
  </si>
  <si>
    <t>県立紀央館高等学校</t>
    <rPh sb="0" eb="2">
      <t>ケンリツ</t>
    </rPh>
    <rPh sb="2" eb="3">
      <t>キ</t>
    </rPh>
    <rPh sb="3" eb="4">
      <t>オウ</t>
    </rPh>
    <rPh sb="4" eb="5">
      <t>カン</t>
    </rPh>
    <rPh sb="5" eb="7">
      <t>コウトウ</t>
    </rPh>
    <rPh sb="7" eb="9">
      <t>ガッコウ</t>
    </rPh>
    <phoneticPr fontId="2"/>
  </si>
  <si>
    <t>ハヤシ　ヒロキ</t>
    <phoneticPr fontId="2"/>
  </si>
  <si>
    <t>H9.9.7</t>
    <phoneticPr fontId="2"/>
  </si>
  <si>
    <t>645‐0021</t>
    <phoneticPr fontId="2"/>
  </si>
  <si>
    <t>和歌山県日高郡みなべ町東本庄1277</t>
    <rPh sb="0" eb="4">
      <t>ワカヤマケン</t>
    </rPh>
    <rPh sb="4" eb="6">
      <t>ヒダカ</t>
    </rPh>
    <rPh sb="6" eb="7">
      <t>グン</t>
    </rPh>
    <rPh sb="10" eb="11">
      <t>チョウ</t>
    </rPh>
    <rPh sb="11" eb="12">
      <t>ヒガシ</t>
    </rPh>
    <rPh sb="12" eb="14">
      <t>ホンジョウ</t>
    </rPh>
    <phoneticPr fontId="2"/>
  </si>
  <si>
    <t>0739‐74‐2288</t>
    <phoneticPr fontId="2"/>
  </si>
  <si>
    <t>県立熊野高等学校</t>
    <rPh sb="0" eb="2">
      <t>ケンリツ</t>
    </rPh>
    <rPh sb="2" eb="4">
      <t>クマノ</t>
    </rPh>
    <rPh sb="4" eb="6">
      <t>コウトウ</t>
    </rPh>
    <rPh sb="6" eb="8">
      <t>ガッコウ</t>
    </rPh>
    <phoneticPr fontId="2"/>
  </si>
  <si>
    <t>危険物取扱者（丙種）</t>
    <rPh sb="0" eb="3">
      <t>キケンブツ</t>
    </rPh>
    <rPh sb="3" eb="5">
      <t>トリアツカイ</t>
    </rPh>
    <rPh sb="5" eb="6">
      <t>シャ</t>
    </rPh>
    <rPh sb="7" eb="8">
      <t>ヘイ</t>
    </rPh>
    <rPh sb="8" eb="9">
      <t>シュ</t>
    </rPh>
    <phoneticPr fontId="2"/>
  </si>
  <si>
    <t>丸山　彰太</t>
    <phoneticPr fontId="2"/>
  </si>
  <si>
    <t>竹鼻　大智</t>
  </si>
  <si>
    <t>藤本　悠一郎</t>
  </si>
  <si>
    <t>湯田　健太</t>
  </si>
  <si>
    <t>森　洋輔</t>
  </si>
  <si>
    <t>フルカワ　トモヒロ</t>
    <phoneticPr fontId="2"/>
  </si>
  <si>
    <t>H1.10.4</t>
    <phoneticPr fontId="2"/>
  </si>
  <si>
    <t>649‐2521</t>
    <phoneticPr fontId="2"/>
  </si>
  <si>
    <t>和歌山県西牟婁郡白浜町大古476</t>
    <rPh sb="0" eb="4">
      <t>ワカヤマケン</t>
    </rPh>
    <rPh sb="4" eb="8">
      <t>ニシムログン</t>
    </rPh>
    <rPh sb="8" eb="11">
      <t>シラハマチョウ</t>
    </rPh>
    <rPh sb="11" eb="12">
      <t>オオ</t>
    </rPh>
    <rPh sb="12" eb="13">
      <t>フル</t>
    </rPh>
    <phoneticPr fontId="2"/>
  </si>
  <si>
    <t>090‐2198‐8709</t>
    <phoneticPr fontId="2"/>
  </si>
  <si>
    <t>大型自動車　小型移動式クレーン　玉掛け　潜水士</t>
    <rPh sb="0" eb="2">
      <t>オオガタ</t>
    </rPh>
    <rPh sb="2" eb="5">
      <t>ジドウシャ</t>
    </rPh>
    <rPh sb="6" eb="8">
      <t>コガタ</t>
    </rPh>
    <rPh sb="8" eb="10">
      <t>イドウ</t>
    </rPh>
    <rPh sb="10" eb="11">
      <t>シキ</t>
    </rPh>
    <rPh sb="16" eb="17">
      <t>タマ</t>
    </rPh>
    <rPh sb="17" eb="18">
      <t>カ</t>
    </rPh>
    <rPh sb="20" eb="23">
      <t>センスイシ</t>
    </rPh>
    <phoneticPr fontId="2"/>
  </si>
  <si>
    <t>ニッタ　トモキ</t>
    <phoneticPr fontId="2"/>
  </si>
  <si>
    <t>H4.4.15</t>
    <phoneticPr fontId="2"/>
  </si>
  <si>
    <t>649‐3514</t>
    <phoneticPr fontId="2"/>
  </si>
  <si>
    <t>和歌山県東牟婁郡串本町有田478‐11</t>
    <rPh sb="0" eb="4">
      <t>ワカヤマケン</t>
    </rPh>
    <rPh sb="4" eb="8">
      <t>ヒガシムログン</t>
    </rPh>
    <rPh sb="8" eb="11">
      <t>クシモトチョウ</t>
    </rPh>
    <rPh sb="11" eb="13">
      <t>アリダ</t>
    </rPh>
    <phoneticPr fontId="2"/>
  </si>
  <si>
    <t>0735‐66‐1177</t>
    <phoneticPr fontId="2"/>
  </si>
  <si>
    <t>私立中央学院大学</t>
    <rPh sb="0" eb="2">
      <t>シリツ</t>
    </rPh>
    <rPh sb="2" eb="4">
      <t>チュウオウ</t>
    </rPh>
    <rPh sb="4" eb="6">
      <t>ガクイン</t>
    </rPh>
    <rPh sb="6" eb="8">
      <t>ダイガク</t>
    </rPh>
    <phoneticPr fontId="2"/>
  </si>
  <si>
    <t>私立近畿大学</t>
    <rPh sb="0" eb="2">
      <t>シリツ</t>
    </rPh>
    <rPh sb="2" eb="4">
      <t>キンキ</t>
    </rPh>
    <rPh sb="4" eb="6">
      <t>ダイガク</t>
    </rPh>
    <phoneticPr fontId="2"/>
  </si>
  <si>
    <t>シライ　カズヒト</t>
    <phoneticPr fontId="2"/>
  </si>
  <si>
    <t>H8.7.18</t>
    <phoneticPr fontId="2"/>
  </si>
  <si>
    <t>660‐0892</t>
    <phoneticPr fontId="2"/>
  </si>
  <si>
    <t>兵庫県尼崎市東灘波町5‐30‐1
エクセルコート十間タワー1105号</t>
    <rPh sb="0" eb="3">
      <t>ヒョウゴケン</t>
    </rPh>
    <rPh sb="3" eb="5">
      <t>アマガサキ</t>
    </rPh>
    <rPh sb="5" eb="6">
      <t>シ</t>
    </rPh>
    <rPh sb="6" eb="8">
      <t>ヒガシナダ</t>
    </rPh>
    <rPh sb="8" eb="9">
      <t>ナミ</t>
    </rPh>
    <rPh sb="9" eb="10">
      <t>マチ</t>
    </rPh>
    <rPh sb="24" eb="25">
      <t>ジュウ</t>
    </rPh>
    <rPh sb="25" eb="26">
      <t>マ</t>
    </rPh>
    <rPh sb="33" eb="34">
      <t>ゴウ</t>
    </rPh>
    <phoneticPr fontId="2"/>
  </si>
  <si>
    <t>090‐6917‐0187</t>
    <phoneticPr fontId="2"/>
  </si>
  <si>
    <t>スズキ　タイセイ</t>
    <phoneticPr fontId="2"/>
  </si>
  <si>
    <t>H9.5.2</t>
    <phoneticPr fontId="2"/>
  </si>
  <si>
    <t>649‐4112</t>
    <phoneticPr fontId="2"/>
  </si>
  <si>
    <t>和歌山県東牟婁郡串本町田原315‐1</t>
    <rPh sb="0" eb="4">
      <t>ワカヤマケン</t>
    </rPh>
    <rPh sb="4" eb="8">
      <t>ヒガシムログン</t>
    </rPh>
    <rPh sb="8" eb="11">
      <t>クシモトチョウ</t>
    </rPh>
    <rPh sb="11" eb="13">
      <t>タハラ</t>
    </rPh>
    <phoneticPr fontId="2"/>
  </si>
  <si>
    <t>県立串本古座高等学校</t>
    <rPh sb="0" eb="2">
      <t>ケンリツ</t>
    </rPh>
    <rPh sb="2" eb="4">
      <t>クシモト</t>
    </rPh>
    <rPh sb="4" eb="6">
      <t>コザ</t>
    </rPh>
    <rPh sb="6" eb="8">
      <t>コウトウ</t>
    </rPh>
    <rPh sb="8" eb="10">
      <t>ガッコウ</t>
    </rPh>
    <phoneticPr fontId="2"/>
  </si>
  <si>
    <t>マエ　コウセイ</t>
    <phoneticPr fontId="2"/>
  </si>
  <si>
    <t>649‐3513</t>
    <phoneticPr fontId="2"/>
  </si>
  <si>
    <t>和歌山県東牟婁郡串本町高富584</t>
    <rPh sb="0" eb="4">
      <t>ワカヤマケン</t>
    </rPh>
    <rPh sb="4" eb="8">
      <t>ヒガシムログン</t>
    </rPh>
    <rPh sb="8" eb="11">
      <t>クシモトチョウ</t>
    </rPh>
    <rPh sb="11" eb="13">
      <t>タカトミ</t>
    </rPh>
    <phoneticPr fontId="2"/>
  </si>
  <si>
    <t>0735‐62‐1109</t>
    <phoneticPr fontId="2"/>
  </si>
  <si>
    <t>近畿大学付属新宮高等学校</t>
    <rPh sb="0" eb="2">
      <t>キンキ</t>
    </rPh>
    <rPh sb="2" eb="4">
      <t>ダイガク</t>
    </rPh>
    <rPh sb="4" eb="6">
      <t>フゾク</t>
    </rPh>
    <rPh sb="6" eb="8">
      <t>シングウ</t>
    </rPh>
    <rPh sb="8" eb="10">
      <t>コウトウ</t>
    </rPh>
    <rPh sb="10" eb="12">
      <t>ガッコウ</t>
    </rPh>
    <phoneticPr fontId="2"/>
  </si>
  <si>
    <t>シオミ　タツキ</t>
    <phoneticPr fontId="2"/>
  </si>
  <si>
    <t>649‐4115</t>
    <phoneticPr fontId="2"/>
  </si>
  <si>
    <t>和歌山県東牟婁郡串本町古座1032‐14</t>
    <rPh sb="0" eb="4">
      <t>ワカヤマケン</t>
    </rPh>
    <rPh sb="4" eb="8">
      <t>ヒガシムログン</t>
    </rPh>
    <rPh sb="8" eb="11">
      <t>クシモトチョウ</t>
    </rPh>
    <rPh sb="11" eb="13">
      <t>コザ</t>
    </rPh>
    <phoneticPr fontId="2"/>
  </si>
  <si>
    <t>0735‐72‐2144</t>
    <phoneticPr fontId="2"/>
  </si>
  <si>
    <t>ヒセ　ダイキ</t>
    <phoneticPr fontId="2"/>
  </si>
  <si>
    <t>H9.7.20</t>
    <phoneticPr fontId="2"/>
  </si>
  <si>
    <t>640-1234</t>
    <phoneticPr fontId="2"/>
  </si>
  <si>
    <t>和歌山県海草郡紀美野町安井60</t>
    <rPh sb="0" eb="4">
      <t>ワカヤマケン</t>
    </rPh>
    <rPh sb="4" eb="7">
      <t>カイソウグン</t>
    </rPh>
    <rPh sb="7" eb="11">
      <t>キミノチョウ</t>
    </rPh>
    <rPh sb="11" eb="12">
      <t>ヤス</t>
    </rPh>
    <rPh sb="12" eb="13">
      <t>イ</t>
    </rPh>
    <phoneticPr fontId="2"/>
  </si>
  <si>
    <t>073‐495‐3072</t>
    <phoneticPr fontId="2"/>
  </si>
  <si>
    <t>県立和歌山工業高等学校</t>
    <rPh sb="0" eb="2">
      <t>ケンリツ</t>
    </rPh>
    <rPh sb="2" eb="5">
      <t>ワカヤマ</t>
    </rPh>
    <rPh sb="5" eb="7">
      <t>コウギョウ</t>
    </rPh>
    <rPh sb="7" eb="9">
      <t>コウトウ</t>
    </rPh>
    <rPh sb="9" eb="11">
      <t>ガッコウ</t>
    </rPh>
    <phoneticPr fontId="2"/>
  </si>
  <si>
    <t>普通自動車　普通二輪
計算技術検定3級　玉掛け　小型クレーン</t>
    <rPh sb="0" eb="2">
      <t>フツウ</t>
    </rPh>
    <rPh sb="2" eb="5">
      <t>ジドウシャ</t>
    </rPh>
    <rPh sb="6" eb="8">
      <t>フツウ</t>
    </rPh>
    <rPh sb="8" eb="10">
      <t>ニリン</t>
    </rPh>
    <rPh sb="11" eb="13">
      <t>ケイサン</t>
    </rPh>
    <rPh sb="13" eb="15">
      <t>ギジュツ</t>
    </rPh>
    <rPh sb="15" eb="17">
      <t>ケンテイ</t>
    </rPh>
    <rPh sb="18" eb="19">
      <t>キュウ</t>
    </rPh>
    <rPh sb="20" eb="21">
      <t>タマ</t>
    </rPh>
    <rPh sb="21" eb="22">
      <t>カ</t>
    </rPh>
    <rPh sb="24" eb="26">
      <t>コガタ</t>
    </rPh>
    <phoneticPr fontId="2"/>
  </si>
  <si>
    <t>クボ　タクミ</t>
    <phoneticPr fontId="2"/>
  </si>
  <si>
    <t>H9.5.11</t>
    <phoneticPr fontId="2"/>
  </si>
  <si>
    <t>640‐1141</t>
    <phoneticPr fontId="2"/>
  </si>
  <si>
    <t>和歌山県海草郡紀美野町小畑101‐2</t>
    <rPh sb="0" eb="4">
      <t>ワカヤマケン</t>
    </rPh>
    <rPh sb="4" eb="7">
      <t>カイソウグン</t>
    </rPh>
    <rPh sb="7" eb="11">
      <t>キミノチョウ</t>
    </rPh>
    <rPh sb="11" eb="13">
      <t>オバタ</t>
    </rPh>
    <phoneticPr fontId="2"/>
  </si>
  <si>
    <t>073-489-4489</t>
    <phoneticPr fontId="2"/>
  </si>
  <si>
    <t>タケハナ　ダイチ</t>
    <phoneticPr fontId="2"/>
  </si>
  <si>
    <t>H7.1.9</t>
    <phoneticPr fontId="2"/>
  </si>
  <si>
    <t>643-0024</t>
    <phoneticPr fontId="2"/>
  </si>
  <si>
    <t>大原情報医療保育専門学校</t>
    <rPh sb="0" eb="2">
      <t>オオハラ</t>
    </rPh>
    <rPh sb="2" eb="4">
      <t>ジョウホウ</t>
    </rPh>
    <rPh sb="4" eb="6">
      <t>イリョウ</t>
    </rPh>
    <rPh sb="6" eb="8">
      <t>ホイク</t>
    </rPh>
    <rPh sb="8" eb="10">
      <t>センモン</t>
    </rPh>
    <rPh sb="10" eb="12">
      <t>ガッコウ</t>
    </rPh>
    <phoneticPr fontId="2"/>
  </si>
  <si>
    <t>H9.3.14</t>
    <phoneticPr fontId="2"/>
  </si>
  <si>
    <t>643-0801</t>
    <phoneticPr fontId="2"/>
  </si>
  <si>
    <t>和歌山県有田郡有田町徳田1458-4</t>
    <rPh sb="4" eb="7">
      <t>アリダグン</t>
    </rPh>
    <rPh sb="7" eb="9">
      <t>アリダ</t>
    </rPh>
    <rPh sb="9" eb="10">
      <t>チョウ</t>
    </rPh>
    <rPh sb="10" eb="12">
      <t>トクダ</t>
    </rPh>
    <phoneticPr fontId="2"/>
  </si>
  <si>
    <t>0737-52-4043</t>
    <phoneticPr fontId="2"/>
  </si>
  <si>
    <t>ツダ　コウキ</t>
    <phoneticPr fontId="2"/>
  </si>
  <si>
    <t>H9.11.12</t>
    <phoneticPr fontId="2"/>
  </si>
  <si>
    <t>643-0025</t>
    <phoneticPr fontId="2"/>
  </si>
  <si>
    <t>和歌山県有田郡有田川町土生66-1</t>
    <rPh sb="0" eb="4">
      <t>ワカヤマケン</t>
    </rPh>
    <rPh sb="4" eb="7">
      <t>アリダグン</t>
    </rPh>
    <rPh sb="7" eb="11">
      <t>アリダガワチョウ</t>
    </rPh>
    <rPh sb="11" eb="12">
      <t>ツチ</t>
    </rPh>
    <rPh sb="12" eb="13">
      <t>イ</t>
    </rPh>
    <phoneticPr fontId="2"/>
  </si>
  <si>
    <t>県立耐久高等学校</t>
    <rPh sb="0" eb="2">
      <t>ケンリツ</t>
    </rPh>
    <rPh sb="2" eb="4">
      <t>タイキュウ</t>
    </rPh>
    <rPh sb="4" eb="6">
      <t>コウトウ</t>
    </rPh>
    <rPh sb="6" eb="8">
      <t>ガッコウ</t>
    </rPh>
    <phoneticPr fontId="2"/>
  </si>
  <si>
    <t>ユダ　ケンタ</t>
    <phoneticPr fontId="2"/>
  </si>
  <si>
    <t>H9.9.13</t>
    <phoneticPr fontId="2"/>
  </si>
  <si>
    <t>643-0142</t>
    <phoneticPr fontId="2"/>
  </si>
  <si>
    <t>和歌山県有田郡有田川町小川1463</t>
    <rPh sb="0" eb="4">
      <t>ワカヤマケン</t>
    </rPh>
    <rPh sb="4" eb="7">
      <t>アリダグン</t>
    </rPh>
    <rPh sb="7" eb="10">
      <t>アリダガワ</t>
    </rPh>
    <rPh sb="10" eb="11">
      <t>チョウ</t>
    </rPh>
    <rPh sb="11" eb="13">
      <t>オガワ</t>
    </rPh>
    <phoneticPr fontId="2"/>
  </si>
  <si>
    <t>0737-34-2143</t>
    <phoneticPr fontId="2"/>
  </si>
  <si>
    <t>モリ　ヨウスケ</t>
    <phoneticPr fontId="2"/>
  </si>
  <si>
    <t>H10.1.10</t>
    <phoneticPr fontId="2"/>
  </si>
  <si>
    <t>643-0843</t>
    <phoneticPr fontId="2"/>
  </si>
  <si>
    <t>和歌山県有田川町賢908-1</t>
    <rPh sb="0" eb="4">
      <t>ワカヤマケン</t>
    </rPh>
    <rPh sb="4" eb="8">
      <t>アリダガワチョウ</t>
    </rPh>
    <rPh sb="8" eb="9">
      <t>カシコ</t>
    </rPh>
    <phoneticPr fontId="2"/>
  </si>
  <si>
    <t>0737-52-2372</t>
    <phoneticPr fontId="2"/>
  </si>
  <si>
    <t>0735‐29‐0171</t>
    <phoneticPr fontId="2"/>
  </si>
  <si>
    <t>和歌山県有田郡有田川町水尻697-1
シティハイツ吉備205</t>
    <rPh sb="0" eb="4">
      <t>ワカヤマケン</t>
    </rPh>
    <rPh sb="4" eb="7">
      <t>アリダグン</t>
    </rPh>
    <rPh sb="7" eb="11">
      <t>アリダガワチョウ</t>
    </rPh>
    <rPh sb="11" eb="13">
      <t>ミズシリ</t>
    </rPh>
    <phoneticPr fontId="2"/>
  </si>
  <si>
    <t>0737-52-5921</t>
    <phoneticPr fontId="2"/>
  </si>
  <si>
    <t>0737-52-5017</t>
    <phoneticPr fontId="2"/>
  </si>
  <si>
    <t>0735‐74‐0375</t>
    <phoneticPr fontId="2"/>
  </si>
  <si>
    <t>H9.12.3</t>
    <phoneticPr fontId="2"/>
  </si>
  <si>
    <t>H9.7.11</t>
    <phoneticPr fontId="2"/>
  </si>
  <si>
    <t>H27.4.1</t>
    <phoneticPr fontId="2"/>
  </si>
  <si>
    <t>津田　昂輝</t>
    <rPh sb="3" eb="5">
      <t>コウキ</t>
    </rPh>
    <phoneticPr fontId="2"/>
  </si>
  <si>
    <t>初任教育第４０期学生名簿</t>
    <rPh sb="0" eb="2">
      <t>ショニン</t>
    </rPh>
    <rPh sb="2" eb="4">
      <t>キョウイク</t>
    </rPh>
    <rPh sb="4" eb="5">
      <t>ダイ</t>
    </rPh>
    <rPh sb="7" eb="8">
      <t>キ</t>
    </rPh>
    <rPh sb="8" eb="10">
      <t>ガクセイ</t>
    </rPh>
    <rPh sb="10" eb="12">
      <t>メイボ</t>
    </rPh>
    <phoneticPr fontId="2"/>
  </si>
  <si>
    <t>ムラオカ　ユウヒ</t>
    <phoneticPr fontId="2"/>
  </si>
  <si>
    <t>フジモト　ユウイチロウ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</si>
  <si>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</si>
  <si>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和歌山　太郎</t>
    <rPh sb="0" eb="3">
      <t>ワカヤマ</t>
    </rPh>
    <rPh sb="4" eb="6">
      <t>タロウ</t>
    </rPh>
    <phoneticPr fontId="2"/>
  </si>
  <si>
    <t>ワカヤマ　タロウ</t>
    <phoneticPr fontId="2"/>
  </si>
  <si>
    <t>H2.8.1</t>
    <phoneticPr fontId="2"/>
  </si>
  <si>
    <t>自動車免許</t>
    <rPh sb="0" eb="3">
      <t>ジドウシャ</t>
    </rPh>
    <rPh sb="3" eb="5">
      <t>メンキョ</t>
    </rPh>
    <phoneticPr fontId="2"/>
  </si>
  <si>
    <t>救命士</t>
    <rPh sb="0" eb="2">
      <t>キュウメイ</t>
    </rPh>
    <rPh sb="2" eb="3">
      <t>シ</t>
    </rPh>
    <phoneticPr fontId="2"/>
  </si>
  <si>
    <t>潜水士・玉掛け・小型移動式クレーン・危険物乙種四など</t>
    <rPh sb="0" eb="3">
      <t>センスイシ</t>
    </rPh>
    <rPh sb="4" eb="6">
      <t>タマカケ</t>
    </rPh>
    <rPh sb="18" eb="21">
      <t>キケンブツ</t>
    </rPh>
    <rPh sb="21" eb="23">
      <t>オツシュ</t>
    </rPh>
    <rPh sb="23" eb="24">
      <t>ヨン</t>
    </rPh>
    <phoneticPr fontId="2"/>
  </si>
  <si>
    <t>皮手</t>
    <rPh sb="0" eb="2">
      <t>カワテ</t>
    </rPh>
    <phoneticPr fontId="2"/>
  </si>
  <si>
    <t>短大卒</t>
  </si>
  <si>
    <t>上衣</t>
    <rPh sb="0" eb="1">
      <t>ウエ</t>
    </rPh>
    <rPh sb="1" eb="2">
      <t>ギヌ</t>
    </rPh>
    <phoneticPr fontId="2"/>
  </si>
  <si>
    <t>ズボン</t>
    <phoneticPr fontId="2"/>
  </si>
  <si>
    <t>トレーニング
ウェア</t>
    <phoneticPr fontId="2"/>
  </si>
  <si>
    <t>Ｌ</t>
    <phoneticPr fontId="2"/>
  </si>
  <si>
    <t>Ｍ</t>
    <phoneticPr fontId="2"/>
  </si>
  <si>
    <t>靴（ｃｍ）</t>
    <rPh sb="0" eb="1">
      <t>クツ</t>
    </rPh>
    <phoneticPr fontId="2"/>
  </si>
  <si>
    <t>住　所</t>
    <rPh sb="0" eb="1">
      <t>ジュウ</t>
    </rPh>
    <rPh sb="2" eb="3">
      <t>ショ</t>
    </rPh>
    <phoneticPr fontId="2"/>
  </si>
  <si>
    <t>身長（ｃｍ）</t>
    <rPh sb="0" eb="2">
      <t>シンチョウ</t>
    </rPh>
    <phoneticPr fontId="2"/>
  </si>
  <si>
    <t>体重（Ｋｇ）</t>
    <rPh sb="0" eb="2">
      <t>タイジュウ</t>
    </rPh>
    <phoneticPr fontId="2"/>
  </si>
  <si>
    <t>※</t>
    <phoneticPr fontId="2"/>
  </si>
  <si>
    <t>身長・体重・靴の各サイズについては小数点第１位まで記入して下さい。（物品購入に使用します。）</t>
    <rPh sb="0" eb="2">
      <t>シンチョウ</t>
    </rPh>
    <rPh sb="3" eb="5">
      <t>タイジュウ</t>
    </rPh>
    <rPh sb="6" eb="7">
      <t>クツ</t>
    </rPh>
    <rPh sb="8" eb="9">
      <t>カク</t>
    </rPh>
    <rPh sb="17" eb="20">
      <t>ショウスウテン</t>
    </rPh>
    <rPh sb="20" eb="21">
      <t>ダイ</t>
    </rPh>
    <rPh sb="22" eb="23">
      <t>イ</t>
    </rPh>
    <rPh sb="25" eb="27">
      <t>キニュウ</t>
    </rPh>
    <rPh sb="29" eb="30">
      <t>クダ</t>
    </rPh>
    <rPh sb="34" eb="36">
      <t>ブッピン</t>
    </rPh>
    <rPh sb="36" eb="38">
      <t>コウニュウ</t>
    </rPh>
    <rPh sb="39" eb="41">
      <t>シヨウ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</si>
  <si>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</si>
  <si>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.</t>
    <phoneticPr fontId="2"/>
  </si>
  <si>
    <t>加太市消防局</t>
    <rPh sb="0" eb="2">
      <t>カダ</t>
    </rPh>
    <rPh sb="2" eb="3">
      <t>シ</t>
    </rPh>
    <rPh sb="3" eb="5">
      <t>ショウボウ</t>
    </rPh>
    <rPh sb="5" eb="6">
      <t>キョク</t>
    </rPh>
    <phoneticPr fontId="2"/>
  </si>
  <si>
    <t>073-123-4567</t>
    <phoneticPr fontId="2"/>
  </si>
  <si>
    <t>090-1234-5678</t>
    <phoneticPr fontId="2"/>
  </si>
  <si>
    <t>和歌山県加太市1234番地</t>
    <rPh sb="0" eb="4">
      <t>ワカヤマケン</t>
    </rPh>
    <rPh sb="4" eb="6">
      <t>カダ</t>
    </rPh>
    <rPh sb="6" eb="7">
      <t>シ</t>
    </rPh>
    <rPh sb="11" eb="13">
      <t>バンチ</t>
    </rPh>
    <phoneticPr fontId="2"/>
  </si>
  <si>
    <t>防火手袋</t>
    <rPh sb="0" eb="2">
      <t>ボウカ</t>
    </rPh>
    <rPh sb="2" eb="4">
      <t>テブクロ</t>
    </rPh>
    <phoneticPr fontId="2"/>
  </si>
  <si>
    <t>準中型</t>
    <rPh sb="0" eb="1">
      <t>ジュン</t>
    </rPh>
    <rPh sb="1" eb="3">
      <t>チュウガタ</t>
    </rPh>
    <phoneticPr fontId="2"/>
  </si>
  <si>
    <r>
      <rPr>
        <sz val="8"/>
        <rFont val="ＭＳ Ｐゴシック"/>
        <family val="3"/>
        <charset val="128"/>
      </rPr>
      <t>(5t限定)</t>
    </r>
    <r>
      <rPr>
        <sz val="10"/>
        <rFont val="ＭＳ Ｐゴシック"/>
        <family val="3"/>
        <charset val="128"/>
      </rPr>
      <t xml:space="preserve">
準中型</t>
    </r>
    <rPh sb="7" eb="8">
      <t>ジュン</t>
    </rPh>
    <rPh sb="8" eb="10">
      <t>チュウガタ</t>
    </rPh>
    <phoneticPr fontId="2"/>
  </si>
  <si>
    <t>（資格技能等）
備考</t>
    <rPh sb="1" eb="3">
      <t>シカク</t>
    </rPh>
    <rPh sb="3" eb="5">
      <t>ギノウ</t>
    </rPh>
    <rPh sb="5" eb="6">
      <t>トウ</t>
    </rPh>
    <rPh sb="9" eb="10">
      <t>ビ</t>
    </rPh>
    <rPh sb="10" eb="11">
      <t>コウ</t>
    </rPh>
    <phoneticPr fontId="2"/>
  </si>
  <si>
    <t>階級</t>
    <rPh sb="0" eb="2">
      <t>カイキュウ</t>
    </rPh>
    <phoneticPr fontId="2"/>
  </si>
  <si>
    <t>　</t>
    <phoneticPr fontId="2"/>
  </si>
  <si>
    <t>消防士</t>
    <rPh sb="0" eb="3">
      <t>ショウボウシ</t>
    </rPh>
    <phoneticPr fontId="2"/>
  </si>
  <si>
    <r>
      <rPr>
        <sz val="14"/>
        <rFont val="ＭＳ Ｐゴシック"/>
        <family val="3"/>
        <charset val="128"/>
      </rPr>
      <t>機関名：　　　　　　　　　　　　　　　　　　　　　　
担当者：　　　　　　　　　　　　　　　　　　　　　　
電話番号：</t>
    </r>
    <r>
      <rPr>
        <sz val="20"/>
        <rFont val="ＭＳ Ｐゴシック"/>
        <family val="3"/>
        <charset val="128"/>
      </rPr>
      <t>　</t>
    </r>
    <r>
      <rPr>
        <sz val="28"/>
        <rFont val="ＭＳ Ｐゴシック"/>
        <family val="3"/>
        <charset val="128"/>
      </rPr>
      <t>　　　　　　　　　　　　　　　　　　　</t>
    </r>
    <phoneticPr fontId="2"/>
  </si>
  <si>
    <t>年齢は、入校日を基準としてください。</t>
    <rPh sb="0" eb="2">
      <t>ネンレイ</t>
    </rPh>
    <rPh sb="4" eb="7">
      <t>ニュウコウビ</t>
    </rPh>
    <rPh sb="8" eb="10">
      <t>キジュン</t>
    </rPh>
    <phoneticPr fontId="2"/>
  </si>
  <si>
    <t>男</t>
    <rPh sb="0" eb="1">
      <t>オトコ</t>
    </rPh>
    <phoneticPr fontId="2"/>
  </si>
  <si>
    <t>加太医療専門学校</t>
    <rPh sb="0" eb="2">
      <t>カダ</t>
    </rPh>
    <rPh sb="2" eb="4">
      <t>イリョウ</t>
    </rPh>
    <rPh sb="4" eb="6">
      <t>センモン</t>
    </rPh>
    <rPh sb="6" eb="8">
      <t>ガッコウ</t>
    </rPh>
    <phoneticPr fontId="2"/>
  </si>
  <si>
    <t>入校学生名簿（初任教育）　　</t>
    <rPh sb="0" eb="2">
      <t>ニュウコウ</t>
    </rPh>
    <rPh sb="7" eb="9">
      <t>ショニン</t>
    </rPh>
    <rPh sb="9" eb="11">
      <t>キョウイク</t>
    </rPh>
    <phoneticPr fontId="2"/>
  </si>
  <si>
    <t>代表メール宛てエクセルデータで提出して下さい。</t>
    <rPh sb="0" eb="2">
      <t>ダイヒョウ</t>
    </rPh>
    <rPh sb="5" eb="6">
      <t>ア</t>
    </rPh>
    <rPh sb="15" eb="17">
      <t>テイシュツ</t>
    </rPh>
    <rPh sb="19" eb="20">
      <t>クダ</t>
    </rPh>
    <phoneticPr fontId="2"/>
  </si>
  <si>
    <t>性 別</t>
    <rPh sb="0" eb="1">
      <t>セイ</t>
    </rPh>
    <rPh sb="2" eb="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</si>
</sst>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0;"/>
    <numFmt numFmtId="177" formatCode="[$-411]ge\.m"/>
    <numFmt numFmtId="178" formatCode="0_ "/>
    <numFmt numFmtId="179" formatCode="[&lt;=99999999]####\-####;\(00\)\ ####\-####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Arial Unicode MS"/>
      <family val="3"/>
      <charset val="128"/>
    </font>
    <font>
      <sz val="5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11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0" fontId="0" fillId="25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 applyProtection="1">
      <alignment horizontal="left" vertical="center" shrinkToFit="1"/>
    </xf>
    <xf numFmtId="49" fontId="0" fillId="0" borderId="1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Protection="1">
      <alignment vertical="center"/>
    </xf>
    <xf numFmtId="0" fontId="27" fillId="0" borderId="10" xfId="0" applyFont="1" applyFill="1" applyBorder="1" applyAlignment="1" applyProtection="1">
      <alignment horizontal="right" vertical="center" indent="1"/>
    </xf>
    <xf numFmtId="0" fontId="0" fillId="0" borderId="10" xfId="0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 applyProtection="1">
      <alignment horizontal="right" vertical="center" indent="1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center" indent="1"/>
    </xf>
    <xf numFmtId="0" fontId="28" fillId="0" borderId="0" xfId="0" applyFont="1" applyFill="1" applyAlignment="1" applyProtection="1">
      <alignment horizontal="center" vertical="center"/>
    </xf>
    <xf numFmtId="0" fontId="29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0" fontId="27" fillId="0" borderId="13" xfId="0" applyFont="1" applyFill="1" applyBorder="1" applyAlignment="1" applyProtection="1">
      <alignment horizontal="right" vertical="center" indent="1"/>
    </xf>
    <xf numFmtId="0" fontId="0" fillId="0" borderId="13" xfId="0" applyFont="1" applyFill="1" applyBorder="1" applyAlignment="1" applyProtection="1">
      <alignment horizontal="left" vertical="center"/>
    </xf>
    <xf numFmtId="0" fontId="27" fillId="0" borderId="14" xfId="0" applyFont="1" applyFill="1" applyBorder="1" applyAlignment="1" applyProtection="1">
      <alignment horizontal="right" vertical="center" indent="1"/>
    </xf>
    <xf numFmtId="0" fontId="27" fillId="0" borderId="15" xfId="0" applyFont="1" applyFill="1" applyBorder="1" applyAlignment="1" applyProtection="1">
      <alignment horizontal="right" vertical="center" indent="1"/>
    </xf>
    <xf numFmtId="176" fontId="27" fillId="0" borderId="10" xfId="0" applyNumberFormat="1" applyFont="1" applyBorder="1" applyAlignment="1" applyProtection="1">
      <alignment horizontal="center" vertical="center" shrinkToFit="1"/>
    </xf>
    <xf numFmtId="0" fontId="3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27" fillId="7" borderId="1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177" fontId="0" fillId="0" borderId="0" xfId="0" applyNumberFormat="1" applyFont="1" applyAlignment="1">
      <alignment vertical="center" shrinkToFit="1"/>
    </xf>
    <xf numFmtId="0" fontId="27" fillId="7" borderId="1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Alignment="1">
      <alignment vertical="center" shrinkToFit="1"/>
    </xf>
    <xf numFmtId="0" fontId="30" fillId="0" borderId="0" xfId="0" applyNumberFormat="1" applyFont="1" applyBorder="1" applyAlignment="1">
      <alignment vertical="center" shrinkToFit="1"/>
    </xf>
    <xf numFmtId="0" fontId="0" fillId="0" borderId="0" xfId="0" applyNumberFormat="1" applyFont="1" applyAlignment="1">
      <alignment horizontal="center" vertical="center" shrinkToFit="1"/>
    </xf>
    <xf numFmtId="0" fontId="27" fillId="0" borderId="10" xfId="0" applyNumberFormat="1" applyFont="1" applyBorder="1" applyAlignment="1" applyProtection="1">
      <alignment horizontal="center" vertical="center" shrinkToFit="1"/>
    </xf>
    <xf numFmtId="0" fontId="30" fillId="0" borderId="0" xfId="0" applyNumberFormat="1" applyFont="1" applyBorder="1" applyAlignment="1">
      <alignment horizontal="center" vertical="center" shrinkToFit="1"/>
    </xf>
    <xf numFmtId="0" fontId="27" fillId="0" borderId="10" xfId="0" applyNumberFormat="1" applyFont="1" applyBorder="1" applyAlignment="1" applyProtection="1">
      <alignment horizontal="right" vertical="center" shrinkToFit="1"/>
    </xf>
    <xf numFmtId="0" fontId="27" fillId="8" borderId="10" xfId="0" applyFont="1" applyFill="1" applyBorder="1" applyAlignment="1" applyProtection="1">
      <alignment horizontal="right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Font="1" applyFill="1" applyBorder="1" applyAlignment="1" applyProtection="1">
      <alignment horizontal="left" vertical="center" shrinkToFit="1"/>
    </xf>
    <xf numFmtId="0" fontId="0" fillId="0" borderId="14" xfId="0" applyFont="1" applyFill="1" applyBorder="1" applyAlignment="1" applyProtection="1">
      <alignment horizontal="left" vertical="center" shrinkToFit="1"/>
    </xf>
    <xf numFmtId="0" fontId="0" fillId="0" borderId="15" xfId="0" applyFont="1" applyFill="1" applyBorder="1" applyAlignment="1" applyProtection="1">
      <alignment horizontal="left" vertical="center" shrinkToFit="1"/>
    </xf>
    <xf numFmtId="0" fontId="0" fillId="0" borderId="12" xfId="0" applyFont="1" applyFill="1" applyBorder="1" applyAlignment="1" applyProtection="1">
      <alignment horizontal="left" vertical="center" shrinkToFit="1"/>
    </xf>
    <xf numFmtId="0" fontId="27" fillId="27" borderId="16" xfId="0" applyFont="1" applyFill="1" applyBorder="1" applyAlignment="1" applyProtection="1">
      <alignment horizontal="center" vertical="center"/>
    </xf>
    <xf numFmtId="0" fontId="27" fillId="27" borderId="17" xfId="0" applyFont="1" applyFill="1" applyBorder="1" applyAlignment="1" applyProtection="1">
      <alignment horizontal="center" vertical="center"/>
    </xf>
    <xf numFmtId="0" fontId="27" fillId="27" borderId="17" xfId="0" applyFont="1" applyFill="1" applyBorder="1" applyAlignment="1" applyProtection="1">
      <alignment horizontal="distributed" vertical="center" indent="1"/>
    </xf>
    <xf numFmtId="0" fontId="20" fillId="0" borderId="0" xfId="0" applyFont="1" applyFill="1" applyAlignment="1" applyProtection="1">
      <alignment horizontal="right" vertical="center"/>
    </xf>
    <xf numFmtId="0" fontId="0" fillId="0" borderId="18" xfId="0" applyFont="1" applyFill="1" applyBorder="1" applyAlignment="1" applyProtection="1">
      <alignment horizontal="left" vertical="center"/>
    </xf>
    <xf numFmtId="0" fontId="27" fillId="0" borderId="19" xfId="0" applyFont="1" applyFill="1" applyBorder="1" applyAlignment="1" applyProtection="1">
      <alignment horizontal="right" vertical="center" indent="1"/>
    </xf>
    <xf numFmtId="0" fontId="27" fillId="0" borderId="20" xfId="0" applyFont="1" applyFill="1" applyBorder="1" applyAlignment="1" applyProtection="1">
      <alignment horizontal="right" vertical="center" indent="1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22" xfId="0" applyFont="1" applyFill="1" applyBorder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left" vertical="center"/>
    </xf>
    <xf numFmtId="0" fontId="0" fillId="0" borderId="24" xfId="0" applyFont="1" applyFill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0" fontId="0" fillId="0" borderId="29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27" fillId="27" borderId="30" xfId="0" applyFont="1" applyFill="1" applyBorder="1" applyAlignment="1" applyProtection="1">
      <alignment vertical="center"/>
    </xf>
    <xf numFmtId="0" fontId="20" fillId="0" borderId="31" xfId="0" applyFont="1" applyFill="1" applyBorder="1" applyAlignment="1" applyProtection="1">
      <alignment vertical="center"/>
    </xf>
    <xf numFmtId="0" fontId="27" fillId="27" borderId="32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0" fillId="0" borderId="35" xfId="0" applyFont="1" applyFill="1" applyBorder="1" applyAlignment="1" applyProtection="1">
      <alignment horizontal="left" vertical="center"/>
    </xf>
    <xf numFmtId="0" fontId="27" fillId="0" borderId="36" xfId="0" applyFont="1" applyFill="1" applyBorder="1" applyAlignment="1" applyProtection="1">
      <alignment horizontal="center" vertical="center"/>
    </xf>
    <xf numFmtId="0" fontId="27" fillId="0" borderId="37" xfId="0" applyFont="1" applyFill="1" applyBorder="1" applyAlignment="1" applyProtection="1">
      <alignment horizontal="center" vertical="center"/>
    </xf>
    <xf numFmtId="0" fontId="27" fillId="0" borderId="38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horizontal="center" vertical="center"/>
    </xf>
    <xf numFmtId="0" fontId="27" fillId="0" borderId="25" xfId="0" applyFont="1" applyFill="1" applyBorder="1" applyAlignment="1" applyProtection="1">
      <alignment horizontal="center" vertical="center"/>
    </xf>
    <xf numFmtId="0" fontId="27" fillId="28" borderId="10" xfId="0" applyNumberFormat="1" applyFont="1" applyFill="1" applyBorder="1" applyAlignment="1" applyProtection="1">
      <alignment horizontal="center" vertical="center" shrinkToFit="1"/>
    </xf>
    <xf numFmtId="0" fontId="27" fillId="8" borderId="13" xfId="0" applyFont="1" applyFill="1" applyBorder="1" applyAlignment="1" applyProtection="1">
      <alignment horizontal="right" vertical="center" shrinkToFit="1"/>
      <protection locked="0"/>
    </xf>
    <xf numFmtId="0" fontId="27" fillId="0" borderId="13" xfId="0" applyNumberFormat="1" applyFont="1" applyBorder="1" applyAlignment="1" applyProtection="1">
      <alignment horizontal="center" vertical="center" shrinkToFit="1"/>
    </xf>
    <xf numFmtId="176" fontId="27" fillId="0" borderId="13" xfId="0" applyNumberFormat="1" applyFont="1" applyBorder="1" applyAlignment="1" applyProtection="1">
      <alignment horizontal="center" vertical="center" shrinkToFit="1"/>
    </xf>
    <xf numFmtId="0" fontId="27" fillId="8" borderId="27" xfId="0" applyFont="1" applyFill="1" applyBorder="1" applyAlignment="1" applyProtection="1">
      <alignment horizontal="right" vertical="center" shrinkToFit="1"/>
      <protection locked="0"/>
    </xf>
    <xf numFmtId="0" fontId="27" fillId="0" borderId="27" xfId="0" applyNumberFormat="1" applyFont="1" applyBorder="1" applyAlignment="1" applyProtection="1">
      <alignment horizontal="center" vertical="center" shrinkToFit="1"/>
    </xf>
    <xf numFmtId="176" fontId="27" fillId="0" borderId="27" xfId="0" applyNumberFormat="1" applyFont="1" applyBorder="1" applyAlignment="1" applyProtection="1">
      <alignment horizontal="center" vertical="center" shrinkToFit="1"/>
    </xf>
    <xf numFmtId="0" fontId="27" fillId="28" borderId="27" xfId="0" applyNumberFormat="1" applyFont="1" applyFill="1" applyBorder="1" applyAlignment="1" applyProtection="1">
      <alignment horizontal="center" vertical="center" shrinkToFit="1"/>
    </xf>
    <xf numFmtId="0" fontId="27" fillId="8" borderId="18" xfId="0" applyFont="1" applyFill="1" applyBorder="1" applyAlignment="1" applyProtection="1">
      <alignment horizontal="right" vertical="center" shrinkToFit="1"/>
      <protection locked="0"/>
    </xf>
    <xf numFmtId="0" fontId="27" fillId="0" borderId="18" xfId="0" applyNumberFormat="1" applyFont="1" applyBorder="1" applyAlignment="1" applyProtection="1">
      <alignment horizontal="center" vertical="center" shrinkToFit="1"/>
    </xf>
    <xf numFmtId="176" fontId="27" fillId="0" borderId="18" xfId="0" applyNumberFormat="1" applyFont="1" applyBorder="1" applyAlignment="1" applyProtection="1">
      <alignment horizontal="center" vertical="center" shrinkToFit="1"/>
    </xf>
    <xf numFmtId="0" fontId="27" fillId="0" borderId="13" xfId="0" applyNumberFormat="1" applyFont="1" applyBorder="1" applyAlignment="1" applyProtection="1">
      <alignment horizontal="right" vertical="center" shrinkToFit="1"/>
    </xf>
    <xf numFmtId="0" fontId="46" fillId="0" borderId="25" xfId="0" applyFont="1" applyFill="1" applyBorder="1" applyAlignment="1" applyProtection="1">
      <alignment horizontal="center" vertical="center"/>
    </xf>
    <xf numFmtId="0" fontId="46" fillId="0" borderId="38" xfId="0" applyFont="1" applyFill="1" applyBorder="1" applyAlignment="1" applyProtection="1">
      <alignment horizontal="center" vertical="center"/>
    </xf>
    <xf numFmtId="0" fontId="47" fillId="0" borderId="15" xfId="0" applyFont="1" applyFill="1" applyBorder="1" applyAlignment="1" applyProtection="1">
      <alignment horizontal="center" vertical="center"/>
    </xf>
    <xf numFmtId="0" fontId="47" fillId="0" borderId="12" xfId="0" applyFont="1" applyFill="1" applyBorder="1" applyAlignment="1" applyProtection="1">
      <alignment horizontal="center" vertical="center"/>
    </xf>
    <xf numFmtId="0" fontId="47" fillId="0" borderId="10" xfId="0" applyFont="1" applyFill="1" applyBorder="1" applyAlignment="1" applyProtection="1">
      <alignment horizontal="center" vertical="center"/>
    </xf>
    <xf numFmtId="0" fontId="31" fillId="0" borderId="10" xfId="41" applyFont="1" applyFill="1" applyBorder="1" applyProtection="1"/>
    <xf numFmtId="0" fontId="48" fillId="0" borderId="25" xfId="0" applyFont="1" applyFill="1" applyBorder="1" applyAlignment="1" applyProtection="1">
      <alignment horizontal="center" vertical="center"/>
    </xf>
    <xf numFmtId="0" fontId="48" fillId="0" borderId="38" xfId="0" applyFont="1" applyFill="1" applyBorder="1" applyAlignment="1" applyProtection="1">
      <alignment horizontal="center" vertical="center"/>
    </xf>
    <xf numFmtId="0" fontId="48" fillId="0" borderId="37" xfId="0" applyFont="1" applyFill="1" applyBorder="1" applyAlignment="1" applyProtection="1">
      <alignment horizontal="center" vertical="center"/>
    </xf>
    <xf numFmtId="0" fontId="32" fillId="26" borderId="0" xfId="0" applyFont="1" applyFill="1" applyBorder="1" applyAlignment="1" applyProtection="1">
      <alignment horizontal="center" vertical="center"/>
    </xf>
    <xf numFmtId="0" fontId="0" fillId="27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35" fillId="27" borderId="0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7" fillId="27" borderId="10" xfId="0" applyNumberFormat="1" applyFont="1" applyFill="1" applyBorder="1" applyAlignment="1" applyProtection="1">
      <alignment horizontal="center" vertical="center" shrinkToFit="1"/>
    </xf>
    <xf numFmtId="0" fontId="21" fillId="0" borderId="24" xfId="0" applyNumberFormat="1" applyFont="1" applyBorder="1" applyAlignment="1" applyProtection="1">
      <alignment vertical="center" shrinkToFit="1"/>
    </xf>
    <xf numFmtId="0" fontId="21" fillId="0" borderId="40" xfId="0" applyNumberFormat="1" applyFont="1" applyBorder="1" applyAlignment="1" applyProtection="1">
      <alignment vertical="center" shrinkToFit="1"/>
    </xf>
    <xf numFmtId="0" fontId="21" fillId="0" borderId="41" xfId="0" applyNumberFormat="1" applyFont="1" applyBorder="1" applyAlignment="1" applyProtection="1">
      <alignment vertical="center" shrinkToFit="1"/>
    </xf>
    <xf numFmtId="0" fontId="21" fillId="0" borderId="42" xfId="0" applyNumberFormat="1" applyFont="1" applyBorder="1" applyAlignment="1" applyProtection="1">
      <alignment vertical="center" shrinkToFit="1"/>
    </xf>
    <xf numFmtId="0" fontId="21" fillId="0" borderId="43" xfId="0" applyNumberFormat="1" applyFont="1" applyBorder="1" applyAlignment="1" applyProtection="1">
      <alignment vertical="center" shrinkToFit="1"/>
    </xf>
    <xf numFmtId="0" fontId="21" fillId="0" borderId="44" xfId="0" applyNumberFormat="1" applyFont="1" applyBorder="1" applyAlignment="1" applyProtection="1">
      <alignment vertical="center" shrinkToFit="1"/>
    </xf>
    <xf numFmtId="0" fontId="21" fillId="0" borderId="0" xfId="0" applyNumberFormat="1" applyFont="1" applyBorder="1" applyAlignment="1" applyProtection="1">
      <alignment vertical="center" shrinkToFit="1"/>
    </xf>
    <xf numFmtId="0" fontId="21" fillId="0" borderId="45" xfId="0" applyNumberFormat="1" applyFont="1" applyBorder="1" applyAlignment="1" applyProtection="1">
      <alignment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41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 shrinkToFit="1"/>
    </xf>
    <xf numFmtId="0" fontId="49" fillId="0" borderId="0" xfId="0" applyFont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50" fillId="7" borderId="10" xfId="0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7" borderId="10" xfId="0" applyFont="1" applyFill="1" applyBorder="1" applyAlignment="1">
      <alignment horizontal="center" vertical="center" shrinkToFit="1"/>
    </xf>
    <xf numFmtId="0" fontId="0" fillId="24" borderId="10" xfId="0" applyFont="1" applyFill="1" applyBorder="1" applyAlignment="1">
      <alignment horizontal="center" vertical="center" shrinkToFit="1"/>
    </xf>
    <xf numFmtId="178" fontId="0" fillId="0" borderId="10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wrapText="1" shrinkToFit="1"/>
    </xf>
    <xf numFmtId="0" fontId="31" fillId="27" borderId="10" xfId="41" applyFont="1" applyFill="1" applyBorder="1" applyProtection="1"/>
    <xf numFmtId="0" fontId="1" fillId="27" borderId="10" xfId="0" applyFont="1" applyFill="1" applyBorder="1" applyAlignment="1">
      <alignment horizontal="center" vertical="center" shrinkToFit="1"/>
    </xf>
    <xf numFmtId="49" fontId="1" fillId="27" borderId="10" xfId="0" applyNumberFormat="1" applyFont="1" applyFill="1" applyBorder="1" applyAlignment="1">
      <alignment horizontal="center" vertical="center" shrinkToFit="1"/>
    </xf>
    <xf numFmtId="49" fontId="0" fillId="27" borderId="10" xfId="0" applyNumberFormat="1" applyFont="1" applyFill="1" applyBorder="1" applyAlignment="1">
      <alignment horizontal="center" vertical="center" shrinkToFit="1"/>
    </xf>
    <xf numFmtId="0" fontId="33" fillId="27" borderId="10" xfId="0" applyFont="1" applyFill="1" applyBorder="1" applyAlignment="1">
      <alignment horizontal="left" vertical="center" shrinkToFit="1"/>
    </xf>
    <xf numFmtId="0" fontId="0" fillId="27" borderId="10" xfId="0" applyFont="1" applyFill="1" applyBorder="1" applyAlignment="1">
      <alignment horizontal="center" vertical="center" shrinkToFit="1"/>
    </xf>
    <xf numFmtId="0" fontId="1" fillId="27" borderId="0" xfId="0" applyFont="1" applyFill="1" applyAlignment="1">
      <alignment horizontal="center" vertical="center" shrinkToFit="1"/>
    </xf>
    <xf numFmtId="0" fontId="0" fillId="27" borderId="10" xfId="0" applyFont="1" applyFill="1" applyBorder="1" applyAlignment="1">
      <alignment horizontal="left" vertical="center" shrinkToFit="1"/>
    </xf>
    <xf numFmtId="0" fontId="2" fillId="27" borderId="10" xfId="0" applyFont="1" applyFill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7" borderId="1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shrinkToFit="1"/>
    </xf>
    <xf numFmtId="0" fontId="33" fillId="0" borderId="10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7" borderId="0" xfId="0" applyFill="1" applyAlignment="1">
      <alignment horizontal="center" vertical="center" shrinkToFit="1"/>
    </xf>
    <xf numFmtId="0" fontId="1" fillId="29" borderId="10" xfId="0" applyFont="1" applyFill="1" applyBorder="1" applyAlignment="1">
      <alignment horizontal="center" vertical="center" shrinkToFit="1"/>
    </xf>
    <xf numFmtId="0" fontId="0" fillId="30" borderId="10" xfId="0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wrapText="1" shrinkToFit="1"/>
    </xf>
    <xf numFmtId="0" fontId="31" fillId="0" borderId="22" xfId="41" applyFont="1" applyFill="1" applyBorder="1" applyProtection="1"/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49" fontId="0" fillId="0" borderId="14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wrapText="1" shrinkToFit="1"/>
    </xf>
    <xf numFmtId="0" fontId="0" fillId="27" borderId="14" xfId="0" applyFont="1" applyFill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top" shrinkToFit="1"/>
    </xf>
    <xf numFmtId="0" fontId="0" fillId="0" borderId="48" xfId="0" applyBorder="1" applyAlignment="1">
      <alignment horizontal="right" vertical="center" shrinkToFit="1"/>
    </xf>
    <xf numFmtId="0" fontId="0" fillId="0" borderId="49" xfId="0" applyBorder="1" applyAlignment="1">
      <alignment horizontal="center" vertical="center" shrinkToFit="1"/>
    </xf>
    <xf numFmtId="0" fontId="51" fillId="31" borderId="13" xfId="0" applyFont="1" applyFill="1" applyBorder="1" applyAlignment="1">
      <alignment horizontal="center" vertical="center" shrinkToFit="1"/>
    </xf>
    <xf numFmtId="49" fontId="51" fillId="31" borderId="13" xfId="0" applyNumberFormat="1" applyFont="1" applyFill="1" applyBorder="1" applyAlignment="1">
      <alignment horizontal="center" vertical="center" shrinkToFit="1"/>
    </xf>
    <xf numFmtId="0" fontId="51" fillId="31" borderId="13" xfId="0" applyFont="1" applyFill="1" applyBorder="1" applyAlignment="1">
      <alignment horizontal="left" vertical="center" wrapText="1" shrinkToFit="1"/>
    </xf>
    <xf numFmtId="0" fontId="51" fillId="31" borderId="13" xfId="0" applyFont="1" applyFill="1" applyBorder="1" applyAlignment="1">
      <alignment horizontal="center" vertical="center" wrapText="1" shrinkToFit="1"/>
    </xf>
    <xf numFmtId="0" fontId="52" fillId="31" borderId="50" xfId="0" applyFont="1" applyFill="1" applyBorder="1" applyAlignment="1">
      <alignment horizontal="center" vertical="center" wrapText="1" shrinkToFit="1"/>
    </xf>
    <xf numFmtId="0" fontId="0" fillId="27" borderId="49" xfId="0" applyFill="1" applyBorder="1" applyAlignment="1">
      <alignment vertical="distributed" textRotation="255" justifyLastLine="1" shrinkToFit="1"/>
    </xf>
    <xf numFmtId="0" fontId="0" fillId="27" borderId="47" xfId="0" applyFill="1" applyBorder="1" applyAlignment="1">
      <alignment vertical="distributed" textRotation="255" justifyLastLine="1" shrinkToFit="1"/>
    </xf>
    <xf numFmtId="0" fontId="0" fillId="27" borderId="14" xfId="0" applyFill="1" applyBorder="1" applyAlignment="1">
      <alignment vertical="distributed" textRotation="255" justifyLastLine="1" shrinkToFit="1"/>
    </xf>
    <xf numFmtId="0" fontId="0" fillId="27" borderId="26" xfId="0" applyFill="1" applyBorder="1" applyAlignment="1">
      <alignment vertical="distributed" textRotation="255" justifyLastLine="1" shrinkToFit="1"/>
    </xf>
    <xf numFmtId="0" fontId="0" fillId="31" borderId="51" xfId="0" applyFill="1" applyBorder="1" applyAlignment="1">
      <alignment horizontal="center" vertical="center" shrinkToFit="1"/>
    </xf>
    <xf numFmtId="0" fontId="0" fillId="31" borderId="13" xfId="0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27" borderId="23" xfId="0" applyFill="1" applyBorder="1" applyAlignment="1">
      <alignment vertical="distributed" textRotation="255" justifyLastLine="1" shrinkToFit="1"/>
    </xf>
    <xf numFmtId="0" fontId="44" fillId="27" borderId="23" xfId="0" applyFont="1" applyFill="1" applyBorder="1" applyAlignment="1">
      <alignment vertical="center" textRotation="255" wrapText="1"/>
    </xf>
    <xf numFmtId="179" fontId="0" fillId="0" borderId="22" xfId="0" applyNumberFormat="1" applyFont="1" applyBorder="1" applyAlignment="1">
      <alignment horizontal="center" vertical="center" wrapText="1" shrinkToFit="1"/>
    </xf>
    <xf numFmtId="179" fontId="0" fillId="0" borderId="34" xfId="0" applyNumberFormat="1" applyFont="1" applyBorder="1" applyAlignment="1">
      <alignment horizontal="center" vertical="center" wrapText="1" shrinkToFit="1"/>
    </xf>
    <xf numFmtId="179" fontId="0" fillId="0" borderId="56" xfId="0" applyNumberFormat="1" applyFont="1" applyBorder="1" applyAlignment="1">
      <alignment horizontal="center" vertical="center" wrapText="1" shrinkToFit="1"/>
    </xf>
    <xf numFmtId="0" fontId="0" fillId="0" borderId="48" xfId="0" applyBorder="1" applyAlignment="1">
      <alignment vertical="distributed" textRotation="255" justifyLastLine="1" shrinkToFit="1"/>
    </xf>
    <xf numFmtId="0" fontId="0" fillId="0" borderId="60" xfId="0" applyBorder="1" applyAlignment="1">
      <alignment vertical="distributed" textRotation="255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179" fontId="2" fillId="0" borderId="23" xfId="0" applyNumberFormat="1" applyFont="1" applyBorder="1" applyAlignment="1">
      <alignment horizontal="center" vertical="center" wrapText="1" shrinkToFit="1"/>
    </xf>
    <xf numFmtId="179" fontId="2" fillId="0" borderId="35" xfId="0" applyNumberFormat="1" applyFont="1" applyBorder="1" applyAlignment="1">
      <alignment horizontal="center" vertical="center" wrapText="1" shrinkToFit="1"/>
    </xf>
    <xf numFmtId="179" fontId="2" fillId="0" borderId="52" xfId="0" applyNumberFormat="1" applyFont="1" applyBorder="1" applyAlignment="1">
      <alignment horizontal="center" vertical="center" wrapText="1" shrinkToFit="1"/>
    </xf>
    <xf numFmtId="179" fontId="53" fillId="31" borderId="53" xfId="0" applyNumberFormat="1" applyFont="1" applyFill="1" applyBorder="1" applyAlignment="1">
      <alignment horizontal="center" vertical="center"/>
    </xf>
    <xf numFmtId="179" fontId="53" fillId="31" borderId="54" xfId="0" applyNumberFormat="1" applyFont="1" applyFill="1" applyBorder="1" applyAlignment="1">
      <alignment horizontal="center" vertical="center"/>
    </xf>
    <xf numFmtId="179" fontId="53" fillId="31" borderId="55" xfId="0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distributed" textRotation="255" justifyLastLine="1" shrinkToFit="1"/>
    </xf>
    <xf numFmtId="0" fontId="0" fillId="0" borderId="32" xfId="0" applyBorder="1" applyAlignment="1">
      <alignment horizontal="center" vertical="distributed" textRotation="255" justifyLastLine="1" shrinkToFit="1"/>
    </xf>
    <xf numFmtId="0" fontId="0" fillId="0" borderId="36" xfId="0" applyBorder="1" applyAlignment="1">
      <alignment horizontal="center" vertical="distributed" textRotation="255" justifyLastLine="1" shrinkToFit="1"/>
    </xf>
    <xf numFmtId="0" fontId="0" fillId="0" borderId="58" xfId="0" applyBorder="1" applyAlignment="1">
      <alignment horizontal="center" vertical="distributed" textRotation="255" justifyLastLine="1" shrinkToFit="1"/>
    </xf>
    <xf numFmtId="0" fontId="0" fillId="0" borderId="31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27" fillId="0" borderId="0" xfId="0" applyFont="1" applyAlignment="1">
      <alignment horizontal="left" vertical="center" shrinkToFit="1"/>
    </xf>
    <xf numFmtId="0" fontId="0" fillId="0" borderId="48" xfId="0" applyBorder="1" applyAlignment="1">
      <alignment vertical="distributed" textRotation="255" wrapText="1" justifyLastLine="1" shrinkToFit="1"/>
    </xf>
    <xf numFmtId="0" fontId="0" fillId="27" borderId="48" xfId="0" applyFill="1" applyBorder="1" applyAlignment="1">
      <alignment horizontal="distributed" vertical="center" shrinkToFit="1"/>
    </xf>
    <xf numFmtId="0" fontId="0" fillId="27" borderId="48" xfId="0" applyFill="1" applyBorder="1" applyAlignment="1">
      <alignment vertical="distributed" textRotation="255" justifyLastLine="1" shrinkToFit="1"/>
    </xf>
    <xf numFmtId="0" fontId="0" fillId="27" borderId="60" xfId="0" applyFill="1" applyBorder="1" applyAlignment="1">
      <alignment vertical="distributed" textRotation="255" justifyLastLine="1" shrinkToFit="1"/>
    </xf>
    <xf numFmtId="0" fontId="33" fillId="0" borderId="61" xfId="0" applyFont="1" applyBorder="1" applyAlignment="1">
      <alignment horizontal="distributed" vertical="center" wrapText="1" justifyLastLine="1" shrinkToFit="1"/>
    </xf>
    <xf numFmtId="0" fontId="33" fillId="0" borderId="62" xfId="0" applyFont="1" applyBorder="1" applyAlignment="1">
      <alignment horizontal="distributed" vertical="center" justifyLastLine="1" shrinkToFit="1"/>
    </xf>
    <xf numFmtId="0" fontId="0" fillId="27" borderId="48" xfId="0" applyFill="1" applyBorder="1" applyAlignment="1">
      <alignment horizontal="center" vertical="distributed" textRotation="255" justifyLastLine="1" shrinkToFit="1"/>
    </xf>
    <xf numFmtId="0" fontId="0" fillId="27" borderId="60" xfId="0" applyFill="1" applyBorder="1" applyAlignment="1">
      <alignment horizontal="center" vertical="distributed" textRotation="255" justifyLastLine="1" shrinkToFit="1"/>
    </xf>
    <xf numFmtId="0" fontId="24" fillId="0" borderId="0" xfId="0" applyFont="1" applyBorder="1" applyAlignment="1">
      <alignment horizontal="left" vertical="top" wrapText="1" shrinkToFit="1"/>
    </xf>
    <xf numFmtId="0" fontId="24" fillId="0" borderId="0" xfId="0" applyFont="1" applyBorder="1" applyAlignment="1">
      <alignment horizontal="left" vertical="top" shrinkToFit="1"/>
    </xf>
    <xf numFmtId="0" fontId="21" fillId="0" borderId="0" xfId="0" applyFont="1" applyBorder="1" applyAlignment="1">
      <alignment horizontal="left" vertical="top" shrinkToFit="1"/>
    </xf>
    <xf numFmtId="0" fontId="43" fillId="0" borderId="0" xfId="0" applyFont="1" applyBorder="1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2" fillId="26" borderId="63" xfId="0" applyFont="1" applyFill="1" applyBorder="1" applyAlignment="1" applyProtection="1">
      <alignment horizontal="center" vertical="center"/>
    </xf>
    <xf numFmtId="0" fontId="32" fillId="26" borderId="64" xfId="0" applyFont="1" applyFill="1" applyBorder="1" applyAlignment="1" applyProtection="1">
      <alignment horizontal="center" vertical="center"/>
    </xf>
    <xf numFmtId="0" fontId="32" fillId="26" borderId="65" xfId="0" applyFont="1" applyFill="1" applyBorder="1" applyAlignment="1" applyProtection="1">
      <alignment horizontal="center" vertical="center"/>
    </xf>
    <xf numFmtId="0" fontId="32" fillId="26" borderId="65" xfId="0" applyFont="1" applyFill="1" applyBorder="1" applyAlignment="1">
      <alignment horizontal="center" vertical="center"/>
    </xf>
    <xf numFmtId="0" fontId="32" fillId="26" borderId="63" xfId="0" applyFont="1" applyFill="1" applyBorder="1" applyAlignment="1">
      <alignment horizontal="center" vertical="center"/>
    </xf>
    <xf numFmtId="0" fontId="32" fillId="26" borderId="64" xfId="0" applyFont="1" applyFill="1" applyBorder="1" applyAlignment="1">
      <alignment horizontal="center" vertical="center"/>
    </xf>
    <xf numFmtId="0" fontId="25" fillId="0" borderId="6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25" fillId="0" borderId="51" xfId="0" applyFont="1" applyFill="1" applyBorder="1" applyAlignment="1" applyProtection="1">
      <alignment horizontal="center" vertical="center"/>
    </xf>
    <xf numFmtId="0" fontId="25" fillId="0" borderId="46" xfId="0" applyFont="1" applyBorder="1">
      <alignment vertical="center"/>
    </xf>
    <xf numFmtId="0" fontId="25" fillId="0" borderId="47" xfId="0" applyFont="1" applyBorder="1">
      <alignment vertical="center"/>
    </xf>
    <xf numFmtId="0" fontId="27" fillId="27" borderId="68" xfId="0" applyFont="1" applyFill="1" applyBorder="1" applyAlignment="1" applyProtection="1">
      <alignment horizontal="center" vertical="center"/>
    </xf>
    <xf numFmtId="0" fontId="27" fillId="27" borderId="69" xfId="0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 applyProtection="1">
      <alignment horizontal="center" vertical="center"/>
    </xf>
    <xf numFmtId="0" fontId="0" fillId="32" borderId="70" xfId="0" applyFont="1" applyFill="1" applyBorder="1" applyAlignment="1" applyProtection="1">
      <alignment horizontal="center" vertical="center"/>
    </xf>
    <xf numFmtId="0" fontId="0" fillId="32" borderId="71" xfId="0" applyFont="1" applyFill="1" applyBorder="1" applyAlignment="1" applyProtection="1">
      <alignment horizontal="center" vertical="center"/>
    </xf>
    <xf numFmtId="0" fontId="0" fillId="32" borderId="20" xfId="0" applyFont="1" applyFill="1" applyBorder="1" applyAlignment="1" applyProtection="1">
      <alignment horizontal="center" vertical="center"/>
    </xf>
    <xf numFmtId="0" fontId="0" fillId="32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39" fillId="0" borderId="31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35" fillId="27" borderId="0" xfId="0" applyFont="1" applyFill="1" applyBorder="1" applyAlignment="1" applyProtection="1">
      <alignment horizontal="center" vertical="center"/>
    </xf>
    <xf numFmtId="0" fontId="54" fillId="33" borderId="71" xfId="0" applyFont="1" applyFill="1" applyBorder="1" applyAlignment="1" applyProtection="1">
      <alignment horizontal="center" vertical="center" wrapText="1"/>
    </xf>
    <xf numFmtId="0" fontId="54" fillId="33" borderId="20" xfId="0" applyFont="1" applyFill="1" applyBorder="1" applyAlignment="1" applyProtection="1">
      <alignment horizontal="center" vertical="center"/>
    </xf>
    <xf numFmtId="0" fontId="54" fillId="33" borderId="72" xfId="0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 applyProtection="1">
      <alignment horizontal="center" vertical="center" wrapText="1"/>
    </xf>
    <xf numFmtId="0" fontId="0" fillId="0" borderId="72" xfId="0" applyFont="1" applyFill="1" applyBorder="1" applyAlignment="1" applyProtection="1">
      <alignment horizontal="center" vertical="center"/>
    </xf>
    <xf numFmtId="0" fontId="35" fillId="34" borderId="71" xfId="0" applyFont="1" applyFill="1" applyBorder="1" applyAlignment="1" applyProtection="1">
      <alignment horizontal="center" vertical="center" wrapText="1"/>
    </xf>
    <xf numFmtId="0" fontId="35" fillId="34" borderId="20" xfId="0" applyFont="1" applyFill="1" applyBorder="1" applyAlignment="1" applyProtection="1">
      <alignment horizontal="center" vertical="center"/>
    </xf>
    <xf numFmtId="0" fontId="35" fillId="34" borderId="19" xfId="0" applyFont="1" applyFill="1" applyBorder="1" applyAlignment="1" applyProtection="1">
      <alignment horizontal="center" vertical="center"/>
    </xf>
    <xf numFmtId="0" fontId="0" fillId="27" borderId="71" xfId="0" applyFont="1" applyFill="1" applyBorder="1" applyAlignment="1" applyProtection="1">
      <alignment horizontal="center" vertical="center" wrapText="1"/>
    </xf>
    <xf numFmtId="0" fontId="0" fillId="27" borderId="20" xfId="0" applyFont="1" applyFill="1" applyBorder="1" applyAlignment="1" applyProtection="1">
      <alignment horizontal="center" vertical="center"/>
    </xf>
    <xf numFmtId="0" fontId="0" fillId="27" borderId="19" xfId="0" applyFont="1" applyFill="1" applyBorder="1" applyAlignment="1" applyProtection="1">
      <alignment horizontal="center" vertical="center"/>
    </xf>
    <xf numFmtId="0" fontId="27" fillId="27" borderId="30" xfId="0" applyFont="1" applyFill="1" applyBorder="1" applyAlignment="1" applyProtection="1">
      <alignment horizontal="center" vertical="center"/>
    </xf>
    <xf numFmtId="0" fontId="27" fillId="27" borderId="73" xfId="0" applyFont="1" applyFill="1" applyBorder="1" applyAlignment="1" applyProtection="1">
      <alignment horizontal="center" vertical="center"/>
    </xf>
    <xf numFmtId="0" fontId="27" fillId="0" borderId="30" xfId="0" applyFont="1" applyFill="1" applyBorder="1" applyAlignment="1" applyProtection="1">
      <alignment horizontal="center" vertical="center"/>
    </xf>
    <xf numFmtId="0" fontId="27" fillId="0" borderId="68" xfId="0" applyFont="1" applyFill="1" applyBorder="1" applyAlignment="1" applyProtection="1">
      <alignment horizontal="center" vertical="center"/>
    </xf>
    <xf numFmtId="0" fontId="27" fillId="0" borderId="6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72" xfId="0" applyFont="1" applyFill="1" applyBorder="1" applyAlignment="1" applyProtection="1">
      <alignment horizontal="center" vertical="center" wrapText="1"/>
    </xf>
    <xf numFmtId="0" fontId="0" fillId="27" borderId="72" xfId="0" applyFont="1" applyFill="1" applyBorder="1" applyAlignment="1" applyProtection="1">
      <alignment horizontal="center" vertical="center"/>
    </xf>
    <xf numFmtId="0" fontId="35" fillId="34" borderId="72" xfId="0" applyFont="1" applyFill="1" applyBorder="1" applyAlignment="1" applyProtection="1">
      <alignment horizontal="center" vertical="center"/>
    </xf>
    <xf numFmtId="0" fontId="54" fillId="34" borderId="71" xfId="0" applyFont="1" applyFill="1" applyBorder="1" applyAlignment="1" applyProtection="1">
      <alignment horizontal="center" vertical="center" wrapText="1"/>
    </xf>
    <xf numFmtId="0" fontId="54" fillId="34" borderId="20" xfId="0" applyFont="1" applyFill="1" applyBorder="1" applyAlignment="1" applyProtection="1">
      <alignment horizontal="center" vertical="center"/>
    </xf>
    <xf numFmtId="0" fontId="54" fillId="34" borderId="72" xfId="0" applyFont="1" applyFill="1" applyBorder="1" applyAlignment="1" applyProtection="1">
      <alignment horizontal="center" vertical="center"/>
    </xf>
    <xf numFmtId="0" fontId="51" fillId="33" borderId="71" xfId="0" applyFont="1" applyFill="1" applyBorder="1" applyAlignment="1" applyProtection="1">
      <alignment horizontal="center" vertical="center" wrapText="1"/>
    </xf>
    <xf numFmtId="0" fontId="51" fillId="33" borderId="20" xfId="0" applyFont="1" applyFill="1" applyBorder="1" applyAlignment="1" applyProtection="1">
      <alignment horizontal="center" vertical="center"/>
    </xf>
    <xf numFmtId="0" fontId="51" fillId="33" borderId="72" xfId="0" applyFont="1" applyFill="1" applyBorder="1" applyAlignment="1" applyProtection="1">
      <alignment horizontal="center" vertical="center"/>
    </xf>
    <xf numFmtId="0" fontId="51" fillId="33" borderId="20" xfId="0" applyFont="1" applyFill="1" applyBorder="1" applyAlignment="1" applyProtection="1">
      <alignment horizontal="center" vertical="center" wrapText="1"/>
    </xf>
    <xf numFmtId="0" fontId="51" fillId="33" borderId="72" xfId="0" applyFont="1" applyFill="1" applyBorder="1" applyAlignment="1" applyProtection="1">
      <alignment horizontal="center" vertical="center" wrapText="1"/>
    </xf>
    <xf numFmtId="0" fontId="0" fillId="27" borderId="71" xfId="0" applyFont="1" applyFill="1" applyBorder="1" applyAlignment="1" applyProtection="1">
      <alignment horizontal="center" vertical="center"/>
    </xf>
    <xf numFmtId="0" fontId="0" fillId="27" borderId="70" xfId="0" applyFont="1" applyFill="1" applyBorder="1" applyAlignment="1" applyProtection="1">
      <alignment horizontal="center" vertical="center"/>
    </xf>
    <xf numFmtId="0" fontId="40" fillId="0" borderId="31" xfId="0" applyFont="1" applyFill="1" applyBorder="1" applyAlignment="1" applyProtection="1">
      <alignment horizontal="center" vertical="center"/>
    </xf>
    <xf numFmtId="0" fontId="21" fillId="0" borderId="74" xfId="0" applyNumberFormat="1" applyFont="1" applyBorder="1" applyAlignment="1" applyProtection="1">
      <alignment horizontal="center" vertical="center" shrinkToFit="1"/>
    </xf>
    <xf numFmtId="0" fontId="21" fillId="0" borderId="75" xfId="0" applyNumberFormat="1" applyFont="1" applyBorder="1" applyAlignment="1" applyProtection="1">
      <alignment horizontal="center" vertical="center" shrinkToFit="1"/>
    </xf>
    <xf numFmtId="0" fontId="21" fillId="0" borderId="41" xfId="0" applyNumberFormat="1" applyFont="1" applyBorder="1" applyAlignment="1" applyProtection="1">
      <alignment horizontal="center" vertical="center" shrinkToFit="1"/>
    </xf>
    <xf numFmtId="0" fontId="21" fillId="0" borderId="42" xfId="0" applyNumberFormat="1" applyFont="1" applyBorder="1" applyAlignment="1" applyProtection="1">
      <alignment horizontal="center" vertical="center" shrinkToFit="1"/>
    </xf>
    <xf numFmtId="0" fontId="21" fillId="0" borderId="43" xfId="0" applyNumberFormat="1" applyFont="1" applyBorder="1" applyAlignment="1" applyProtection="1">
      <alignment horizontal="center" vertical="center" shrinkToFit="1"/>
    </xf>
    <xf numFmtId="0" fontId="21" fillId="0" borderId="44" xfId="0" applyNumberFormat="1" applyFont="1" applyBorder="1" applyAlignment="1" applyProtection="1">
      <alignment horizontal="center" vertical="center" shrinkToFit="1"/>
    </xf>
    <xf numFmtId="0" fontId="27" fillId="8" borderId="22" xfId="0" applyFont="1" applyFill="1" applyBorder="1" applyAlignment="1" applyProtection="1">
      <alignment horizontal="center" vertical="center" shrinkToFit="1"/>
      <protection locked="0"/>
    </xf>
    <xf numFmtId="0" fontId="27" fillId="8" borderId="34" xfId="0" applyFont="1" applyFill="1" applyBorder="1" applyAlignment="1" applyProtection="1">
      <alignment horizontal="center" vertical="center" shrinkToFit="1"/>
      <protection locked="0"/>
    </xf>
    <xf numFmtId="0" fontId="27" fillId="8" borderId="56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>
      <alignment horizontal="right" vertical="center" shrinkToFit="1"/>
    </xf>
    <xf numFmtId="0" fontId="30" fillId="0" borderId="0" xfId="0" applyFont="1" applyBorder="1" applyAlignment="1">
      <alignment horizontal="left" vertical="center" shrinkToFit="1"/>
    </xf>
    <xf numFmtId="177" fontId="27" fillId="7" borderId="22" xfId="0" applyNumberFormat="1" applyFont="1" applyFill="1" applyBorder="1" applyAlignment="1">
      <alignment horizontal="center" vertical="center" shrinkToFit="1"/>
    </xf>
    <xf numFmtId="177" fontId="27" fillId="7" borderId="56" xfId="0" applyNumberFormat="1" applyFont="1" applyFill="1" applyBorder="1" applyAlignment="1">
      <alignment horizontal="center" vertical="center" shrinkToFit="1"/>
    </xf>
    <xf numFmtId="0" fontId="21" fillId="0" borderId="24" xfId="0" applyNumberFormat="1" applyFont="1" applyBorder="1" applyAlignment="1" applyProtection="1">
      <alignment horizontal="center" vertical="center" shrinkToFit="1"/>
    </xf>
    <xf numFmtId="0" fontId="21" fillId="0" borderId="40" xfId="0" applyNumberFormat="1" applyFont="1" applyBorder="1" applyAlignment="1" applyProtection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918369</xdr:colOff>
      <xdr:row>4</xdr:row>
      <xdr:rowOff>829469</xdr:rowOff>
    </xdr:from>
    <xdr:to>
      <xdr:col>5</xdr:col>
      <xdr:colOff>370681</xdr:colOff>
      <xdr:row>5</xdr:row>
      <xdr:rowOff>188118</xdr:rowOff>
    </xdr:to>
    <xdr:sp macro="" textlink="">
      <xdr:nvSpPr>
        <xdr:cNvPr id="2" name="テキスト ボックス 1"/>
        <xdr:cNvSpPr txBox="1"/>
      </xdr:nvSpPr>
      <xdr:spPr>
        <a:xfrm>
          <a:off x="1210469" y="3648869"/>
          <a:ext cx="709612" cy="31114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22</xdr:col>
      <xdr:colOff>12700</xdr:colOff>
      <xdr:row>1</xdr:row>
      <xdr:rowOff>317500</xdr:rowOff>
    </xdr:from>
    <xdr:to>
      <xdr:col>37</xdr:col>
      <xdr:colOff>533400</xdr:colOff>
      <xdr:row>1</xdr:row>
      <xdr:rowOff>317500</xdr:rowOff>
    </xdr:to>
    <xdr:cxnSp macro="">
      <xdr:nvCxnSpPr>
        <xdr:cNvPr id="10" name="直線コネクタ 9"/>
        <xdr:cNvCxnSpPr/>
      </xdr:nvCxnSpPr>
      <xdr:spPr>
        <a:xfrm>
          <a:off x="10147300" y="1155700"/>
          <a:ext cx="571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</xdr:colOff>
      <xdr:row>1</xdr:row>
      <xdr:rowOff>762000</xdr:rowOff>
    </xdr:from>
    <xdr:to>
      <xdr:col>37</xdr:col>
      <xdr:colOff>533400</xdr:colOff>
      <xdr:row>1</xdr:row>
      <xdr:rowOff>762000</xdr:rowOff>
    </xdr:to>
    <xdr:cxnSp macro="">
      <xdr:nvCxnSpPr>
        <xdr:cNvPr id="11" name="直線コネクタ 10"/>
        <xdr:cNvCxnSpPr/>
      </xdr:nvCxnSpPr>
      <xdr:spPr>
        <a:xfrm>
          <a:off x="10147300" y="1600200"/>
          <a:ext cx="571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368300</xdr:colOff>
      <xdr:row>1</xdr:row>
      <xdr:rowOff>1193800</xdr:rowOff>
    </xdr:from>
    <xdr:to>
      <xdr:col>37</xdr:col>
      <xdr:colOff>508000</xdr:colOff>
      <xdr:row>1</xdr:row>
      <xdr:rowOff>1193800</xdr:rowOff>
    </xdr:to>
    <xdr:cxnSp macro="">
      <xdr:nvCxnSpPr>
        <xdr:cNvPr id="12" name="直線コネクタ 11"/>
        <xdr:cNvCxnSpPr/>
      </xdr:nvCxnSpPr>
      <xdr:spPr>
        <a:xfrm>
          <a:off x="10121900" y="2032000"/>
          <a:ext cx="571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1882321</xdr:colOff>
      <xdr:row>55</xdr:row>
      <xdr:rowOff>90714</xdr:rowOff>
    </xdr:from>
    <xdr:to>
      <xdr:col>7</xdr:col>
      <xdr:colOff>442232</xdr:colOff>
      <xdr:row>56</xdr:row>
      <xdr:rowOff>22678</xdr:rowOff>
    </xdr:to>
    <xdr:cxnSp macro="">
      <xdr:nvCxnSpPr>
        <xdr:cNvPr id="3" name="直線矢印コネクタ 2"/>
        <xdr:cNvCxnSpPr/>
      </xdr:nvCxnSpPr>
      <xdr:spPr>
        <a:xfrm flipH="1" flipV="1">
          <a:off x="7585982" y="14922500"/>
          <a:ext cx="646339" cy="204107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1122589</xdr:colOff>
      <xdr:row>55</xdr:row>
      <xdr:rowOff>68039</xdr:rowOff>
    </xdr:from>
    <xdr:to>
      <xdr:col>9</xdr:col>
      <xdr:colOff>1133930</xdr:colOff>
      <xdr:row>56</xdr:row>
      <xdr:rowOff>22678</xdr:rowOff>
    </xdr:to>
    <xdr:cxnSp macro="">
      <xdr:nvCxnSpPr>
        <xdr:cNvPr id="4" name="直線矢印コネクタ 3"/>
        <xdr:cNvCxnSpPr/>
      </xdr:nvCxnSpPr>
      <xdr:spPr>
        <a:xfrm flipV="1">
          <a:off x="10795000" y="16101789"/>
          <a:ext cx="11341" cy="22678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名簿（初任科を除く）"/>
    </sheetNames>
    <sheetDataSet>
      <sheetData sheetId="0">
        <row r="1">
          <cell r="B1" t="str">
            <v>様式第１号</v>
          </cell>
        </row>
        <row r="6">
          <cell r="B6">
            <v>1</v>
          </cell>
          <cell r="D6" t="str">
            <v>和歌山市消防局</v>
          </cell>
          <cell r="E6" t="str">
            <v>和歌山　太郎</v>
          </cell>
          <cell r="F6" t="str">
            <v>ワカヤマ　タロウ</v>
          </cell>
          <cell r="G6" t="str">
            <v>H2.8.1</v>
          </cell>
          <cell r="H6" t="str">
            <v>H27.4.1</v>
          </cell>
          <cell r="I6">
            <v>26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L43"/>
  <sheetViews>
    <sheetView tabSelected="1" view="pageLayout" topLeftCell="B1" zoomScale="75" zoomScaleNormal="75" zoomScalePageLayoutView="75" workbookViewId="0">
      <selection activeCell="D13" sqref="D13:V13"/>
    </sheetView>
  </sheetViews>
  <sheetFormatPr defaultRowHeight="16.5" customHeight="1"/>
  <cols>
    <col min="1" max="1" width="3.375" style="1" hidden="1" customWidth="1"/>
    <col min="2" max="2" width="3.75" style="1" customWidth="1"/>
    <col min="3" max="3" width="5.875" style="1" hidden="1" customWidth="1"/>
    <col min="4" max="4" width="16.5" style="1" customWidth="1"/>
    <col min="5" max="5" width="8.25" style="1" customWidth="1"/>
    <col min="6" max="7" width="11.875" style="1" customWidth="1"/>
    <col min="8" max="8" width="3.75" style="1" customWidth="1"/>
    <col min="9" max="10" width="7.25" style="1" customWidth="1"/>
    <col min="11" max="11" width="5" style="1" customWidth="1"/>
    <col min="12" max="13" width="4.875" style="1" customWidth="1"/>
    <col min="14" max="14" width="5.25" style="153" customWidth="1"/>
    <col min="15" max="18" width="4.5" style="153" customWidth="1"/>
    <col min="19" max="19" width="15.375" style="1" customWidth="1"/>
    <col min="20" max="21" width="3.75" style="1" customWidth="1"/>
    <col min="22" max="22" width="5" style="1" customWidth="1"/>
    <col min="23" max="23" width="3.75" style="1" customWidth="1"/>
    <col min="24" max="24" width="5.125" style="1" customWidth="1"/>
    <col min="25" max="25" width="4.75" style="1" customWidth="1"/>
    <col min="26" max="26" width="5.375" style="1" customWidth="1"/>
    <col min="27" max="29" width="3.375" style="1" customWidth="1"/>
    <col min="30" max="31" width="3.125" style="1" customWidth="1"/>
    <col min="32" max="34" width="3.625" style="1" customWidth="1"/>
    <col min="35" max="35" width="4.125" style="1" customWidth="1"/>
    <col min="36" max="36" width="3.625" style="1" customWidth="1"/>
    <col min="37" max="37" width="13.75" style="1" customWidth="1"/>
    <col min="38" max="38" width="19.5" style="1" customWidth="1"/>
    <col min="39" max="16384" width="9" style="1"/>
  </cols>
  <sheetData>
    <row r="1" spans="1:38" ht="108" customHeight="1">
      <c r="B1" s="221" t="s">
        <v>569</v>
      </c>
      <c r="C1" s="221"/>
      <c r="D1" s="221"/>
      <c r="E1" s="221"/>
      <c r="F1" s="221"/>
      <c r="G1" s="222" t="s">
        <v>586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</row>
    <row r="2" spans="1:38" ht="99" customHeight="1">
      <c r="B2" s="174"/>
      <c r="C2" s="174"/>
      <c r="D2" s="174" t="s">
        <v>570</v>
      </c>
      <c r="E2" s="174"/>
      <c r="F2" s="174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9" t="s">
        <v>582</v>
      </c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</row>
    <row r="3" spans="1:38" ht="19.5" customHeight="1" thickBot="1">
      <c r="B3" s="161"/>
      <c r="C3" s="161"/>
      <c r="D3" s="161"/>
      <c r="E3" s="161" t="s">
        <v>580</v>
      </c>
      <c r="F3" s="161"/>
      <c r="G3" s="162"/>
      <c r="H3" s="162"/>
      <c r="I3" s="162"/>
      <c r="J3" s="162"/>
      <c r="K3" s="162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223"/>
      <c r="AB3" s="223"/>
      <c r="AC3" s="223"/>
      <c r="AD3" s="223"/>
      <c r="AE3" s="223"/>
      <c r="AF3" s="223"/>
      <c r="AG3" s="223"/>
      <c r="AH3" s="223"/>
      <c r="AI3" s="223"/>
      <c r="AJ3" s="223"/>
    </row>
    <row r="4" spans="1:38" ht="36.75" customHeight="1" thickBot="1">
      <c r="B4" s="224"/>
      <c r="C4" s="175"/>
      <c r="D4" s="196" t="s">
        <v>2</v>
      </c>
      <c r="E4" s="196" t="s">
        <v>579</v>
      </c>
      <c r="F4" s="196" t="s">
        <v>3</v>
      </c>
      <c r="G4" s="196" t="s">
        <v>4</v>
      </c>
      <c r="H4" s="196" t="s">
        <v>588</v>
      </c>
      <c r="I4" s="196" t="s">
        <v>5</v>
      </c>
      <c r="J4" s="196" t="s">
        <v>6</v>
      </c>
      <c r="K4" s="196" t="s">
        <v>7</v>
      </c>
      <c r="L4" s="196" t="s">
        <v>565</v>
      </c>
      <c r="M4" s="196" t="s">
        <v>566</v>
      </c>
      <c r="N4" s="217" t="s">
        <v>563</v>
      </c>
      <c r="O4" s="215" t="s">
        <v>560</v>
      </c>
      <c r="P4" s="216"/>
      <c r="Q4" s="213" t="s">
        <v>556</v>
      </c>
      <c r="R4" s="213" t="s">
        <v>575</v>
      </c>
      <c r="S4" s="194" t="s">
        <v>564</v>
      </c>
      <c r="T4" s="204" t="s">
        <v>549</v>
      </c>
      <c r="U4" s="205"/>
      <c r="V4" s="206"/>
      <c r="W4" s="204" t="s">
        <v>14</v>
      </c>
      <c r="X4" s="205"/>
      <c r="Y4" s="206"/>
      <c r="Z4" s="213" t="s">
        <v>554</v>
      </c>
      <c r="AA4" s="212" t="s">
        <v>24</v>
      </c>
      <c r="AB4" s="212"/>
      <c r="AC4" s="212"/>
      <c r="AD4" s="212"/>
      <c r="AE4" s="212"/>
      <c r="AF4" s="212" t="s">
        <v>553</v>
      </c>
      <c r="AG4" s="212"/>
      <c r="AH4" s="212"/>
      <c r="AI4" s="212"/>
      <c r="AJ4" s="212"/>
      <c r="AK4" s="213" t="s">
        <v>24</v>
      </c>
      <c r="AL4" s="211" t="s">
        <v>578</v>
      </c>
    </row>
    <row r="5" spans="1:38" ht="75" customHeight="1" thickBot="1">
      <c r="A5" s="1" t="s">
        <v>0</v>
      </c>
      <c r="B5" s="225"/>
      <c r="C5" s="176" t="s">
        <v>1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218"/>
      <c r="O5" s="182" t="s">
        <v>558</v>
      </c>
      <c r="P5" s="182" t="s">
        <v>559</v>
      </c>
      <c r="Q5" s="214"/>
      <c r="R5" s="214"/>
      <c r="S5" s="195"/>
      <c r="T5" s="207"/>
      <c r="U5" s="208"/>
      <c r="V5" s="209"/>
      <c r="W5" s="207"/>
      <c r="X5" s="208"/>
      <c r="Y5" s="209"/>
      <c r="Z5" s="214"/>
      <c r="AA5" s="183" t="s">
        <v>15</v>
      </c>
      <c r="AB5" s="184" t="s">
        <v>557</v>
      </c>
      <c r="AC5" s="184" t="s">
        <v>18</v>
      </c>
      <c r="AD5" s="184" t="s">
        <v>16</v>
      </c>
      <c r="AE5" s="185" t="s">
        <v>19</v>
      </c>
      <c r="AF5" s="183" t="s">
        <v>21</v>
      </c>
      <c r="AG5" s="184" t="s">
        <v>22</v>
      </c>
      <c r="AH5" s="189" t="s">
        <v>576</v>
      </c>
      <c r="AI5" s="190" t="s">
        <v>577</v>
      </c>
      <c r="AJ5" s="185" t="s">
        <v>23</v>
      </c>
      <c r="AK5" s="214"/>
      <c r="AL5" s="195"/>
    </row>
    <row r="6" spans="1:38" ht="46.5" customHeight="1">
      <c r="A6" s="160"/>
      <c r="B6" s="186">
        <v>1</v>
      </c>
      <c r="C6" s="187"/>
      <c r="D6" s="177" t="s">
        <v>571</v>
      </c>
      <c r="E6" s="177" t="s">
        <v>581</v>
      </c>
      <c r="F6" s="177" t="s">
        <v>550</v>
      </c>
      <c r="G6" s="177" t="s">
        <v>551</v>
      </c>
      <c r="H6" s="177" t="s">
        <v>584</v>
      </c>
      <c r="I6" s="178" t="s">
        <v>544</v>
      </c>
      <c r="J6" s="178" t="s">
        <v>552</v>
      </c>
      <c r="K6" s="177">
        <v>26</v>
      </c>
      <c r="L6" s="177">
        <v>180.5</v>
      </c>
      <c r="M6" s="177">
        <v>80.3</v>
      </c>
      <c r="N6" s="177">
        <v>27.5</v>
      </c>
      <c r="O6" s="177" t="s">
        <v>561</v>
      </c>
      <c r="P6" s="177" t="s">
        <v>561</v>
      </c>
      <c r="Q6" s="177" t="s">
        <v>562</v>
      </c>
      <c r="R6" s="177" t="s">
        <v>562</v>
      </c>
      <c r="S6" s="179" t="s">
        <v>574</v>
      </c>
      <c r="T6" s="201" t="s">
        <v>572</v>
      </c>
      <c r="U6" s="202"/>
      <c r="V6" s="203"/>
      <c r="W6" s="201" t="s">
        <v>573</v>
      </c>
      <c r="X6" s="202"/>
      <c r="Y6" s="203"/>
      <c r="Z6" s="177" t="s">
        <v>146</v>
      </c>
      <c r="AA6" s="177"/>
      <c r="AB6" s="177"/>
      <c r="AC6" s="177" t="s">
        <v>146</v>
      </c>
      <c r="AD6" s="177"/>
      <c r="AE6" s="177"/>
      <c r="AF6" s="177"/>
      <c r="AG6" s="177"/>
      <c r="AH6" s="177"/>
      <c r="AI6" s="177"/>
      <c r="AJ6" s="177" t="s">
        <v>146</v>
      </c>
      <c r="AK6" s="180" t="s">
        <v>585</v>
      </c>
      <c r="AL6" s="181" t="s">
        <v>555</v>
      </c>
    </row>
    <row r="7" spans="1:38" ht="46.5" customHeight="1">
      <c r="A7" s="160"/>
      <c r="B7" s="163">
        <v>2</v>
      </c>
      <c r="C7" s="2"/>
      <c r="D7" s="2"/>
      <c r="E7" s="2"/>
      <c r="F7" s="2"/>
      <c r="G7" s="125"/>
      <c r="H7" s="125"/>
      <c r="I7" s="128"/>
      <c r="J7" s="128"/>
      <c r="K7" s="125"/>
      <c r="L7" s="2"/>
      <c r="M7" s="2"/>
      <c r="N7" s="135"/>
      <c r="O7" s="135"/>
      <c r="P7" s="135"/>
      <c r="Q7" s="135"/>
      <c r="R7" s="135"/>
      <c r="S7" s="159"/>
      <c r="T7" s="191"/>
      <c r="U7" s="192"/>
      <c r="V7" s="193"/>
      <c r="W7" s="191"/>
      <c r="X7" s="192"/>
      <c r="Y7" s="193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64"/>
    </row>
    <row r="8" spans="1:38" ht="46.5" customHeight="1">
      <c r="A8" s="160"/>
      <c r="B8" s="163">
        <v>3</v>
      </c>
      <c r="C8" s="2"/>
      <c r="D8" s="2"/>
      <c r="E8" s="2"/>
      <c r="F8" s="2"/>
      <c r="G8" s="125"/>
      <c r="H8" s="125"/>
      <c r="I8" s="128"/>
      <c r="J8" s="128"/>
      <c r="K8" s="125"/>
      <c r="L8" s="46"/>
      <c r="M8" s="46"/>
      <c r="N8" s="143"/>
      <c r="O8" s="143"/>
      <c r="P8" s="143"/>
      <c r="Q8" s="143"/>
      <c r="R8" s="143"/>
      <c r="S8" s="159"/>
      <c r="T8" s="191"/>
      <c r="U8" s="192"/>
      <c r="V8" s="193"/>
      <c r="W8" s="191"/>
      <c r="X8" s="192"/>
      <c r="Y8" s="193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65"/>
    </row>
    <row r="9" spans="1:38" ht="46.5" customHeight="1">
      <c r="A9" s="160"/>
      <c r="B9" s="163">
        <v>4</v>
      </c>
      <c r="C9" s="2"/>
      <c r="D9" s="2"/>
      <c r="E9" s="2"/>
      <c r="F9" s="2"/>
      <c r="G9" s="125"/>
      <c r="H9" s="125"/>
      <c r="I9" s="128"/>
      <c r="J9" s="128"/>
      <c r="K9" s="125"/>
      <c r="L9" s="2"/>
      <c r="M9" s="2"/>
      <c r="N9" s="2"/>
      <c r="O9" s="2"/>
      <c r="P9" s="2"/>
      <c r="Q9" s="2"/>
      <c r="R9" s="2"/>
      <c r="S9" s="159"/>
      <c r="T9" s="191"/>
      <c r="U9" s="192"/>
      <c r="V9" s="193"/>
      <c r="W9" s="191"/>
      <c r="X9" s="192"/>
      <c r="Y9" s="193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65"/>
    </row>
    <row r="10" spans="1:38" ht="46.5" customHeight="1" thickBot="1">
      <c r="A10" s="160"/>
      <c r="B10" s="166">
        <v>5</v>
      </c>
      <c r="C10" s="167"/>
      <c r="D10" s="167"/>
      <c r="E10" s="167"/>
      <c r="F10" s="167"/>
      <c r="G10" s="168"/>
      <c r="H10" s="168"/>
      <c r="I10" s="169"/>
      <c r="J10" s="169"/>
      <c r="K10" s="168"/>
      <c r="L10" s="167"/>
      <c r="M10" s="167"/>
      <c r="N10" s="170"/>
      <c r="O10" s="170"/>
      <c r="P10" s="170"/>
      <c r="Q10" s="170"/>
      <c r="R10" s="170"/>
      <c r="S10" s="171"/>
      <c r="T10" s="198"/>
      <c r="U10" s="199"/>
      <c r="V10" s="200"/>
      <c r="W10" s="198"/>
      <c r="X10" s="199"/>
      <c r="Y10" s="200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38" ht="18.75" customHeight="1">
      <c r="D11" s="153"/>
      <c r="E11" s="153"/>
      <c r="Z11" s="124">
        <f t="shared" ref="Z11:AJ11" si="0">COUNTA(Z6:Z10)</f>
        <v>1</v>
      </c>
      <c r="AA11" s="124">
        <f t="shared" si="0"/>
        <v>0</v>
      </c>
      <c r="AB11" s="124">
        <f t="shared" si="0"/>
        <v>0</v>
      </c>
      <c r="AC11" s="124">
        <f t="shared" si="0"/>
        <v>1</v>
      </c>
      <c r="AD11" s="124">
        <f t="shared" si="0"/>
        <v>0</v>
      </c>
      <c r="AE11" s="124">
        <f t="shared" si="0"/>
        <v>0</v>
      </c>
      <c r="AF11" s="124">
        <f t="shared" si="0"/>
        <v>0</v>
      </c>
      <c r="AG11" s="124">
        <f t="shared" si="0"/>
        <v>0</v>
      </c>
      <c r="AH11" s="124"/>
      <c r="AI11" s="124"/>
      <c r="AJ11" s="124">
        <f t="shared" si="0"/>
        <v>1</v>
      </c>
      <c r="AK11" s="124"/>
    </row>
    <row r="12" spans="1:38" ht="23.25" customHeight="1">
      <c r="B12" s="188" t="s">
        <v>567</v>
      </c>
      <c r="C12" s="188"/>
      <c r="D12" s="210" t="s">
        <v>587</v>
      </c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</row>
    <row r="13" spans="1:38" ht="23.25" customHeight="1">
      <c r="B13" s="188" t="s">
        <v>567</v>
      </c>
      <c r="C13" s="188"/>
      <c r="D13" s="210" t="s">
        <v>568</v>
      </c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</row>
    <row r="14" spans="1:38" ht="23.25" customHeight="1">
      <c r="B14" s="188" t="s">
        <v>567</v>
      </c>
      <c r="D14" s="210" t="s">
        <v>583</v>
      </c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</row>
    <row r="21" spans="2:10" ht="16.5" hidden="1" customHeight="1"/>
    <row r="22" spans="2:10" ht="16.5" hidden="1" customHeight="1"/>
    <row r="23" spans="2:10" ht="16.5" hidden="1" customHeight="1"/>
    <row r="24" spans="2:10" ht="16.5" hidden="1" customHeight="1"/>
    <row r="25" spans="2:10" ht="16.5" hidden="1" customHeight="1">
      <c r="B25" t="s">
        <v>26</v>
      </c>
      <c r="J25" s="1" t="s">
        <v>42</v>
      </c>
    </row>
    <row r="26" spans="2:10" ht="16.5" hidden="1" customHeight="1">
      <c r="B26" t="s">
        <v>27</v>
      </c>
    </row>
    <row r="27" spans="2:10" ht="16.5" hidden="1" customHeight="1">
      <c r="B27" t="s">
        <v>28</v>
      </c>
    </row>
    <row r="28" spans="2:10" ht="16.5" hidden="1" customHeight="1">
      <c r="B28" t="s">
        <v>29</v>
      </c>
    </row>
    <row r="29" spans="2:10" ht="16.5" hidden="1" customHeight="1">
      <c r="B29" t="s">
        <v>30</v>
      </c>
    </row>
    <row r="30" spans="2:10" ht="16.5" hidden="1" customHeight="1">
      <c r="B30" t="s">
        <v>44</v>
      </c>
    </row>
    <row r="31" spans="2:10" ht="16.5" hidden="1" customHeight="1">
      <c r="B31" t="s">
        <v>31</v>
      </c>
    </row>
    <row r="32" spans="2:10" ht="16.5" hidden="1" customHeight="1">
      <c r="B32" t="s">
        <v>41</v>
      </c>
    </row>
    <row r="33" spans="2:2" ht="16.5" hidden="1" customHeight="1">
      <c r="B33" t="s">
        <v>32</v>
      </c>
    </row>
    <row r="34" spans="2:2" ht="16.5" hidden="1" customHeight="1">
      <c r="B34" t="s">
        <v>33</v>
      </c>
    </row>
    <row r="35" spans="2:2" ht="16.5" hidden="1" customHeight="1">
      <c r="B35" t="s">
        <v>35</v>
      </c>
    </row>
    <row r="36" spans="2:2" ht="16.5" hidden="1" customHeight="1">
      <c r="B36" t="s">
        <v>34</v>
      </c>
    </row>
    <row r="37" spans="2:2" ht="16.5" hidden="1" customHeight="1">
      <c r="B37" t="s">
        <v>36</v>
      </c>
    </row>
    <row r="38" spans="2:2" ht="16.5" hidden="1" customHeight="1">
      <c r="B38" t="s">
        <v>37</v>
      </c>
    </row>
    <row r="39" spans="2:2" ht="16.5" hidden="1" customHeight="1">
      <c r="B39" t="s">
        <v>38</v>
      </c>
    </row>
    <row r="40" spans="2:2" ht="16.5" hidden="1" customHeight="1">
      <c r="B40" t="s">
        <v>39</v>
      </c>
    </row>
    <row r="41" spans="2:2" ht="16.5" hidden="1" customHeight="1">
      <c r="B41" t="s">
        <v>40</v>
      </c>
    </row>
    <row r="42" spans="2:2" ht="16.5" hidden="1" customHeight="1">
      <c r="B42"/>
    </row>
    <row r="43" spans="2:2" ht="16.5" hidden="1" customHeight="1">
      <c r="B43"/>
    </row>
  </sheetData>
  <mergeCells count="41">
    <mergeCell ref="W2:AK2"/>
    <mergeCell ref="M4:M5"/>
    <mergeCell ref="B1:F1"/>
    <mergeCell ref="G1:AK1"/>
    <mergeCell ref="AA3:AE3"/>
    <mergeCell ref="AF3:AJ3"/>
    <mergeCell ref="B4:B5"/>
    <mergeCell ref="I4:I5"/>
    <mergeCell ref="D14:V14"/>
    <mergeCell ref="AA4:AE4"/>
    <mergeCell ref="D4:D5"/>
    <mergeCell ref="T7:V7"/>
    <mergeCell ref="O4:P4"/>
    <mergeCell ref="Q4:Q5"/>
    <mergeCell ref="D12:V12"/>
    <mergeCell ref="N4:N5"/>
    <mergeCell ref="D13:V13"/>
    <mergeCell ref="T8:V8"/>
    <mergeCell ref="AL4:AL5"/>
    <mergeCell ref="AF4:AJ4"/>
    <mergeCell ref="G4:G5"/>
    <mergeCell ref="J4:J5"/>
    <mergeCell ref="Z4:Z5"/>
    <mergeCell ref="K4:K5"/>
    <mergeCell ref="L4:L5"/>
    <mergeCell ref="R4:R5"/>
    <mergeCell ref="T4:V5"/>
    <mergeCell ref="F4:F5"/>
    <mergeCell ref="E4:E5"/>
    <mergeCell ref="AK4:AK5"/>
    <mergeCell ref="W8:Y8"/>
    <mergeCell ref="S4:S5"/>
    <mergeCell ref="H4:H5"/>
    <mergeCell ref="T10:V10"/>
    <mergeCell ref="W10:Y10"/>
    <mergeCell ref="T6:V6"/>
    <mergeCell ref="W6:Y6"/>
    <mergeCell ref="W9:Y9"/>
    <mergeCell ref="W4:Y5"/>
    <mergeCell ref="T9:V9"/>
    <mergeCell ref="W7:Y7"/>
  </mergeCells>
  <phoneticPr fontId="2"/>
  <dataValidations disablePrompts="1" count="4">
    <dataValidation type="list" allowBlank="1" showInputMessage="1" showErrorMessage="1" sqref="Z6:AJ10">
      <formula1>$J$25:$J$26</formula1>
    </dataValidation>
    <dataValidation type="list" allowBlank="1" showInputMessage="1" showErrorMessage="1" sqref="D7:D10">
      <formula1>$B$25:$B$44</formula1>
    </dataValidation>
    <dataValidation type="list" allowBlank="1" showInputMessage="1" sqref="D6">
      <formula1>$B$25:$B$44</formula1>
    </dataValidation>
    <dataValidation allowBlank="1" showInputMessage="1" sqref="E6"/>
  </dataValidations>
  <pageMargins left="0.19685039370078741" right="0.19685039370078741" top="1.7322834645669292" bottom="0.74803149606299213" header="0.31496062992125984" footer="0.31496062992125984"/>
  <pageSetup paperSize="9" scale="65" firstPageNumber="21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U54"/>
  <sheetViews>
    <sheetView zoomScale="65" zoomScaleSheetLayoutView="75" workbookViewId="0">
      <selection activeCell="K22" sqref="K22:K27"/>
    </sheetView>
  </sheetViews>
  <sheetFormatPr defaultRowHeight="32.25"/>
  <cols>
    <col min="1" max="1" width="7.375" style="22" bestFit="1" customWidth="1"/>
    <col min="2" max="2" width="8.375" style="12" customWidth="1"/>
    <col min="3" max="3" width="29.875" style="23" customWidth="1"/>
    <col min="4" max="4" width="14" style="13" bestFit="1" customWidth="1"/>
    <col min="5" max="5" width="19.125" style="13" hidden="1" customWidth="1"/>
    <col min="6" max="6" width="6.625" style="13" hidden="1" customWidth="1"/>
    <col min="7" max="7" width="19.125" style="13" customWidth="1"/>
    <col min="8" max="8" width="5.5" style="13" customWidth="1"/>
    <col min="9" max="9" width="22.25" style="14" customWidth="1"/>
    <col min="10" max="11" width="19.125" style="13" hidden="1" customWidth="1"/>
    <col min="12" max="16384" width="9" style="11"/>
  </cols>
  <sheetData>
    <row r="1" spans="1:11" ht="19.5" customHeight="1" thickBot="1">
      <c r="A1" s="25"/>
      <c r="B1" s="25"/>
      <c r="C1" s="239" t="str">
        <f>'[1]学生名簿（初任科を除く）'!B1</f>
        <v>様式第１号</v>
      </c>
      <c r="D1" s="239"/>
      <c r="E1" s="54"/>
      <c r="F1" s="54"/>
      <c r="G1" s="239" t="s">
        <v>99</v>
      </c>
      <c r="H1" s="239"/>
      <c r="I1" s="239"/>
      <c r="J1" s="75"/>
      <c r="K1" s="54"/>
    </row>
    <row r="2" spans="1:11" s="14" customFormat="1" ht="21" customHeight="1" thickBot="1">
      <c r="A2" s="51" t="s">
        <v>45</v>
      </c>
      <c r="B2" s="52" t="s">
        <v>46</v>
      </c>
      <c r="C2" s="53" t="s">
        <v>47</v>
      </c>
      <c r="D2" s="53" t="s">
        <v>48</v>
      </c>
      <c r="E2" s="74" t="s">
        <v>93</v>
      </c>
      <c r="F2" s="74"/>
      <c r="G2" s="52" t="s">
        <v>100</v>
      </c>
      <c r="H2" s="76"/>
      <c r="I2" s="80" t="s">
        <v>101</v>
      </c>
      <c r="J2" s="243" t="s">
        <v>94</v>
      </c>
      <c r="K2" s="244"/>
    </row>
    <row r="3" spans="1:11" s="15" customFormat="1" ht="21" customHeight="1" thickTop="1" thickBot="1">
      <c r="A3" s="240">
        <v>1</v>
      </c>
      <c r="B3" s="26">
        <v>1</v>
      </c>
      <c r="C3" s="47" t="e">
        <f>IF($B3="","",VLOOKUP($B3,'[1]学生名簿（初任科を除く）'!$C$6:$E$10,2,0))</f>
        <v>#N/A</v>
      </c>
      <c r="D3" s="64" t="e">
        <f>IF($B3="","",VLOOKUP($B3,'[1]学生名簿（初任科を除く）'!$C$6:$E$10,3,0))</f>
        <v>#N/A</v>
      </c>
      <c r="E3" s="58"/>
      <c r="F3" s="245">
        <v>1</v>
      </c>
      <c r="G3" s="72" t="s">
        <v>95</v>
      </c>
      <c r="H3" s="245">
        <v>1</v>
      </c>
      <c r="I3" s="81" t="s">
        <v>102</v>
      </c>
      <c r="J3" s="77"/>
      <c r="K3" s="70"/>
    </row>
    <row r="4" spans="1:11" s="15" customFormat="1" ht="21" customHeight="1" thickTop="1" thickBot="1">
      <c r="A4" s="241"/>
      <c r="B4" s="16">
        <v>2</v>
      </c>
      <c r="C4" s="7" t="e">
        <f>IF($B4="","",VLOOKUP($B4,'[1]学生名簿（初任科を除く）'!$C$6:$E$10,2,0))</f>
        <v>#N/A</v>
      </c>
      <c r="D4" s="65" t="e">
        <f>IF($B4="","",VLOOKUP($B4,'[1]学生名簿（初任科を除く）'!$C$6:$E$10,3,0))</f>
        <v>#N/A</v>
      </c>
      <c r="E4" s="59"/>
      <c r="F4" s="245"/>
      <c r="G4" s="65" t="s">
        <v>96</v>
      </c>
      <c r="H4" s="245"/>
      <c r="I4" s="84" t="s">
        <v>95</v>
      </c>
      <c r="J4" s="78"/>
      <c r="K4" s="62"/>
    </row>
    <row r="5" spans="1:11" s="15" customFormat="1" ht="21" customHeight="1" thickTop="1" thickBot="1">
      <c r="A5" s="241"/>
      <c r="B5" s="16">
        <v>3</v>
      </c>
      <c r="C5" s="7" t="e">
        <f>IF($B5="","",VLOOKUP($B5,'[1]学生名簿（初任科を除く）'!$C$6:$E$10,2,0))</f>
        <v>#N/A</v>
      </c>
      <c r="D5" s="65" t="e">
        <f>IF($B5="","",VLOOKUP($B5,'[1]学生名簿（初任科を除く）'!$C$6:$E$10,3,0))</f>
        <v>#N/A</v>
      </c>
      <c r="E5" s="59"/>
      <c r="F5" s="245"/>
      <c r="G5" s="65" t="s">
        <v>97</v>
      </c>
      <c r="H5" s="245"/>
      <c r="I5" s="84" t="s">
        <v>97</v>
      </c>
      <c r="J5" s="78"/>
      <c r="K5" s="62"/>
    </row>
    <row r="6" spans="1:11" s="15" customFormat="1" ht="21" customHeight="1" thickTop="1" thickBot="1">
      <c r="A6" s="241"/>
      <c r="B6" s="16">
        <v>4</v>
      </c>
      <c r="C6" s="7" t="e">
        <f>IF($B6="","",VLOOKUP($B6,'[1]学生名簿（初任科を除く）'!$C$6:$E$10,2,0))</f>
        <v>#N/A</v>
      </c>
      <c r="D6" s="65" t="e">
        <f>IF($B6="","",VLOOKUP($B6,'[1]学生名簿（初任科を除く）'!$C$6:$E$10,3,0))</f>
        <v>#N/A</v>
      </c>
      <c r="E6" s="71"/>
      <c r="F6" s="245"/>
      <c r="G6" s="73" t="s">
        <v>98</v>
      </c>
      <c r="H6" s="245"/>
      <c r="I6" s="84" t="s">
        <v>96</v>
      </c>
      <c r="J6" s="78"/>
      <c r="K6" s="62"/>
    </row>
    <row r="7" spans="1:11" s="15" customFormat="1" ht="21" customHeight="1" thickTop="1" thickBot="1">
      <c r="A7" s="241"/>
      <c r="B7" s="16">
        <v>5</v>
      </c>
      <c r="C7" s="7" t="e">
        <f>IF($B7="","",VLOOKUP($B7,'[1]学生名簿（初任科を除く）'!$C$6:$E$10,2,0))</f>
        <v>#N/A</v>
      </c>
      <c r="D7" s="65" t="e">
        <f>IF($B7="","",VLOOKUP($B7,'[1]学生名簿（初任科を除く）'!$C$6:$E$10,3,0))</f>
        <v>#N/A</v>
      </c>
      <c r="E7" s="58"/>
      <c r="F7" s="245">
        <v>2</v>
      </c>
      <c r="G7" s="64" t="s">
        <v>95</v>
      </c>
      <c r="H7" s="245"/>
      <c r="I7" s="82" t="s">
        <v>98</v>
      </c>
      <c r="J7" s="78"/>
      <c r="K7" s="62"/>
    </row>
    <row r="8" spans="1:11" s="15" customFormat="1" ht="21" customHeight="1" thickTop="1" thickBot="1">
      <c r="A8" s="242"/>
      <c r="B8" s="28">
        <v>6</v>
      </c>
      <c r="C8" s="48" t="e">
        <f>IF($B8="","",VLOOKUP($B8,'[1]学生名簿（初任科を除く）'!$C$6:$E$10,2,0))</f>
        <v>#N/A</v>
      </c>
      <c r="D8" s="66" t="e">
        <f>IF($B8="","",VLOOKUP($B8,'[1]学生名簿（初任科を除く）'!$C$6:$E$10,3,0))</f>
        <v>#N/A</v>
      </c>
      <c r="E8" s="61"/>
      <c r="F8" s="245"/>
      <c r="G8" s="65" t="s">
        <v>96</v>
      </c>
      <c r="H8" s="245">
        <v>2</v>
      </c>
      <c r="I8" s="81" t="s">
        <v>102</v>
      </c>
      <c r="J8" s="78"/>
      <c r="K8" s="62"/>
    </row>
    <row r="9" spans="1:11" s="15" customFormat="1" ht="21" customHeight="1" thickTop="1" thickBot="1">
      <c r="A9" s="234">
        <v>2</v>
      </c>
      <c r="B9" s="29">
        <v>7</v>
      </c>
      <c r="C9" s="49" t="e">
        <f>IF($B9="","",VLOOKUP($B9,'[1]学生名簿（初任科を除く）'!$C$6:$E$10,2,0))</f>
        <v>#N/A</v>
      </c>
      <c r="D9" s="99" t="e">
        <f>IF($B9="","",VLOOKUP($B9,'[1]学生名簿（初任科を除く）'!$C$6:$E$10,3,0))</f>
        <v>#N/A</v>
      </c>
      <c r="E9" s="17"/>
      <c r="F9" s="245"/>
      <c r="G9" s="65" t="s">
        <v>97</v>
      </c>
      <c r="H9" s="245"/>
      <c r="I9" s="97" t="s">
        <v>95</v>
      </c>
      <c r="J9" s="78"/>
      <c r="K9" s="62"/>
    </row>
    <row r="10" spans="1:11" s="15" customFormat="1" ht="21" customHeight="1" thickTop="1" thickBot="1">
      <c r="A10" s="235"/>
      <c r="B10" s="16">
        <v>8</v>
      </c>
      <c r="C10" s="7" t="e">
        <f>IF($B10="","",VLOOKUP($B10,'[1]学生名簿（初任科を除く）'!$C$6:$E$10,2,0))</f>
        <v>#N/A</v>
      </c>
      <c r="D10" s="65" t="e">
        <f>IF($B10="","",VLOOKUP($B10,'[1]学生名簿（初任科を除く）'!$C$6:$E$10,3,0))</f>
        <v>#N/A</v>
      </c>
      <c r="E10" s="19"/>
      <c r="F10" s="245"/>
      <c r="G10" s="73" t="s">
        <v>98</v>
      </c>
      <c r="H10" s="245"/>
      <c r="I10" s="84" t="s">
        <v>96</v>
      </c>
      <c r="J10" s="78"/>
      <c r="K10" s="62"/>
    </row>
    <row r="11" spans="1:11" s="15" customFormat="1" ht="21" customHeight="1" thickTop="1" thickBot="1">
      <c r="A11" s="235"/>
      <c r="B11" s="16">
        <v>9</v>
      </c>
      <c r="C11" s="7" t="e">
        <f>IF($B11="","",VLOOKUP($B11,'[1]学生名簿（初任科を除く）'!$C$6:$E$10,2,0))</f>
        <v>#N/A</v>
      </c>
      <c r="D11" s="65" t="e">
        <f>IF($B11="","",VLOOKUP($B11,'[1]学生名簿（初任科を除く）'!$C$6:$E$10,3,0))</f>
        <v>#N/A</v>
      </c>
      <c r="E11" s="55"/>
      <c r="F11" s="245">
        <v>3</v>
      </c>
      <c r="G11" s="64" t="s">
        <v>95</v>
      </c>
      <c r="H11" s="245"/>
      <c r="I11" s="84" t="s">
        <v>98</v>
      </c>
      <c r="J11" s="78"/>
      <c r="K11" s="62"/>
    </row>
    <row r="12" spans="1:11" s="15" customFormat="1" ht="21" customHeight="1" thickTop="1" thickBot="1">
      <c r="A12" s="235"/>
      <c r="B12" s="16">
        <v>10</v>
      </c>
      <c r="C12" s="7" t="e">
        <f>IF($B12="","",VLOOKUP($B12,'[1]学生名簿（初任科を除く）'!$C$6:$E$10,2,0))</f>
        <v>#N/A</v>
      </c>
      <c r="D12" s="65" t="e">
        <f>IF($B12="","",VLOOKUP($B12,'[1]学生名簿（初任科を除く）'!$C$6:$E$10,3,0))</f>
        <v>#N/A</v>
      </c>
      <c r="E12" s="17"/>
      <c r="F12" s="245"/>
      <c r="G12" s="65" t="s">
        <v>96</v>
      </c>
      <c r="H12" s="245"/>
      <c r="I12" s="98" t="s">
        <v>97</v>
      </c>
      <c r="J12" s="78"/>
      <c r="K12" s="62"/>
    </row>
    <row r="13" spans="1:11" s="15" customFormat="1" ht="21" customHeight="1" thickTop="1" thickBot="1">
      <c r="A13" s="236"/>
      <c r="B13" s="18">
        <v>11</v>
      </c>
      <c r="C13" s="50" t="e">
        <f>IF($B13="","",VLOOKUP($B13,'[1]学生名簿（初任科を除く）'!$C$6:$E$10,2,0))</f>
        <v>#N/A</v>
      </c>
      <c r="D13" s="68" t="e">
        <f>IF($B13="","",VLOOKUP($B13,'[1]学生名簿（初任科を除く）'!$C$6:$E$10,3,0))</f>
        <v>#N/A</v>
      </c>
      <c r="E13" s="17"/>
      <c r="F13" s="245"/>
      <c r="G13" s="65" t="s">
        <v>97</v>
      </c>
      <c r="H13" s="246">
        <v>3</v>
      </c>
      <c r="I13" s="81" t="s">
        <v>97</v>
      </c>
      <c r="J13" s="78"/>
      <c r="K13" s="62"/>
    </row>
    <row r="14" spans="1:11" s="15" customFormat="1" ht="21" customHeight="1" thickTop="1" thickBot="1">
      <c r="A14" s="237">
        <v>3</v>
      </c>
      <c r="B14" s="29">
        <v>12</v>
      </c>
      <c r="C14" s="49" t="e">
        <f>IF($B14="","",VLOOKUP($B14,'[1]学生名簿（初任科を除く）'!$C$6:$E$10,2,0))</f>
        <v>#N/A</v>
      </c>
      <c r="D14" s="67" t="e">
        <f>IF($B14="","",VLOOKUP($B14,'[1]学生名簿（初任科を除く）'!$C$6:$E$10,3,0))</f>
        <v>#N/A</v>
      </c>
      <c r="E14" s="69"/>
      <c r="F14" s="245"/>
      <c r="G14" s="68" t="s">
        <v>98</v>
      </c>
      <c r="H14" s="246"/>
      <c r="I14" s="84" t="s">
        <v>96</v>
      </c>
      <c r="J14" s="78"/>
      <c r="K14" s="62"/>
    </row>
    <row r="15" spans="1:11" s="15" customFormat="1" ht="21" customHeight="1" thickTop="1" thickBot="1">
      <c r="A15" s="227"/>
      <c r="B15" s="16">
        <v>13</v>
      </c>
      <c r="C15" s="7" t="e">
        <f>IF($B15="","",VLOOKUP($B15,'[1]学生名簿（初任科を除く）'!$C$6:$E$10,2,0))</f>
        <v>#N/A</v>
      </c>
      <c r="D15" s="65" t="e">
        <f>IF($B15="","",VLOOKUP($B15,'[1]学生名簿（初任科を除く）'!$C$6:$E$10,3,0))</f>
        <v>#N/A</v>
      </c>
      <c r="E15" s="27"/>
      <c r="F15" s="245">
        <v>4</v>
      </c>
      <c r="G15" s="72" t="s">
        <v>95</v>
      </c>
      <c r="H15" s="246"/>
      <c r="I15" s="84" t="s">
        <v>98</v>
      </c>
      <c r="J15" s="78"/>
      <c r="K15" s="62"/>
    </row>
    <row r="16" spans="1:11" s="15" customFormat="1" ht="21" customHeight="1" thickTop="1" thickBot="1">
      <c r="A16" s="227"/>
      <c r="B16" s="26">
        <v>14</v>
      </c>
      <c r="C16" s="7" t="e">
        <f>IF($B16="","",VLOOKUP($B16,'[1]学生名簿（初任科を除く）'!$C$6:$E$10,2,0))</f>
        <v>#N/A</v>
      </c>
      <c r="D16" s="65" t="e">
        <f>IF($B16="","",VLOOKUP($B16,'[1]学生名簿（初任科を除く）'!$C$6:$E$10,3,0))</f>
        <v>#N/A</v>
      </c>
      <c r="E16" s="17"/>
      <c r="F16" s="245"/>
      <c r="G16" s="65" t="s">
        <v>96</v>
      </c>
      <c r="H16" s="246"/>
      <c r="I16" s="82" t="s">
        <v>102</v>
      </c>
      <c r="J16" s="78"/>
      <c r="K16" s="62"/>
    </row>
    <row r="17" spans="1:11" s="15" customFormat="1" ht="21" customHeight="1" thickTop="1" thickBot="1">
      <c r="A17" s="227"/>
      <c r="B17" s="16">
        <v>15</v>
      </c>
      <c r="C17" s="7" t="e">
        <f>IF($B17="","",VLOOKUP($B17,'[1]学生名簿（初任科を除く）'!$C$6:$E$10,2,0))</f>
        <v>#N/A</v>
      </c>
      <c r="D17" s="65" t="e">
        <f>IF($B17="","",VLOOKUP($B17,'[1]学生名簿（初任科を除く）'!$C$6:$E$10,3,0))</f>
        <v>#N/A</v>
      </c>
      <c r="E17" s="17"/>
      <c r="F17" s="245"/>
      <c r="G17" s="65" t="s">
        <v>97</v>
      </c>
      <c r="H17" s="245">
        <v>4</v>
      </c>
      <c r="I17" s="81" t="s">
        <v>97</v>
      </c>
      <c r="J17" s="78"/>
      <c r="K17" s="62"/>
    </row>
    <row r="18" spans="1:11" s="15" customFormat="1" ht="21" customHeight="1" thickTop="1" thickBot="1">
      <c r="A18" s="238"/>
      <c r="B18" s="56">
        <v>16</v>
      </c>
      <c r="C18" s="48" t="e">
        <f>IF($B18="","",VLOOKUP($B18,'[1]学生名簿（初任科を除く）'!$C$6:$E$10,2,0))</f>
        <v>#N/A</v>
      </c>
      <c r="D18" s="66" t="e">
        <f>IF($B18="","",VLOOKUP($B18,'[1]学生名簿（初任科を除く）'!$C$6:$E$10,3,0))</f>
        <v>#N/A</v>
      </c>
      <c r="E18" s="19"/>
      <c r="F18" s="245"/>
      <c r="G18" s="73" t="s">
        <v>98</v>
      </c>
      <c r="H18" s="245"/>
      <c r="I18" s="84" t="s">
        <v>96</v>
      </c>
      <c r="J18" s="78"/>
      <c r="K18" s="62"/>
    </row>
    <row r="19" spans="1:11" s="15" customFormat="1" ht="21" customHeight="1" thickTop="1" thickBot="1">
      <c r="A19" s="226">
        <v>4</v>
      </c>
      <c r="B19" s="26">
        <v>17</v>
      </c>
      <c r="C19" s="47" t="e">
        <f>IF($B19="","",VLOOKUP($B19,'[1]学生名簿（初任科を除く）'!$C$6:$E$10,2,0))</f>
        <v>#N/A</v>
      </c>
      <c r="D19" s="64" t="e">
        <f>IF($B19="","",VLOOKUP($B19,'[1]学生名簿（初任科を除く）'!$C$6:$E$10,3,0))</f>
        <v>#N/A</v>
      </c>
      <c r="E19" s="55"/>
      <c r="F19" s="245">
        <v>5</v>
      </c>
      <c r="G19" s="64" t="s">
        <v>95</v>
      </c>
      <c r="H19" s="245"/>
      <c r="I19" s="84" t="s">
        <v>102</v>
      </c>
      <c r="J19" s="78"/>
      <c r="K19" s="62"/>
    </row>
    <row r="20" spans="1:11" s="15" customFormat="1" ht="21" customHeight="1" thickTop="1" thickBot="1">
      <c r="A20" s="227"/>
      <c r="B20" s="18">
        <v>18</v>
      </c>
      <c r="C20" s="7" t="e">
        <f>IF($B20="","",VLOOKUP($B20,'[1]学生名簿（初任科を除く）'!$C$6:$E$10,2,0))</f>
        <v>#N/A</v>
      </c>
      <c r="D20" s="65" t="e">
        <f>IF($B20="","",VLOOKUP($B20,'[1]学生名簿（初任科を除く）'!$C$6:$E$10,3,0))</f>
        <v>#N/A</v>
      </c>
      <c r="E20" s="17"/>
      <c r="F20" s="245"/>
      <c r="G20" s="65" t="s">
        <v>96</v>
      </c>
      <c r="H20" s="245"/>
      <c r="I20" s="84" t="s">
        <v>95</v>
      </c>
      <c r="J20" s="78"/>
      <c r="K20" s="62"/>
    </row>
    <row r="21" spans="1:11" s="15" customFormat="1" ht="21" customHeight="1" thickTop="1" thickBot="1">
      <c r="A21" s="227"/>
      <c r="B21" s="16">
        <v>19</v>
      </c>
      <c r="C21" s="7" t="e">
        <f>IF($B21="","",VLOOKUP($B21,'[1]学生名簿（初任科を除く）'!$C$6:$E$10,2,0))</f>
        <v>#N/A</v>
      </c>
      <c r="D21" s="65" t="e">
        <f>IF($B21="","",VLOOKUP($B21,'[1]学生名簿（初任科を除く）'!$C$6:$E$10,3,0))</f>
        <v>#N/A</v>
      </c>
      <c r="E21" s="17"/>
      <c r="F21" s="245"/>
      <c r="G21" s="65" t="s">
        <v>97</v>
      </c>
      <c r="H21" s="245"/>
      <c r="I21" s="82" t="s">
        <v>98</v>
      </c>
      <c r="J21" s="78"/>
      <c r="K21" s="62"/>
    </row>
    <row r="22" spans="1:11" s="15" customFormat="1" ht="21" customHeight="1" thickTop="1" thickBot="1">
      <c r="A22" s="227"/>
      <c r="B22" s="16">
        <v>20</v>
      </c>
      <c r="C22" s="7" t="e">
        <f>IF($B22="","",VLOOKUP($B22,'[1]学生名簿（初任科を除く）'!$C$6:$E$10,2,0))</f>
        <v>#N/A</v>
      </c>
      <c r="D22" s="65" t="e">
        <f>IF($B22="","",VLOOKUP($B22,'[1]学生名簿（初任科を除く）'!$C$6:$E$10,3,0))</f>
        <v>#N/A</v>
      </c>
      <c r="E22" s="69"/>
      <c r="F22" s="245"/>
      <c r="G22" s="68" t="s">
        <v>98</v>
      </c>
      <c r="H22" s="245">
        <v>5</v>
      </c>
      <c r="I22" s="81" t="s">
        <v>98</v>
      </c>
      <c r="J22" s="78"/>
      <c r="K22" s="62"/>
    </row>
    <row r="23" spans="1:11" s="15" customFormat="1" ht="21" customHeight="1" thickTop="1" thickBot="1">
      <c r="A23" s="227"/>
      <c r="B23" s="26">
        <v>21</v>
      </c>
      <c r="C23" s="7" t="e">
        <f>IF($B23="","",VLOOKUP($B23,'[1]学生名簿（初任科を除く）'!$C$6:$E$10,2,0))</f>
        <v>#N/A</v>
      </c>
      <c r="D23" s="65" t="e">
        <f>IF($B23="","",VLOOKUP($B23,'[1]学生名簿（初任科を除く）'!$C$6:$E$10,3,0))</f>
        <v>#N/A</v>
      </c>
      <c r="E23" s="27"/>
      <c r="F23" s="245">
        <v>6</v>
      </c>
      <c r="G23" s="72" t="s">
        <v>95</v>
      </c>
      <c r="H23" s="245"/>
      <c r="I23" s="84" t="s">
        <v>102</v>
      </c>
      <c r="J23" s="78"/>
      <c r="K23" s="62"/>
    </row>
    <row r="24" spans="1:11" s="15" customFormat="1" ht="21" customHeight="1" thickTop="1" thickBot="1">
      <c r="A24" s="234">
        <v>5</v>
      </c>
      <c r="B24" s="29">
        <v>22</v>
      </c>
      <c r="C24" s="49" t="e">
        <f>IF($B24="","",VLOOKUP($B24,'[1]学生名簿（初任科を除く）'!$C$6:$E$10,2,0))</f>
        <v>#N/A</v>
      </c>
      <c r="D24" s="67" t="e">
        <f>IF($B24="","",VLOOKUP($B24,'[1]学生名簿（初任科を除く）'!$C$6:$E$10,3,0))</f>
        <v>#N/A</v>
      </c>
      <c r="E24" s="17"/>
      <c r="F24" s="245"/>
      <c r="G24" s="65" t="s">
        <v>96</v>
      </c>
      <c r="H24" s="245"/>
      <c r="I24" s="84" t="s">
        <v>95</v>
      </c>
      <c r="J24" s="78"/>
      <c r="K24" s="62"/>
    </row>
    <row r="25" spans="1:11" s="15" customFormat="1" ht="21" customHeight="1" thickTop="1" thickBot="1">
      <c r="A25" s="235"/>
      <c r="B25" s="18">
        <v>23</v>
      </c>
      <c r="C25" s="7" t="e">
        <f>IF($B25="","",VLOOKUP($B25,'[1]学生名簿（初任科を除く）'!$C$6:$E$10,2,0))</f>
        <v>#N/A</v>
      </c>
      <c r="D25" s="65" t="e">
        <f>IF($B25="","",VLOOKUP($B25,'[1]学生名簿（初任科を除く）'!$C$6:$E$10,3,0))</f>
        <v>#N/A</v>
      </c>
      <c r="E25" s="17"/>
      <c r="F25" s="245"/>
      <c r="G25" s="65" t="s">
        <v>97</v>
      </c>
      <c r="H25" s="245"/>
      <c r="I25" s="84" t="s">
        <v>97</v>
      </c>
      <c r="J25" s="78"/>
      <c r="K25" s="62"/>
    </row>
    <row r="26" spans="1:11" s="15" customFormat="1" ht="21" customHeight="1" thickTop="1" thickBot="1">
      <c r="A26" s="235"/>
      <c r="B26" s="16">
        <v>24</v>
      </c>
      <c r="C26" s="7" t="e">
        <f>IF($B26="","",VLOOKUP($B26,'[1]学生名簿（初任科を除く）'!$C$6:$E$10,2,0))</f>
        <v>#N/A</v>
      </c>
      <c r="D26" s="65" t="e">
        <f>IF($B26="","",VLOOKUP($B26,'[1]学生名簿（初任科を除く）'!$C$6:$E$10,3,0))</f>
        <v>#N/A</v>
      </c>
      <c r="E26" s="19"/>
      <c r="F26" s="245"/>
      <c r="G26" s="73" t="s">
        <v>98</v>
      </c>
      <c r="H26" s="245"/>
      <c r="I26" s="82" t="s">
        <v>96</v>
      </c>
      <c r="J26" s="78"/>
      <c r="K26" s="62"/>
    </row>
    <row r="27" spans="1:11" s="15" customFormat="1" ht="21" customHeight="1" thickTop="1" thickBot="1">
      <c r="A27" s="235"/>
      <c r="B27" s="16">
        <v>25</v>
      </c>
      <c r="C27" s="7" t="e">
        <f>IF($B27="","",VLOOKUP($B27,'[1]学生名簿（初任科を除く）'!$C$6:$E$10,2,0))</f>
        <v>#N/A</v>
      </c>
      <c r="D27" s="65" t="e">
        <f>IF($B27="","",VLOOKUP($B27,'[1]学生名簿（初任科を除く）'!$C$6:$E$10,3,0))</f>
        <v>#N/A</v>
      </c>
      <c r="E27" s="55"/>
      <c r="F27" s="245">
        <v>7</v>
      </c>
      <c r="G27" s="64" t="s">
        <v>95</v>
      </c>
      <c r="H27" s="245">
        <v>6</v>
      </c>
      <c r="I27" s="81" t="s">
        <v>102</v>
      </c>
      <c r="J27" s="78"/>
      <c r="K27" s="62"/>
    </row>
    <row r="28" spans="1:11" s="15" customFormat="1" ht="21" customHeight="1" thickTop="1" thickBot="1">
      <c r="A28" s="236"/>
      <c r="B28" s="57">
        <v>26</v>
      </c>
      <c r="C28" s="50" t="e">
        <f>IF($B28="","",VLOOKUP($B28,'[1]学生名簿（初任科を除く）'!$C$6:$E$10,2,0))</f>
        <v>#N/A</v>
      </c>
      <c r="D28" s="100" t="e">
        <f>IF($B28="","",VLOOKUP($B28,'[1]学生名簿（初任科を除く）'!$C$6:$E$10,3,0))</f>
        <v>#N/A</v>
      </c>
      <c r="E28" s="17"/>
      <c r="F28" s="245"/>
      <c r="G28" s="65" t="s">
        <v>96</v>
      </c>
      <c r="H28" s="245"/>
      <c r="I28" s="84" t="s">
        <v>95</v>
      </c>
      <c r="J28" s="78"/>
      <c r="K28" s="62"/>
    </row>
    <row r="29" spans="1:11" s="15" customFormat="1" ht="21" customHeight="1" thickTop="1" thickBot="1">
      <c r="A29" s="231">
        <v>6</v>
      </c>
      <c r="B29" s="29">
        <v>27</v>
      </c>
      <c r="C29" s="49" t="s">
        <v>54</v>
      </c>
      <c r="D29" s="67" t="s">
        <v>55</v>
      </c>
      <c r="E29" s="17"/>
      <c r="F29" s="245"/>
      <c r="G29" s="65" t="s">
        <v>97</v>
      </c>
      <c r="H29" s="245"/>
      <c r="I29" s="84" t="s">
        <v>97</v>
      </c>
      <c r="J29" s="78"/>
      <c r="K29" s="62"/>
    </row>
    <row r="30" spans="1:11" s="15" customFormat="1" ht="21" customHeight="1" thickTop="1" thickBot="1">
      <c r="A30" s="232"/>
      <c r="B30" s="26">
        <v>28</v>
      </c>
      <c r="C30" s="7" t="s">
        <v>56</v>
      </c>
      <c r="D30" s="65" t="s">
        <v>57</v>
      </c>
      <c r="E30" s="69"/>
      <c r="F30" s="245"/>
      <c r="G30" s="68" t="s">
        <v>98</v>
      </c>
      <c r="H30" s="245"/>
      <c r="I30" s="84" t="s">
        <v>96</v>
      </c>
      <c r="J30" s="78"/>
      <c r="K30" s="62"/>
    </row>
    <row r="31" spans="1:11" s="15" customFormat="1" ht="21" customHeight="1" thickTop="1" thickBot="1">
      <c r="A31" s="232"/>
      <c r="B31" s="16">
        <v>29</v>
      </c>
      <c r="C31" s="7" t="s">
        <v>58</v>
      </c>
      <c r="D31" s="65" t="s">
        <v>59</v>
      </c>
      <c r="E31" s="27"/>
      <c r="F31" s="245">
        <v>8</v>
      </c>
      <c r="G31" s="72" t="s">
        <v>95</v>
      </c>
      <c r="H31" s="245"/>
      <c r="I31" s="82" t="s">
        <v>98</v>
      </c>
      <c r="J31" s="78"/>
      <c r="K31" s="62"/>
    </row>
    <row r="32" spans="1:11" s="15" customFormat="1" ht="21" customHeight="1" thickTop="1" thickBot="1">
      <c r="A32" s="232"/>
      <c r="B32" s="26">
        <v>30</v>
      </c>
      <c r="C32" s="7" t="s">
        <v>60</v>
      </c>
      <c r="D32" s="65" t="s">
        <v>61</v>
      </c>
      <c r="E32" s="17"/>
      <c r="F32" s="245"/>
      <c r="G32" s="65" t="s">
        <v>96</v>
      </c>
      <c r="H32" s="246">
        <v>7</v>
      </c>
      <c r="I32" s="81" t="s">
        <v>102</v>
      </c>
      <c r="J32" s="78"/>
      <c r="K32" s="62"/>
    </row>
    <row r="33" spans="1:21" s="15" customFormat="1" ht="21" customHeight="1" thickTop="1" thickBot="1">
      <c r="A33" s="232"/>
      <c r="B33" s="16">
        <v>31</v>
      </c>
      <c r="C33" s="7" t="s">
        <v>62</v>
      </c>
      <c r="D33" s="65" t="s">
        <v>63</v>
      </c>
      <c r="E33" s="17"/>
      <c r="F33" s="245"/>
      <c r="G33" s="65" t="s">
        <v>97</v>
      </c>
      <c r="H33" s="246"/>
      <c r="I33" s="84" t="s">
        <v>97</v>
      </c>
      <c r="J33" s="78"/>
      <c r="K33" s="62"/>
    </row>
    <row r="34" spans="1:21" s="15" customFormat="1" ht="21" customHeight="1" thickTop="1" thickBot="1">
      <c r="A34" s="233"/>
      <c r="B34" s="56">
        <v>32</v>
      </c>
      <c r="C34" s="48" t="s">
        <v>64</v>
      </c>
      <c r="D34" s="66" t="s">
        <v>65</v>
      </c>
      <c r="E34" s="19"/>
      <c r="F34" s="245"/>
      <c r="G34" s="73" t="s">
        <v>98</v>
      </c>
      <c r="H34" s="246"/>
      <c r="I34" s="84" t="s">
        <v>96</v>
      </c>
      <c r="J34" s="78"/>
      <c r="K34" s="62"/>
    </row>
    <row r="35" spans="1:21" s="15" customFormat="1" ht="21" customHeight="1" thickTop="1" thickBot="1">
      <c r="A35" s="228">
        <v>7</v>
      </c>
      <c r="B35" s="26">
        <v>33</v>
      </c>
      <c r="C35" s="47" t="s">
        <v>66</v>
      </c>
      <c r="D35" s="64" t="s">
        <v>67</v>
      </c>
      <c r="E35" s="55"/>
      <c r="F35" s="245">
        <v>9</v>
      </c>
      <c r="G35" s="64" t="s">
        <v>95</v>
      </c>
      <c r="H35" s="246"/>
      <c r="I35" s="82" t="s">
        <v>98</v>
      </c>
      <c r="J35" s="78"/>
      <c r="K35" s="62"/>
    </row>
    <row r="36" spans="1:21" s="15" customFormat="1" ht="21" customHeight="1" thickTop="1" thickBot="1">
      <c r="A36" s="228"/>
      <c r="B36" s="26">
        <v>34</v>
      </c>
      <c r="C36" s="7" t="s">
        <v>62</v>
      </c>
      <c r="D36" s="65" t="s">
        <v>68</v>
      </c>
      <c r="E36" s="17"/>
      <c r="F36" s="245"/>
      <c r="G36" s="65" t="s">
        <v>96</v>
      </c>
      <c r="H36" s="245">
        <v>8</v>
      </c>
      <c r="I36" s="81" t="s">
        <v>102</v>
      </c>
      <c r="J36" s="78"/>
      <c r="K36" s="62"/>
    </row>
    <row r="37" spans="1:21" s="15" customFormat="1" ht="21" customHeight="1" thickTop="1" thickBot="1">
      <c r="A37" s="228"/>
      <c r="B37" s="16">
        <v>35</v>
      </c>
      <c r="C37" s="7" t="s">
        <v>58</v>
      </c>
      <c r="D37" s="65" t="s">
        <v>69</v>
      </c>
      <c r="E37" s="17"/>
      <c r="F37" s="245"/>
      <c r="G37" s="65" t="s">
        <v>97</v>
      </c>
      <c r="H37" s="245"/>
      <c r="I37" s="84" t="s">
        <v>97</v>
      </c>
      <c r="J37" s="78"/>
      <c r="K37" s="62"/>
    </row>
    <row r="38" spans="1:21" ht="21" customHeight="1" thickTop="1" thickBot="1">
      <c r="A38" s="228"/>
      <c r="B38" s="26">
        <v>36</v>
      </c>
      <c r="C38" s="7" t="s">
        <v>70</v>
      </c>
      <c r="D38" s="65" t="s">
        <v>71</v>
      </c>
      <c r="E38" s="69"/>
      <c r="F38" s="245"/>
      <c r="G38" s="68" t="s">
        <v>98</v>
      </c>
      <c r="H38" s="245"/>
      <c r="I38" s="84" t="s">
        <v>96</v>
      </c>
      <c r="J38" s="78"/>
      <c r="K38" s="62"/>
    </row>
    <row r="39" spans="1:21" ht="21" customHeight="1" thickTop="1" thickBot="1">
      <c r="A39" s="228"/>
      <c r="B39" s="18">
        <v>37</v>
      </c>
      <c r="C39" s="50" t="s">
        <v>72</v>
      </c>
      <c r="D39" s="68" t="s">
        <v>73</v>
      </c>
      <c r="E39" s="27"/>
      <c r="F39" s="245">
        <v>10</v>
      </c>
      <c r="G39" s="72" t="s">
        <v>95</v>
      </c>
      <c r="H39" s="245"/>
      <c r="I39" s="84" t="s">
        <v>98</v>
      </c>
      <c r="J39" s="78"/>
      <c r="K39" s="62"/>
    </row>
    <row r="40" spans="1:21" ht="21" customHeight="1" thickTop="1" thickBot="1">
      <c r="A40" s="230">
        <v>8</v>
      </c>
      <c r="B40" s="29">
        <v>38</v>
      </c>
      <c r="C40" s="49" t="s">
        <v>62</v>
      </c>
      <c r="D40" s="67" t="s">
        <v>74</v>
      </c>
      <c r="E40" s="17"/>
      <c r="F40" s="245"/>
      <c r="G40" s="65" t="s">
        <v>96</v>
      </c>
      <c r="H40" s="245"/>
      <c r="I40" s="82" t="s">
        <v>95</v>
      </c>
      <c r="J40" s="78"/>
      <c r="K40" s="62"/>
    </row>
    <row r="41" spans="1:21" ht="21" customHeight="1" thickTop="1" thickBot="1">
      <c r="A41" s="228"/>
      <c r="B41" s="16">
        <v>39</v>
      </c>
      <c r="C41" s="7" t="s">
        <v>58</v>
      </c>
      <c r="D41" s="65" t="s">
        <v>75</v>
      </c>
      <c r="E41" s="17"/>
      <c r="F41" s="245"/>
      <c r="G41" s="65" t="s">
        <v>97</v>
      </c>
      <c r="H41" s="245">
        <v>9</v>
      </c>
      <c r="I41" s="81" t="s">
        <v>97</v>
      </c>
      <c r="J41" s="78"/>
      <c r="K41" s="62"/>
    </row>
    <row r="42" spans="1:21" ht="21" customHeight="1" thickTop="1" thickBot="1">
      <c r="A42" s="228"/>
      <c r="B42" s="26">
        <v>40</v>
      </c>
      <c r="C42" s="7" t="s">
        <v>76</v>
      </c>
      <c r="D42" s="65" t="s">
        <v>77</v>
      </c>
      <c r="E42" s="19"/>
      <c r="F42" s="245"/>
      <c r="G42" s="73" t="s">
        <v>98</v>
      </c>
      <c r="H42" s="245"/>
      <c r="I42" s="84" t="s">
        <v>96</v>
      </c>
      <c r="J42" s="78"/>
      <c r="K42" s="62"/>
    </row>
    <row r="43" spans="1:21" s="22" customFormat="1" ht="21" customHeight="1" thickTop="1" thickBot="1">
      <c r="A43" s="228"/>
      <c r="B43" s="16">
        <v>41</v>
      </c>
      <c r="C43" s="7" t="s">
        <v>64</v>
      </c>
      <c r="D43" s="65" t="s">
        <v>78</v>
      </c>
      <c r="E43" s="55"/>
      <c r="F43" s="245">
        <v>11</v>
      </c>
      <c r="G43" s="64" t="s">
        <v>95</v>
      </c>
      <c r="H43" s="245"/>
      <c r="I43" s="84" t="s">
        <v>102</v>
      </c>
      <c r="J43" s="78"/>
      <c r="K43" s="62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22" customFormat="1" ht="21" customHeight="1" thickTop="1" thickBot="1">
      <c r="A44" s="229"/>
      <c r="B44" s="56">
        <v>42</v>
      </c>
      <c r="C44" s="48" t="s">
        <v>62</v>
      </c>
      <c r="D44" s="66" t="s">
        <v>79</v>
      </c>
      <c r="E44" s="17"/>
      <c r="F44" s="245"/>
      <c r="G44" s="65" t="s">
        <v>96</v>
      </c>
      <c r="H44" s="245"/>
      <c r="I44" s="84" t="s">
        <v>95</v>
      </c>
      <c r="J44" s="78"/>
      <c r="K44" s="62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s="22" customFormat="1" ht="21" customHeight="1" thickTop="1" thickBot="1">
      <c r="A45" s="230">
        <v>9</v>
      </c>
      <c r="B45" s="29">
        <v>43</v>
      </c>
      <c r="C45" s="49" t="s">
        <v>64</v>
      </c>
      <c r="D45" s="67" t="s">
        <v>80</v>
      </c>
      <c r="E45" s="17"/>
      <c r="F45" s="245"/>
      <c r="G45" s="65" t="s">
        <v>97</v>
      </c>
      <c r="H45" s="245"/>
      <c r="I45" s="82" t="s">
        <v>98</v>
      </c>
      <c r="J45" s="78"/>
      <c r="K45" s="62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s="22" customFormat="1" ht="21" customHeight="1" thickTop="1" thickBot="1">
      <c r="A46" s="228"/>
      <c r="B46" s="26">
        <v>44</v>
      </c>
      <c r="C46" s="7" t="s">
        <v>62</v>
      </c>
      <c r="D46" s="65" t="s">
        <v>81</v>
      </c>
      <c r="E46" s="69"/>
      <c r="F46" s="245"/>
      <c r="G46" s="68" t="s">
        <v>98</v>
      </c>
      <c r="H46" s="245">
        <v>10</v>
      </c>
      <c r="I46" s="81" t="s">
        <v>98</v>
      </c>
      <c r="J46" s="78"/>
      <c r="K46" s="62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s="22" customFormat="1" ht="21" customHeight="1" thickTop="1" thickBot="1">
      <c r="A47" s="228"/>
      <c r="B47" s="16">
        <v>45</v>
      </c>
      <c r="C47" s="7" t="s">
        <v>66</v>
      </c>
      <c r="D47" s="65" t="s">
        <v>82</v>
      </c>
      <c r="E47" s="27"/>
      <c r="F47" s="245">
        <v>12</v>
      </c>
      <c r="G47" s="72" t="s">
        <v>95</v>
      </c>
      <c r="H47" s="245"/>
      <c r="I47" s="84" t="s">
        <v>102</v>
      </c>
      <c r="J47" s="78"/>
      <c r="K47" s="62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s="22" customFormat="1" ht="21" customHeight="1" thickTop="1" thickBot="1">
      <c r="A48" s="228"/>
      <c r="B48" s="26">
        <v>46</v>
      </c>
      <c r="C48" s="7" t="s">
        <v>58</v>
      </c>
      <c r="D48" s="101" t="s">
        <v>83</v>
      </c>
      <c r="E48" s="17"/>
      <c r="F48" s="245"/>
      <c r="G48" s="65" t="s">
        <v>96</v>
      </c>
      <c r="H48" s="245"/>
      <c r="I48" s="84" t="s">
        <v>95</v>
      </c>
      <c r="J48" s="78"/>
      <c r="K48" s="62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s="22" customFormat="1" ht="21" customHeight="1" thickTop="1" thickBot="1">
      <c r="A49" s="229"/>
      <c r="B49" s="28">
        <v>47</v>
      </c>
      <c r="C49" s="48" t="s">
        <v>84</v>
      </c>
      <c r="D49" s="66" t="s">
        <v>85</v>
      </c>
      <c r="E49" s="17"/>
      <c r="F49" s="245"/>
      <c r="G49" s="65" t="s">
        <v>97</v>
      </c>
      <c r="H49" s="245"/>
      <c r="I49" s="84" t="s">
        <v>97</v>
      </c>
      <c r="J49" s="78"/>
      <c r="K49" s="62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s="22" customFormat="1" ht="21" customHeight="1" thickTop="1" thickBot="1">
      <c r="A50" s="228">
        <v>10</v>
      </c>
      <c r="B50" s="26">
        <v>48</v>
      </c>
      <c r="C50" s="47" t="s">
        <v>70</v>
      </c>
      <c r="D50" s="64" t="s">
        <v>86</v>
      </c>
      <c r="E50" s="19"/>
      <c r="F50" s="245"/>
      <c r="G50" s="73" t="s">
        <v>98</v>
      </c>
      <c r="H50" s="245"/>
      <c r="I50" s="82" t="s">
        <v>96</v>
      </c>
      <c r="J50" s="78"/>
      <c r="K50" s="62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s="22" customFormat="1" ht="21" customHeight="1" thickTop="1">
      <c r="A51" s="228"/>
      <c r="B51" s="16">
        <v>49</v>
      </c>
      <c r="C51" s="7" t="s">
        <v>62</v>
      </c>
      <c r="D51" s="65" t="s">
        <v>87</v>
      </c>
      <c r="E51" s="55"/>
      <c r="F51" s="250">
        <v>13</v>
      </c>
      <c r="G51" s="64" t="s">
        <v>95</v>
      </c>
      <c r="H51" s="247">
        <v>11</v>
      </c>
      <c r="I51" s="81" t="s">
        <v>98</v>
      </c>
      <c r="J51" s="78"/>
      <c r="K51" s="62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s="22" customFormat="1" ht="21" customHeight="1">
      <c r="A52" s="228"/>
      <c r="B52" s="26">
        <v>50</v>
      </c>
      <c r="C52" s="7" t="s">
        <v>88</v>
      </c>
      <c r="D52" s="65" t="s">
        <v>89</v>
      </c>
      <c r="E52" s="59"/>
      <c r="F52" s="250"/>
      <c r="G52" s="65" t="s">
        <v>96</v>
      </c>
      <c r="H52" s="248"/>
      <c r="I52" s="84" t="s">
        <v>102</v>
      </c>
      <c r="J52" s="78"/>
      <c r="K52" s="62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s="22" customFormat="1" ht="21" customHeight="1">
      <c r="A53" s="228"/>
      <c r="B53" s="16">
        <v>51</v>
      </c>
      <c r="C53" s="7" t="s">
        <v>90</v>
      </c>
      <c r="D53" s="65" t="s">
        <v>91</v>
      </c>
      <c r="E53" s="59"/>
      <c r="F53" s="250"/>
      <c r="G53" s="65" t="s">
        <v>97</v>
      </c>
      <c r="H53" s="248"/>
      <c r="I53" s="84" t="s">
        <v>97</v>
      </c>
      <c r="J53" s="78"/>
      <c r="K53" s="62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1" customHeight="1" thickBot="1">
      <c r="A54" s="229"/>
      <c r="B54" s="56">
        <v>52</v>
      </c>
      <c r="C54" s="48" t="s">
        <v>58</v>
      </c>
      <c r="D54" s="66" t="s">
        <v>92</v>
      </c>
      <c r="E54" s="60"/>
      <c r="F54" s="251"/>
      <c r="G54" s="66" t="s">
        <v>98</v>
      </c>
      <c r="H54" s="249"/>
      <c r="I54" s="83" t="s">
        <v>96</v>
      </c>
      <c r="J54" s="79"/>
      <c r="K54" s="63"/>
    </row>
  </sheetData>
  <mergeCells count="37">
    <mergeCell ref="H41:H45"/>
    <mergeCell ref="H46:H50"/>
    <mergeCell ref="H51:H54"/>
    <mergeCell ref="F43:F46"/>
    <mergeCell ref="F47:F50"/>
    <mergeCell ref="F51:F54"/>
    <mergeCell ref="F39:F42"/>
    <mergeCell ref="H32:H35"/>
    <mergeCell ref="F19:F22"/>
    <mergeCell ref="F23:F26"/>
    <mergeCell ref="F27:F30"/>
    <mergeCell ref="F31:F34"/>
    <mergeCell ref="F35:F38"/>
    <mergeCell ref="H36:H40"/>
    <mergeCell ref="H17:H21"/>
    <mergeCell ref="H22:H26"/>
    <mergeCell ref="H27:H31"/>
    <mergeCell ref="A14:A18"/>
    <mergeCell ref="A9:A13"/>
    <mergeCell ref="C1:D1"/>
    <mergeCell ref="A3:A8"/>
    <mergeCell ref="J2:K2"/>
    <mergeCell ref="G1:I1"/>
    <mergeCell ref="F3:F6"/>
    <mergeCell ref="F7:F10"/>
    <mergeCell ref="F11:F14"/>
    <mergeCell ref="F15:F18"/>
    <mergeCell ref="H3:H7"/>
    <mergeCell ref="H8:H12"/>
    <mergeCell ref="H13:H16"/>
    <mergeCell ref="A19:A23"/>
    <mergeCell ref="A50:A54"/>
    <mergeCell ref="A45:A49"/>
    <mergeCell ref="A40:A44"/>
    <mergeCell ref="A35:A39"/>
    <mergeCell ref="A29:A34"/>
    <mergeCell ref="A24:A28"/>
  </mergeCells>
  <phoneticPr fontId="2"/>
  <printOptions horizontalCentered="1"/>
  <pageMargins left="0" right="0" top="0" bottom="0" header="0.86614173228346458" footer="0.23622047244094491"/>
  <pageSetup paperSize="9" scale="7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62"/>
  <sheetViews>
    <sheetView topLeftCell="A34" zoomScale="84" zoomScaleNormal="84" zoomScaleSheetLayoutView="75" workbookViewId="0">
      <selection activeCell="K22" sqref="K22:K27"/>
    </sheetView>
  </sheetViews>
  <sheetFormatPr defaultRowHeight="32.25"/>
  <cols>
    <col min="1" max="1" width="7.375" style="22" bestFit="1" customWidth="1"/>
    <col min="2" max="2" width="8.375" style="12" customWidth="1"/>
    <col min="3" max="3" width="29.875" style="23" customWidth="1"/>
    <col min="4" max="4" width="22.5" style="13" customWidth="1"/>
    <col min="5" max="5" width="19.125" style="13" hidden="1" customWidth="1"/>
    <col min="6" max="6" width="6.625" style="13" customWidth="1"/>
    <col min="7" max="7" width="27.375" style="13" customWidth="1"/>
    <col min="8" max="8" width="19.125" style="13" customWidth="1"/>
    <col min="9" max="9" width="5.5" style="13" customWidth="1"/>
    <col min="10" max="10" width="26.875" style="13" customWidth="1"/>
    <col min="11" max="11" width="22.25" style="14" customWidth="1"/>
    <col min="12" max="13" width="19.125" style="13" hidden="1" customWidth="1"/>
    <col min="14" max="16384" width="9" style="11"/>
  </cols>
  <sheetData>
    <row r="1" spans="1:13" ht="78.75" customHeight="1"/>
    <row r="2" spans="1:13" ht="48" customHeight="1" thickBot="1">
      <c r="A2" s="25"/>
      <c r="B2" s="25"/>
      <c r="C2" s="286" t="str">
        <f>'[1]学生名簿（初任科を除く）'!B1</f>
        <v>様式第１号</v>
      </c>
      <c r="D2" s="286"/>
      <c r="E2" s="54"/>
      <c r="F2" s="252" t="s">
        <v>120</v>
      </c>
      <c r="G2" s="252"/>
      <c r="H2" s="252"/>
      <c r="I2" s="252"/>
      <c r="J2" s="252"/>
      <c r="K2" s="252"/>
      <c r="L2" s="75"/>
      <c r="M2" s="54"/>
    </row>
    <row r="3" spans="1:13" s="14" customFormat="1" ht="21" customHeight="1" thickBot="1">
      <c r="A3" s="51" t="s">
        <v>45</v>
      </c>
      <c r="B3" s="52" t="s">
        <v>46</v>
      </c>
      <c r="C3" s="53" t="s">
        <v>47</v>
      </c>
      <c r="D3" s="53" t="s">
        <v>48</v>
      </c>
      <c r="E3" s="74" t="s">
        <v>93</v>
      </c>
      <c r="F3" s="267" t="s">
        <v>100</v>
      </c>
      <c r="G3" s="243"/>
      <c r="H3" s="268"/>
      <c r="I3" s="269" t="s">
        <v>101</v>
      </c>
      <c r="J3" s="270"/>
      <c r="K3" s="271"/>
      <c r="L3" s="243" t="s">
        <v>94</v>
      </c>
      <c r="M3" s="244"/>
    </row>
    <row r="4" spans="1:13" s="15" customFormat="1" ht="21" customHeight="1" thickTop="1" thickBot="1">
      <c r="A4" s="240">
        <v>1</v>
      </c>
      <c r="B4" s="26">
        <v>1</v>
      </c>
      <c r="C4" s="47" t="e">
        <f>IF($B4="","",VLOOKUP($B4,'[1]学生名簿（初任科を除く）'!$C$6:$E$10,2,0))</f>
        <v>#N/A</v>
      </c>
      <c r="D4" s="64" t="e">
        <f>IF($B4="","",VLOOKUP($B4,'[1]学生名簿（初任科を除く）'!$C$6:$E$10,3,0))</f>
        <v>#N/A</v>
      </c>
      <c r="E4" s="58"/>
      <c r="F4" s="245">
        <v>1</v>
      </c>
      <c r="G4" s="276" t="s">
        <v>131</v>
      </c>
      <c r="H4" s="72" t="s">
        <v>95</v>
      </c>
      <c r="I4" s="245">
        <v>1</v>
      </c>
      <c r="J4" s="259" t="s">
        <v>110</v>
      </c>
      <c r="K4" s="81" t="s">
        <v>102</v>
      </c>
      <c r="L4" s="77"/>
      <c r="M4" s="70"/>
    </row>
    <row r="5" spans="1:13" s="15" customFormat="1" ht="21" customHeight="1" thickTop="1" thickBot="1">
      <c r="A5" s="241"/>
      <c r="B5" s="16">
        <v>2</v>
      </c>
      <c r="C5" s="7" t="e">
        <f>IF($B5="","",VLOOKUP($B5,'[1]学生名簿（初任科を除く）'!$C$6:$E$10,2,0))</f>
        <v>#N/A</v>
      </c>
      <c r="D5" s="65" t="e">
        <f>IF($B5="","",VLOOKUP($B5,'[1]学生名簿（初任科を除く）'!$C$6:$E$10,3,0))</f>
        <v>#N/A</v>
      </c>
      <c r="E5" s="59"/>
      <c r="F5" s="245"/>
      <c r="G5" s="277"/>
      <c r="H5" s="65" t="s">
        <v>96</v>
      </c>
      <c r="I5" s="245"/>
      <c r="J5" s="250"/>
      <c r="K5" s="84" t="s">
        <v>95</v>
      </c>
      <c r="L5" s="78"/>
      <c r="M5" s="62"/>
    </row>
    <row r="6" spans="1:13" s="15" customFormat="1" ht="21" customHeight="1" thickTop="1" thickBot="1">
      <c r="A6" s="241"/>
      <c r="B6" s="16">
        <v>3</v>
      </c>
      <c r="C6" s="7" t="e">
        <f>IF($B6="","",VLOOKUP($B6,'[1]学生名簿（初任科を除く）'!$C$6:$E$10,2,0))</f>
        <v>#N/A</v>
      </c>
      <c r="D6" s="65" t="e">
        <f>IF($B6="","",VLOOKUP($B6,'[1]学生名簿（初任科を除く）'!$C$6:$E$10,3,0))</f>
        <v>#N/A</v>
      </c>
      <c r="E6" s="59"/>
      <c r="F6" s="245"/>
      <c r="G6" s="277"/>
      <c r="H6" s="65" t="s">
        <v>97</v>
      </c>
      <c r="I6" s="245"/>
      <c r="J6" s="250"/>
      <c r="K6" s="84" t="s">
        <v>97</v>
      </c>
      <c r="L6" s="78"/>
      <c r="M6" s="62"/>
    </row>
    <row r="7" spans="1:13" s="15" customFormat="1" ht="21" customHeight="1" thickTop="1" thickBot="1">
      <c r="A7" s="241"/>
      <c r="B7" s="16">
        <v>4</v>
      </c>
      <c r="C7" s="7" t="e">
        <f>IF($B7="","",VLOOKUP($B7,'[1]学生名簿（初任科を除く）'!$C$6:$E$10,2,0))</f>
        <v>#N/A</v>
      </c>
      <c r="D7" s="65" t="e">
        <f>IF($B7="","",VLOOKUP($B7,'[1]学生名簿（初任科を除く）'!$C$6:$E$10,3,0))</f>
        <v>#N/A</v>
      </c>
      <c r="E7" s="71"/>
      <c r="F7" s="245"/>
      <c r="G7" s="278"/>
      <c r="H7" s="73" t="s">
        <v>98</v>
      </c>
      <c r="I7" s="245"/>
      <c r="J7" s="250"/>
      <c r="K7" s="84" t="s">
        <v>96</v>
      </c>
      <c r="L7" s="78"/>
      <c r="M7" s="62"/>
    </row>
    <row r="8" spans="1:13" s="15" customFormat="1" ht="21" customHeight="1" thickTop="1" thickBot="1">
      <c r="A8" s="241"/>
      <c r="B8" s="16">
        <v>5</v>
      </c>
      <c r="C8" s="7" t="e">
        <f>IF($B8="","",VLOOKUP($B8,'[1]学生名簿（初任科を除く）'!$C$6:$E$10,2,0))</f>
        <v>#N/A</v>
      </c>
      <c r="D8" s="65" t="e">
        <f>IF($B8="","",VLOOKUP($B8,'[1]学生名簿（初任科を除く）'!$C$6:$E$10,3,0))</f>
        <v>#N/A</v>
      </c>
      <c r="E8" s="58"/>
      <c r="F8" s="245">
        <v>2</v>
      </c>
      <c r="G8" s="259" t="s">
        <v>132</v>
      </c>
      <c r="H8" s="64" t="s">
        <v>95</v>
      </c>
      <c r="I8" s="245"/>
      <c r="J8" s="260"/>
      <c r="K8" s="82" t="s">
        <v>98</v>
      </c>
      <c r="L8" s="78"/>
      <c r="M8" s="62"/>
    </row>
    <row r="9" spans="1:13" s="15" customFormat="1" ht="21" customHeight="1" thickTop="1" thickBot="1">
      <c r="A9" s="242"/>
      <c r="B9" s="28">
        <v>6</v>
      </c>
      <c r="C9" s="48" t="e">
        <f>IF($B9="","",VLOOKUP($B9,'[1]学生名簿（初任科を除く）'!$C$6:$E$10,2,0))</f>
        <v>#N/A</v>
      </c>
      <c r="D9" s="66" t="e">
        <f>IF($B9="","",VLOOKUP($B9,'[1]学生名簿（初任科を除く）'!$C$6:$E$10,3,0))</f>
        <v>#N/A</v>
      </c>
      <c r="E9" s="61"/>
      <c r="F9" s="245"/>
      <c r="G9" s="250"/>
      <c r="H9" s="65" t="s">
        <v>96</v>
      </c>
      <c r="I9" s="245">
        <v>2</v>
      </c>
      <c r="J9" s="259" t="s">
        <v>111</v>
      </c>
      <c r="K9" s="81" t="s">
        <v>102</v>
      </c>
      <c r="L9" s="78"/>
      <c r="M9" s="62"/>
    </row>
    <row r="10" spans="1:13" s="15" customFormat="1" ht="21" customHeight="1" thickTop="1" thickBot="1">
      <c r="A10" s="234">
        <v>2</v>
      </c>
      <c r="B10" s="29">
        <v>7</v>
      </c>
      <c r="C10" s="49" t="e">
        <f>IF($B10="","",VLOOKUP($B10,'[1]学生名簿（初任科を除く）'!$C$6:$E$10,2,0))</f>
        <v>#N/A</v>
      </c>
      <c r="D10" s="67" t="e">
        <f>IF($B10="","",VLOOKUP($B10,'[1]学生名簿（初任科を除く）'!$C$6:$E$10,3,0))</f>
        <v>#N/A</v>
      </c>
      <c r="E10" s="17"/>
      <c r="F10" s="245"/>
      <c r="G10" s="250"/>
      <c r="H10" s="65" t="s">
        <v>97</v>
      </c>
      <c r="I10" s="245"/>
      <c r="J10" s="250"/>
      <c r="K10" s="103" t="s">
        <v>95</v>
      </c>
      <c r="L10" s="78"/>
      <c r="M10" s="62"/>
    </row>
    <row r="11" spans="1:13" s="15" customFormat="1" ht="21" customHeight="1" thickTop="1" thickBot="1">
      <c r="A11" s="235"/>
      <c r="B11" s="16">
        <v>8</v>
      </c>
      <c r="C11" s="7" t="e">
        <f>IF($B11="","",VLOOKUP($B11,'[1]学生名簿（初任科を除く）'!$C$6:$E$10,2,0))</f>
        <v>#N/A</v>
      </c>
      <c r="D11" s="65" t="e">
        <f>IF($B11="","",VLOOKUP($B11,'[1]学生名簿（初任科を除く）'!$C$6:$E$10,3,0))</f>
        <v>#N/A</v>
      </c>
      <c r="E11" s="19"/>
      <c r="F11" s="245"/>
      <c r="G11" s="260"/>
      <c r="H11" s="73" t="s">
        <v>98</v>
      </c>
      <c r="I11" s="245"/>
      <c r="J11" s="250"/>
      <c r="K11" s="103" t="s">
        <v>96</v>
      </c>
      <c r="L11" s="78"/>
      <c r="M11" s="62"/>
    </row>
    <row r="12" spans="1:13" s="15" customFormat="1" ht="21" customHeight="1" thickTop="1" thickBot="1">
      <c r="A12" s="235"/>
      <c r="B12" s="16">
        <v>9</v>
      </c>
      <c r="C12" s="7" t="e">
        <f>IF($B12="","",VLOOKUP($B12,'[1]学生名簿（初任科を除く）'!$C$6:$E$10,2,0))</f>
        <v>#N/A</v>
      </c>
      <c r="D12" s="65" t="e">
        <f>IF($B12="","",VLOOKUP($B12,'[1]学生名簿（初任科を除く）'!$C$6:$E$10,3,0))</f>
        <v>#N/A</v>
      </c>
      <c r="E12" s="55"/>
      <c r="F12" s="245">
        <v>3</v>
      </c>
      <c r="G12" s="259" t="s">
        <v>133</v>
      </c>
      <c r="H12" s="64" t="s">
        <v>95</v>
      </c>
      <c r="I12" s="245"/>
      <c r="J12" s="250"/>
      <c r="K12" s="103" t="s">
        <v>98</v>
      </c>
      <c r="L12" s="78"/>
      <c r="M12" s="62"/>
    </row>
    <row r="13" spans="1:13" s="15" customFormat="1" ht="21" customHeight="1" thickTop="1" thickBot="1">
      <c r="A13" s="235"/>
      <c r="B13" s="16">
        <v>10</v>
      </c>
      <c r="C13" s="7" t="e">
        <f>IF($B13="","",VLOOKUP($B13,'[1]学生名簿（初任科を除く）'!$C$6:$E$10,2,0))</f>
        <v>#N/A</v>
      </c>
      <c r="D13" s="65" t="e">
        <f>IF($B13="","",VLOOKUP($B13,'[1]学生名簿（初任科を除く）'!$C$6:$E$10,3,0))</f>
        <v>#N/A</v>
      </c>
      <c r="E13" s="17"/>
      <c r="F13" s="245"/>
      <c r="G13" s="250"/>
      <c r="H13" s="65" t="s">
        <v>96</v>
      </c>
      <c r="I13" s="245"/>
      <c r="J13" s="260"/>
      <c r="K13" s="104" t="s">
        <v>97</v>
      </c>
      <c r="L13" s="78"/>
      <c r="M13" s="62"/>
    </row>
    <row r="14" spans="1:13" s="15" customFormat="1" ht="21" customHeight="1" thickTop="1" thickBot="1">
      <c r="A14" s="236"/>
      <c r="B14" s="18">
        <v>11</v>
      </c>
      <c r="C14" s="50" t="e">
        <f>IF($B14="","",VLOOKUP($B14,'[1]学生名簿（初任科を除く）'!$C$6:$E$10,2,0))</f>
        <v>#N/A</v>
      </c>
      <c r="D14" s="68" t="e">
        <f>IF($B14="","",VLOOKUP($B14,'[1]学生名簿（初任科を除く）'!$C$6:$E$10,3,0))</f>
        <v>#N/A</v>
      </c>
      <c r="E14" s="17"/>
      <c r="F14" s="245"/>
      <c r="G14" s="250"/>
      <c r="H14" s="65" t="s">
        <v>97</v>
      </c>
      <c r="I14" s="285">
        <v>3</v>
      </c>
      <c r="J14" s="279" t="s">
        <v>112</v>
      </c>
      <c r="K14" s="105" t="s">
        <v>97</v>
      </c>
      <c r="L14" s="78"/>
      <c r="M14" s="62"/>
    </row>
    <row r="15" spans="1:13" s="15" customFormat="1" ht="21" customHeight="1" thickTop="1" thickBot="1">
      <c r="A15" s="237">
        <v>3</v>
      </c>
      <c r="B15" s="29">
        <v>12</v>
      </c>
      <c r="C15" s="49" t="e">
        <f>IF($B15="","",VLOOKUP($B15,'[1]学生名簿（初任科を除く）'!$C$6:$E$10,2,0))</f>
        <v>#N/A</v>
      </c>
      <c r="D15" s="67" t="e">
        <f>IF($B15="","",VLOOKUP($B15,'[1]学生名簿（初任科を除く）'!$C$6:$E$10,3,0))</f>
        <v>#N/A</v>
      </c>
      <c r="E15" s="69"/>
      <c r="F15" s="245"/>
      <c r="G15" s="260"/>
      <c r="H15" s="68" t="s">
        <v>98</v>
      </c>
      <c r="I15" s="285"/>
      <c r="J15" s="280"/>
      <c r="K15" s="103" t="s">
        <v>96</v>
      </c>
      <c r="L15" s="78"/>
      <c r="M15" s="62"/>
    </row>
    <row r="16" spans="1:13" s="15" customFormat="1" ht="21" customHeight="1" thickTop="1" thickBot="1">
      <c r="A16" s="227"/>
      <c r="B16" s="16">
        <v>13</v>
      </c>
      <c r="C16" s="7" t="e">
        <f>IF($B16="","",VLOOKUP($B16,'[1]学生名簿（初任科を除く）'!$C$6:$E$10,2,0))</f>
        <v>#N/A</v>
      </c>
      <c r="D16" s="65" t="e">
        <f>IF($B16="","",VLOOKUP($B16,'[1]学生名簿（初任科を除く）'!$C$6:$E$10,3,0))</f>
        <v>#N/A</v>
      </c>
      <c r="E16" s="27"/>
      <c r="F16" s="245">
        <v>4</v>
      </c>
      <c r="G16" s="259" t="s">
        <v>134</v>
      </c>
      <c r="H16" s="72" t="s">
        <v>95</v>
      </c>
      <c r="I16" s="285"/>
      <c r="J16" s="280"/>
      <c r="K16" s="103" t="s">
        <v>98</v>
      </c>
      <c r="L16" s="78"/>
      <c r="M16" s="62"/>
    </row>
    <row r="17" spans="1:13" s="15" customFormat="1" ht="21" customHeight="1" thickTop="1" thickBot="1">
      <c r="A17" s="227"/>
      <c r="B17" s="26">
        <v>14</v>
      </c>
      <c r="C17" s="7" t="e">
        <f>IF($B17="","",VLOOKUP($B17,'[1]学生名簿（初任科を除く）'!$C$6:$E$10,2,0))</f>
        <v>#N/A</v>
      </c>
      <c r="D17" s="65" t="e">
        <f>IF($B17="","",VLOOKUP($B17,'[1]学生名簿（初任科を除く）'!$C$6:$E$10,3,0))</f>
        <v>#N/A</v>
      </c>
      <c r="E17" s="17"/>
      <c r="F17" s="245"/>
      <c r="G17" s="250"/>
      <c r="H17" s="65" t="s">
        <v>96</v>
      </c>
      <c r="I17" s="285"/>
      <c r="J17" s="281"/>
      <c r="K17" s="104" t="s">
        <v>102</v>
      </c>
      <c r="L17" s="78"/>
      <c r="M17" s="62"/>
    </row>
    <row r="18" spans="1:13" s="15" customFormat="1" ht="21" customHeight="1" thickTop="1" thickBot="1">
      <c r="A18" s="227"/>
      <c r="B18" s="16">
        <v>15</v>
      </c>
      <c r="C18" s="7" t="e">
        <f>IF($B18="","",VLOOKUP($B18,'[1]学生名簿（初任科を除く）'!$C$6:$E$10,2,0))</f>
        <v>#N/A</v>
      </c>
      <c r="D18" s="65" t="e">
        <f>IF($B18="","",VLOOKUP($B18,'[1]学生名簿（初任科を除く）'!$C$6:$E$10,3,0))</f>
        <v>#N/A</v>
      </c>
      <c r="E18" s="17"/>
      <c r="F18" s="245"/>
      <c r="G18" s="250"/>
      <c r="H18" s="65" t="s">
        <v>97</v>
      </c>
      <c r="I18" s="245">
        <v>4</v>
      </c>
      <c r="J18" s="279" t="s">
        <v>113</v>
      </c>
      <c r="K18" s="105" t="s">
        <v>97</v>
      </c>
      <c r="L18" s="78"/>
      <c r="M18" s="62"/>
    </row>
    <row r="19" spans="1:13" s="15" customFormat="1" ht="21" customHeight="1" thickTop="1" thickBot="1">
      <c r="A19" s="238"/>
      <c r="B19" s="56">
        <v>16</v>
      </c>
      <c r="C19" s="48" t="e">
        <f>IF($B19="","",VLOOKUP($B19,'[1]学生名簿（初任科を除く）'!$C$6:$E$10,2,0))</f>
        <v>#N/A</v>
      </c>
      <c r="D19" s="66" t="e">
        <f>IF($B19="","",VLOOKUP($B19,'[1]学生名簿（初任科を除く）'!$C$6:$E$10,3,0))</f>
        <v>#N/A</v>
      </c>
      <c r="E19" s="19"/>
      <c r="F19" s="245"/>
      <c r="G19" s="260"/>
      <c r="H19" s="73" t="s">
        <v>98</v>
      </c>
      <c r="I19" s="245"/>
      <c r="J19" s="282"/>
      <c r="K19" s="103" t="s">
        <v>96</v>
      </c>
      <c r="L19" s="78"/>
      <c r="M19" s="62"/>
    </row>
    <row r="20" spans="1:13" s="15" customFormat="1" ht="21" customHeight="1" thickTop="1" thickBot="1">
      <c r="A20" s="226">
        <v>4</v>
      </c>
      <c r="B20" s="26">
        <v>17</v>
      </c>
      <c r="C20" s="47" t="e">
        <f>IF($B20="","",VLOOKUP($B20,'[1]学生名簿（初任科を除く）'!$C$6:$E$10,2,0))</f>
        <v>#N/A</v>
      </c>
      <c r="D20" s="64" t="e">
        <f>IF($B20="","",VLOOKUP($B20,'[1]学生名簿（初任科を除く）'!$C$6:$E$10,3,0))</f>
        <v>#N/A</v>
      </c>
      <c r="E20" s="55"/>
      <c r="F20" s="245">
        <v>5</v>
      </c>
      <c r="G20" s="259" t="s">
        <v>135</v>
      </c>
      <c r="H20" s="64" t="s">
        <v>95</v>
      </c>
      <c r="I20" s="245"/>
      <c r="J20" s="282"/>
      <c r="K20" s="103" t="s">
        <v>102</v>
      </c>
      <c r="L20" s="78"/>
      <c r="M20" s="62"/>
    </row>
    <row r="21" spans="1:13" s="15" customFormat="1" ht="21" customHeight="1" thickTop="1" thickBot="1">
      <c r="A21" s="227"/>
      <c r="B21" s="18">
        <v>18</v>
      </c>
      <c r="C21" s="7" t="e">
        <f>IF($B21="","",VLOOKUP($B21,'[1]学生名簿（初任科を除く）'!$C$6:$E$10,2,0))</f>
        <v>#N/A</v>
      </c>
      <c r="D21" s="65" t="e">
        <f>IF($B21="","",VLOOKUP($B21,'[1]学生名簿（初任科を除く）'!$C$6:$E$10,3,0))</f>
        <v>#N/A</v>
      </c>
      <c r="E21" s="17"/>
      <c r="F21" s="245"/>
      <c r="G21" s="250"/>
      <c r="H21" s="65" t="s">
        <v>96</v>
      </c>
      <c r="I21" s="245"/>
      <c r="J21" s="282"/>
      <c r="K21" s="103" t="s">
        <v>95</v>
      </c>
      <c r="L21" s="78"/>
      <c r="M21" s="62"/>
    </row>
    <row r="22" spans="1:13" s="15" customFormat="1" ht="21" customHeight="1" thickTop="1" thickBot="1">
      <c r="A22" s="227"/>
      <c r="B22" s="16">
        <v>19</v>
      </c>
      <c r="C22" s="7" t="e">
        <f>IF($B22="","",VLOOKUP($B22,'[1]学生名簿（初任科を除く）'!$C$6:$E$10,2,0))</f>
        <v>#N/A</v>
      </c>
      <c r="D22" s="65" t="e">
        <f>IF($B22="","",VLOOKUP($B22,'[1]学生名簿（初任科を除く）'!$C$6:$E$10,3,0))</f>
        <v>#N/A</v>
      </c>
      <c r="E22" s="17"/>
      <c r="F22" s="245"/>
      <c r="G22" s="250"/>
      <c r="H22" s="65" t="s">
        <v>97</v>
      </c>
      <c r="I22" s="245"/>
      <c r="J22" s="283"/>
      <c r="K22" s="104" t="s">
        <v>98</v>
      </c>
      <c r="L22" s="78"/>
      <c r="M22" s="62"/>
    </row>
    <row r="23" spans="1:13" s="15" customFormat="1" ht="21" customHeight="1" thickTop="1" thickBot="1">
      <c r="A23" s="227"/>
      <c r="B23" s="16">
        <v>20</v>
      </c>
      <c r="C23" s="7" t="e">
        <f>IF($B23="","",VLOOKUP($B23,'[1]学生名簿（初任科を除く）'!$C$6:$E$10,2,0))</f>
        <v>#N/A</v>
      </c>
      <c r="D23" s="65" t="e">
        <f>IF($B23="","",VLOOKUP($B23,'[1]学生名簿（初任科を除く）'!$C$6:$E$10,3,0))</f>
        <v>#N/A</v>
      </c>
      <c r="E23" s="69"/>
      <c r="F23" s="245"/>
      <c r="G23" s="260"/>
      <c r="H23" s="68" t="s">
        <v>98</v>
      </c>
      <c r="I23" s="245">
        <v>5</v>
      </c>
      <c r="J23" s="259" t="s">
        <v>114</v>
      </c>
      <c r="K23" s="105" t="s">
        <v>98</v>
      </c>
      <c r="L23" s="78"/>
      <c r="M23" s="62"/>
    </row>
    <row r="24" spans="1:13" s="15" customFormat="1" ht="21" customHeight="1" thickTop="1" thickBot="1">
      <c r="A24" s="227"/>
      <c r="B24" s="26">
        <v>21</v>
      </c>
      <c r="C24" s="7" t="e">
        <f>IF($B24="","",VLOOKUP($B24,'[1]学生名簿（初任科を除く）'!$C$6:$E$10,2,0))</f>
        <v>#N/A</v>
      </c>
      <c r="D24" s="65" t="e">
        <f>IF($B24="","",VLOOKUP($B24,'[1]学生名簿（初任科を除く）'!$C$6:$E$10,3,0))</f>
        <v>#N/A</v>
      </c>
      <c r="E24" s="27"/>
      <c r="F24" s="245">
        <v>6</v>
      </c>
      <c r="G24" s="259" t="s">
        <v>136</v>
      </c>
      <c r="H24" s="72" t="s">
        <v>95</v>
      </c>
      <c r="I24" s="245"/>
      <c r="J24" s="272"/>
      <c r="K24" s="103" t="s">
        <v>102</v>
      </c>
      <c r="L24" s="78"/>
      <c r="M24" s="62"/>
    </row>
    <row r="25" spans="1:13" s="15" customFormat="1" ht="21" customHeight="1" thickTop="1" thickBot="1">
      <c r="A25" s="234">
        <v>5</v>
      </c>
      <c r="B25" s="29">
        <v>22</v>
      </c>
      <c r="C25" s="49" t="e">
        <f>IF($B25="","",VLOOKUP($B25,'[1]学生名簿（初任科を除く）'!$C$6:$E$10,2,0))</f>
        <v>#N/A</v>
      </c>
      <c r="D25" s="67" t="e">
        <f>IF($B25="","",VLOOKUP($B25,'[1]学生名簿（初任科を除く）'!$C$6:$E$10,3,0))</f>
        <v>#N/A</v>
      </c>
      <c r="E25" s="17"/>
      <c r="F25" s="245"/>
      <c r="G25" s="250"/>
      <c r="H25" s="65" t="s">
        <v>96</v>
      </c>
      <c r="I25" s="245"/>
      <c r="J25" s="272"/>
      <c r="K25" s="103" t="s">
        <v>95</v>
      </c>
      <c r="L25" s="78"/>
      <c r="M25" s="62"/>
    </row>
    <row r="26" spans="1:13" s="15" customFormat="1" ht="21" customHeight="1" thickTop="1" thickBot="1">
      <c r="A26" s="235"/>
      <c r="B26" s="18">
        <v>23</v>
      </c>
      <c r="C26" s="7" t="e">
        <f>IF($B26="","",VLOOKUP($B26,'[1]学生名簿（初任科を除く）'!$C$6:$E$10,2,0))</f>
        <v>#N/A</v>
      </c>
      <c r="D26" s="65" t="e">
        <f>IF($B26="","",VLOOKUP($B26,'[1]学生名簿（初任科を除く）'!$C$6:$E$10,3,0))</f>
        <v>#N/A</v>
      </c>
      <c r="E26" s="17"/>
      <c r="F26" s="245"/>
      <c r="G26" s="250"/>
      <c r="H26" s="65" t="s">
        <v>97</v>
      </c>
      <c r="I26" s="245"/>
      <c r="J26" s="272"/>
      <c r="K26" s="103" t="s">
        <v>97</v>
      </c>
      <c r="L26" s="78"/>
      <c r="M26" s="62"/>
    </row>
    <row r="27" spans="1:13" s="15" customFormat="1" ht="21" customHeight="1" thickTop="1" thickBot="1">
      <c r="A27" s="235"/>
      <c r="B27" s="16">
        <v>24</v>
      </c>
      <c r="C27" s="7" t="e">
        <f>IF($B27="","",VLOOKUP($B27,'[1]学生名簿（初任科を除く）'!$C$6:$E$10,2,0))</f>
        <v>#N/A</v>
      </c>
      <c r="D27" s="65" t="e">
        <f>IF($B27="","",VLOOKUP($B27,'[1]学生名簿（初任科を除く）'!$C$6:$E$10,3,0))</f>
        <v>#N/A</v>
      </c>
      <c r="E27" s="19"/>
      <c r="F27" s="245"/>
      <c r="G27" s="260"/>
      <c r="H27" s="73" t="s">
        <v>98</v>
      </c>
      <c r="I27" s="245"/>
      <c r="J27" s="273"/>
      <c r="K27" s="104" t="s">
        <v>96</v>
      </c>
      <c r="L27" s="78"/>
      <c r="M27" s="62"/>
    </row>
    <row r="28" spans="1:13" s="15" customFormat="1" ht="21" customHeight="1" thickTop="1" thickBot="1">
      <c r="A28" s="235"/>
      <c r="B28" s="16">
        <v>25</v>
      </c>
      <c r="C28" s="7" t="e">
        <f>IF($B28="","",VLOOKUP($B28,'[1]学生名簿（初任科を除く）'!$C$6:$E$10,2,0))</f>
        <v>#N/A</v>
      </c>
      <c r="D28" s="65" t="e">
        <f>IF($B28="","",VLOOKUP($B28,'[1]学生名簿（初任科を除く）'!$C$6:$E$10,3,0))</f>
        <v>#N/A</v>
      </c>
      <c r="E28" s="55"/>
      <c r="F28" s="245">
        <v>7</v>
      </c>
      <c r="G28" s="259" t="s">
        <v>130</v>
      </c>
      <c r="H28" s="64" t="s">
        <v>95</v>
      </c>
      <c r="I28" s="245">
        <v>6</v>
      </c>
      <c r="J28" s="259" t="s">
        <v>115</v>
      </c>
      <c r="K28" s="105" t="s">
        <v>102</v>
      </c>
      <c r="L28" s="78"/>
      <c r="M28" s="62"/>
    </row>
    <row r="29" spans="1:13" s="15" customFormat="1" ht="21" customHeight="1" thickTop="1" thickBot="1">
      <c r="A29" s="236"/>
      <c r="B29" s="57">
        <v>26</v>
      </c>
      <c r="C29" s="50" t="e">
        <f>IF($B29="","",VLOOKUP($B29,'[1]学生名簿（初任科を除く）'!$C$6:$E$10,2,0))</f>
        <v>#N/A</v>
      </c>
      <c r="D29" s="68" t="e">
        <f>IF($B29="","",VLOOKUP($B29,'[1]学生名簿（初任科を除く）'!$C$6:$E$10,3,0))</f>
        <v>#N/A</v>
      </c>
      <c r="E29" s="17"/>
      <c r="F29" s="245"/>
      <c r="G29" s="250"/>
      <c r="H29" s="65" t="s">
        <v>96</v>
      </c>
      <c r="I29" s="245"/>
      <c r="J29" s="272"/>
      <c r="K29" s="103" t="s">
        <v>95</v>
      </c>
      <c r="L29" s="78"/>
      <c r="M29" s="62"/>
    </row>
    <row r="30" spans="1:13" s="15" customFormat="1" ht="21" customHeight="1" thickTop="1" thickBot="1">
      <c r="A30" s="231">
        <v>6</v>
      </c>
      <c r="B30" s="29">
        <v>27</v>
      </c>
      <c r="C30" s="49" t="s">
        <v>54</v>
      </c>
      <c r="D30" s="67" t="s">
        <v>55</v>
      </c>
      <c r="E30" s="17"/>
      <c r="F30" s="245"/>
      <c r="G30" s="250"/>
      <c r="H30" s="65" t="s">
        <v>97</v>
      </c>
      <c r="I30" s="245"/>
      <c r="J30" s="272"/>
      <c r="K30" s="103" t="s">
        <v>97</v>
      </c>
      <c r="L30" s="78"/>
      <c r="M30" s="62"/>
    </row>
    <row r="31" spans="1:13" s="15" customFormat="1" ht="21" customHeight="1" thickTop="1" thickBot="1">
      <c r="A31" s="232"/>
      <c r="B31" s="26">
        <v>28</v>
      </c>
      <c r="C31" s="7" t="s">
        <v>56</v>
      </c>
      <c r="D31" s="65" t="s">
        <v>57</v>
      </c>
      <c r="E31" s="69"/>
      <c r="F31" s="245"/>
      <c r="G31" s="260"/>
      <c r="H31" s="68" t="s">
        <v>98</v>
      </c>
      <c r="I31" s="245"/>
      <c r="J31" s="272"/>
      <c r="K31" s="103" t="s">
        <v>96</v>
      </c>
      <c r="L31" s="78"/>
      <c r="M31" s="62"/>
    </row>
    <row r="32" spans="1:13" s="15" customFormat="1" ht="21" customHeight="1" thickTop="1" thickBot="1">
      <c r="A32" s="232"/>
      <c r="B32" s="16">
        <v>29</v>
      </c>
      <c r="C32" s="7" t="s">
        <v>58</v>
      </c>
      <c r="D32" s="65" t="s">
        <v>59</v>
      </c>
      <c r="E32" s="27"/>
      <c r="F32" s="245">
        <v>8</v>
      </c>
      <c r="G32" s="259" t="s">
        <v>137</v>
      </c>
      <c r="H32" s="72" t="s">
        <v>95</v>
      </c>
      <c r="I32" s="245"/>
      <c r="J32" s="273"/>
      <c r="K32" s="104" t="s">
        <v>98</v>
      </c>
      <c r="L32" s="78"/>
      <c r="M32" s="62"/>
    </row>
    <row r="33" spans="1:23" s="15" customFormat="1" ht="21" customHeight="1" thickTop="1" thickBot="1">
      <c r="A33" s="232"/>
      <c r="B33" s="26">
        <v>30</v>
      </c>
      <c r="C33" s="7" t="s">
        <v>60</v>
      </c>
      <c r="D33" s="65" t="s">
        <v>61</v>
      </c>
      <c r="E33" s="17"/>
      <c r="F33" s="245"/>
      <c r="G33" s="250"/>
      <c r="H33" s="65" t="s">
        <v>96</v>
      </c>
      <c r="I33" s="285">
        <v>7</v>
      </c>
      <c r="J33" s="264" t="s">
        <v>116</v>
      </c>
      <c r="K33" s="105" t="s">
        <v>102</v>
      </c>
      <c r="L33" s="78"/>
      <c r="M33" s="62"/>
    </row>
    <row r="34" spans="1:23" s="15" customFormat="1" ht="21" customHeight="1" thickTop="1" thickBot="1">
      <c r="A34" s="232"/>
      <c r="B34" s="16">
        <v>31</v>
      </c>
      <c r="C34" s="7" t="s">
        <v>62</v>
      </c>
      <c r="D34" s="65" t="s">
        <v>63</v>
      </c>
      <c r="E34" s="17"/>
      <c r="F34" s="245"/>
      <c r="G34" s="250"/>
      <c r="H34" s="65" t="s">
        <v>97</v>
      </c>
      <c r="I34" s="285"/>
      <c r="J34" s="265"/>
      <c r="K34" s="103" t="s">
        <v>97</v>
      </c>
      <c r="L34" s="78"/>
      <c r="M34" s="62"/>
    </row>
    <row r="35" spans="1:23" s="15" customFormat="1" ht="21" customHeight="1" thickTop="1" thickBot="1">
      <c r="A35" s="233"/>
      <c r="B35" s="56">
        <v>32</v>
      </c>
      <c r="C35" s="48" t="s">
        <v>64</v>
      </c>
      <c r="D35" s="66" t="s">
        <v>65</v>
      </c>
      <c r="E35" s="19"/>
      <c r="F35" s="245"/>
      <c r="G35" s="260"/>
      <c r="H35" s="73" t="s">
        <v>98</v>
      </c>
      <c r="I35" s="285"/>
      <c r="J35" s="265"/>
      <c r="K35" s="103" t="s">
        <v>96</v>
      </c>
      <c r="L35" s="78"/>
      <c r="M35" s="62"/>
    </row>
    <row r="36" spans="1:23" s="15" customFormat="1" ht="21" customHeight="1" thickTop="1" thickBot="1">
      <c r="A36" s="228">
        <v>7</v>
      </c>
      <c r="B36" s="26">
        <v>33</v>
      </c>
      <c r="C36" s="47" t="s">
        <v>66</v>
      </c>
      <c r="D36" s="64" t="s">
        <v>67</v>
      </c>
      <c r="E36" s="55"/>
      <c r="F36" s="245">
        <v>9</v>
      </c>
      <c r="G36" s="259" t="s">
        <v>138</v>
      </c>
      <c r="H36" s="64" t="s">
        <v>95</v>
      </c>
      <c r="I36" s="285"/>
      <c r="J36" s="274"/>
      <c r="K36" s="104" t="s">
        <v>98</v>
      </c>
      <c r="L36" s="78"/>
      <c r="M36" s="62"/>
    </row>
    <row r="37" spans="1:23" s="15" customFormat="1" ht="21" customHeight="1" thickTop="1" thickBot="1">
      <c r="A37" s="228"/>
      <c r="B37" s="26">
        <v>34</v>
      </c>
      <c r="C37" s="7" t="s">
        <v>62</v>
      </c>
      <c r="D37" s="65" t="s">
        <v>68</v>
      </c>
      <c r="E37" s="17"/>
      <c r="F37" s="245"/>
      <c r="G37" s="250"/>
      <c r="H37" s="65" t="s">
        <v>96</v>
      </c>
      <c r="I37" s="245">
        <v>8</v>
      </c>
      <c r="J37" s="259" t="s">
        <v>117</v>
      </c>
      <c r="K37" s="81" t="s">
        <v>102</v>
      </c>
      <c r="L37" s="78"/>
      <c r="M37" s="62"/>
    </row>
    <row r="38" spans="1:23" s="15" customFormat="1" ht="21" customHeight="1" thickTop="1" thickBot="1">
      <c r="A38" s="228"/>
      <c r="B38" s="16">
        <v>35</v>
      </c>
      <c r="C38" s="7" t="s">
        <v>58</v>
      </c>
      <c r="D38" s="65" t="s">
        <v>69</v>
      </c>
      <c r="E38" s="17"/>
      <c r="F38" s="245"/>
      <c r="G38" s="250"/>
      <c r="H38" s="65" t="s">
        <v>97</v>
      </c>
      <c r="I38" s="245"/>
      <c r="J38" s="250"/>
      <c r="K38" s="84" t="s">
        <v>97</v>
      </c>
      <c r="L38" s="78"/>
      <c r="M38" s="62"/>
    </row>
    <row r="39" spans="1:23" ht="21" customHeight="1" thickTop="1" thickBot="1">
      <c r="A39" s="228"/>
      <c r="B39" s="26">
        <v>36</v>
      </c>
      <c r="C39" s="7" t="s">
        <v>70</v>
      </c>
      <c r="D39" s="65" t="s">
        <v>71</v>
      </c>
      <c r="E39" s="69"/>
      <c r="F39" s="245"/>
      <c r="G39" s="260"/>
      <c r="H39" s="68" t="s">
        <v>98</v>
      </c>
      <c r="I39" s="245"/>
      <c r="J39" s="250"/>
      <c r="K39" s="84" t="s">
        <v>96</v>
      </c>
      <c r="L39" s="78"/>
      <c r="M39" s="62"/>
    </row>
    <row r="40" spans="1:23" ht="21" customHeight="1" thickTop="1" thickBot="1">
      <c r="A40" s="228"/>
      <c r="B40" s="18">
        <v>37</v>
      </c>
      <c r="C40" s="50" t="s">
        <v>72</v>
      </c>
      <c r="D40" s="68" t="s">
        <v>73</v>
      </c>
      <c r="E40" s="27"/>
      <c r="F40" s="245">
        <v>10</v>
      </c>
      <c r="G40" s="259" t="s">
        <v>109</v>
      </c>
      <c r="H40" s="72" t="s">
        <v>95</v>
      </c>
      <c r="I40" s="245"/>
      <c r="J40" s="250"/>
      <c r="K40" s="84" t="s">
        <v>98</v>
      </c>
      <c r="L40" s="78"/>
      <c r="M40" s="62"/>
    </row>
    <row r="41" spans="1:23" ht="21" customHeight="1" thickTop="1" thickBot="1">
      <c r="A41" s="230">
        <v>8</v>
      </c>
      <c r="B41" s="29">
        <v>38</v>
      </c>
      <c r="C41" s="49" t="s">
        <v>62</v>
      </c>
      <c r="D41" s="67" t="s">
        <v>74</v>
      </c>
      <c r="E41" s="17"/>
      <c r="F41" s="245"/>
      <c r="G41" s="250"/>
      <c r="H41" s="65" t="s">
        <v>96</v>
      </c>
      <c r="I41" s="245"/>
      <c r="J41" s="260"/>
      <c r="K41" s="82" t="s">
        <v>95</v>
      </c>
      <c r="L41" s="78"/>
      <c r="M41" s="62"/>
    </row>
    <row r="42" spans="1:23" ht="21" customHeight="1" thickTop="1" thickBot="1">
      <c r="A42" s="228"/>
      <c r="B42" s="16">
        <v>39</v>
      </c>
      <c r="C42" s="7" t="s">
        <v>58</v>
      </c>
      <c r="D42" s="65" t="s">
        <v>75</v>
      </c>
      <c r="E42" s="17"/>
      <c r="F42" s="245"/>
      <c r="G42" s="250"/>
      <c r="H42" s="65" t="s">
        <v>97</v>
      </c>
      <c r="I42" s="245">
        <v>9</v>
      </c>
      <c r="J42" s="259" t="s">
        <v>118</v>
      </c>
      <c r="K42" s="81" t="s">
        <v>97</v>
      </c>
      <c r="L42" s="78"/>
      <c r="M42" s="62"/>
    </row>
    <row r="43" spans="1:23" ht="21" customHeight="1" thickTop="1" thickBot="1">
      <c r="A43" s="228"/>
      <c r="B43" s="26">
        <v>40</v>
      </c>
      <c r="C43" s="7" t="s">
        <v>76</v>
      </c>
      <c r="D43" s="65" t="s">
        <v>77</v>
      </c>
      <c r="E43" s="19"/>
      <c r="F43" s="245"/>
      <c r="G43" s="260"/>
      <c r="H43" s="73" t="s">
        <v>98</v>
      </c>
      <c r="I43" s="245"/>
      <c r="J43" s="250"/>
      <c r="K43" s="84" t="s">
        <v>96</v>
      </c>
      <c r="L43" s="78"/>
      <c r="M43" s="62"/>
    </row>
    <row r="44" spans="1:23" s="22" customFormat="1" ht="21" customHeight="1" thickTop="1" thickBot="1">
      <c r="A44" s="228"/>
      <c r="B44" s="16">
        <v>41</v>
      </c>
      <c r="C44" s="7" t="s">
        <v>64</v>
      </c>
      <c r="D44" s="65" t="s">
        <v>78</v>
      </c>
      <c r="E44" s="55"/>
      <c r="F44" s="245">
        <v>11</v>
      </c>
      <c r="G44" s="261" t="s">
        <v>139</v>
      </c>
      <c r="H44" s="64" t="s">
        <v>95</v>
      </c>
      <c r="I44" s="245"/>
      <c r="J44" s="250"/>
      <c r="K44" s="84" t="s">
        <v>102</v>
      </c>
      <c r="L44" s="78"/>
      <c r="M44" s="62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s="22" customFormat="1" ht="21" customHeight="1" thickTop="1" thickBot="1">
      <c r="A45" s="229"/>
      <c r="B45" s="56">
        <v>42</v>
      </c>
      <c r="C45" s="48" t="s">
        <v>62</v>
      </c>
      <c r="D45" s="66" t="s">
        <v>79</v>
      </c>
      <c r="E45" s="17"/>
      <c r="F45" s="245"/>
      <c r="G45" s="262"/>
      <c r="H45" s="65" t="s">
        <v>96</v>
      </c>
      <c r="I45" s="245"/>
      <c r="J45" s="250"/>
      <c r="K45" s="84" t="s">
        <v>95</v>
      </c>
      <c r="L45" s="78"/>
      <c r="M45" s="62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s="22" customFormat="1" ht="21" customHeight="1" thickTop="1" thickBot="1">
      <c r="A46" s="230">
        <v>9</v>
      </c>
      <c r="B46" s="29">
        <v>43</v>
      </c>
      <c r="C46" s="49" t="s">
        <v>64</v>
      </c>
      <c r="D46" s="67" t="s">
        <v>80</v>
      </c>
      <c r="E46" s="17"/>
      <c r="F46" s="245"/>
      <c r="G46" s="262"/>
      <c r="H46" s="65" t="s">
        <v>97</v>
      </c>
      <c r="I46" s="245"/>
      <c r="J46" s="260"/>
      <c r="K46" s="82" t="s">
        <v>98</v>
      </c>
      <c r="L46" s="78"/>
      <c r="M46" s="62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s="22" customFormat="1" ht="21" customHeight="1" thickTop="1" thickBot="1">
      <c r="A47" s="228"/>
      <c r="B47" s="26">
        <v>44</v>
      </c>
      <c r="C47" s="7" t="s">
        <v>62</v>
      </c>
      <c r="D47" s="65" t="s">
        <v>81</v>
      </c>
      <c r="E47" s="69"/>
      <c r="F47" s="245"/>
      <c r="G47" s="275"/>
      <c r="H47" s="68" t="s">
        <v>98</v>
      </c>
      <c r="I47" s="245">
        <v>10</v>
      </c>
      <c r="J47" s="256" t="s">
        <v>143</v>
      </c>
      <c r="K47" s="81" t="s">
        <v>98</v>
      </c>
      <c r="L47" s="78"/>
      <c r="M47" s="62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s="22" customFormat="1" ht="21" customHeight="1" thickTop="1" thickBot="1">
      <c r="A48" s="228"/>
      <c r="B48" s="16">
        <v>45</v>
      </c>
      <c r="C48" s="7" t="s">
        <v>66</v>
      </c>
      <c r="D48" s="65" t="s">
        <v>82</v>
      </c>
      <c r="E48" s="27"/>
      <c r="F48" s="245">
        <v>12</v>
      </c>
      <c r="G48" s="259" t="s">
        <v>140</v>
      </c>
      <c r="H48" s="72" t="s">
        <v>95</v>
      </c>
      <c r="I48" s="245"/>
      <c r="J48" s="257"/>
      <c r="K48" s="84" t="s">
        <v>102</v>
      </c>
      <c r="L48" s="78"/>
      <c r="M48" s="62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s="22" customFormat="1" ht="21" customHeight="1" thickTop="1" thickBot="1">
      <c r="A49" s="228"/>
      <c r="B49" s="26">
        <v>46</v>
      </c>
      <c r="C49" s="7" t="s">
        <v>58</v>
      </c>
      <c r="D49" s="65" t="s">
        <v>83</v>
      </c>
      <c r="E49" s="17"/>
      <c r="F49" s="245"/>
      <c r="G49" s="250"/>
      <c r="H49" s="65" t="s">
        <v>96</v>
      </c>
      <c r="I49" s="245"/>
      <c r="J49" s="257"/>
      <c r="K49" s="84" t="s">
        <v>95</v>
      </c>
      <c r="L49" s="78"/>
      <c r="M49" s="62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s="22" customFormat="1" ht="21" customHeight="1" thickTop="1" thickBot="1">
      <c r="A50" s="229"/>
      <c r="B50" s="28">
        <v>47</v>
      </c>
      <c r="C50" s="48" t="s">
        <v>84</v>
      </c>
      <c r="D50" s="66" t="s">
        <v>85</v>
      </c>
      <c r="E50" s="17"/>
      <c r="F50" s="245"/>
      <c r="G50" s="250"/>
      <c r="H50" s="65" t="s">
        <v>97</v>
      </c>
      <c r="I50" s="245"/>
      <c r="J50" s="257"/>
      <c r="K50" s="84" t="s">
        <v>97</v>
      </c>
      <c r="L50" s="78"/>
      <c r="M50" s="62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s="22" customFormat="1" ht="21" customHeight="1" thickTop="1" thickBot="1">
      <c r="A51" s="228">
        <v>10</v>
      </c>
      <c r="B51" s="26">
        <v>48</v>
      </c>
      <c r="C51" s="47" t="s">
        <v>70</v>
      </c>
      <c r="D51" s="64" t="s">
        <v>86</v>
      </c>
      <c r="E51" s="19"/>
      <c r="F51" s="245"/>
      <c r="G51" s="260"/>
      <c r="H51" s="73" t="s">
        <v>98</v>
      </c>
      <c r="I51" s="245"/>
      <c r="J51" s="258"/>
      <c r="K51" s="82" t="s">
        <v>96</v>
      </c>
      <c r="L51" s="78"/>
      <c r="M51" s="62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s="22" customFormat="1" ht="21" customHeight="1" thickTop="1">
      <c r="A52" s="228"/>
      <c r="B52" s="16">
        <v>49</v>
      </c>
      <c r="C52" s="7" t="s">
        <v>62</v>
      </c>
      <c r="D52" s="65" t="s">
        <v>87</v>
      </c>
      <c r="E52" s="55"/>
      <c r="F52" s="250">
        <v>13</v>
      </c>
      <c r="G52" s="261" t="s">
        <v>141</v>
      </c>
      <c r="H52" s="64" t="s">
        <v>95</v>
      </c>
      <c r="I52" s="284">
        <v>11</v>
      </c>
      <c r="J52" s="264" t="s">
        <v>119</v>
      </c>
      <c r="K52" s="81" t="s">
        <v>98</v>
      </c>
      <c r="L52" s="78"/>
      <c r="M52" s="62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s="22" customFormat="1" ht="21" customHeight="1">
      <c r="A53" s="228"/>
      <c r="B53" s="26">
        <v>50</v>
      </c>
      <c r="C53" s="7" t="s">
        <v>88</v>
      </c>
      <c r="D53" s="65" t="s">
        <v>89</v>
      </c>
      <c r="E53" s="59"/>
      <c r="F53" s="250"/>
      <c r="G53" s="262"/>
      <c r="H53" s="65" t="s">
        <v>96</v>
      </c>
      <c r="I53" s="265"/>
      <c r="J53" s="265"/>
      <c r="K53" s="84" t="s">
        <v>102</v>
      </c>
      <c r="L53" s="78"/>
      <c r="M53" s="62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s="22" customFormat="1" ht="21" customHeight="1">
      <c r="A54" s="228"/>
      <c r="B54" s="16">
        <v>51</v>
      </c>
      <c r="C54" s="7" t="s">
        <v>90</v>
      </c>
      <c r="D54" s="65" t="s">
        <v>91</v>
      </c>
      <c r="E54" s="59"/>
      <c r="F54" s="250"/>
      <c r="G54" s="262"/>
      <c r="H54" s="65" t="s">
        <v>97</v>
      </c>
      <c r="I54" s="265"/>
      <c r="J54" s="265"/>
      <c r="K54" s="84" t="s">
        <v>97</v>
      </c>
      <c r="L54" s="78"/>
      <c r="M54" s="62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" customHeight="1" thickBot="1">
      <c r="A55" s="229"/>
      <c r="B55" s="56">
        <v>52</v>
      </c>
      <c r="C55" s="48" t="s">
        <v>58</v>
      </c>
      <c r="D55" s="66" t="s">
        <v>92</v>
      </c>
      <c r="E55" s="60"/>
      <c r="F55" s="251"/>
      <c r="G55" s="263"/>
      <c r="H55" s="66" t="s">
        <v>98</v>
      </c>
      <c r="I55" s="266"/>
      <c r="J55" s="266"/>
      <c r="K55" s="83" t="s">
        <v>96</v>
      </c>
      <c r="L55" s="79"/>
      <c r="M55" s="63"/>
    </row>
    <row r="56" spans="1:23" ht="21" customHeight="1">
      <c r="A56" s="106"/>
      <c r="B56" s="21"/>
      <c r="C56" s="10"/>
      <c r="D56" s="20"/>
      <c r="E56" s="24"/>
      <c r="F56" s="20"/>
      <c r="G56" s="109"/>
      <c r="H56" s="20"/>
      <c r="I56" s="107"/>
      <c r="J56" s="107"/>
      <c r="K56" s="108"/>
      <c r="L56" s="24"/>
      <c r="M56" s="24"/>
    </row>
    <row r="57" spans="1:23" ht="21" customHeight="1">
      <c r="A57" s="106"/>
      <c r="B57" s="21"/>
      <c r="C57" s="10"/>
      <c r="D57" s="20"/>
      <c r="E57" s="24"/>
      <c r="F57" s="20"/>
      <c r="G57" s="255" t="s">
        <v>142</v>
      </c>
      <c r="H57" s="255"/>
      <c r="I57" s="255"/>
      <c r="J57" s="255"/>
      <c r="K57" s="255"/>
      <c r="L57" s="24"/>
      <c r="M57" s="24"/>
    </row>
    <row r="59" spans="1:23">
      <c r="G59" s="253" t="s">
        <v>144</v>
      </c>
      <c r="H59" s="253"/>
      <c r="J59" s="254" t="s">
        <v>144</v>
      </c>
      <c r="K59" s="254"/>
    </row>
    <row r="60" spans="1:23">
      <c r="G60" s="110" t="s">
        <v>121</v>
      </c>
      <c r="H60" s="110" t="s">
        <v>125</v>
      </c>
      <c r="J60" s="111" t="s">
        <v>121</v>
      </c>
      <c r="K60" s="111" t="s">
        <v>126</v>
      </c>
    </row>
    <row r="61" spans="1:23">
      <c r="G61" s="110" t="s">
        <v>122</v>
      </c>
      <c r="H61" s="110" t="s">
        <v>127</v>
      </c>
      <c r="J61" s="111" t="s">
        <v>123</v>
      </c>
      <c r="K61" s="111" t="s">
        <v>128</v>
      </c>
    </row>
    <row r="62" spans="1:23">
      <c r="J62" s="111" t="s">
        <v>124</v>
      </c>
      <c r="K62" s="111" t="s">
        <v>129</v>
      </c>
    </row>
  </sheetData>
  <mergeCells count="66">
    <mergeCell ref="C2:D2"/>
    <mergeCell ref="L3:M3"/>
    <mergeCell ref="A4:A9"/>
    <mergeCell ref="F4:F7"/>
    <mergeCell ref="I4:I8"/>
    <mergeCell ref="F8:F11"/>
    <mergeCell ref="I9:I13"/>
    <mergeCell ref="A10:A14"/>
    <mergeCell ref="F12:F15"/>
    <mergeCell ref="I14:I17"/>
    <mergeCell ref="A15:A19"/>
    <mergeCell ref="F16:F19"/>
    <mergeCell ref="I18:I22"/>
    <mergeCell ref="A20:A24"/>
    <mergeCell ref="F20:F23"/>
    <mergeCell ref="I23:I27"/>
    <mergeCell ref="F24:F27"/>
    <mergeCell ref="A25:A29"/>
    <mergeCell ref="F28:F31"/>
    <mergeCell ref="I28:I32"/>
    <mergeCell ref="A30:A35"/>
    <mergeCell ref="F32:F35"/>
    <mergeCell ref="I33:I36"/>
    <mergeCell ref="A36:A40"/>
    <mergeCell ref="F36:F39"/>
    <mergeCell ref="I37:I41"/>
    <mergeCell ref="F40:F43"/>
    <mergeCell ref="A41:A45"/>
    <mergeCell ref="I42:I46"/>
    <mergeCell ref="F44:F47"/>
    <mergeCell ref="A46:A50"/>
    <mergeCell ref="I47:I51"/>
    <mergeCell ref="F48:F51"/>
    <mergeCell ref="A51:A55"/>
    <mergeCell ref="F52:F55"/>
    <mergeCell ref="I52:I55"/>
    <mergeCell ref="J37:J41"/>
    <mergeCell ref="G40:G43"/>
    <mergeCell ref="J42:J46"/>
    <mergeCell ref="G44:G47"/>
    <mergeCell ref="G4:G7"/>
    <mergeCell ref="G8:G11"/>
    <mergeCell ref="J4:J8"/>
    <mergeCell ref="J9:J13"/>
    <mergeCell ref="J14:J17"/>
    <mergeCell ref="G12:G15"/>
    <mergeCell ref="G16:G19"/>
    <mergeCell ref="J18:J22"/>
    <mergeCell ref="G20:G23"/>
    <mergeCell ref="J23:J27"/>
    <mergeCell ref="F2:K2"/>
    <mergeCell ref="G59:H59"/>
    <mergeCell ref="J59:K59"/>
    <mergeCell ref="G57:K57"/>
    <mergeCell ref="J47:J51"/>
    <mergeCell ref="G48:G51"/>
    <mergeCell ref="G52:G55"/>
    <mergeCell ref="J52:J55"/>
    <mergeCell ref="F3:H3"/>
    <mergeCell ref="I3:K3"/>
    <mergeCell ref="G24:G27"/>
    <mergeCell ref="J28:J32"/>
    <mergeCell ref="J33:J36"/>
    <mergeCell ref="G28:G31"/>
    <mergeCell ref="G32:G35"/>
    <mergeCell ref="G36:G39"/>
  </mergeCells>
  <phoneticPr fontId="2"/>
  <printOptions horizontalCentered="1"/>
  <pageMargins left="0" right="0" top="0" bottom="0" header="0.86614173228346458" footer="0.23622047244094491"/>
  <pageSetup paperSize="8" scale="79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3"/>
  <sheetViews>
    <sheetView topLeftCell="A25" zoomScale="85" zoomScaleSheetLayoutView="50" workbookViewId="0">
      <selection activeCell="K22" sqref="K22:K27"/>
    </sheetView>
  </sheetViews>
  <sheetFormatPr defaultRowHeight="13.5"/>
  <cols>
    <col min="1" max="1" width="8.375" style="33" customWidth="1"/>
    <col min="2" max="2" width="24" style="41" customWidth="1"/>
    <col min="3" max="3" width="11.5" style="36" customWidth="1"/>
    <col min="4" max="5" width="20.125" style="41" customWidth="1"/>
    <col min="6" max="6" width="11.5" style="37" customWidth="1"/>
    <col min="7" max="7" width="9.375" style="39" customWidth="1"/>
    <col min="8" max="8" width="9" style="32"/>
    <col min="9" max="16384" width="9" style="33"/>
  </cols>
  <sheetData>
    <row r="1" spans="1:8" ht="21.75" customHeight="1">
      <c r="A1" s="296" t="str">
        <f>'[1]学生名簿（初任科を除く）'!B1</f>
        <v>様式第１号</v>
      </c>
      <c r="B1" s="296"/>
      <c r="C1" s="297" t="s">
        <v>108</v>
      </c>
      <c r="D1" s="297"/>
      <c r="E1" s="43"/>
      <c r="F1" s="31"/>
      <c r="G1" s="40"/>
    </row>
    <row r="2" spans="1:8" s="36" customFormat="1" ht="18" customHeight="1">
      <c r="A2" s="34" t="s">
        <v>46</v>
      </c>
      <c r="B2" s="38" t="s">
        <v>51</v>
      </c>
      <c r="C2" s="34" t="s">
        <v>49</v>
      </c>
      <c r="D2" s="38" t="s">
        <v>52</v>
      </c>
      <c r="E2" s="38" t="s">
        <v>50</v>
      </c>
      <c r="F2" s="298" t="s">
        <v>103</v>
      </c>
      <c r="G2" s="299"/>
      <c r="H2" s="35"/>
    </row>
    <row r="3" spans="1:8" s="32" customFormat="1" ht="19.5" customHeight="1">
      <c r="A3" s="45">
        <v>1</v>
      </c>
      <c r="B3" s="42" t="str">
        <f>IF($A3="","",VLOOKUP($A3,'[1]学生名簿（初任科を除く）'!$B$6:$F$10,3,0))</f>
        <v>和歌山市消防局</v>
      </c>
      <c r="C3" s="30" t="str">
        <f>IF(A3="","","消防士")</f>
        <v>消防士</v>
      </c>
      <c r="D3" s="42" t="str">
        <f>IF($A3="","",VLOOKUP($A3,'[1]学生名簿（初任科を除く）'!$B$6:$F$10,4,0))</f>
        <v>和歌山　太郎</v>
      </c>
      <c r="E3" s="42" t="str">
        <f>IF($A3="","",VLOOKUP($A3,'[1]学生名簿（初任科を除く）'!$B$6:$F$10,5,0))</f>
        <v>ワカヤマ　タロウ</v>
      </c>
      <c r="F3" s="300" t="s">
        <v>104</v>
      </c>
      <c r="G3" s="301"/>
    </row>
    <row r="4" spans="1:8" s="32" customFormat="1" ht="19.5" customHeight="1">
      <c r="A4" s="45">
        <v>2</v>
      </c>
      <c r="B4" s="42">
        <f>IF($A4="","",VLOOKUP($A4,'[1]学生名簿（初任科を除く）'!$B$6:$F$10,3,0))</f>
        <v>0</v>
      </c>
      <c r="C4" s="30" t="str">
        <f t="shared" ref="C4:C62" si="0">IF(A4="","","消防士")</f>
        <v>消防士</v>
      </c>
      <c r="D4" s="42">
        <f>IF($A4="","",VLOOKUP($A4,'[1]学生名簿（初任科を除く）'!$B$6:$F$10,4,0))</f>
        <v>0</v>
      </c>
      <c r="E4" s="42">
        <f>IF($A4="","",VLOOKUP($A4,'[1]学生名簿（初任科を除く）'!$B$6:$F$10,5,0))</f>
        <v>0</v>
      </c>
      <c r="F4" s="289"/>
      <c r="G4" s="290"/>
    </row>
    <row r="5" spans="1:8" s="32" customFormat="1" ht="19.5" customHeight="1">
      <c r="A5" s="45">
        <v>3</v>
      </c>
      <c r="B5" s="42">
        <f>IF($A5="","",VLOOKUP($A5,'[1]学生名簿（初任科を除く）'!$B$6:$F$10,3,0))</f>
        <v>0</v>
      </c>
      <c r="C5" s="30" t="str">
        <f t="shared" si="0"/>
        <v>消防士</v>
      </c>
      <c r="D5" s="42">
        <f>IF($A5="","",VLOOKUP($A5,'[1]学生名簿（初任科を除く）'!$B$6:$F$10,4,0))</f>
        <v>0</v>
      </c>
      <c r="E5" s="42">
        <f>IF($A5="","",VLOOKUP($A5,'[1]学生名簿（初任科を除く）'!$B$6:$F$10,5,0))</f>
        <v>0</v>
      </c>
      <c r="F5" s="289"/>
      <c r="G5" s="290"/>
    </row>
    <row r="6" spans="1:8" s="32" customFormat="1" ht="19.5" customHeight="1">
      <c r="A6" s="45">
        <v>4</v>
      </c>
      <c r="B6" s="42">
        <f>IF($A6="","",VLOOKUP($A6,'[1]学生名簿（初任科を除く）'!$B$6:$F$10,3,0))</f>
        <v>0</v>
      </c>
      <c r="C6" s="30" t="str">
        <f t="shared" si="0"/>
        <v>消防士</v>
      </c>
      <c r="D6" s="42">
        <f>IF($A6="","",VLOOKUP($A6,'[1]学生名簿（初任科を除く）'!$B$6:$F$10,4,0))</f>
        <v>0</v>
      </c>
      <c r="E6" s="42">
        <f>IF($A6="","",VLOOKUP($A6,'[1]学生名簿（初任科を除く）'!$B$6:$F$10,5,0))</f>
        <v>0</v>
      </c>
      <c r="F6" s="289"/>
      <c r="G6" s="290"/>
    </row>
    <row r="7" spans="1:8" s="32" customFormat="1" ht="19.5" customHeight="1">
      <c r="A7" s="45">
        <v>5</v>
      </c>
      <c r="B7" s="42">
        <f>IF($A7="","",VLOOKUP($A7,'[1]学生名簿（初任科を除く）'!$B$6:$F$10,3,0))</f>
        <v>0</v>
      </c>
      <c r="C7" s="30" t="str">
        <f t="shared" si="0"/>
        <v>消防士</v>
      </c>
      <c r="D7" s="42">
        <f>IF($A7="","",VLOOKUP($A7,'[1]学生名簿（初任科を除く）'!$B$6:$F$10,4,0))</f>
        <v>0</v>
      </c>
      <c r="E7" s="42">
        <f>IF($A7="","",VLOOKUP($A7,'[1]学生名簿（初任科を除く）'!$B$6:$F$10,5,0))</f>
        <v>0</v>
      </c>
      <c r="F7" s="289"/>
      <c r="G7" s="290"/>
    </row>
    <row r="8" spans="1:8" s="32" customFormat="1" ht="19.5" customHeight="1">
      <c r="A8" s="45">
        <v>6</v>
      </c>
      <c r="B8" s="42" t="e">
        <f>IF($A8="","",VLOOKUP($A8,'[1]学生名簿（初任科を除く）'!$B$6:$F$10,3,0))</f>
        <v>#N/A</v>
      </c>
      <c r="C8" s="30" t="str">
        <f t="shared" si="0"/>
        <v>消防士</v>
      </c>
      <c r="D8" s="42" t="e">
        <f>IF($A8="","",VLOOKUP($A8,'[1]学生名簿（初任科を除く）'!$B$6:$F$10,4,0))</f>
        <v>#N/A</v>
      </c>
      <c r="E8" s="42" t="e">
        <f>IF($A8="","",VLOOKUP($A8,'[1]学生名簿（初任科を除く）'!$B$6:$F$10,5,0))</f>
        <v>#N/A</v>
      </c>
      <c r="F8" s="289"/>
      <c r="G8" s="290"/>
    </row>
    <row r="9" spans="1:8" s="32" customFormat="1" ht="19.5" customHeight="1">
      <c r="A9" s="45">
        <v>7</v>
      </c>
      <c r="B9" s="42" t="e">
        <f>IF($A9="","",VLOOKUP($A9,'[1]学生名簿（初任科を除く）'!$B$6:$F$10,3,0))</f>
        <v>#N/A</v>
      </c>
      <c r="C9" s="30" t="str">
        <f t="shared" si="0"/>
        <v>消防士</v>
      </c>
      <c r="D9" s="42" t="e">
        <f>IF($A9="","",VLOOKUP($A9,'[1]学生名簿（初任科を除く）'!$B$6:$F$10,4,0))</f>
        <v>#N/A</v>
      </c>
      <c r="E9" s="42" t="e">
        <f>IF($A9="","",VLOOKUP($A9,'[1]学生名簿（初任科を除く）'!$B$6:$F$10,5,0))</f>
        <v>#N/A</v>
      </c>
      <c r="F9" s="289"/>
      <c r="G9" s="290"/>
    </row>
    <row r="10" spans="1:8" s="32" customFormat="1" ht="19.5" customHeight="1">
      <c r="A10" s="45">
        <v>8</v>
      </c>
      <c r="B10" s="42" t="e">
        <f>IF($A10="","",VLOOKUP($A10,'[1]学生名簿（初任科を除く）'!$B$6:$F$10,3,0))</f>
        <v>#N/A</v>
      </c>
      <c r="C10" s="30" t="str">
        <f t="shared" si="0"/>
        <v>消防士</v>
      </c>
      <c r="D10" s="42" t="e">
        <f>IF($A10="","",VLOOKUP($A10,'[1]学生名簿（初任科を除く）'!$B$6:$F$10,4,0))</f>
        <v>#N/A</v>
      </c>
      <c r="E10" s="42" t="e">
        <f>IF($A10="","",VLOOKUP($A10,'[1]学生名簿（初任科を除く）'!$B$6:$F$10,5,0))</f>
        <v>#N/A</v>
      </c>
      <c r="F10" s="289"/>
      <c r="G10" s="290"/>
    </row>
    <row r="11" spans="1:8" s="32" customFormat="1" ht="19.5" customHeight="1">
      <c r="A11" s="45">
        <v>9</v>
      </c>
      <c r="B11" s="42" t="e">
        <f>IF($A11="","",VLOOKUP($A11,'[1]学生名簿（初任科を除く）'!$B$6:$F$10,3,0))</f>
        <v>#N/A</v>
      </c>
      <c r="C11" s="30" t="str">
        <f t="shared" si="0"/>
        <v>消防士</v>
      </c>
      <c r="D11" s="42" t="e">
        <f>IF($A11="","",VLOOKUP($A11,'[1]学生名簿（初任科を除く）'!$B$6:$F$10,4,0))</f>
        <v>#N/A</v>
      </c>
      <c r="E11" s="42" t="e">
        <f>IF($A11="","",VLOOKUP($A11,'[1]学生名簿（初任科を除く）'!$B$6:$F$10,5,0))</f>
        <v>#N/A</v>
      </c>
      <c r="F11" s="289"/>
      <c r="G11" s="290"/>
    </row>
    <row r="12" spans="1:8" s="32" customFormat="1" ht="19.5" customHeight="1">
      <c r="A12" s="45">
        <v>10</v>
      </c>
      <c r="B12" s="42" t="e">
        <f>IF($A12="","",VLOOKUP($A12,'[1]学生名簿（初任科を除く）'!$B$6:$F$10,3,0))</f>
        <v>#N/A</v>
      </c>
      <c r="C12" s="30" t="str">
        <f t="shared" si="0"/>
        <v>消防士</v>
      </c>
      <c r="D12" s="42" t="e">
        <f>IF($A12="","",VLOOKUP($A12,'[1]学生名簿（初任科を除く）'!$B$6:$F$10,4,0))</f>
        <v>#N/A</v>
      </c>
      <c r="E12" s="42" t="e">
        <f>IF($A12="","",VLOOKUP($A12,'[1]学生名簿（初任科を除く）'!$B$6:$F$10,5,0))</f>
        <v>#N/A</v>
      </c>
      <c r="F12" s="289"/>
      <c r="G12" s="290"/>
    </row>
    <row r="13" spans="1:8" s="32" customFormat="1" ht="19.5" customHeight="1">
      <c r="A13" s="45">
        <v>11</v>
      </c>
      <c r="B13" s="42" t="e">
        <f>IF($A13="","",VLOOKUP($A13,'[1]学生名簿（初任科を除く）'!$B$6:$F$10,3,0))</f>
        <v>#N/A</v>
      </c>
      <c r="C13" s="30" t="str">
        <f t="shared" si="0"/>
        <v>消防士</v>
      </c>
      <c r="D13" s="42" t="e">
        <f>IF($A13="","",VLOOKUP($A13,'[1]学生名簿（初任科を除く）'!$B$6:$F$10,4,0))</f>
        <v>#N/A</v>
      </c>
      <c r="E13" s="42" t="e">
        <f>IF($A13="","",VLOOKUP($A13,'[1]学生名簿（初任科を除く）'!$B$6:$F$10,5,0))</f>
        <v>#N/A</v>
      </c>
      <c r="F13" s="289"/>
      <c r="G13" s="290"/>
    </row>
    <row r="14" spans="1:8" s="32" customFormat="1" ht="19.5" customHeight="1">
      <c r="A14" s="45">
        <v>12</v>
      </c>
      <c r="B14" s="42" t="e">
        <f>IF($A14="","",VLOOKUP($A14,'[1]学生名簿（初任科を除く）'!$B$6:$F$10,3,0))</f>
        <v>#N/A</v>
      </c>
      <c r="C14" s="30" t="str">
        <f t="shared" si="0"/>
        <v>消防士</v>
      </c>
      <c r="D14" s="42" t="e">
        <f>IF($A14="","",VLOOKUP($A14,'[1]学生名簿（初任科を除く）'!$B$6:$F$10,4,0))</f>
        <v>#N/A</v>
      </c>
      <c r="E14" s="42" t="e">
        <f>IF($A14="","",VLOOKUP($A14,'[1]学生名簿（初任科を除く）'!$B$6:$F$10,5,0))</f>
        <v>#N/A</v>
      </c>
      <c r="F14" s="289"/>
      <c r="G14" s="290"/>
    </row>
    <row r="15" spans="1:8" s="32" customFormat="1" ht="19.5" customHeight="1" thickBot="1">
      <c r="A15" s="89">
        <v>13</v>
      </c>
      <c r="B15" s="90" t="e">
        <f>IF($A15="","",VLOOKUP($A15,'[1]学生名簿（初任科を除く）'!$B$6:$F$10,3,0))</f>
        <v>#N/A</v>
      </c>
      <c r="C15" s="91" t="str">
        <f t="shared" si="0"/>
        <v>消防士</v>
      </c>
      <c r="D15" s="92" t="e">
        <f>IF($A15="","",VLOOKUP($A15,'[1]学生名簿（初任科を除く）'!$B$6:$F$10,4,0))</f>
        <v>#N/A</v>
      </c>
      <c r="E15" s="90" t="e">
        <f>IF($A15="","",VLOOKUP($A15,'[1]学生名簿（初任科を除く）'!$B$6:$F$10,5,0))</f>
        <v>#N/A</v>
      </c>
      <c r="F15" s="291"/>
      <c r="G15" s="292"/>
    </row>
    <row r="16" spans="1:8" ht="19.5" customHeight="1" thickTop="1">
      <c r="A16" s="93">
        <v>14</v>
      </c>
      <c r="B16" s="94" t="e">
        <f>IF($A16="","",VLOOKUP($A16,'[1]学生名簿（初任科を除く）'!$B$6:$F$10,3,0))</f>
        <v>#N/A</v>
      </c>
      <c r="C16" s="95" t="str">
        <f t="shared" si="0"/>
        <v>消防士</v>
      </c>
      <c r="D16" s="94" t="e">
        <f>IF($A16="","",VLOOKUP($A16,'[1]学生名簿（初任科を除く）'!$B$6:$F$10,4,0))</f>
        <v>#N/A</v>
      </c>
      <c r="E16" s="94" t="e">
        <f>IF($A16="","",VLOOKUP($A16,'[1]学生名簿（初任科を除く）'!$B$6:$F$10,5,0))</f>
        <v>#N/A</v>
      </c>
      <c r="F16" s="287" t="s">
        <v>105</v>
      </c>
      <c r="G16" s="288"/>
    </row>
    <row r="17" spans="1:7" ht="19.5" customHeight="1">
      <c r="A17" s="45">
        <v>15</v>
      </c>
      <c r="B17" s="42" t="e">
        <f>IF($A17="","",VLOOKUP($A17,'[1]学生名簿（初任科を除く）'!$B$6:$F$10,3,0))</f>
        <v>#N/A</v>
      </c>
      <c r="C17" s="30" t="str">
        <f t="shared" si="0"/>
        <v>消防士</v>
      </c>
      <c r="D17" s="42" t="e">
        <f>IF($A17="","",VLOOKUP($A17,'[1]学生名簿（初任科を除く）'!$B$6:$F$10,4,0))</f>
        <v>#N/A</v>
      </c>
      <c r="E17" s="42" t="e">
        <f>IF($A17="","",VLOOKUP($A17,'[1]学生名簿（初任科を除く）'!$B$6:$F$10,5,0))</f>
        <v>#N/A</v>
      </c>
      <c r="F17" s="289"/>
      <c r="G17" s="290"/>
    </row>
    <row r="18" spans="1:7" ht="19.5" customHeight="1">
      <c r="A18" s="45">
        <v>16</v>
      </c>
      <c r="B18" s="42" t="e">
        <f>IF($A18="","",VLOOKUP($A18,'[1]学生名簿（初任科を除く）'!$B$6:$F$10,3,0))</f>
        <v>#N/A</v>
      </c>
      <c r="C18" s="30" t="str">
        <f t="shared" si="0"/>
        <v>消防士</v>
      </c>
      <c r="D18" s="42" t="e">
        <f>IF($A18="","",VLOOKUP($A18,'[1]学生名簿（初任科を除く）'!$B$6:$F$10,4,0))</f>
        <v>#N/A</v>
      </c>
      <c r="E18" s="42" t="e">
        <f>IF($A18="","",VLOOKUP($A18,'[1]学生名簿（初任科を除く）'!$B$6:$F$10,5,0))</f>
        <v>#N/A</v>
      </c>
      <c r="F18" s="289"/>
      <c r="G18" s="290"/>
    </row>
    <row r="19" spans="1:7" ht="19.5" customHeight="1">
      <c r="A19" s="45">
        <v>17</v>
      </c>
      <c r="B19" s="42" t="e">
        <f>IF($A19="","",VLOOKUP($A19,'[1]学生名簿（初任科を除く）'!$B$6:$F$10,3,0))</f>
        <v>#N/A</v>
      </c>
      <c r="C19" s="30" t="str">
        <f t="shared" si="0"/>
        <v>消防士</v>
      </c>
      <c r="D19" s="42" t="e">
        <f>IF($A19="","",VLOOKUP($A19,'[1]学生名簿（初任科を除く）'!$B$6:$F$10,4,0))</f>
        <v>#N/A</v>
      </c>
      <c r="E19" s="42" t="e">
        <f>IF($A19="","",VLOOKUP($A19,'[1]学生名簿（初任科を除く）'!$B$6:$F$10,5,0))</f>
        <v>#N/A</v>
      </c>
      <c r="F19" s="289"/>
      <c r="G19" s="290"/>
    </row>
    <row r="20" spans="1:7" ht="19.5" customHeight="1">
      <c r="A20" s="45">
        <v>18</v>
      </c>
      <c r="B20" s="42" t="e">
        <f>IF($A20="","",VLOOKUP($A20,'[1]学生名簿（初任科を除く）'!$B$6:$F$10,3,0))</f>
        <v>#N/A</v>
      </c>
      <c r="C20" s="30" t="str">
        <f t="shared" si="0"/>
        <v>消防士</v>
      </c>
      <c r="D20" s="42" t="e">
        <f>IF($A20="","",VLOOKUP($A20,'[1]学生名簿（初任科を除く）'!$B$6:$F$10,4,0))</f>
        <v>#N/A</v>
      </c>
      <c r="E20" s="42" t="e">
        <f>IF($A20="","",VLOOKUP($A20,'[1]学生名簿（初任科を除く）'!$B$6:$F$10,5,0))</f>
        <v>#N/A</v>
      </c>
      <c r="F20" s="289"/>
      <c r="G20" s="290"/>
    </row>
    <row r="21" spans="1:7" ht="19.5" customHeight="1">
      <c r="A21" s="45">
        <v>19</v>
      </c>
      <c r="B21" s="42" t="e">
        <f>IF($A21="","",VLOOKUP($A21,'[1]学生名簿（初任科を除く）'!$B$6:$F$10,3,0))</f>
        <v>#N/A</v>
      </c>
      <c r="C21" s="30" t="str">
        <f t="shared" si="0"/>
        <v>消防士</v>
      </c>
      <c r="D21" s="42" t="e">
        <f>IF($A21="","",VLOOKUP($A21,'[1]学生名簿（初任科を除く）'!$B$6:$F$10,4,0))</f>
        <v>#N/A</v>
      </c>
      <c r="E21" s="42" t="e">
        <f>IF($A21="","",VLOOKUP($A21,'[1]学生名簿（初任科を除く）'!$B$6:$F$10,5,0))</f>
        <v>#N/A</v>
      </c>
      <c r="F21" s="289"/>
      <c r="G21" s="290"/>
    </row>
    <row r="22" spans="1:7" ht="19.5" customHeight="1">
      <c r="A22" s="45">
        <v>20</v>
      </c>
      <c r="B22" s="42" t="e">
        <f>IF($A22="","",VLOOKUP($A22,'[1]学生名簿（初任科を除く）'!$B$6:$F$10,3,0))</f>
        <v>#N/A</v>
      </c>
      <c r="C22" s="30" t="str">
        <f t="shared" si="0"/>
        <v>消防士</v>
      </c>
      <c r="D22" s="42" t="e">
        <f>IF($A22="","",VLOOKUP($A22,'[1]学生名簿（初任科を除く）'!$B$6:$F$10,4,0))</f>
        <v>#N/A</v>
      </c>
      <c r="E22" s="42" t="e">
        <f>IF($A22="","",VLOOKUP($A22,'[1]学生名簿（初任科を除く）'!$B$6:$F$10,5,0))</f>
        <v>#N/A</v>
      </c>
      <c r="F22" s="289"/>
      <c r="G22" s="290"/>
    </row>
    <row r="23" spans="1:7" ht="19.5" customHeight="1">
      <c r="A23" s="45">
        <v>21</v>
      </c>
      <c r="B23" s="42" t="e">
        <f>IF($A23="","",VLOOKUP($A23,'[1]学生名簿（初任科を除く）'!$B$6:$F$10,3,0))</f>
        <v>#N/A</v>
      </c>
      <c r="C23" s="30" t="str">
        <f t="shared" si="0"/>
        <v>消防士</v>
      </c>
      <c r="D23" s="42" t="e">
        <f>IF($A23="","",VLOOKUP($A23,'[1]学生名簿（初任科を除く）'!$B$6:$F$10,4,0))</f>
        <v>#N/A</v>
      </c>
      <c r="E23" s="42" t="e">
        <f>IF($A23="","",VLOOKUP($A23,'[1]学生名簿（初任科を除く）'!$B$6:$F$10,5,0))</f>
        <v>#N/A</v>
      </c>
      <c r="F23" s="289"/>
      <c r="G23" s="290"/>
    </row>
    <row r="24" spans="1:7" ht="19.5" customHeight="1">
      <c r="A24" s="45">
        <v>22</v>
      </c>
      <c r="B24" s="42" t="e">
        <f>IF($A24="","",VLOOKUP($A24,'[1]学生名簿（初任科を除く）'!$B$6:$F$10,3,0))</f>
        <v>#N/A</v>
      </c>
      <c r="C24" s="30" t="str">
        <f t="shared" si="0"/>
        <v>消防士</v>
      </c>
      <c r="D24" s="42" t="e">
        <f>IF($A24="","",VLOOKUP($A24,'[1]学生名簿（初任科を除く）'!$B$6:$F$10,4,0))</f>
        <v>#N/A</v>
      </c>
      <c r="E24" s="42" t="e">
        <f>IF($A24="","",VLOOKUP($A24,'[1]学生名簿（初任科を除く）'!$B$6:$F$10,5,0))</f>
        <v>#N/A</v>
      </c>
      <c r="F24" s="289"/>
      <c r="G24" s="290"/>
    </row>
    <row r="25" spans="1:7" ht="19.5" customHeight="1">
      <c r="A25" s="45">
        <v>23</v>
      </c>
      <c r="B25" s="42" t="e">
        <f>IF($A25="","",VLOOKUP($A25,'[1]学生名簿（初任科を除く）'!$B$6:$F$10,3,0))</f>
        <v>#N/A</v>
      </c>
      <c r="C25" s="30" t="str">
        <f t="shared" si="0"/>
        <v>消防士</v>
      </c>
      <c r="D25" s="85" t="e">
        <f>IF($A25="","",VLOOKUP($A25,'[1]学生名簿（初任科を除く）'!$B$6:$F$10,4,0))</f>
        <v>#N/A</v>
      </c>
      <c r="E25" s="42" t="e">
        <f>IF($A25="","",VLOOKUP($A25,'[1]学生名簿（初任科を除く）'!$B$6:$F$10,5,0))</f>
        <v>#N/A</v>
      </c>
      <c r="F25" s="289"/>
      <c r="G25" s="290"/>
    </row>
    <row r="26" spans="1:7" ht="19.5" customHeight="1">
      <c r="A26" s="45">
        <v>24</v>
      </c>
      <c r="B26" s="42" t="e">
        <f>IF($A26="","",VLOOKUP($A26,'[1]学生名簿（初任科を除く）'!$B$6:$F$10,3,0))</f>
        <v>#N/A</v>
      </c>
      <c r="C26" s="30" t="str">
        <f t="shared" si="0"/>
        <v>消防士</v>
      </c>
      <c r="D26" s="42" t="e">
        <f>IF($A26="","",VLOOKUP($A26,'[1]学生名簿（初任科を除く）'!$B$6:$F$10,4,0))</f>
        <v>#N/A</v>
      </c>
      <c r="E26" s="42" t="e">
        <f>IF($A26="","",VLOOKUP($A26,'[1]学生名簿（初任科を除く）'!$B$6:$F$10,5,0))</f>
        <v>#N/A</v>
      </c>
      <c r="F26" s="289"/>
      <c r="G26" s="290"/>
    </row>
    <row r="27" spans="1:7" ht="19.5" customHeight="1">
      <c r="A27" s="45">
        <v>25</v>
      </c>
      <c r="B27" s="42" t="e">
        <f>IF($A27="","",VLOOKUP($A27,'[1]学生名簿（初任科を除く）'!$B$6:$F$10,3,0))</f>
        <v>#N/A</v>
      </c>
      <c r="C27" s="30" t="str">
        <f t="shared" si="0"/>
        <v>消防士</v>
      </c>
      <c r="D27" s="42" t="e">
        <f>IF($A27="","",VLOOKUP($A27,'[1]学生名簿（初任科を除く）'!$B$6:$F$10,4,0))</f>
        <v>#N/A</v>
      </c>
      <c r="E27" s="42" t="e">
        <f>IF($A27="","",VLOOKUP($A27,'[1]学生名簿（初任科を除く）'!$B$6:$F$10,5,0))</f>
        <v>#N/A</v>
      </c>
      <c r="F27" s="289"/>
      <c r="G27" s="290"/>
    </row>
    <row r="28" spans="1:7" ht="19.5" customHeight="1" thickBot="1">
      <c r="A28" s="89">
        <v>26</v>
      </c>
      <c r="B28" s="90" t="e">
        <f>IF($A28="","",VLOOKUP($A28,'[1]学生名簿（初任科を除く）'!$B$6:$F$10,3,0))</f>
        <v>#N/A</v>
      </c>
      <c r="C28" s="91" t="str">
        <f t="shared" si="0"/>
        <v>消防士</v>
      </c>
      <c r="D28" s="90" t="e">
        <f>IF($A28="","",VLOOKUP($A28,'[1]学生名簿（初任科を除く）'!$B$6:$F$10,4,0))</f>
        <v>#N/A</v>
      </c>
      <c r="E28" s="90" t="e">
        <f>IF($A28="","",VLOOKUP($A28,'[1]学生名簿（初任科を除く）'!$B$6:$F$10,5,0))</f>
        <v>#N/A</v>
      </c>
      <c r="F28" s="291"/>
      <c r="G28" s="292"/>
    </row>
    <row r="29" spans="1:7" ht="19.5" customHeight="1" thickTop="1">
      <c r="A29" s="93">
        <v>27</v>
      </c>
      <c r="B29" s="94" t="e">
        <f>IF($A29="","",VLOOKUP($A29,'[1]学生名簿（初任科を除く）'!$B$6:$F$10,3,0))</f>
        <v>#N/A</v>
      </c>
      <c r="C29" s="95" t="str">
        <f t="shared" si="0"/>
        <v>消防士</v>
      </c>
      <c r="D29" s="94" t="e">
        <f>IF($A29="","",VLOOKUP($A29,'[1]学生名簿（初任科を除く）'!$B$6:$F$10,4,0))</f>
        <v>#N/A</v>
      </c>
      <c r="E29" s="94" t="e">
        <f>IF($A29="","",VLOOKUP($A29,'[1]学生名簿（初任科を除く）'!$B$6:$F$10,5,0))</f>
        <v>#N/A</v>
      </c>
      <c r="F29" s="287" t="s">
        <v>106</v>
      </c>
      <c r="G29" s="288"/>
    </row>
    <row r="30" spans="1:7" ht="19.5" customHeight="1">
      <c r="A30" s="45">
        <v>28</v>
      </c>
      <c r="B30" s="42" t="e">
        <f>IF($A30="","",VLOOKUP($A30,'[1]学生名簿（初任科を除く）'!$B$6:$F$10,3,0))</f>
        <v>#N/A</v>
      </c>
      <c r="C30" s="30" t="str">
        <f t="shared" si="0"/>
        <v>消防士</v>
      </c>
      <c r="D30" s="42" t="e">
        <f>IF($A30="","",VLOOKUP($A30,'[1]学生名簿（初任科を除く）'!$B$6:$F$10,4,0))</f>
        <v>#N/A</v>
      </c>
      <c r="E30" s="42" t="e">
        <f>IF($A30="","",VLOOKUP($A30,'[1]学生名簿（初任科を除く）'!$B$6:$F$10,5,0))</f>
        <v>#N/A</v>
      </c>
      <c r="F30" s="289"/>
      <c r="G30" s="290"/>
    </row>
    <row r="31" spans="1:7" ht="19.5" customHeight="1">
      <c r="A31" s="45">
        <v>29</v>
      </c>
      <c r="B31" s="42" t="e">
        <f>IF($A31="","",VLOOKUP($A31,'[1]学生名簿（初任科を除く）'!$B$6:$F$10,3,0))</f>
        <v>#N/A</v>
      </c>
      <c r="C31" s="30" t="str">
        <f t="shared" si="0"/>
        <v>消防士</v>
      </c>
      <c r="D31" s="42" t="e">
        <f>IF($A31="","",VLOOKUP($A31,'[1]学生名簿（初任科を除く）'!$B$6:$F$10,4,0))</f>
        <v>#N/A</v>
      </c>
      <c r="E31" s="42" t="e">
        <f>IF($A31="","",VLOOKUP($A31,'[1]学生名簿（初任科を除く）'!$B$6:$F$10,5,0))</f>
        <v>#N/A</v>
      </c>
      <c r="F31" s="289"/>
      <c r="G31" s="290"/>
    </row>
    <row r="32" spans="1:7" ht="19.5" customHeight="1">
      <c r="A32" s="45">
        <v>30</v>
      </c>
      <c r="B32" s="42" t="e">
        <f>IF($A32="","",VLOOKUP($A32,'[1]学生名簿（初任科を除く）'!$B$6:$F$10,3,0))</f>
        <v>#N/A</v>
      </c>
      <c r="C32" s="30" t="str">
        <f t="shared" si="0"/>
        <v>消防士</v>
      </c>
      <c r="D32" s="42" t="e">
        <f>IF($A32="","",VLOOKUP($A32,'[1]学生名簿（初任科を除く）'!$B$6:$F$10,4,0))</f>
        <v>#N/A</v>
      </c>
      <c r="E32" s="42" t="e">
        <f>IF($A32="","",VLOOKUP($A32,'[1]学生名簿（初任科を除く）'!$B$6:$F$10,5,0))</f>
        <v>#N/A</v>
      </c>
      <c r="F32" s="289"/>
      <c r="G32" s="290"/>
    </row>
    <row r="33" spans="1:7" ht="19.5" customHeight="1">
      <c r="A33" s="45">
        <v>31</v>
      </c>
      <c r="B33" s="42" t="e">
        <f>IF($A33="","",VLOOKUP($A33,'[1]学生名簿（初任科を除く）'!$B$6:$F$10,3,0))</f>
        <v>#N/A</v>
      </c>
      <c r="C33" s="30" t="str">
        <f t="shared" si="0"/>
        <v>消防士</v>
      </c>
      <c r="D33" s="42" t="e">
        <f>IF($A33="","",VLOOKUP($A33,'[1]学生名簿（初任科を除く）'!$B$6:$F$10,4,0))</f>
        <v>#N/A</v>
      </c>
      <c r="E33" s="42" t="e">
        <f>IF($A33="","",VLOOKUP($A33,'[1]学生名簿（初任科を除く）'!$B$6:$F$10,5,0))</f>
        <v>#N/A</v>
      </c>
      <c r="F33" s="289"/>
      <c r="G33" s="290"/>
    </row>
    <row r="34" spans="1:7" ht="19.5" customHeight="1">
      <c r="A34" s="45">
        <v>32</v>
      </c>
      <c r="B34" s="42" t="e">
        <f>IF($A34="","",VLOOKUP($A34,'[1]学生名簿（初任科を除く）'!$B$6:$F$10,3,0))</f>
        <v>#N/A</v>
      </c>
      <c r="C34" s="30" t="str">
        <f t="shared" si="0"/>
        <v>消防士</v>
      </c>
      <c r="D34" s="42" t="e">
        <f>IF($A34="","",VLOOKUP($A34,'[1]学生名簿（初任科を除く）'!$B$6:$F$10,4,0))</f>
        <v>#N/A</v>
      </c>
      <c r="E34" s="42" t="e">
        <f>IF($A34="","",VLOOKUP($A34,'[1]学生名簿（初任科を除く）'!$B$6:$F$10,5,0))</f>
        <v>#N/A</v>
      </c>
      <c r="F34" s="289"/>
      <c r="G34" s="290"/>
    </row>
    <row r="35" spans="1:7" ht="19.5" customHeight="1">
      <c r="A35" s="45">
        <v>33</v>
      </c>
      <c r="B35" s="42" t="e">
        <f>IF($A35="","",VLOOKUP($A35,'[1]学生名簿（初任科を除く）'!$B$6:$F$10,3,0))</f>
        <v>#N/A</v>
      </c>
      <c r="C35" s="30" t="str">
        <f t="shared" si="0"/>
        <v>消防士</v>
      </c>
      <c r="D35" s="42" t="e">
        <f>IF($A35="","",VLOOKUP($A35,'[1]学生名簿（初任科を除く）'!$B$6:$F$10,4,0))</f>
        <v>#N/A</v>
      </c>
      <c r="E35" s="42" t="e">
        <f>IF($A35="","",VLOOKUP($A35,'[1]学生名簿（初任科を除く）'!$B$6:$F$10,5,0))</f>
        <v>#N/A</v>
      </c>
      <c r="F35" s="289"/>
      <c r="G35" s="290"/>
    </row>
    <row r="36" spans="1:7" ht="19.5" customHeight="1">
      <c r="A36" s="45">
        <v>34</v>
      </c>
      <c r="B36" s="42" t="e">
        <f>IF($A36="","",VLOOKUP($A36,'[1]学生名簿（初任科を除く）'!$B$6:$F$10,3,0))</f>
        <v>#N/A</v>
      </c>
      <c r="C36" s="30" t="str">
        <f t="shared" si="0"/>
        <v>消防士</v>
      </c>
      <c r="D36" s="42" t="e">
        <f>IF($A36="","",VLOOKUP($A36,'[1]学生名簿（初任科を除く）'!$B$6:$F$10,4,0))</f>
        <v>#N/A</v>
      </c>
      <c r="E36" s="42" t="e">
        <f>IF($A36="","",VLOOKUP($A36,'[1]学生名簿（初任科を除く）'!$B$6:$F$10,5,0))</f>
        <v>#N/A</v>
      </c>
      <c r="F36" s="289"/>
      <c r="G36" s="290"/>
    </row>
    <row r="37" spans="1:7" ht="19.5" customHeight="1">
      <c r="A37" s="45">
        <v>35</v>
      </c>
      <c r="B37" s="42" t="e">
        <f>IF($A37="","",VLOOKUP($A37,'[1]学生名簿（初任科を除く）'!$B$6:$F$10,3,0))</f>
        <v>#N/A</v>
      </c>
      <c r="C37" s="30" t="str">
        <f t="shared" si="0"/>
        <v>消防士</v>
      </c>
      <c r="D37" s="42" t="e">
        <f>IF($A37="","",VLOOKUP($A37,'[1]学生名簿（初任科を除く）'!$B$6:$F$10,4,0))</f>
        <v>#N/A</v>
      </c>
      <c r="E37" s="42" t="e">
        <f>IF($A37="","",VLOOKUP($A37,'[1]学生名簿（初任科を除く）'!$B$6:$F$10,5,0))</f>
        <v>#N/A</v>
      </c>
      <c r="F37" s="289"/>
      <c r="G37" s="290"/>
    </row>
    <row r="38" spans="1:7" ht="19.5" customHeight="1">
      <c r="A38" s="45">
        <v>36</v>
      </c>
      <c r="B38" s="42" t="e">
        <f>IF($A38="","",VLOOKUP($A38,'[1]学生名簿（初任科を除く）'!$B$6:$F$10,3,0))</f>
        <v>#N/A</v>
      </c>
      <c r="C38" s="30" t="str">
        <f t="shared" si="0"/>
        <v>消防士</v>
      </c>
      <c r="D38" s="42" t="e">
        <f>IF($A38="","",VLOOKUP($A38,'[1]学生名簿（初任科を除く）'!$B$6:$F$10,4,0))</f>
        <v>#N/A</v>
      </c>
      <c r="E38" s="42" t="e">
        <f>IF($A38="","",VLOOKUP($A38,'[1]学生名簿（初任科を除く）'!$B$6:$F$10,5,0))</f>
        <v>#N/A</v>
      </c>
      <c r="F38" s="289"/>
      <c r="G38" s="290"/>
    </row>
    <row r="39" spans="1:7" ht="19.5" customHeight="1">
      <c r="A39" s="45">
        <v>37</v>
      </c>
      <c r="B39" s="42" t="e">
        <f>IF($A39="","",VLOOKUP($A39,'[1]学生名簿（初任科を除く）'!$B$6:$F$10,3,0))</f>
        <v>#N/A</v>
      </c>
      <c r="C39" s="30" t="str">
        <f t="shared" si="0"/>
        <v>消防士</v>
      </c>
      <c r="D39" s="42" t="e">
        <f>IF($A39="","",VLOOKUP($A39,'[1]学生名簿（初任科を除く）'!$B$6:$F$10,4,0))</f>
        <v>#N/A</v>
      </c>
      <c r="E39" s="42" t="e">
        <f>IF($A39="","",VLOOKUP($A39,'[1]学生名簿（初任科を除く）'!$B$6:$F$10,5,0))</f>
        <v>#N/A</v>
      </c>
      <c r="F39" s="289"/>
      <c r="G39" s="290"/>
    </row>
    <row r="40" spans="1:7" ht="19.5" customHeight="1">
      <c r="A40" s="45">
        <v>38</v>
      </c>
      <c r="B40" s="42" t="e">
        <f>IF($A40="","",VLOOKUP($A40,'[1]学生名簿（初任科を除く）'!$B$6:$F$10,3,0))</f>
        <v>#N/A</v>
      </c>
      <c r="C40" s="30" t="str">
        <f t="shared" si="0"/>
        <v>消防士</v>
      </c>
      <c r="D40" s="42" t="e">
        <f>IF($A40="","",VLOOKUP($A40,'[1]学生名簿（初任科を除く）'!$B$6:$F$10,4,0))</f>
        <v>#N/A</v>
      </c>
      <c r="E40" s="42" t="e">
        <f>IF($A40="","",VLOOKUP($A40,'[1]学生名簿（初任科を除く）'!$B$6:$F$10,5,0))</f>
        <v>#N/A</v>
      </c>
      <c r="F40" s="289"/>
      <c r="G40" s="290"/>
    </row>
    <row r="41" spans="1:7" ht="19.5" customHeight="1" thickBot="1">
      <c r="A41" s="89">
        <v>39</v>
      </c>
      <c r="B41" s="90" t="e">
        <f>IF($A41="","",VLOOKUP($A41,'[1]学生名簿（初任科を除く）'!$B$6:$F$10,3,0))</f>
        <v>#N/A</v>
      </c>
      <c r="C41" s="91" t="str">
        <f t="shared" si="0"/>
        <v>消防士</v>
      </c>
      <c r="D41" s="90" t="e">
        <f>IF($A41="","",VLOOKUP($A41,'[1]学生名簿（初任科を除く）'!$B$6:$F$10,4,0))</f>
        <v>#N/A</v>
      </c>
      <c r="E41" s="90" t="e">
        <f>IF($A41="","",VLOOKUP($A41,'[1]学生名簿（初任科を除く）'!$B$6:$F$10,5,0))</f>
        <v>#N/A</v>
      </c>
      <c r="F41" s="291"/>
      <c r="G41" s="292"/>
    </row>
    <row r="42" spans="1:7" ht="19.5" customHeight="1" thickTop="1">
      <c r="A42" s="93">
        <v>40</v>
      </c>
      <c r="B42" s="94" t="e">
        <f>IF($A42="","",VLOOKUP($A42,'[1]学生名簿（初任科を除く）'!$B$6:$F$10,3,0))</f>
        <v>#N/A</v>
      </c>
      <c r="C42" s="95" t="str">
        <f t="shared" si="0"/>
        <v>消防士</v>
      </c>
      <c r="D42" s="94" t="e">
        <f>IF($A42="","",VLOOKUP($A42,'[1]学生名簿（初任科を除く）'!$B$6:$F$10,4,0))</f>
        <v>#N/A</v>
      </c>
      <c r="E42" s="94" t="e">
        <f>IF($A42="","",VLOOKUP($A42,'[1]学生名簿（初任科を除く）'!$B$6:$F$10,5,0))</f>
        <v>#N/A</v>
      </c>
      <c r="F42" s="287" t="s">
        <v>107</v>
      </c>
      <c r="G42" s="288"/>
    </row>
    <row r="43" spans="1:7" ht="19.5" customHeight="1">
      <c r="A43" s="45">
        <v>41</v>
      </c>
      <c r="B43" s="42" t="e">
        <f>IF($A43="","",VLOOKUP($A43,'[1]学生名簿（初任科を除く）'!$B$6:$F$10,3,0))</f>
        <v>#N/A</v>
      </c>
      <c r="C43" s="30" t="str">
        <f t="shared" si="0"/>
        <v>消防士</v>
      </c>
      <c r="D43" s="42" t="e">
        <f>IF($A43="","",VLOOKUP($A43,'[1]学生名簿（初任科を除く）'!$B$6:$F$10,4,0))</f>
        <v>#N/A</v>
      </c>
      <c r="E43" s="42" t="e">
        <f>IF($A43="","",VLOOKUP($A43,'[1]学生名簿（初任科を除く）'!$B$6:$F$10,5,0))</f>
        <v>#N/A</v>
      </c>
      <c r="F43" s="289"/>
      <c r="G43" s="290"/>
    </row>
    <row r="44" spans="1:7" ht="19.5" customHeight="1">
      <c r="A44" s="45">
        <v>42</v>
      </c>
      <c r="B44" s="42" t="e">
        <f>IF($A44="","",VLOOKUP($A44,'[1]学生名簿（初任科を除く）'!$B$6:$F$10,3,0))</f>
        <v>#N/A</v>
      </c>
      <c r="C44" s="30" t="str">
        <f t="shared" si="0"/>
        <v>消防士</v>
      </c>
      <c r="D44" s="42" t="e">
        <f>IF($A44="","",VLOOKUP($A44,'[1]学生名簿（初任科を除く）'!$B$6:$F$10,4,0))</f>
        <v>#N/A</v>
      </c>
      <c r="E44" s="42" t="e">
        <f>IF($A44="","",VLOOKUP($A44,'[1]学生名簿（初任科を除く）'!$B$6:$F$10,5,0))</f>
        <v>#N/A</v>
      </c>
      <c r="F44" s="289"/>
      <c r="G44" s="290"/>
    </row>
    <row r="45" spans="1:7" ht="19.5" customHeight="1">
      <c r="A45" s="45">
        <v>43</v>
      </c>
      <c r="B45" s="42" t="e">
        <f>IF($A45="","",VLOOKUP($A45,'[1]学生名簿（初任科を除く）'!$B$6:$F$10,3,0))</f>
        <v>#N/A</v>
      </c>
      <c r="C45" s="30" t="str">
        <f t="shared" si="0"/>
        <v>消防士</v>
      </c>
      <c r="D45" s="42" t="e">
        <f>IF($A45="","",VLOOKUP($A45,'[1]学生名簿（初任科を除く）'!$B$6:$F$10,4,0))</f>
        <v>#N/A</v>
      </c>
      <c r="E45" s="42" t="e">
        <f>IF($A45="","",VLOOKUP($A45,'[1]学生名簿（初任科を除く）'!$B$6:$F$10,5,0))</f>
        <v>#N/A</v>
      </c>
      <c r="F45" s="289"/>
      <c r="G45" s="290"/>
    </row>
    <row r="46" spans="1:7" ht="19.5" customHeight="1">
      <c r="A46" s="45">
        <v>44</v>
      </c>
      <c r="B46" s="42" t="e">
        <f>IF($A46="","",VLOOKUP($A46,'[1]学生名簿（初任科を除く）'!$B$6:$F$10,3,0))</f>
        <v>#N/A</v>
      </c>
      <c r="C46" s="30" t="str">
        <f t="shared" si="0"/>
        <v>消防士</v>
      </c>
      <c r="D46" s="42" t="e">
        <f>IF($A46="","",VLOOKUP($A46,'[1]学生名簿（初任科を除く）'!$B$6:$F$10,4,0))</f>
        <v>#N/A</v>
      </c>
      <c r="E46" s="42" t="e">
        <f>IF($A46="","",VLOOKUP($A46,'[1]学生名簿（初任科を除く）'!$B$6:$F$10,5,0))</f>
        <v>#N/A</v>
      </c>
      <c r="F46" s="289"/>
      <c r="G46" s="290"/>
    </row>
    <row r="47" spans="1:7" ht="19.5" customHeight="1">
      <c r="A47" s="45">
        <v>45</v>
      </c>
      <c r="B47" s="42" t="e">
        <f>IF($A47="","",VLOOKUP($A47,'[1]学生名簿（初任科を除く）'!$B$6:$F$10,3,0))</f>
        <v>#N/A</v>
      </c>
      <c r="C47" s="30" t="str">
        <f t="shared" si="0"/>
        <v>消防士</v>
      </c>
      <c r="D47" s="42" t="e">
        <f>IF($A47="","",VLOOKUP($A47,'[1]学生名簿（初任科を除く）'!$B$6:$F$10,4,0))</f>
        <v>#N/A</v>
      </c>
      <c r="E47" s="42" t="e">
        <f>IF($A47="","",VLOOKUP($A47,'[1]学生名簿（初任科を除く）'!$B$6:$F$10,5,0))</f>
        <v>#N/A</v>
      </c>
      <c r="F47" s="289"/>
      <c r="G47" s="290"/>
    </row>
    <row r="48" spans="1:7" ht="19.5" customHeight="1">
      <c r="A48" s="45">
        <v>46</v>
      </c>
      <c r="B48" s="42" t="e">
        <f>IF($A48="","",VLOOKUP($A48,'[1]学生名簿（初任科を除く）'!$B$6:$F$10,3,0))</f>
        <v>#N/A</v>
      </c>
      <c r="C48" s="30" t="str">
        <f t="shared" si="0"/>
        <v>消防士</v>
      </c>
      <c r="D48" s="42" t="e">
        <f>IF($A48="","",VLOOKUP($A48,'[1]学生名簿（初任科を除く）'!$B$6:$F$10,4,0))</f>
        <v>#N/A</v>
      </c>
      <c r="E48" s="42" t="e">
        <f>IF($A48="","",VLOOKUP($A48,'[1]学生名簿（初任科を除く）'!$B$6:$F$10,5,0))</f>
        <v>#N/A</v>
      </c>
      <c r="F48" s="289"/>
      <c r="G48" s="290"/>
    </row>
    <row r="49" spans="1:7" ht="19.5" customHeight="1">
      <c r="A49" s="45">
        <v>47</v>
      </c>
      <c r="B49" s="42" t="e">
        <f>IF($A49="","",VLOOKUP($A49,'[1]学生名簿（初任科を除く）'!$B$6:$F$10,3,0))</f>
        <v>#N/A</v>
      </c>
      <c r="C49" s="30" t="str">
        <f t="shared" si="0"/>
        <v>消防士</v>
      </c>
      <c r="D49" s="42" t="e">
        <f>IF($A49="","",VLOOKUP($A49,'[1]学生名簿（初任科を除く）'!$B$6:$F$10,4,0))</f>
        <v>#N/A</v>
      </c>
      <c r="E49" s="42" t="e">
        <f>IF($A49="","",VLOOKUP($A49,'[1]学生名簿（初任科を除く）'!$B$6:$F$10,5,0))</f>
        <v>#N/A</v>
      </c>
      <c r="F49" s="289"/>
      <c r="G49" s="290"/>
    </row>
    <row r="50" spans="1:7" ht="19.5" customHeight="1">
      <c r="A50" s="45">
        <v>48</v>
      </c>
      <c r="B50" s="42" t="e">
        <f>IF($A50="","",VLOOKUP($A50,'[1]学生名簿（初任科を除く）'!$B$6:$F$10,3,0))</f>
        <v>#N/A</v>
      </c>
      <c r="C50" s="30" t="str">
        <f t="shared" si="0"/>
        <v>消防士</v>
      </c>
      <c r="D50" s="42" t="e">
        <f>IF($A50="","",VLOOKUP($A50,'[1]学生名簿（初任科を除く）'!$B$6:$F$10,4,0))</f>
        <v>#N/A</v>
      </c>
      <c r="E50" s="42" t="e">
        <f>IF($A50="","",VLOOKUP($A50,'[1]学生名簿（初任科を除く）'!$B$6:$F$10,5,0))</f>
        <v>#N/A</v>
      </c>
      <c r="F50" s="289"/>
      <c r="G50" s="290"/>
    </row>
    <row r="51" spans="1:7" ht="19.5" customHeight="1">
      <c r="A51" s="45">
        <v>49</v>
      </c>
      <c r="B51" s="42" t="e">
        <f>IF($A51="","",VLOOKUP($A51,'[1]学生名簿（初任科を除く）'!$B$6:$F$10,3,0))</f>
        <v>#N/A</v>
      </c>
      <c r="C51" s="30" t="str">
        <f t="shared" si="0"/>
        <v>消防士</v>
      </c>
      <c r="D51" s="42" t="e">
        <f>IF($A51="","",VLOOKUP($A51,'[1]学生名簿（初任科を除く）'!$B$6:$F$10,4,0))</f>
        <v>#N/A</v>
      </c>
      <c r="E51" s="42" t="e">
        <f>IF($A51="","",VLOOKUP($A51,'[1]学生名簿（初任科を除く）'!$B$6:$F$10,5,0))</f>
        <v>#N/A</v>
      </c>
      <c r="F51" s="289"/>
      <c r="G51" s="290"/>
    </row>
    <row r="52" spans="1:7" ht="19.5" customHeight="1">
      <c r="A52" s="45">
        <v>50</v>
      </c>
      <c r="B52" s="42" t="e">
        <f>IF($A52="","",VLOOKUP($A52,'[1]学生名簿（初任科を除く）'!$B$6:$F$10,3,0))</f>
        <v>#N/A</v>
      </c>
      <c r="C52" s="30" t="str">
        <f t="shared" si="0"/>
        <v>消防士</v>
      </c>
      <c r="D52" s="42" t="e">
        <f>IF($A52="","",VLOOKUP($A52,'[1]学生名簿（初任科を除く）'!$B$6:$F$10,4,0))</f>
        <v>#N/A</v>
      </c>
      <c r="E52" s="42" t="e">
        <f>IF($A52="","",VLOOKUP($A52,'[1]学生名簿（初任科を除く）'!$B$6:$F$10,5,0))</f>
        <v>#N/A</v>
      </c>
      <c r="F52" s="289"/>
      <c r="G52" s="290"/>
    </row>
    <row r="53" spans="1:7" ht="19.5" customHeight="1">
      <c r="A53" s="45">
        <v>51</v>
      </c>
      <c r="B53" s="42" t="e">
        <f>IF($A53="","",VLOOKUP($A53,'[1]学生名簿（初任科を除く）'!$B$6:$F$10,3,0))</f>
        <v>#N/A</v>
      </c>
      <c r="C53" s="30" t="str">
        <f t="shared" si="0"/>
        <v>消防士</v>
      </c>
      <c r="D53" s="42" t="e">
        <f>IF($A53="","",VLOOKUP($A53,'[1]学生名簿（初任科を除く）'!$B$6:$F$10,4,0))</f>
        <v>#N/A</v>
      </c>
      <c r="E53" s="42" t="e">
        <f>IF($A53="","",VLOOKUP($A53,'[1]学生名簿（初任科を除く）'!$B$6:$F$10,5,0))</f>
        <v>#N/A</v>
      </c>
      <c r="F53" s="289"/>
      <c r="G53" s="290"/>
    </row>
    <row r="54" spans="1:7" ht="19.5" customHeight="1" thickBot="1">
      <c r="A54" s="89">
        <v>52</v>
      </c>
      <c r="B54" s="90" t="e">
        <f>IF($A54="","",VLOOKUP($A54,'[1]学生名簿（初任科を除く）'!$B$6:$F$10,3,0))</f>
        <v>#N/A</v>
      </c>
      <c r="C54" s="91" t="str">
        <f t="shared" si="0"/>
        <v>消防士</v>
      </c>
      <c r="D54" s="90" t="e">
        <f>IF($A54="","",VLOOKUP($A54,'[1]学生名簿（初任科を除く）'!$B$6:$F$10,4,0))</f>
        <v>#N/A</v>
      </c>
      <c r="E54" s="90" t="e">
        <f>IF($A54="","",VLOOKUP($A54,'[1]学生名簿（初任科を除く）'!$B$6:$F$10,5,0))</f>
        <v>#N/A</v>
      </c>
      <c r="F54" s="291"/>
      <c r="G54" s="292"/>
    </row>
    <row r="55" spans="1:7" ht="24" customHeight="1" thickTop="1">
      <c r="A55" s="86"/>
      <c r="B55" s="87" t="str">
        <f>IF($A55="","",VLOOKUP($A55,'[1]学生名簿（初任科を除く）'!$B$6:$F$10,3,0))</f>
        <v/>
      </c>
      <c r="C55" s="88" t="str">
        <f t="shared" si="0"/>
        <v/>
      </c>
      <c r="D55" s="87" t="str">
        <f>IF($A55="","",VLOOKUP($A55,'[1]学生名簿（初任科を除く）'!$B$6:$F$10,4,0))</f>
        <v/>
      </c>
      <c r="E55" s="87" t="str">
        <f>IF($A55="","",VLOOKUP($A55,'[1]学生名簿（初任科を除く）'!$B$6:$F$10,5,0))</f>
        <v/>
      </c>
      <c r="F55" s="87" t="str">
        <f>IF($A55="","",VLOOKUP($A55,'[1]学生名簿（初任科を除く）'!$B$6:$H$10,6,0))</f>
        <v/>
      </c>
      <c r="G55" s="96" t="str">
        <f>IF($A55="","",VLOOKUP($A55,'[1]学生名簿（初任科を除く）'!$B$6:$I$10,8,0))</f>
        <v/>
      </c>
    </row>
    <row r="56" spans="1:7" ht="24" customHeight="1">
      <c r="A56" s="45"/>
      <c r="B56" s="42" t="str">
        <f>IF($A56="","",VLOOKUP($A56,'[1]学生名簿（初任科を除く）'!$B$6:$F$10,3,0))</f>
        <v/>
      </c>
      <c r="C56" s="30" t="str">
        <f t="shared" si="0"/>
        <v/>
      </c>
      <c r="D56" s="42" t="str">
        <f>IF($A56="","",VLOOKUP($A56,'[1]学生名簿（初任科を除く）'!$B$6:$F$10,4,0))</f>
        <v/>
      </c>
      <c r="E56" s="42" t="str">
        <f>IF($A56="","",VLOOKUP($A56,'[1]学生名簿（初任科を除く）'!$B$6:$F$10,5,0))</f>
        <v/>
      </c>
      <c r="F56" s="42" t="str">
        <f>IF($A56="","",VLOOKUP($A56,'[1]学生名簿（初任科を除く）'!$B$6:$H$10,6,0))</f>
        <v/>
      </c>
      <c r="G56" s="44" t="str">
        <f>IF($A56="","",VLOOKUP($A56,'[1]学生名簿（初任科を除く）'!$B$6:$I$10,8,0))</f>
        <v/>
      </c>
    </row>
    <row r="57" spans="1:7" ht="24" customHeight="1">
      <c r="A57" s="45"/>
      <c r="B57" s="42" t="str">
        <f>IF($A57="","",VLOOKUP($A57,'[1]学生名簿（初任科を除く）'!$B$6:$F$10,3,0))</f>
        <v/>
      </c>
      <c r="C57" s="30" t="str">
        <f t="shared" si="0"/>
        <v/>
      </c>
      <c r="D57" s="42" t="str">
        <f>IF($A57="","",VLOOKUP($A57,'[1]学生名簿（初任科を除く）'!$B$6:$F$10,4,0))</f>
        <v/>
      </c>
      <c r="E57" s="42" t="str">
        <f>IF($A57="","",VLOOKUP($A57,'[1]学生名簿（初任科を除く）'!$B$6:$F$10,5,0))</f>
        <v/>
      </c>
      <c r="F57" s="42" t="str">
        <f>IF($A57="","",VLOOKUP($A57,'[1]学生名簿（初任科を除く）'!$B$6:$H$10,6,0))</f>
        <v/>
      </c>
      <c r="G57" s="44" t="str">
        <f>IF($A57="","",VLOOKUP($A57,'[1]学生名簿（初任科を除く）'!$B$6:$I$10,8,0))</f>
        <v/>
      </c>
    </row>
    <row r="58" spans="1:7" ht="24" customHeight="1">
      <c r="A58" s="45"/>
      <c r="B58" s="42" t="str">
        <f>IF($A58="","",VLOOKUP($A58,'[1]学生名簿（初任科を除く）'!$B$6:$F$10,3,0))</f>
        <v/>
      </c>
      <c r="C58" s="30" t="str">
        <f t="shared" si="0"/>
        <v/>
      </c>
      <c r="D58" s="42" t="str">
        <f>IF($A58="","",VLOOKUP($A58,'[1]学生名簿（初任科を除く）'!$B$6:$F$10,4,0))</f>
        <v/>
      </c>
      <c r="E58" s="42" t="str">
        <f>IF($A58="","",VLOOKUP($A58,'[1]学生名簿（初任科を除く）'!$B$6:$F$10,5,0))</f>
        <v/>
      </c>
      <c r="F58" s="42" t="str">
        <f>IF($A58="","",VLOOKUP($A58,'[1]学生名簿（初任科を除く）'!$B$6:$H$10,6,0))</f>
        <v/>
      </c>
      <c r="G58" s="44" t="str">
        <f>IF($A58="","",VLOOKUP($A58,'[1]学生名簿（初任科を除く）'!$B$6:$I$10,8,0))</f>
        <v/>
      </c>
    </row>
    <row r="59" spans="1:7" ht="24" customHeight="1">
      <c r="A59" s="45"/>
      <c r="B59" s="42" t="str">
        <f>IF($A59="","",VLOOKUP($A59,'[1]学生名簿（初任科を除く）'!$B$6:$F$10,3,0))</f>
        <v/>
      </c>
      <c r="C59" s="30" t="str">
        <f t="shared" si="0"/>
        <v/>
      </c>
      <c r="D59" s="42" t="str">
        <f>IF($A59="","",VLOOKUP($A59,'[1]学生名簿（初任科を除く）'!$B$6:$F$10,4,0))</f>
        <v/>
      </c>
      <c r="E59" s="42" t="str">
        <f>IF($A59="","",VLOOKUP($A59,'[1]学生名簿（初任科を除く）'!$B$6:$F$10,5,0))</f>
        <v/>
      </c>
      <c r="F59" s="42" t="str">
        <f>IF($A59="","",VLOOKUP($A59,'[1]学生名簿（初任科を除く）'!$B$6:$H$10,6,0))</f>
        <v/>
      </c>
      <c r="G59" s="44" t="str">
        <f>IF($A59="","",VLOOKUP($A59,'[1]学生名簿（初任科を除く）'!$B$6:$I$10,8,0))</f>
        <v/>
      </c>
    </row>
    <row r="60" spans="1:7" ht="24" customHeight="1">
      <c r="A60" s="45"/>
      <c r="B60" s="42" t="str">
        <f>IF($A60="","",VLOOKUP($A60,'[1]学生名簿（初任科を除く）'!$B$6:$F$10,3,0))</f>
        <v/>
      </c>
      <c r="C60" s="30" t="str">
        <f t="shared" si="0"/>
        <v/>
      </c>
      <c r="D60" s="42" t="str">
        <f>IF($A60="","",VLOOKUP($A60,'[1]学生名簿（初任科を除く）'!$B$6:$F$10,4,0))</f>
        <v/>
      </c>
      <c r="E60" s="42" t="str">
        <f>IF($A60="","",VLOOKUP($A60,'[1]学生名簿（初任科を除く）'!$B$6:$F$10,5,0))</f>
        <v/>
      </c>
      <c r="F60" s="42" t="str">
        <f>IF($A60="","",VLOOKUP($A60,'[1]学生名簿（初任科を除く）'!$B$6:$H$10,6,0))</f>
        <v/>
      </c>
      <c r="G60" s="44" t="str">
        <f>IF($A60="","",VLOOKUP($A60,'[1]学生名簿（初任科を除く）'!$B$6:$I$10,8,0))</f>
        <v/>
      </c>
    </row>
    <row r="61" spans="1:7" ht="24" customHeight="1">
      <c r="A61" s="45"/>
      <c r="B61" s="42" t="str">
        <f>IF($A61="","",VLOOKUP($A61,'[1]学生名簿（初任科を除く）'!$B$6:$F$10,3,0))</f>
        <v/>
      </c>
      <c r="C61" s="30" t="str">
        <f t="shared" si="0"/>
        <v/>
      </c>
      <c r="D61" s="42" t="str">
        <f>IF($A61="","",VLOOKUP($A61,'[1]学生名簿（初任科を除く）'!$B$6:$F$10,4,0))</f>
        <v/>
      </c>
      <c r="E61" s="42" t="str">
        <f>IF($A61="","",VLOOKUP($A61,'[1]学生名簿（初任科を除く）'!$B$6:$F$10,5,0))</f>
        <v/>
      </c>
      <c r="F61" s="42" t="str">
        <f>IF($A61="","",VLOOKUP($A61,'[1]学生名簿（初任科を除く）'!$B$6:$H$10,6,0))</f>
        <v/>
      </c>
      <c r="G61" s="44" t="str">
        <f>IF($A61="","",VLOOKUP($A61,'[1]学生名簿（初任科を除く）'!$B$6:$I$10,8,0))</f>
        <v/>
      </c>
    </row>
    <row r="62" spans="1:7" ht="24" customHeight="1">
      <c r="A62" s="45"/>
      <c r="B62" s="42" t="str">
        <f>IF($A62="","",VLOOKUP($A62,'[1]学生名簿（初任科を除く）'!$B$6:$F$10,3,0))</f>
        <v/>
      </c>
      <c r="C62" s="30" t="str">
        <f t="shared" si="0"/>
        <v/>
      </c>
      <c r="D62" s="42" t="str">
        <f>IF($A62="","",VLOOKUP($A62,'[1]学生名簿（初任科を除く）'!$B$6:$F$10,4,0))</f>
        <v/>
      </c>
      <c r="E62" s="42" t="str">
        <f>IF($A62="","",VLOOKUP($A62,'[1]学生名簿（初任科を除く）'!$B$6:$F$10,5,0))</f>
        <v/>
      </c>
      <c r="F62" s="42" t="str">
        <f>IF($A62="","",VLOOKUP($A62,'[1]学生名簿（初任科を除く）'!$B$6:$H$10,6,0))</f>
        <v/>
      </c>
      <c r="G62" s="44" t="str">
        <f>IF($A62="","",VLOOKUP($A62,'[1]学生名簿（初任科を除く）'!$B$6:$I$10,8,0))</f>
        <v/>
      </c>
    </row>
    <row r="63" spans="1:7" ht="24" customHeight="1">
      <c r="A63" s="293" t="s">
        <v>53</v>
      </c>
      <c r="B63" s="294"/>
      <c r="C63" s="294"/>
      <c r="D63" s="294"/>
      <c r="E63" s="294"/>
      <c r="F63" s="294"/>
      <c r="G63" s="295"/>
    </row>
  </sheetData>
  <mergeCells count="8">
    <mergeCell ref="F42:G54"/>
    <mergeCell ref="A63:G63"/>
    <mergeCell ref="A1:B1"/>
    <mergeCell ref="C1:D1"/>
    <mergeCell ref="F2:G2"/>
    <mergeCell ref="F3:G15"/>
    <mergeCell ref="F16:G28"/>
    <mergeCell ref="F29:G41"/>
  </mergeCells>
  <phoneticPr fontId="2"/>
  <printOptions horizontalCentered="1"/>
  <pageMargins left="0.70866141732283472" right="0.15748031496062992" top="0.35433070866141736" bottom="0.35433070866141736" header="0.31496062992125984" footer="0.31496062992125984"/>
  <pageSetup paperSize="9" scale="80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3"/>
  <sheetViews>
    <sheetView topLeftCell="A29" zoomScale="85" zoomScaleSheetLayoutView="50" workbookViewId="0">
      <selection activeCell="K22" sqref="K22:K27"/>
    </sheetView>
  </sheetViews>
  <sheetFormatPr defaultRowHeight="13.5"/>
  <cols>
    <col min="1" max="1" width="8.375" style="33" customWidth="1"/>
    <col min="2" max="2" width="24" style="41" customWidth="1"/>
    <col min="3" max="3" width="11.5" style="36" customWidth="1"/>
    <col min="4" max="5" width="20.125" style="41" customWidth="1"/>
    <col min="6" max="6" width="11.5" style="37" customWidth="1"/>
    <col min="7" max="7" width="9.375" style="39" customWidth="1"/>
    <col min="8" max="8" width="9" style="32"/>
    <col min="9" max="16384" width="9" style="33"/>
  </cols>
  <sheetData>
    <row r="1" spans="1:8" ht="21.75" customHeight="1">
      <c r="A1" s="296" t="str">
        <f>'[1]学生名簿（初任科を除く）'!B1</f>
        <v>様式第１号</v>
      </c>
      <c r="B1" s="296"/>
      <c r="C1" s="297" t="s">
        <v>108</v>
      </c>
      <c r="D1" s="297"/>
      <c r="E1" s="43"/>
      <c r="F1" s="31"/>
      <c r="G1" s="40"/>
    </row>
    <row r="2" spans="1:8" s="36" customFormat="1" ht="18" customHeight="1">
      <c r="A2" s="34" t="s">
        <v>46</v>
      </c>
      <c r="B2" s="38" t="s">
        <v>51</v>
      </c>
      <c r="C2" s="34" t="s">
        <v>49</v>
      </c>
      <c r="D2" s="38" t="s">
        <v>52</v>
      </c>
      <c r="E2" s="38" t="s">
        <v>50</v>
      </c>
      <c r="F2" s="298" t="s">
        <v>103</v>
      </c>
      <c r="G2" s="299"/>
      <c r="H2" s="35"/>
    </row>
    <row r="3" spans="1:8" s="32" customFormat="1" ht="19.5" customHeight="1">
      <c r="A3" s="45">
        <v>1</v>
      </c>
      <c r="B3" s="42" t="str">
        <f>IF($A3="","",VLOOKUP($A3,'[1]学生名簿（初任科を除く）'!$B$6:$F$10,3,0))</f>
        <v>和歌山市消防局</v>
      </c>
      <c r="C3" s="30" t="str">
        <f>IF(A3="","","消防士")</f>
        <v>消防士</v>
      </c>
      <c r="D3" s="42" t="str">
        <f>IF($A3="","",VLOOKUP($A3,'[1]学生名簿（初任科を除く）'!$B$6:$F$10,4,0))</f>
        <v>和歌山　太郎</v>
      </c>
      <c r="E3" s="42" t="str">
        <f>IF($A3="","",VLOOKUP($A3,'[1]学生名簿（初任科を除く）'!$B$6:$F$10,5,0))</f>
        <v>ワカヤマ　タロウ</v>
      </c>
      <c r="F3" s="113"/>
      <c r="G3" s="114"/>
    </row>
    <row r="4" spans="1:8" s="32" customFormat="1" ht="19.5" customHeight="1">
      <c r="A4" s="45">
        <v>2</v>
      </c>
      <c r="B4" s="42">
        <f>IF($A4="","",VLOOKUP($A4,'[1]学生名簿（初任科を除く）'!$B$6:$F$10,3,0))</f>
        <v>0</v>
      </c>
      <c r="C4" s="30" t="str">
        <f t="shared" ref="C4:C62" si="0">IF(A4="","","消防士")</f>
        <v>消防士</v>
      </c>
      <c r="D4" s="42">
        <f>IF($A4="","",VLOOKUP($A4,'[1]学生名簿（初任科を除く）'!$B$6:$F$10,4,0))</f>
        <v>0</v>
      </c>
      <c r="E4" s="42">
        <f>IF($A4="","",VLOOKUP($A4,'[1]学生名簿（初任科を除く）'!$B$6:$F$10,5,0))</f>
        <v>0</v>
      </c>
      <c r="F4" s="115"/>
      <c r="G4" s="116"/>
    </row>
    <row r="5" spans="1:8" s="32" customFormat="1" ht="19.5" customHeight="1">
      <c r="A5" s="45">
        <v>3</v>
      </c>
      <c r="B5" s="42">
        <f>IF($A5="","",VLOOKUP($A5,'[1]学生名簿（初任科を除く）'!$B$6:$F$10,3,0))</f>
        <v>0</v>
      </c>
      <c r="C5" s="30" t="str">
        <f t="shared" si="0"/>
        <v>消防士</v>
      </c>
      <c r="D5" s="42">
        <f>IF($A5="","",VLOOKUP($A5,'[1]学生名簿（初任科を除く）'!$B$6:$F$10,4,0))</f>
        <v>0</v>
      </c>
      <c r="E5" s="42">
        <f>IF($A5="","",VLOOKUP($A5,'[1]学生名簿（初任科を除く）'!$B$6:$F$10,5,0))</f>
        <v>0</v>
      </c>
      <c r="F5" s="115"/>
      <c r="G5" s="116"/>
    </row>
    <row r="6" spans="1:8" s="32" customFormat="1" ht="19.5" customHeight="1">
      <c r="A6" s="45">
        <v>4</v>
      </c>
      <c r="B6" s="42">
        <f>IF($A6="","",VLOOKUP($A6,'[1]学生名簿（初任科を除く）'!$B$6:$F$10,3,0))</f>
        <v>0</v>
      </c>
      <c r="C6" s="30" t="str">
        <f t="shared" si="0"/>
        <v>消防士</v>
      </c>
      <c r="D6" s="42">
        <f>IF($A6="","",VLOOKUP($A6,'[1]学生名簿（初任科を除く）'!$B$6:$F$10,4,0))</f>
        <v>0</v>
      </c>
      <c r="E6" s="42">
        <f>IF($A6="","",VLOOKUP($A6,'[1]学生名簿（初任科を除く）'!$B$6:$F$10,5,0))</f>
        <v>0</v>
      </c>
      <c r="F6" s="115"/>
      <c r="G6" s="116"/>
    </row>
    <row r="7" spans="1:8" s="32" customFormat="1" ht="19.5" hidden="1" customHeight="1">
      <c r="A7" s="45">
        <v>5</v>
      </c>
      <c r="B7" s="42">
        <f>IF($A7="","",VLOOKUP($A7,'[1]学生名簿（初任科を除く）'!$B$6:$F$10,3,0))</f>
        <v>0</v>
      </c>
      <c r="C7" s="30" t="str">
        <f t="shared" si="0"/>
        <v>消防士</v>
      </c>
      <c r="D7" s="42">
        <f>IF($A7="","",VLOOKUP($A7,'[1]学生名簿（初任科を除く）'!$B$6:$F$10,4,0))</f>
        <v>0</v>
      </c>
      <c r="E7" s="42">
        <f>IF($A7="","",VLOOKUP($A7,'[1]学生名簿（初任科を除く）'!$B$6:$F$10,5,0))</f>
        <v>0</v>
      </c>
      <c r="F7" s="115"/>
      <c r="G7" s="116"/>
    </row>
    <row r="8" spans="1:8" s="32" customFormat="1" ht="19.5" customHeight="1" thickBot="1">
      <c r="A8" s="89">
        <v>6</v>
      </c>
      <c r="B8" s="90" t="e">
        <f>IF($A8="","",VLOOKUP($A8,'[1]学生名簿（初任科を除く）'!$B$6:$F$10,3,0))</f>
        <v>#N/A</v>
      </c>
      <c r="C8" s="91" t="str">
        <f t="shared" si="0"/>
        <v>消防士</v>
      </c>
      <c r="D8" s="90" t="e">
        <f>IF($A8="","",VLOOKUP($A8,'[1]学生名簿（初任科を除く）'!$B$6:$F$10,4,0))</f>
        <v>#N/A</v>
      </c>
      <c r="E8" s="90" t="e">
        <f>IF($A8="","",VLOOKUP($A8,'[1]学生名簿（初任科を除く）'!$B$6:$F$10,5,0))</f>
        <v>#N/A</v>
      </c>
      <c r="F8" s="117"/>
      <c r="G8" s="118"/>
    </row>
    <row r="9" spans="1:8" s="32" customFormat="1" ht="19.5" customHeight="1" thickTop="1">
      <c r="A9" s="86">
        <v>7</v>
      </c>
      <c r="B9" s="87" t="e">
        <f>IF($A9="","",VLOOKUP($A9,'[1]学生名簿（初任科を除く）'!$B$6:$F$10,3,0))</f>
        <v>#N/A</v>
      </c>
      <c r="C9" s="88" t="str">
        <f t="shared" si="0"/>
        <v>消防士</v>
      </c>
      <c r="D9" s="87" t="e">
        <f>IF($A9="","",VLOOKUP($A9,'[1]学生名簿（初任科を除く）'!$B$6:$F$10,4,0))</f>
        <v>#N/A</v>
      </c>
      <c r="E9" s="87" t="e">
        <f>IF($A9="","",VLOOKUP($A9,'[1]学生名簿（初任科を除く）'!$B$6:$F$10,5,0))</f>
        <v>#N/A</v>
      </c>
      <c r="F9" s="115"/>
      <c r="G9" s="116"/>
    </row>
    <row r="10" spans="1:8" s="32" customFormat="1" ht="19.5" customHeight="1">
      <c r="A10" s="45">
        <v>8</v>
      </c>
      <c r="B10" s="42" t="e">
        <f>IF($A10="","",VLOOKUP($A10,'[1]学生名簿（初任科を除く）'!$B$6:$F$10,3,0))</f>
        <v>#N/A</v>
      </c>
      <c r="C10" s="30" t="str">
        <f t="shared" si="0"/>
        <v>消防士</v>
      </c>
      <c r="D10" s="42" t="e">
        <f>IF($A10="","",VLOOKUP($A10,'[1]学生名簿（初任科を除く）'!$B$6:$F$10,4,0))</f>
        <v>#N/A</v>
      </c>
      <c r="E10" s="42" t="e">
        <f>IF($A10="","",VLOOKUP($A10,'[1]学生名簿（初任科を除く）'!$B$6:$F$10,5,0))</f>
        <v>#N/A</v>
      </c>
      <c r="F10" s="115"/>
      <c r="G10" s="116"/>
    </row>
    <row r="11" spans="1:8" s="32" customFormat="1" ht="19.5" customHeight="1">
      <c r="A11" s="45">
        <v>9</v>
      </c>
      <c r="B11" s="42" t="e">
        <f>IF($A11="","",VLOOKUP($A11,'[1]学生名簿（初任科を除く）'!$B$6:$F$10,3,0))</f>
        <v>#N/A</v>
      </c>
      <c r="C11" s="30" t="str">
        <f t="shared" si="0"/>
        <v>消防士</v>
      </c>
      <c r="D11" s="42" t="e">
        <f>IF($A11="","",VLOOKUP($A11,'[1]学生名簿（初任科を除く）'!$B$6:$F$10,4,0))</f>
        <v>#N/A</v>
      </c>
      <c r="E11" s="42" t="e">
        <f>IF($A11="","",VLOOKUP($A11,'[1]学生名簿（初任科を除く）'!$B$6:$F$10,5,0))</f>
        <v>#N/A</v>
      </c>
      <c r="F11" s="115"/>
      <c r="G11" s="116"/>
    </row>
    <row r="12" spans="1:8" s="32" customFormat="1" ht="19.5" customHeight="1">
      <c r="A12" s="45">
        <v>10</v>
      </c>
      <c r="B12" s="42" t="e">
        <f>IF($A12="","",VLOOKUP($A12,'[1]学生名簿（初任科を除く）'!$B$6:$F$10,3,0))</f>
        <v>#N/A</v>
      </c>
      <c r="C12" s="30" t="str">
        <f t="shared" si="0"/>
        <v>消防士</v>
      </c>
      <c r="D12" s="42" t="e">
        <f>IF($A12="","",VLOOKUP($A12,'[1]学生名簿（初任科を除く）'!$B$6:$F$10,4,0))</f>
        <v>#N/A</v>
      </c>
      <c r="E12" s="42" t="e">
        <f>IF($A12="","",VLOOKUP($A12,'[1]学生名簿（初任科を除く）'!$B$6:$F$10,5,0))</f>
        <v>#N/A</v>
      </c>
      <c r="F12" s="115"/>
      <c r="G12" s="116"/>
    </row>
    <row r="13" spans="1:8" s="32" customFormat="1" ht="19.5" customHeight="1" thickBot="1">
      <c r="A13" s="89">
        <v>11</v>
      </c>
      <c r="B13" s="90" t="e">
        <f>IF($A13="","",VLOOKUP($A13,'[1]学生名簿（初任科を除く）'!$B$6:$F$10,3,0))</f>
        <v>#N/A</v>
      </c>
      <c r="C13" s="91" t="str">
        <f t="shared" si="0"/>
        <v>消防士</v>
      </c>
      <c r="D13" s="90" t="e">
        <f>IF($A13="","",VLOOKUP($A13,'[1]学生名簿（初任科を除く）'!$B$6:$F$10,4,0))</f>
        <v>#N/A</v>
      </c>
      <c r="E13" s="90" t="e">
        <f>IF($A13="","",VLOOKUP($A13,'[1]学生名簿（初任科を除く）'!$B$6:$F$10,5,0))</f>
        <v>#N/A</v>
      </c>
      <c r="F13" s="117"/>
      <c r="G13" s="118"/>
    </row>
    <row r="14" spans="1:8" s="32" customFormat="1" ht="19.5" customHeight="1" thickTop="1">
      <c r="A14" s="86">
        <v>12</v>
      </c>
      <c r="B14" s="87" t="e">
        <f>IF($A14="","",VLOOKUP($A14,'[1]学生名簿（初任科を除く）'!$B$6:$F$10,3,0))</f>
        <v>#N/A</v>
      </c>
      <c r="C14" s="88" t="str">
        <f t="shared" si="0"/>
        <v>消防士</v>
      </c>
      <c r="D14" s="87" t="e">
        <f>IF($A14="","",VLOOKUP($A14,'[1]学生名簿（初任科を除く）'!$B$6:$F$10,4,0))</f>
        <v>#N/A</v>
      </c>
      <c r="E14" s="87" t="e">
        <f>IF($A14="","",VLOOKUP($A14,'[1]学生名簿（初任科を除く）'!$B$6:$F$10,5,0))</f>
        <v>#N/A</v>
      </c>
      <c r="F14" s="115"/>
      <c r="G14" s="116"/>
    </row>
    <row r="15" spans="1:8" s="32" customFormat="1" ht="19.5" customHeight="1">
      <c r="A15" s="45">
        <v>13</v>
      </c>
      <c r="B15" s="42" t="e">
        <f>IF($A15="","",VLOOKUP($A15,'[1]学生名簿（初任科を除く）'!$B$6:$F$10,3,0))</f>
        <v>#N/A</v>
      </c>
      <c r="C15" s="30" t="str">
        <f>IF(A15="","","消防士")</f>
        <v>消防士</v>
      </c>
      <c r="D15" s="112" t="e">
        <f>IF($A15="","",VLOOKUP($A15,'[1]学生名簿（初任科を除く）'!$B$6:$F$10,4,0))</f>
        <v>#N/A</v>
      </c>
      <c r="E15" s="42" t="e">
        <f>IF($A15="","",VLOOKUP($A15,'[1]学生名簿（初任科を除く）'!$B$6:$F$10,5,0))</f>
        <v>#N/A</v>
      </c>
      <c r="F15" s="119"/>
      <c r="G15" s="116"/>
    </row>
    <row r="16" spans="1:8" ht="19.5" customHeight="1">
      <c r="A16" s="86">
        <v>14</v>
      </c>
      <c r="B16" s="87" t="e">
        <f>IF($A16="","",VLOOKUP($A16,'[1]学生名簿（初任科を除く）'!$B$6:$F$10,3,0))</f>
        <v>#N/A</v>
      </c>
      <c r="C16" s="88" t="str">
        <f t="shared" si="0"/>
        <v>消防士</v>
      </c>
      <c r="D16" s="87" t="e">
        <f>IF($A16="","",VLOOKUP($A16,'[1]学生名簿（初任科を除く）'!$B$6:$F$10,4,0))</f>
        <v>#N/A</v>
      </c>
      <c r="E16" s="87" t="e">
        <f>IF($A16="","",VLOOKUP($A16,'[1]学生名簿（初任科を除く）'!$B$6:$F$10,5,0))</f>
        <v>#N/A</v>
      </c>
      <c r="F16" s="115"/>
      <c r="G16" s="116"/>
    </row>
    <row r="17" spans="1:7" ht="19.5" customHeight="1">
      <c r="A17" s="45">
        <v>15</v>
      </c>
      <c r="B17" s="42" t="e">
        <f>IF($A17="","",VLOOKUP($A17,'[1]学生名簿（初任科を除く）'!$B$6:$F$10,3,0))</f>
        <v>#N/A</v>
      </c>
      <c r="C17" s="30" t="str">
        <f t="shared" si="0"/>
        <v>消防士</v>
      </c>
      <c r="D17" s="42" t="e">
        <f>IF($A17="","",VLOOKUP($A17,'[1]学生名簿（初任科を除く）'!$B$6:$F$10,4,0))</f>
        <v>#N/A</v>
      </c>
      <c r="E17" s="42" t="e">
        <f>IF($A17="","",VLOOKUP($A17,'[1]学生名簿（初任科を除く）'!$B$6:$F$10,5,0))</f>
        <v>#N/A</v>
      </c>
      <c r="F17" s="115"/>
      <c r="G17" s="116"/>
    </row>
    <row r="18" spans="1:7" ht="19.5" customHeight="1" thickBot="1">
      <c r="A18" s="89">
        <v>16</v>
      </c>
      <c r="B18" s="90" t="e">
        <f>IF($A18="","",VLOOKUP($A18,'[1]学生名簿（初任科を除く）'!$B$6:$F$10,3,0))</f>
        <v>#N/A</v>
      </c>
      <c r="C18" s="91" t="str">
        <f t="shared" si="0"/>
        <v>消防士</v>
      </c>
      <c r="D18" s="90" t="e">
        <f>IF($A18="","",VLOOKUP($A18,'[1]学生名簿（初任科を除く）'!$B$6:$F$10,4,0))</f>
        <v>#N/A</v>
      </c>
      <c r="E18" s="90" t="e">
        <f>IF($A18="","",VLOOKUP($A18,'[1]学生名簿（初任科を除く）'!$B$6:$F$10,5,0))</f>
        <v>#N/A</v>
      </c>
      <c r="F18" s="117"/>
      <c r="G18" s="118"/>
    </row>
    <row r="19" spans="1:7" ht="19.5" customHeight="1" thickTop="1">
      <c r="A19" s="86">
        <v>17</v>
      </c>
      <c r="B19" s="87" t="e">
        <f>IF($A19="","",VLOOKUP($A19,'[1]学生名簿（初任科を除く）'!$B$6:$F$10,3,0))</f>
        <v>#N/A</v>
      </c>
      <c r="C19" s="88" t="str">
        <f t="shared" si="0"/>
        <v>消防士</v>
      </c>
      <c r="D19" s="87" t="e">
        <f>IF($A19="","",VLOOKUP($A19,'[1]学生名簿（初任科を除く）'!$B$6:$F$10,4,0))</f>
        <v>#N/A</v>
      </c>
      <c r="E19" s="87" t="e">
        <f>IF($A19="","",VLOOKUP($A19,'[1]学生名簿（初任科を除く）'!$B$6:$F$10,5,0))</f>
        <v>#N/A</v>
      </c>
      <c r="F19" s="115"/>
      <c r="G19" s="116"/>
    </row>
    <row r="20" spans="1:7" ht="19.5" customHeight="1">
      <c r="A20" s="45">
        <v>18</v>
      </c>
      <c r="B20" s="42" t="e">
        <f>IF($A20="","",VLOOKUP($A20,'[1]学生名簿（初任科を除く）'!$B$6:$F$10,3,0))</f>
        <v>#N/A</v>
      </c>
      <c r="C20" s="30" t="str">
        <f t="shared" si="0"/>
        <v>消防士</v>
      </c>
      <c r="D20" s="42" t="e">
        <f>IF($A20="","",VLOOKUP($A20,'[1]学生名簿（初任科を除く）'!$B$6:$F$10,4,0))</f>
        <v>#N/A</v>
      </c>
      <c r="E20" s="42" t="e">
        <f>IF($A20="","",VLOOKUP($A20,'[1]学生名簿（初任科を除く）'!$B$6:$F$10,5,0))</f>
        <v>#N/A</v>
      </c>
      <c r="F20" s="115"/>
      <c r="G20" s="116"/>
    </row>
    <row r="21" spans="1:7" ht="19.5" customHeight="1">
      <c r="A21" s="45">
        <v>19</v>
      </c>
      <c r="B21" s="42" t="e">
        <f>IF($A21="","",VLOOKUP($A21,'[1]学生名簿（初任科を除く）'!$B$6:$F$10,3,0))</f>
        <v>#N/A</v>
      </c>
      <c r="C21" s="30" t="str">
        <f t="shared" si="0"/>
        <v>消防士</v>
      </c>
      <c r="D21" s="42" t="e">
        <f>IF($A21="","",VLOOKUP($A21,'[1]学生名簿（初任科を除く）'!$B$6:$F$10,4,0))</f>
        <v>#N/A</v>
      </c>
      <c r="E21" s="42" t="e">
        <f>IF($A21="","",VLOOKUP($A21,'[1]学生名簿（初任科を除く）'!$B$6:$F$10,5,0))</f>
        <v>#N/A</v>
      </c>
      <c r="F21" s="115"/>
      <c r="G21" s="116"/>
    </row>
    <row r="22" spans="1:7" ht="19.5" customHeight="1">
      <c r="A22" s="45">
        <v>20</v>
      </c>
      <c r="B22" s="42" t="e">
        <f>IF($A22="","",VLOOKUP($A22,'[1]学生名簿（初任科を除く）'!$B$6:$F$10,3,0))</f>
        <v>#N/A</v>
      </c>
      <c r="C22" s="30" t="str">
        <f t="shared" si="0"/>
        <v>消防士</v>
      </c>
      <c r="D22" s="42" t="e">
        <f>IF($A22="","",VLOOKUP($A22,'[1]学生名簿（初任科を除く）'!$B$6:$F$10,4,0))</f>
        <v>#N/A</v>
      </c>
      <c r="E22" s="42" t="e">
        <f>IF($A22="","",VLOOKUP($A22,'[1]学生名簿（初任科を除く）'!$B$6:$F$10,5,0))</f>
        <v>#N/A</v>
      </c>
      <c r="F22" s="115"/>
      <c r="G22" s="116"/>
    </row>
    <row r="23" spans="1:7" ht="19.5" customHeight="1" thickBot="1">
      <c r="A23" s="89">
        <v>21</v>
      </c>
      <c r="B23" s="90" t="e">
        <f>IF($A23="","",VLOOKUP($A23,'[1]学生名簿（初任科を除く）'!$B$6:$F$10,3,0))</f>
        <v>#N/A</v>
      </c>
      <c r="C23" s="91" t="str">
        <f t="shared" si="0"/>
        <v>消防士</v>
      </c>
      <c r="D23" s="90" t="e">
        <f>IF($A23="","",VLOOKUP($A23,'[1]学生名簿（初任科を除く）'!$B$6:$F$10,4,0))</f>
        <v>#N/A</v>
      </c>
      <c r="E23" s="90" t="e">
        <f>IF($A23="","",VLOOKUP($A23,'[1]学生名簿（初任科を除く）'!$B$6:$F$10,5,0))</f>
        <v>#N/A</v>
      </c>
      <c r="F23" s="117"/>
      <c r="G23" s="118"/>
    </row>
    <row r="24" spans="1:7" ht="19.5" customHeight="1" thickTop="1">
      <c r="A24" s="86">
        <v>22</v>
      </c>
      <c r="B24" s="87" t="e">
        <f>IF($A24="","",VLOOKUP($A24,'[1]学生名簿（初任科を除く）'!$B$6:$F$10,3,0))</f>
        <v>#N/A</v>
      </c>
      <c r="C24" s="88" t="str">
        <f t="shared" si="0"/>
        <v>消防士</v>
      </c>
      <c r="D24" s="87" t="e">
        <f>IF($A24="","",VLOOKUP($A24,'[1]学生名簿（初任科を除く）'!$B$6:$F$10,4,0))</f>
        <v>#N/A</v>
      </c>
      <c r="E24" s="87" t="e">
        <f>IF($A24="","",VLOOKUP($A24,'[1]学生名簿（初任科を除く）'!$B$6:$F$10,5,0))</f>
        <v>#N/A</v>
      </c>
      <c r="F24" s="115"/>
      <c r="G24" s="116"/>
    </row>
    <row r="25" spans="1:7" ht="19.5" customHeight="1">
      <c r="A25" s="45">
        <v>23</v>
      </c>
      <c r="B25" s="42" t="e">
        <f>IF($A25="","",VLOOKUP($A25,'[1]学生名簿（初任科を除く）'!$B$6:$F$10,3,0))</f>
        <v>#N/A</v>
      </c>
      <c r="C25" s="30" t="str">
        <f t="shared" si="0"/>
        <v>消防士</v>
      </c>
      <c r="D25" s="112" t="e">
        <f>IF($A25="","",VLOOKUP($A25,'[1]学生名簿（初任科を除く）'!$B$6:$F$10,4,0))</f>
        <v>#N/A</v>
      </c>
      <c r="E25" s="42" t="e">
        <f>IF($A25="","",VLOOKUP($A25,'[1]学生名簿（初任科を除く）'!$B$6:$F$10,5,0))</f>
        <v>#N/A</v>
      </c>
      <c r="F25" s="115"/>
      <c r="G25" s="116"/>
    </row>
    <row r="26" spans="1:7" ht="19.5" customHeight="1">
      <c r="A26" s="45">
        <v>24</v>
      </c>
      <c r="B26" s="42" t="e">
        <f>IF($A26="","",VLOOKUP($A26,'[1]学生名簿（初任科を除く）'!$B$6:$F$10,3,0))</f>
        <v>#N/A</v>
      </c>
      <c r="C26" s="30" t="str">
        <f t="shared" si="0"/>
        <v>消防士</v>
      </c>
      <c r="D26" s="42" t="e">
        <f>IF($A26="","",VLOOKUP($A26,'[1]学生名簿（初任科を除く）'!$B$6:$F$10,4,0))</f>
        <v>#N/A</v>
      </c>
      <c r="E26" s="42" t="e">
        <f>IF($A26="","",VLOOKUP($A26,'[1]学生名簿（初任科を除く）'!$B$6:$F$10,5,0))</f>
        <v>#N/A</v>
      </c>
      <c r="F26" s="115"/>
      <c r="G26" s="116"/>
    </row>
    <row r="27" spans="1:7" ht="19.5" customHeight="1">
      <c r="A27" s="45">
        <v>25</v>
      </c>
      <c r="B27" s="42" t="e">
        <f>IF($A27="","",VLOOKUP($A27,'[1]学生名簿（初任科を除く）'!$B$6:$F$10,3,0))</f>
        <v>#N/A</v>
      </c>
      <c r="C27" s="30" t="str">
        <f t="shared" si="0"/>
        <v>消防士</v>
      </c>
      <c r="D27" s="42" t="e">
        <f>IF($A27="","",VLOOKUP($A27,'[1]学生名簿（初任科を除く）'!$B$6:$F$10,4,0))</f>
        <v>#N/A</v>
      </c>
      <c r="E27" s="42" t="e">
        <f>IF($A27="","",VLOOKUP($A27,'[1]学生名簿（初任科を除く）'!$B$6:$F$10,5,0))</f>
        <v>#N/A</v>
      </c>
      <c r="F27" s="115"/>
      <c r="G27" s="116"/>
    </row>
    <row r="28" spans="1:7" ht="19.5" customHeight="1" thickBot="1">
      <c r="A28" s="89">
        <v>26</v>
      </c>
      <c r="B28" s="90" t="e">
        <f>IF($A28="","",VLOOKUP($A28,'[1]学生名簿（初任科を除く）'!$B$6:$F$10,3,0))</f>
        <v>#N/A</v>
      </c>
      <c r="C28" s="91" t="str">
        <f t="shared" si="0"/>
        <v>消防士</v>
      </c>
      <c r="D28" s="90" t="e">
        <f>IF($A28="","",VLOOKUP($A28,'[1]学生名簿（初任科を除く）'!$B$6:$F$10,4,0))</f>
        <v>#N/A</v>
      </c>
      <c r="E28" s="90" t="e">
        <f>IF($A28="","",VLOOKUP($A28,'[1]学生名簿（初任科を除く）'!$B$6:$F$10,5,0))</f>
        <v>#N/A</v>
      </c>
      <c r="F28" s="120"/>
      <c r="G28" s="118"/>
    </row>
    <row r="29" spans="1:7" ht="19.5" customHeight="1" thickTop="1">
      <c r="A29" s="86">
        <v>27</v>
      </c>
      <c r="B29" s="87" t="e">
        <f>IF($A29="","",VLOOKUP($A29,'[1]学生名簿（初任科を除く）'!$B$6:$F$10,3,0))</f>
        <v>#N/A</v>
      </c>
      <c r="C29" s="88" t="str">
        <f t="shared" si="0"/>
        <v>消防士</v>
      </c>
      <c r="D29" s="87" t="e">
        <f>IF($A29="","",VLOOKUP($A29,'[1]学生名簿（初任科を除く）'!$B$6:$F$10,4,0))</f>
        <v>#N/A</v>
      </c>
      <c r="E29" s="87" t="e">
        <f>IF($A29="","",VLOOKUP($A29,'[1]学生名簿（初任科を除く）'!$B$6:$F$10,5,0))</f>
        <v>#N/A</v>
      </c>
      <c r="F29" s="115"/>
      <c r="G29" s="116"/>
    </row>
    <row r="30" spans="1:7" ht="19.5" customHeight="1">
      <c r="A30" s="45">
        <v>28</v>
      </c>
      <c r="B30" s="42" t="e">
        <f>IF($A30="","",VLOOKUP($A30,'[1]学生名簿（初任科を除く）'!$B$6:$F$10,3,0))</f>
        <v>#N/A</v>
      </c>
      <c r="C30" s="30" t="str">
        <f t="shared" si="0"/>
        <v>消防士</v>
      </c>
      <c r="D30" s="42" t="e">
        <f>IF($A30="","",VLOOKUP($A30,'[1]学生名簿（初任科を除く）'!$B$6:$F$10,4,0))</f>
        <v>#N/A</v>
      </c>
      <c r="E30" s="42" t="e">
        <f>IF($A30="","",VLOOKUP($A30,'[1]学生名簿（初任科を除く）'!$B$6:$F$10,5,0))</f>
        <v>#N/A</v>
      </c>
      <c r="F30" s="115"/>
      <c r="G30" s="116"/>
    </row>
    <row r="31" spans="1:7" ht="19.5" customHeight="1">
      <c r="A31" s="45">
        <v>29</v>
      </c>
      <c r="B31" s="42" t="e">
        <f>IF($A31="","",VLOOKUP($A31,'[1]学生名簿（初任科を除く）'!$B$6:$F$10,3,0))</f>
        <v>#N/A</v>
      </c>
      <c r="C31" s="30" t="str">
        <f t="shared" si="0"/>
        <v>消防士</v>
      </c>
      <c r="D31" s="42" t="e">
        <f>IF($A31="","",VLOOKUP($A31,'[1]学生名簿（初任科を除く）'!$B$6:$F$10,4,0))</f>
        <v>#N/A</v>
      </c>
      <c r="E31" s="42" t="e">
        <f>IF($A31="","",VLOOKUP($A31,'[1]学生名簿（初任科を除く）'!$B$6:$F$10,5,0))</f>
        <v>#N/A</v>
      </c>
      <c r="F31" s="115"/>
      <c r="G31" s="116"/>
    </row>
    <row r="32" spans="1:7" ht="19.5" customHeight="1">
      <c r="A32" s="45">
        <v>30</v>
      </c>
      <c r="B32" s="42" t="e">
        <f>IF($A32="","",VLOOKUP($A32,'[1]学生名簿（初任科を除く）'!$B$6:$F$10,3,0))</f>
        <v>#N/A</v>
      </c>
      <c r="C32" s="30" t="str">
        <f t="shared" si="0"/>
        <v>消防士</v>
      </c>
      <c r="D32" s="42" t="e">
        <f>IF($A32="","",VLOOKUP($A32,'[1]学生名簿（初任科を除く）'!$B$6:$F$10,4,0))</f>
        <v>#N/A</v>
      </c>
      <c r="E32" s="42" t="e">
        <f>IF($A32="","",VLOOKUP($A32,'[1]学生名簿（初任科を除く）'!$B$6:$F$10,5,0))</f>
        <v>#N/A</v>
      </c>
      <c r="F32" s="115"/>
      <c r="G32" s="116"/>
    </row>
    <row r="33" spans="1:7" ht="19.5" customHeight="1">
      <c r="A33" s="45">
        <v>31</v>
      </c>
      <c r="B33" s="42" t="e">
        <f>IF($A33="","",VLOOKUP($A33,'[1]学生名簿（初任科を除く）'!$B$6:$F$10,3,0))</f>
        <v>#N/A</v>
      </c>
      <c r="C33" s="30" t="str">
        <f t="shared" si="0"/>
        <v>消防士</v>
      </c>
      <c r="D33" s="42" t="e">
        <f>IF($A33="","",VLOOKUP($A33,'[1]学生名簿（初任科を除く）'!$B$6:$F$10,4,0))</f>
        <v>#N/A</v>
      </c>
      <c r="E33" s="42" t="e">
        <f>IF($A33="","",VLOOKUP($A33,'[1]学生名簿（初任科を除く）'!$B$6:$F$10,5,0))</f>
        <v>#N/A</v>
      </c>
      <c r="F33" s="115"/>
      <c r="G33" s="116"/>
    </row>
    <row r="34" spans="1:7" ht="19.5" customHeight="1" thickBot="1">
      <c r="A34" s="89">
        <v>32</v>
      </c>
      <c r="B34" s="90" t="e">
        <f>IF($A34="","",VLOOKUP($A34,'[1]学生名簿（初任科を除く）'!$B$6:$F$10,3,0))</f>
        <v>#N/A</v>
      </c>
      <c r="C34" s="91" t="str">
        <f t="shared" si="0"/>
        <v>消防士</v>
      </c>
      <c r="D34" s="90" t="e">
        <f>IF($A34="","",VLOOKUP($A34,'[1]学生名簿（初任科を除く）'!$B$6:$F$10,4,0))</f>
        <v>#N/A</v>
      </c>
      <c r="E34" s="90" t="e">
        <f>IF($A34="","",VLOOKUP($A34,'[1]学生名簿（初任科を除く）'!$B$6:$F$10,5,0))</f>
        <v>#N/A</v>
      </c>
      <c r="F34" s="117"/>
      <c r="G34" s="118"/>
    </row>
    <row r="35" spans="1:7" ht="19.5" customHeight="1" thickTop="1">
      <c r="A35" s="86">
        <v>33</v>
      </c>
      <c r="B35" s="87" t="e">
        <f>IF($A35="","",VLOOKUP($A35,'[1]学生名簿（初任科を除く）'!$B$6:$F$10,3,0))</f>
        <v>#N/A</v>
      </c>
      <c r="C35" s="88" t="str">
        <f t="shared" si="0"/>
        <v>消防士</v>
      </c>
      <c r="D35" s="87" t="e">
        <f>IF($A35="","",VLOOKUP($A35,'[1]学生名簿（初任科を除く）'!$B$6:$F$10,4,0))</f>
        <v>#N/A</v>
      </c>
      <c r="E35" s="87" t="e">
        <f>IF($A35="","",VLOOKUP($A35,'[1]学生名簿（初任科を除く）'!$B$6:$F$10,5,0))</f>
        <v>#N/A</v>
      </c>
      <c r="F35" s="115"/>
      <c r="G35" s="116"/>
    </row>
    <row r="36" spans="1:7" ht="19.5" customHeight="1">
      <c r="A36" s="45">
        <v>34</v>
      </c>
      <c r="B36" s="42" t="e">
        <f>IF($A36="","",VLOOKUP($A36,'[1]学生名簿（初任科を除く）'!$B$6:$F$10,3,0))</f>
        <v>#N/A</v>
      </c>
      <c r="C36" s="30" t="str">
        <f t="shared" si="0"/>
        <v>消防士</v>
      </c>
      <c r="D36" s="42" t="e">
        <f>IF($A36="","",VLOOKUP($A36,'[1]学生名簿（初任科を除く）'!$B$6:$F$10,4,0))</f>
        <v>#N/A</v>
      </c>
      <c r="E36" s="42" t="e">
        <f>IF($A36="","",VLOOKUP($A36,'[1]学生名簿（初任科を除く）'!$B$6:$F$10,5,0))</f>
        <v>#N/A</v>
      </c>
      <c r="F36" s="115"/>
      <c r="G36" s="116"/>
    </row>
    <row r="37" spans="1:7" ht="19.5" customHeight="1">
      <c r="A37" s="45">
        <v>35</v>
      </c>
      <c r="B37" s="42" t="e">
        <f>IF($A37="","",VLOOKUP($A37,'[1]学生名簿（初任科を除く）'!$B$6:$F$10,3,0))</f>
        <v>#N/A</v>
      </c>
      <c r="C37" s="30" t="str">
        <f t="shared" si="0"/>
        <v>消防士</v>
      </c>
      <c r="D37" s="42" t="e">
        <f>IF($A37="","",VLOOKUP($A37,'[1]学生名簿（初任科を除く）'!$B$6:$F$10,4,0))</f>
        <v>#N/A</v>
      </c>
      <c r="E37" s="42" t="e">
        <f>IF($A37="","",VLOOKUP($A37,'[1]学生名簿（初任科を除く）'!$B$6:$F$10,5,0))</f>
        <v>#N/A</v>
      </c>
      <c r="F37" s="115"/>
      <c r="G37" s="116"/>
    </row>
    <row r="38" spans="1:7" ht="19.5" customHeight="1">
      <c r="A38" s="45">
        <v>36</v>
      </c>
      <c r="B38" s="42" t="e">
        <f>IF($A38="","",VLOOKUP($A38,'[1]学生名簿（初任科を除く）'!$B$6:$F$10,3,0))</f>
        <v>#N/A</v>
      </c>
      <c r="C38" s="30" t="str">
        <f t="shared" si="0"/>
        <v>消防士</v>
      </c>
      <c r="D38" s="42" t="e">
        <f>IF($A38="","",VLOOKUP($A38,'[1]学生名簿（初任科を除く）'!$B$6:$F$10,4,0))</f>
        <v>#N/A</v>
      </c>
      <c r="E38" s="42" t="e">
        <f>IF($A38="","",VLOOKUP($A38,'[1]学生名簿（初任科を除く）'!$B$6:$F$10,5,0))</f>
        <v>#N/A</v>
      </c>
      <c r="F38" s="115"/>
      <c r="G38" s="116"/>
    </row>
    <row r="39" spans="1:7" ht="19.5" customHeight="1" thickBot="1">
      <c r="A39" s="89">
        <v>37</v>
      </c>
      <c r="B39" s="90" t="e">
        <f>IF($A39="","",VLOOKUP($A39,'[1]学生名簿（初任科を除く）'!$B$6:$F$10,3,0))</f>
        <v>#N/A</v>
      </c>
      <c r="C39" s="91" t="str">
        <f t="shared" si="0"/>
        <v>消防士</v>
      </c>
      <c r="D39" s="90" t="e">
        <f>IF($A39="","",VLOOKUP($A39,'[1]学生名簿（初任科を除く）'!$B$6:$F$10,4,0))</f>
        <v>#N/A</v>
      </c>
      <c r="E39" s="90" t="e">
        <f>IF($A39="","",VLOOKUP($A39,'[1]学生名簿（初任科を除く）'!$B$6:$F$10,5,0))</f>
        <v>#N/A</v>
      </c>
      <c r="F39" s="117"/>
      <c r="G39" s="118"/>
    </row>
    <row r="40" spans="1:7" ht="19.5" customHeight="1" thickTop="1">
      <c r="A40" s="86">
        <v>38</v>
      </c>
      <c r="B40" s="87" t="e">
        <f>IF($A40="","",VLOOKUP($A40,'[1]学生名簿（初任科を除く）'!$B$6:$F$10,3,0))</f>
        <v>#N/A</v>
      </c>
      <c r="C40" s="88" t="str">
        <f t="shared" si="0"/>
        <v>消防士</v>
      </c>
      <c r="D40" s="87" t="e">
        <f>IF($A40="","",VLOOKUP($A40,'[1]学生名簿（初任科を除く）'!$B$6:$F$10,4,0))</f>
        <v>#N/A</v>
      </c>
      <c r="E40" s="87" t="e">
        <f>IF($A40="","",VLOOKUP($A40,'[1]学生名簿（初任科を除く）'!$B$6:$F$10,5,0))</f>
        <v>#N/A</v>
      </c>
      <c r="F40" s="115"/>
      <c r="G40" s="116"/>
    </row>
    <row r="41" spans="1:7" ht="19.5" customHeight="1">
      <c r="A41" s="45">
        <v>39</v>
      </c>
      <c r="B41" s="42" t="e">
        <f>IF($A41="","",VLOOKUP($A41,'[1]学生名簿（初任科を除く）'!$B$6:$F$10,3,0))</f>
        <v>#N/A</v>
      </c>
      <c r="C41" s="30" t="str">
        <f t="shared" si="0"/>
        <v>消防士</v>
      </c>
      <c r="D41" s="42" t="e">
        <f>IF($A41="","",VLOOKUP($A41,'[1]学生名簿（初任科を除く）'!$B$6:$F$10,4,0))</f>
        <v>#N/A</v>
      </c>
      <c r="E41" s="42" t="e">
        <f>IF($A41="","",VLOOKUP($A41,'[1]学生名簿（初任科を除く）'!$B$6:$F$10,5,0))</f>
        <v>#N/A</v>
      </c>
      <c r="F41" s="119"/>
      <c r="G41" s="116"/>
    </row>
    <row r="42" spans="1:7" ht="19.5" customHeight="1">
      <c r="A42" s="86">
        <v>40</v>
      </c>
      <c r="B42" s="87" t="e">
        <f>IF($A42="","",VLOOKUP($A42,'[1]学生名簿（初任科を除く）'!$B$6:$F$10,3,0))</f>
        <v>#N/A</v>
      </c>
      <c r="C42" s="88" t="str">
        <f t="shared" si="0"/>
        <v>消防士</v>
      </c>
      <c r="D42" s="87" t="e">
        <f>IF($A42="","",VLOOKUP($A42,'[1]学生名簿（初任科を除く）'!$B$6:$F$10,4,0))</f>
        <v>#N/A</v>
      </c>
      <c r="E42" s="87" t="e">
        <f>IF($A42="","",VLOOKUP($A42,'[1]学生名簿（初任科を除く）'!$B$6:$F$10,5,0))</f>
        <v>#N/A</v>
      </c>
      <c r="F42" s="115"/>
      <c r="G42" s="116"/>
    </row>
    <row r="43" spans="1:7" ht="19.5" customHeight="1">
      <c r="A43" s="45">
        <v>41</v>
      </c>
      <c r="B43" s="42" t="e">
        <f>IF($A43="","",VLOOKUP($A43,'[1]学生名簿（初任科を除く）'!$B$6:$F$10,3,0))</f>
        <v>#N/A</v>
      </c>
      <c r="C43" s="30" t="str">
        <f t="shared" si="0"/>
        <v>消防士</v>
      </c>
      <c r="D43" s="42" t="e">
        <f>IF($A43="","",VLOOKUP($A43,'[1]学生名簿（初任科を除く）'!$B$6:$F$10,4,0))</f>
        <v>#N/A</v>
      </c>
      <c r="E43" s="42" t="e">
        <f>IF($A43="","",VLOOKUP($A43,'[1]学生名簿（初任科を除く）'!$B$6:$F$10,5,0))</f>
        <v>#N/A</v>
      </c>
      <c r="F43" s="115"/>
      <c r="G43" s="116"/>
    </row>
    <row r="44" spans="1:7" ht="19.5" customHeight="1" thickBot="1">
      <c r="A44" s="89">
        <v>42</v>
      </c>
      <c r="B44" s="90" t="e">
        <f>IF($A44="","",VLOOKUP($A44,'[1]学生名簿（初任科を除く）'!$B$6:$F$10,3,0))</f>
        <v>#N/A</v>
      </c>
      <c r="C44" s="91" t="str">
        <f t="shared" si="0"/>
        <v>消防士</v>
      </c>
      <c r="D44" s="90" t="e">
        <f>IF($A44="","",VLOOKUP($A44,'[1]学生名簿（初任科を除く）'!$B$6:$F$10,4,0))</f>
        <v>#N/A</v>
      </c>
      <c r="E44" s="90" t="e">
        <f>IF($A44="","",VLOOKUP($A44,'[1]学生名簿（初任科を除く）'!$B$6:$F$10,5,0))</f>
        <v>#N/A</v>
      </c>
      <c r="F44" s="117"/>
      <c r="G44" s="118"/>
    </row>
    <row r="45" spans="1:7" ht="19.5" customHeight="1" thickTop="1">
      <c r="A45" s="86">
        <v>43</v>
      </c>
      <c r="B45" s="87" t="e">
        <f>IF($A45="","",VLOOKUP($A45,'[1]学生名簿（初任科を除く）'!$B$6:$F$10,3,0))</f>
        <v>#N/A</v>
      </c>
      <c r="C45" s="88" t="str">
        <f t="shared" si="0"/>
        <v>消防士</v>
      </c>
      <c r="D45" s="87" t="e">
        <f>IF($A45="","",VLOOKUP($A45,'[1]学生名簿（初任科を除く）'!$B$6:$F$10,4,0))</f>
        <v>#N/A</v>
      </c>
      <c r="E45" s="87" t="e">
        <f>IF($A45="","",VLOOKUP($A45,'[1]学生名簿（初任科を除く）'!$B$6:$F$10,5,0))</f>
        <v>#N/A</v>
      </c>
      <c r="F45" s="115"/>
      <c r="G45" s="116"/>
    </row>
    <row r="46" spans="1:7" ht="19.5" customHeight="1">
      <c r="A46" s="45">
        <v>44</v>
      </c>
      <c r="B46" s="42" t="e">
        <f>IF($A46="","",VLOOKUP($A46,'[1]学生名簿（初任科を除く）'!$B$6:$F$10,3,0))</f>
        <v>#N/A</v>
      </c>
      <c r="C46" s="30" t="str">
        <f t="shared" si="0"/>
        <v>消防士</v>
      </c>
      <c r="D46" s="42" t="e">
        <f>IF($A46="","",VLOOKUP($A46,'[1]学生名簿（初任科を除く）'!$B$6:$F$10,4,0))</f>
        <v>#N/A</v>
      </c>
      <c r="E46" s="42" t="e">
        <f>IF($A46="","",VLOOKUP($A46,'[1]学生名簿（初任科を除く）'!$B$6:$F$10,5,0))</f>
        <v>#N/A</v>
      </c>
      <c r="F46" s="115"/>
      <c r="G46" s="116"/>
    </row>
    <row r="47" spans="1:7" ht="19.5" customHeight="1">
      <c r="A47" s="45">
        <v>45</v>
      </c>
      <c r="B47" s="42" t="e">
        <f>IF($A47="","",VLOOKUP($A47,'[1]学生名簿（初任科を除く）'!$B$6:$F$10,3,0))</f>
        <v>#N/A</v>
      </c>
      <c r="C47" s="30" t="str">
        <f t="shared" si="0"/>
        <v>消防士</v>
      </c>
      <c r="D47" s="42" t="e">
        <f>IF($A47="","",VLOOKUP($A47,'[1]学生名簿（初任科を除く）'!$B$6:$F$10,4,0))</f>
        <v>#N/A</v>
      </c>
      <c r="E47" s="42" t="e">
        <f>IF($A47="","",VLOOKUP($A47,'[1]学生名簿（初任科を除く）'!$B$6:$F$10,5,0))</f>
        <v>#N/A</v>
      </c>
      <c r="F47" s="115"/>
      <c r="G47" s="116"/>
    </row>
    <row r="48" spans="1:7" ht="19.5" customHeight="1">
      <c r="A48" s="45">
        <v>46</v>
      </c>
      <c r="B48" s="42" t="e">
        <f>IF($A48="","",VLOOKUP($A48,'[1]学生名簿（初任科を除く）'!$B$6:$F$10,3,0))</f>
        <v>#N/A</v>
      </c>
      <c r="C48" s="30" t="str">
        <f t="shared" si="0"/>
        <v>消防士</v>
      </c>
      <c r="D48" s="42" t="e">
        <f>IF($A48="","",VLOOKUP($A48,'[1]学生名簿（初任科を除く）'!$B$6:$F$10,4,0))</f>
        <v>#N/A</v>
      </c>
      <c r="E48" s="42" t="e">
        <f>IF($A48="","",VLOOKUP($A48,'[1]学生名簿（初任科を除く）'!$B$6:$F$10,5,0))</f>
        <v>#N/A</v>
      </c>
      <c r="F48" s="115"/>
      <c r="G48" s="116"/>
    </row>
    <row r="49" spans="1:7" ht="19.5" customHeight="1" thickBot="1">
      <c r="A49" s="89">
        <v>47</v>
      </c>
      <c r="B49" s="90" t="e">
        <f>IF($A49="","",VLOOKUP($A49,'[1]学生名簿（初任科を除く）'!$B$6:$F$10,3,0))</f>
        <v>#N/A</v>
      </c>
      <c r="C49" s="91" t="str">
        <f t="shared" si="0"/>
        <v>消防士</v>
      </c>
      <c r="D49" s="90" t="e">
        <f>IF($A49="","",VLOOKUP($A49,'[1]学生名簿（初任科を除く）'!$B$6:$F$10,4,0))</f>
        <v>#N/A</v>
      </c>
      <c r="E49" s="90" t="e">
        <f>IF($A49="","",VLOOKUP($A49,'[1]学生名簿（初任科を除く）'!$B$6:$F$10,5,0))</f>
        <v>#N/A</v>
      </c>
      <c r="F49" s="117"/>
      <c r="G49" s="118"/>
    </row>
    <row r="50" spans="1:7" ht="19.5" customHeight="1" thickTop="1">
      <c r="A50" s="86">
        <v>48</v>
      </c>
      <c r="B50" s="87" t="e">
        <f>IF($A50="","",VLOOKUP($A50,'[1]学生名簿（初任科を除く）'!$B$6:$F$10,3,0))</f>
        <v>#N/A</v>
      </c>
      <c r="C50" s="88" t="str">
        <f t="shared" si="0"/>
        <v>消防士</v>
      </c>
      <c r="D50" s="87" t="e">
        <f>IF($A50="","",VLOOKUP($A50,'[1]学生名簿（初任科を除く）'!$B$6:$F$10,4,0))</f>
        <v>#N/A</v>
      </c>
      <c r="E50" s="87" t="e">
        <f>IF($A50="","",VLOOKUP($A50,'[1]学生名簿（初任科を除く）'!$B$6:$F$10,5,0))</f>
        <v>#N/A</v>
      </c>
      <c r="F50" s="115"/>
      <c r="G50" s="116"/>
    </row>
    <row r="51" spans="1:7" ht="19.5" customHeight="1">
      <c r="A51" s="45">
        <v>49</v>
      </c>
      <c r="B51" s="42" t="e">
        <f>IF($A51="","",VLOOKUP($A51,'[1]学生名簿（初任科を除く）'!$B$6:$F$10,3,0))</f>
        <v>#N/A</v>
      </c>
      <c r="C51" s="30" t="str">
        <f t="shared" si="0"/>
        <v>消防士</v>
      </c>
      <c r="D51" s="42" t="e">
        <f>IF($A51="","",VLOOKUP($A51,'[1]学生名簿（初任科を除く）'!$B$6:$F$10,4,0))</f>
        <v>#N/A</v>
      </c>
      <c r="E51" s="42" t="e">
        <f>IF($A51="","",VLOOKUP($A51,'[1]学生名簿（初任科を除く）'!$B$6:$F$10,5,0))</f>
        <v>#N/A</v>
      </c>
      <c r="F51" s="115"/>
      <c r="G51" s="116"/>
    </row>
    <row r="52" spans="1:7" ht="19.5" customHeight="1">
      <c r="A52" s="45">
        <v>50</v>
      </c>
      <c r="B52" s="42" t="e">
        <f>IF($A52="","",VLOOKUP($A52,'[1]学生名簿（初任科を除く）'!$B$6:$F$10,3,0))</f>
        <v>#N/A</v>
      </c>
      <c r="C52" s="30" t="str">
        <f t="shared" si="0"/>
        <v>消防士</v>
      </c>
      <c r="D52" s="42" t="e">
        <f>IF($A52="","",VLOOKUP($A52,'[1]学生名簿（初任科を除く）'!$B$6:$F$10,4,0))</f>
        <v>#N/A</v>
      </c>
      <c r="E52" s="42" t="e">
        <f>IF($A52="","",VLOOKUP($A52,'[1]学生名簿（初任科を除く）'!$B$6:$F$10,5,0))</f>
        <v>#N/A</v>
      </c>
      <c r="F52" s="115"/>
      <c r="G52" s="116"/>
    </row>
    <row r="53" spans="1:7" ht="19.5" customHeight="1">
      <c r="A53" s="45">
        <v>51</v>
      </c>
      <c r="B53" s="42" t="e">
        <f>IF($A53="","",VLOOKUP($A53,'[1]学生名簿（初任科を除く）'!$B$6:$F$10,3,0))</f>
        <v>#N/A</v>
      </c>
      <c r="C53" s="30" t="str">
        <f t="shared" si="0"/>
        <v>消防士</v>
      </c>
      <c r="D53" s="42" t="e">
        <f>IF($A53="","",VLOOKUP($A53,'[1]学生名簿（初任科を除く）'!$B$6:$F$10,4,0))</f>
        <v>#N/A</v>
      </c>
      <c r="E53" s="42" t="e">
        <f>IF($A53="","",VLOOKUP($A53,'[1]学生名簿（初任科を除く）'!$B$6:$F$10,5,0))</f>
        <v>#N/A</v>
      </c>
      <c r="F53" s="115"/>
      <c r="G53" s="116"/>
    </row>
    <row r="54" spans="1:7" ht="19.5" customHeight="1" thickBot="1">
      <c r="A54" s="89">
        <v>52</v>
      </c>
      <c r="B54" s="90" t="e">
        <f>IF($A54="","",VLOOKUP($A54,'[1]学生名簿（初任科を除く）'!$B$6:$F$10,3,0))</f>
        <v>#N/A</v>
      </c>
      <c r="C54" s="91" t="str">
        <f t="shared" si="0"/>
        <v>消防士</v>
      </c>
      <c r="D54" s="90" t="e">
        <f>IF($A54="","",VLOOKUP($A54,'[1]学生名簿（初任科を除く）'!$B$6:$F$10,4,0))</f>
        <v>#N/A</v>
      </c>
      <c r="E54" s="90" t="e">
        <f>IF($A54="","",VLOOKUP($A54,'[1]学生名簿（初任科を除く）'!$B$6:$F$10,5,0))</f>
        <v>#N/A</v>
      </c>
      <c r="F54" s="117"/>
      <c r="G54" s="118"/>
    </row>
    <row r="55" spans="1:7" ht="24" hidden="1" customHeight="1">
      <c r="A55" s="86"/>
      <c r="B55" s="87" t="str">
        <f>IF($A55="","",VLOOKUP($A55,'[1]学生名簿（初任科を除く）'!$B$6:$F$10,3,0))</f>
        <v/>
      </c>
      <c r="C55" s="88" t="str">
        <f t="shared" si="0"/>
        <v/>
      </c>
      <c r="D55" s="87" t="str">
        <f>IF($A55="","",VLOOKUP($A55,'[1]学生名簿（初任科を除く）'!$B$6:$F$10,4,0))</f>
        <v/>
      </c>
      <c r="E55" s="87" t="str">
        <f>IF($A55="","",VLOOKUP($A55,'[1]学生名簿（初任科を除く）'!$B$6:$F$10,5,0))</f>
        <v/>
      </c>
      <c r="F55" s="87" t="str">
        <f>IF($A55="","",VLOOKUP($A55,'[1]学生名簿（初任科を除く）'!$B$6:$H$10,6,0))</f>
        <v/>
      </c>
      <c r="G55" s="96" t="str">
        <f>IF($A55="","",VLOOKUP($A55,'[1]学生名簿（初任科を除く）'!$B$6:$I$10,8,0))</f>
        <v/>
      </c>
    </row>
    <row r="56" spans="1:7" ht="24" hidden="1" customHeight="1">
      <c r="A56" s="45"/>
      <c r="B56" s="42" t="str">
        <f>IF($A56="","",VLOOKUP($A56,'[1]学生名簿（初任科を除く）'!$B$6:$F$10,3,0))</f>
        <v/>
      </c>
      <c r="C56" s="30" t="str">
        <f t="shared" si="0"/>
        <v/>
      </c>
      <c r="D56" s="42" t="str">
        <f>IF($A56="","",VLOOKUP($A56,'[1]学生名簿（初任科を除く）'!$B$6:$F$10,4,0))</f>
        <v/>
      </c>
      <c r="E56" s="42" t="str">
        <f>IF($A56="","",VLOOKUP($A56,'[1]学生名簿（初任科を除く）'!$B$6:$F$10,5,0))</f>
        <v/>
      </c>
      <c r="F56" s="42" t="str">
        <f>IF($A56="","",VLOOKUP($A56,'[1]学生名簿（初任科を除く）'!$B$6:$H$10,6,0))</f>
        <v/>
      </c>
      <c r="G56" s="44" t="str">
        <f>IF($A56="","",VLOOKUP($A56,'[1]学生名簿（初任科を除く）'!$B$6:$I$10,8,0))</f>
        <v/>
      </c>
    </row>
    <row r="57" spans="1:7" ht="24" hidden="1" customHeight="1">
      <c r="A57" s="45"/>
      <c r="B57" s="42" t="str">
        <f>IF($A57="","",VLOOKUP($A57,'[1]学生名簿（初任科を除く）'!$B$6:$F$10,3,0))</f>
        <v/>
      </c>
      <c r="C57" s="30" t="str">
        <f t="shared" si="0"/>
        <v/>
      </c>
      <c r="D57" s="42" t="str">
        <f>IF($A57="","",VLOOKUP($A57,'[1]学生名簿（初任科を除く）'!$B$6:$F$10,4,0))</f>
        <v/>
      </c>
      <c r="E57" s="42" t="str">
        <f>IF($A57="","",VLOOKUP($A57,'[1]学生名簿（初任科を除く）'!$B$6:$F$10,5,0))</f>
        <v/>
      </c>
      <c r="F57" s="42" t="str">
        <f>IF($A57="","",VLOOKUP($A57,'[1]学生名簿（初任科を除く）'!$B$6:$H$10,6,0))</f>
        <v/>
      </c>
      <c r="G57" s="44" t="str">
        <f>IF($A57="","",VLOOKUP($A57,'[1]学生名簿（初任科を除く）'!$B$6:$I$10,8,0))</f>
        <v/>
      </c>
    </row>
    <row r="58" spans="1:7" ht="24" hidden="1" customHeight="1">
      <c r="A58" s="45"/>
      <c r="B58" s="42" t="str">
        <f>IF($A58="","",VLOOKUP($A58,'[1]学生名簿（初任科を除く）'!$B$6:$F$10,3,0))</f>
        <v/>
      </c>
      <c r="C58" s="30" t="str">
        <f t="shared" si="0"/>
        <v/>
      </c>
      <c r="D58" s="42" t="str">
        <f>IF($A58="","",VLOOKUP($A58,'[1]学生名簿（初任科を除く）'!$B$6:$F$10,4,0))</f>
        <v/>
      </c>
      <c r="E58" s="42" t="str">
        <f>IF($A58="","",VLOOKUP($A58,'[1]学生名簿（初任科を除く）'!$B$6:$F$10,5,0))</f>
        <v/>
      </c>
      <c r="F58" s="42" t="str">
        <f>IF($A58="","",VLOOKUP($A58,'[1]学生名簿（初任科を除く）'!$B$6:$H$10,6,0))</f>
        <v/>
      </c>
      <c r="G58" s="44" t="str">
        <f>IF($A58="","",VLOOKUP($A58,'[1]学生名簿（初任科を除く）'!$B$6:$I$10,8,0))</f>
        <v/>
      </c>
    </row>
    <row r="59" spans="1:7" ht="24" hidden="1" customHeight="1">
      <c r="A59" s="45"/>
      <c r="B59" s="42" t="str">
        <f>IF($A59="","",VLOOKUP($A59,'[1]学生名簿（初任科を除く）'!$B$6:$F$10,3,0))</f>
        <v/>
      </c>
      <c r="C59" s="30" t="str">
        <f t="shared" si="0"/>
        <v/>
      </c>
      <c r="D59" s="42" t="str">
        <f>IF($A59="","",VLOOKUP($A59,'[1]学生名簿（初任科を除く）'!$B$6:$F$10,4,0))</f>
        <v/>
      </c>
      <c r="E59" s="42" t="str">
        <f>IF($A59="","",VLOOKUP($A59,'[1]学生名簿（初任科を除く）'!$B$6:$F$10,5,0))</f>
        <v/>
      </c>
      <c r="F59" s="42" t="str">
        <f>IF($A59="","",VLOOKUP($A59,'[1]学生名簿（初任科を除く）'!$B$6:$H$10,6,0))</f>
        <v/>
      </c>
      <c r="G59" s="44" t="str">
        <f>IF($A59="","",VLOOKUP($A59,'[1]学生名簿（初任科を除く）'!$B$6:$I$10,8,0))</f>
        <v/>
      </c>
    </row>
    <row r="60" spans="1:7" ht="24" hidden="1" customHeight="1">
      <c r="A60" s="45"/>
      <c r="B60" s="42" t="str">
        <f>IF($A60="","",VLOOKUP($A60,'[1]学生名簿（初任科を除く）'!$B$6:$F$10,3,0))</f>
        <v/>
      </c>
      <c r="C60" s="30" t="str">
        <f t="shared" si="0"/>
        <v/>
      </c>
      <c r="D60" s="42" t="str">
        <f>IF($A60="","",VLOOKUP($A60,'[1]学生名簿（初任科を除く）'!$B$6:$F$10,4,0))</f>
        <v/>
      </c>
      <c r="E60" s="42" t="str">
        <f>IF($A60="","",VLOOKUP($A60,'[1]学生名簿（初任科を除く）'!$B$6:$F$10,5,0))</f>
        <v/>
      </c>
      <c r="F60" s="42" t="str">
        <f>IF($A60="","",VLOOKUP($A60,'[1]学生名簿（初任科を除く）'!$B$6:$H$10,6,0))</f>
        <v/>
      </c>
      <c r="G60" s="44" t="str">
        <f>IF($A60="","",VLOOKUP($A60,'[1]学生名簿（初任科を除く）'!$B$6:$I$10,8,0))</f>
        <v/>
      </c>
    </row>
    <row r="61" spans="1:7" ht="24" hidden="1" customHeight="1">
      <c r="A61" s="45"/>
      <c r="B61" s="42" t="str">
        <f>IF($A61="","",VLOOKUP($A61,'[1]学生名簿（初任科を除く）'!$B$6:$F$10,3,0))</f>
        <v/>
      </c>
      <c r="C61" s="30" t="str">
        <f t="shared" si="0"/>
        <v/>
      </c>
      <c r="D61" s="42" t="str">
        <f>IF($A61="","",VLOOKUP($A61,'[1]学生名簿（初任科を除く）'!$B$6:$F$10,4,0))</f>
        <v/>
      </c>
      <c r="E61" s="42" t="str">
        <f>IF($A61="","",VLOOKUP($A61,'[1]学生名簿（初任科を除く）'!$B$6:$F$10,5,0))</f>
        <v/>
      </c>
      <c r="F61" s="42" t="str">
        <f>IF($A61="","",VLOOKUP($A61,'[1]学生名簿（初任科を除く）'!$B$6:$H$10,6,0))</f>
        <v/>
      </c>
      <c r="G61" s="44" t="str">
        <f>IF($A61="","",VLOOKUP($A61,'[1]学生名簿（初任科を除く）'!$B$6:$I$10,8,0))</f>
        <v/>
      </c>
    </row>
    <row r="62" spans="1:7" ht="24" hidden="1" customHeight="1">
      <c r="A62" s="45"/>
      <c r="B62" s="42" t="str">
        <f>IF($A62="","",VLOOKUP($A62,'[1]学生名簿（初任科を除く）'!$B$6:$F$10,3,0))</f>
        <v/>
      </c>
      <c r="C62" s="30" t="str">
        <f t="shared" si="0"/>
        <v/>
      </c>
      <c r="D62" s="42" t="str">
        <f>IF($A62="","",VLOOKUP($A62,'[1]学生名簿（初任科を除く）'!$B$6:$F$10,4,0))</f>
        <v/>
      </c>
      <c r="E62" s="42" t="str">
        <f>IF($A62="","",VLOOKUP($A62,'[1]学生名簿（初任科を除く）'!$B$6:$F$10,5,0))</f>
        <v/>
      </c>
      <c r="F62" s="42" t="str">
        <f>IF($A62="","",VLOOKUP($A62,'[1]学生名簿（初任科を除く）'!$B$6:$H$10,6,0))</f>
        <v/>
      </c>
      <c r="G62" s="44" t="str">
        <f>IF($A62="","",VLOOKUP($A62,'[1]学生名簿（初任科を除く）'!$B$6:$I$10,8,0))</f>
        <v/>
      </c>
    </row>
    <row r="63" spans="1:7" ht="24" customHeight="1" thickTop="1">
      <c r="A63" s="293" t="s">
        <v>145</v>
      </c>
      <c r="B63" s="294"/>
      <c r="C63" s="294"/>
      <c r="D63" s="294"/>
      <c r="E63" s="294"/>
      <c r="F63" s="294"/>
      <c r="G63" s="295"/>
    </row>
  </sheetData>
  <mergeCells count="4">
    <mergeCell ref="A63:G63"/>
    <mergeCell ref="A1:B1"/>
    <mergeCell ref="C1:D1"/>
    <mergeCell ref="F2:G2"/>
  </mergeCells>
  <phoneticPr fontId="2"/>
  <printOptions horizontalCentered="1"/>
  <pageMargins left="0.70866141732283472" right="0.15748031496062992" top="0.35433070866141736" bottom="0.35433070866141736" header="0.31496062992125984" footer="0.31496062992125984"/>
  <pageSetup paperSize="9" scale="80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94"/>
  <sheetViews>
    <sheetView topLeftCell="B1" zoomScaleNormal="100" workbookViewId="0">
      <pane ySplit="2" topLeftCell="A25" activePane="bottomLeft" state="frozen"/>
      <selection activeCell="K22" sqref="K22:K27"/>
      <selection pane="bottomLeft" activeCell="K22" sqref="K22:K27"/>
    </sheetView>
  </sheetViews>
  <sheetFormatPr defaultRowHeight="16.5" customHeight="1"/>
  <cols>
    <col min="1" max="1" width="3.375" style="1" hidden="1" customWidth="1"/>
    <col min="2" max="2" width="3.75" style="1" customWidth="1"/>
    <col min="3" max="3" width="5.875" style="1" hidden="1" customWidth="1"/>
    <col min="4" max="4" width="18.25" style="1" customWidth="1"/>
    <col min="5" max="6" width="11.875" style="1" customWidth="1"/>
    <col min="7" max="7" width="7.25" style="1" hidden="1" customWidth="1"/>
    <col min="8" max="8" width="7.25" style="1" customWidth="1"/>
    <col min="9" max="9" width="4.375" style="1" customWidth="1"/>
    <col min="10" max="11" width="4.875" style="1" customWidth="1"/>
    <col min="12" max="12" width="5.25" style="153" hidden="1" customWidth="1"/>
    <col min="13" max="13" width="0" style="1" hidden="1" customWidth="1"/>
    <col min="14" max="14" width="20.625" style="1" hidden="1" customWidth="1"/>
    <col min="15" max="16" width="11.25" style="1" hidden="1" customWidth="1"/>
    <col min="17" max="25" width="3.375" style="1" hidden="1" customWidth="1"/>
    <col min="26" max="26" width="16" style="1" hidden="1" customWidth="1"/>
    <col min="27" max="27" width="8.25" style="1" hidden="1" customWidth="1"/>
    <col min="28" max="28" width="22.25" style="1" hidden="1" customWidth="1"/>
    <col min="29" max="16384" width="9" style="1"/>
  </cols>
  <sheetData>
    <row r="1" spans="1:28" ht="15.75" customHeight="1">
      <c r="B1" s="302" t="s">
        <v>546</v>
      </c>
      <c r="C1" s="302"/>
      <c r="D1" s="302"/>
      <c r="E1" s="302"/>
      <c r="F1" s="303"/>
      <c r="G1" s="303"/>
      <c r="H1" s="303"/>
      <c r="I1" s="303"/>
      <c r="J1" s="304"/>
      <c r="K1" s="304"/>
      <c r="L1" s="304"/>
      <c r="M1" s="304"/>
      <c r="N1" s="304" t="s">
        <v>158</v>
      </c>
      <c r="O1" s="304"/>
      <c r="P1" s="304"/>
      <c r="Q1" s="304"/>
      <c r="R1" s="9"/>
      <c r="T1" s="305">
        <v>42461</v>
      </c>
      <c r="U1" s="304"/>
      <c r="V1" s="304"/>
      <c r="W1" s="304"/>
      <c r="X1" s="304"/>
    </row>
    <row r="2" spans="1:28" ht="15.75" customHeight="1">
      <c r="A2" s="1" t="s">
        <v>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15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6" t="s">
        <v>24</v>
      </c>
      <c r="AA2" s="2" t="s">
        <v>25</v>
      </c>
      <c r="AB2" s="2" t="s">
        <v>43</v>
      </c>
    </row>
    <row r="3" spans="1:28" ht="15" customHeight="1">
      <c r="A3" s="102"/>
      <c r="B3" s="2">
        <v>1</v>
      </c>
      <c r="C3" s="2"/>
      <c r="D3" s="2" t="s">
        <v>26</v>
      </c>
      <c r="E3" s="2" t="s">
        <v>174</v>
      </c>
      <c r="F3" s="125" t="s">
        <v>196</v>
      </c>
      <c r="G3" s="128" t="s">
        <v>544</v>
      </c>
      <c r="H3" s="128" t="s">
        <v>197</v>
      </c>
      <c r="I3" s="125">
        <v>26</v>
      </c>
      <c r="J3" s="2">
        <v>186</v>
      </c>
      <c r="K3" s="2">
        <v>80</v>
      </c>
      <c r="L3" s="2">
        <v>28.5</v>
      </c>
      <c r="M3" s="125" t="s">
        <v>154</v>
      </c>
      <c r="N3" s="129" t="s">
        <v>198</v>
      </c>
      <c r="O3" s="125" t="s">
        <v>199</v>
      </c>
      <c r="P3" s="125"/>
      <c r="Q3" s="130" t="s">
        <v>146</v>
      </c>
      <c r="R3" s="130"/>
      <c r="S3" s="130"/>
      <c r="T3" s="130"/>
      <c r="U3" s="130"/>
      <c r="V3" s="130"/>
      <c r="W3" s="130"/>
      <c r="X3" s="130"/>
      <c r="Y3" s="130" t="s">
        <v>146</v>
      </c>
      <c r="Z3" s="131" t="s">
        <v>200</v>
      </c>
      <c r="AA3" s="125"/>
      <c r="AB3" s="125" t="s">
        <v>201</v>
      </c>
    </row>
    <row r="4" spans="1:28" ht="15" customHeight="1">
      <c r="A4" s="102"/>
      <c r="B4" s="2">
        <v>2</v>
      </c>
      <c r="C4" s="2"/>
      <c r="D4" s="2" t="s">
        <v>26</v>
      </c>
      <c r="E4" s="2" t="s">
        <v>175</v>
      </c>
      <c r="F4" s="125" t="s">
        <v>155</v>
      </c>
      <c r="G4" s="128" t="s">
        <v>544</v>
      </c>
      <c r="H4" s="128" t="s">
        <v>153</v>
      </c>
      <c r="I4" s="125">
        <v>19</v>
      </c>
      <c r="J4" s="2">
        <v>170</v>
      </c>
      <c r="K4" s="2">
        <v>76</v>
      </c>
      <c r="L4" s="2">
        <v>25.5</v>
      </c>
      <c r="M4" s="125" t="s">
        <v>202</v>
      </c>
      <c r="N4" s="129" t="s">
        <v>387</v>
      </c>
      <c r="O4" s="125" t="s">
        <v>203</v>
      </c>
      <c r="P4" s="125"/>
      <c r="Q4" s="130"/>
      <c r="R4" s="130"/>
      <c r="S4" s="130"/>
      <c r="T4" s="130"/>
      <c r="U4" s="130" t="s">
        <v>146</v>
      </c>
      <c r="V4" s="130"/>
      <c r="W4" s="130"/>
      <c r="X4" s="130"/>
      <c r="Y4" s="130" t="s">
        <v>146</v>
      </c>
      <c r="Z4" s="131" t="s">
        <v>204</v>
      </c>
      <c r="AA4" s="125"/>
      <c r="AB4" s="133" t="s">
        <v>150</v>
      </c>
    </row>
    <row r="5" spans="1:28" ht="15" customHeight="1">
      <c r="A5" s="102"/>
      <c r="B5" s="2">
        <v>3</v>
      </c>
      <c r="C5" s="2"/>
      <c r="D5" s="2" t="s">
        <v>26</v>
      </c>
      <c r="E5" s="2" t="s">
        <v>176</v>
      </c>
      <c r="F5" s="125" t="s">
        <v>205</v>
      </c>
      <c r="G5" s="128" t="s">
        <v>195</v>
      </c>
      <c r="H5" s="128" t="s">
        <v>206</v>
      </c>
      <c r="I5" s="125">
        <v>23</v>
      </c>
      <c r="J5" s="46">
        <v>169</v>
      </c>
      <c r="K5" s="46">
        <v>63</v>
      </c>
      <c r="L5" s="2">
        <v>26</v>
      </c>
      <c r="M5" s="125" t="s">
        <v>207</v>
      </c>
      <c r="N5" s="129" t="s">
        <v>208</v>
      </c>
      <c r="O5" s="125" t="s">
        <v>209</v>
      </c>
      <c r="P5" s="125"/>
      <c r="Q5" s="130" t="s">
        <v>146</v>
      </c>
      <c r="R5" s="130"/>
      <c r="S5" s="130"/>
      <c r="T5" s="130"/>
      <c r="U5" s="130"/>
      <c r="V5" s="130"/>
      <c r="W5" s="130"/>
      <c r="X5" s="130"/>
      <c r="Y5" s="130" t="s">
        <v>146</v>
      </c>
      <c r="Z5" s="131" t="s">
        <v>210</v>
      </c>
      <c r="AA5" s="125"/>
      <c r="AB5" s="125" t="s">
        <v>150</v>
      </c>
    </row>
    <row r="6" spans="1:28" ht="15" customHeight="1">
      <c r="A6" s="102"/>
      <c r="B6" s="2">
        <v>4</v>
      </c>
      <c r="C6" s="2"/>
      <c r="D6" s="2" t="s">
        <v>26</v>
      </c>
      <c r="E6" s="2" t="s">
        <v>177</v>
      </c>
      <c r="F6" s="125" t="s">
        <v>211</v>
      </c>
      <c r="G6" s="128" t="s">
        <v>195</v>
      </c>
      <c r="H6" s="128" t="s">
        <v>212</v>
      </c>
      <c r="I6" s="125">
        <v>23</v>
      </c>
      <c r="J6" s="2">
        <v>170</v>
      </c>
      <c r="K6" s="2">
        <v>62</v>
      </c>
      <c r="L6" s="2">
        <v>26</v>
      </c>
      <c r="M6" s="125" t="s">
        <v>213</v>
      </c>
      <c r="N6" s="129" t="s">
        <v>214</v>
      </c>
      <c r="O6" s="125" t="s">
        <v>215</v>
      </c>
      <c r="P6" s="125"/>
      <c r="Q6" s="130" t="s">
        <v>146</v>
      </c>
      <c r="R6" s="130"/>
      <c r="S6" s="130"/>
      <c r="T6" s="130"/>
      <c r="U6" s="130"/>
      <c r="V6" s="130"/>
      <c r="W6" s="130"/>
      <c r="X6" s="130"/>
      <c r="Y6" s="130" t="s">
        <v>146</v>
      </c>
      <c r="Z6" s="131" t="s">
        <v>200</v>
      </c>
      <c r="AA6" s="125"/>
      <c r="AB6" s="125" t="s">
        <v>148</v>
      </c>
    </row>
    <row r="7" spans="1:28" ht="15" customHeight="1">
      <c r="A7" s="102"/>
      <c r="B7" s="2">
        <v>5</v>
      </c>
      <c r="C7" s="2"/>
      <c r="D7" s="2" t="s">
        <v>26</v>
      </c>
      <c r="E7" s="2" t="s">
        <v>178</v>
      </c>
      <c r="F7" s="125" t="s">
        <v>216</v>
      </c>
      <c r="G7" s="128" t="s">
        <v>195</v>
      </c>
      <c r="H7" s="128" t="s">
        <v>217</v>
      </c>
      <c r="I7" s="125">
        <v>22</v>
      </c>
      <c r="J7" s="2">
        <v>177</v>
      </c>
      <c r="K7" s="2">
        <v>70</v>
      </c>
      <c r="L7" s="2">
        <v>27.5</v>
      </c>
      <c r="M7" s="125" t="s">
        <v>218</v>
      </c>
      <c r="N7" s="129" t="s">
        <v>219</v>
      </c>
      <c r="O7" s="125" t="s">
        <v>220</v>
      </c>
      <c r="P7" s="125"/>
      <c r="Q7" s="130" t="s">
        <v>146</v>
      </c>
      <c r="R7" s="130"/>
      <c r="S7" s="130"/>
      <c r="T7" s="130"/>
      <c r="U7" s="130"/>
      <c r="V7" s="130"/>
      <c r="W7" s="130"/>
      <c r="X7" s="130"/>
      <c r="Y7" s="130" t="s">
        <v>146</v>
      </c>
      <c r="Z7" s="131" t="s">
        <v>221</v>
      </c>
      <c r="AA7" s="125"/>
      <c r="AB7" s="125" t="s">
        <v>148</v>
      </c>
    </row>
    <row r="8" spans="1:28" ht="15" customHeight="1">
      <c r="A8" s="102"/>
      <c r="B8" s="2">
        <v>6</v>
      </c>
      <c r="C8" s="2"/>
      <c r="D8" s="2" t="s">
        <v>26</v>
      </c>
      <c r="E8" s="2" t="s">
        <v>179</v>
      </c>
      <c r="F8" s="125" t="s">
        <v>222</v>
      </c>
      <c r="G8" s="128" t="s">
        <v>195</v>
      </c>
      <c r="H8" s="128" t="s">
        <v>223</v>
      </c>
      <c r="I8" s="125">
        <v>22</v>
      </c>
      <c r="J8" s="46">
        <v>160</v>
      </c>
      <c r="K8" s="46">
        <v>57</v>
      </c>
      <c r="L8" s="2">
        <v>25</v>
      </c>
      <c r="M8" s="128" t="s">
        <v>224</v>
      </c>
      <c r="N8" s="129" t="s">
        <v>225</v>
      </c>
      <c r="O8" s="125" t="s">
        <v>226</v>
      </c>
      <c r="P8" s="125"/>
      <c r="Q8" s="130" t="s">
        <v>146</v>
      </c>
      <c r="R8" s="130"/>
      <c r="S8" s="130"/>
      <c r="T8" s="130"/>
      <c r="U8" s="130"/>
      <c r="V8" s="130"/>
      <c r="W8" s="130"/>
      <c r="X8" s="130"/>
      <c r="Y8" s="130" t="s">
        <v>146</v>
      </c>
      <c r="Z8" s="131" t="s">
        <v>227</v>
      </c>
      <c r="AA8" s="125"/>
      <c r="AB8" s="125" t="s">
        <v>150</v>
      </c>
    </row>
    <row r="9" spans="1:28" ht="15" customHeight="1">
      <c r="A9" s="102"/>
      <c r="B9" s="2">
        <v>7</v>
      </c>
      <c r="C9" s="2"/>
      <c r="D9" s="2" t="s">
        <v>26</v>
      </c>
      <c r="E9" s="2" t="s">
        <v>180</v>
      </c>
      <c r="F9" s="125" t="s">
        <v>228</v>
      </c>
      <c r="G9" s="128" t="s">
        <v>195</v>
      </c>
      <c r="H9" s="128" t="s">
        <v>229</v>
      </c>
      <c r="I9" s="125">
        <v>18</v>
      </c>
      <c r="J9" s="46">
        <v>176</v>
      </c>
      <c r="K9" s="46">
        <v>57</v>
      </c>
      <c r="L9" s="2">
        <v>27</v>
      </c>
      <c r="M9" s="125" t="s">
        <v>230</v>
      </c>
      <c r="N9" s="129" t="s">
        <v>231</v>
      </c>
      <c r="O9" s="125" t="s">
        <v>232</v>
      </c>
      <c r="P9" s="125"/>
      <c r="Q9" s="130"/>
      <c r="R9" s="130"/>
      <c r="S9" s="130"/>
      <c r="T9" s="130"/>
      <c r="U9" s="130" t="s">
        <v>146</v>
      </c>
      <c r="V9" s="130"/>
      <c r="W9" s="130"/>
      <c r="X9" s="130"/>
      <c r="Y9" s="130"/>
      <c r="Z9" s="131" t="s">
        <v>233</v>
      </c>
      <c r="AA9" s="125"/>
      <c r="AB9" s="125"/>
    </row>
    <row r="10" spans="1:28" ht="15" customHeight="1">
      <c r="A10" s="102"/>
      <c r="B10" s="2">
        <v>8</v>
      </c>
      <c r="C10" s="2"/>
      <c r="D10" s="2" t="s">
        <v>26</v>
      </c>
      <c r="E10" s="2" t="s">
        <v>181</v>
      </c>
      <c r="F10" s="125" t="s">
        <v>234</v>
      </c>
      <c r="G10" s="128" t="s">
        <v>195</v>
      </c>
      <c r="H10" s="128" t="s">
        <v>235</v>
      </c>
      <c r="I10" s="125">
        <v>21</v>
      </c>
      <c r="J10" s="2">
        <v>181</v>
      </c>
      <c r="K10" s="2">
        <v>73</v>
      </c>
      <c r="L10" s="2">
        <v>28</v>
      </c>
      <c r="M10" s="125" t="s">
        <v>236</v>
      </c>
      <c r="N10" s="129" t="s">
        <v>237</v>
      </c>
      <c r="O10" s="125" t="s">
        <v>238</v>
      </c>
      <c r="P10" s="125"/>
      <c r="Q10" s="130"/>
      <c r="R10" s="130"/>
      <c r="S10" s="130"/>
      <c r="T10" s="130" t="s">
        <v>146</v>
      </c>
      <c r="U10" s="130"/>
      <c r="V10" s="130"/>
      <c r="W10" s="130"/>
      <c r="X10" s="130"/>
      <c r="Y10" s="130" t="s">
        <v>146</v>
      </c>
      <c r="Z10" s="131" t="s">
        <v>147</v>
      </c>
      <c r="AA10" s="125"/>
      <c r="AB10" s="125" t="s">
        <v>239</v>
      </c>
    </row>
    <row r="11" spans="1:28" ht="15" customHeight="1">
      <c r="A11" s="102"/>
      <c r="B11" s="2">
        <v>9</v>
      </c>
      <c r="C11" s="2"/>
      <c r="D11" s="2" t="s">
        <v>26</v>
      </c>
      <c r="E11" s="2" t="s">
        <v>240</v>
      </c>
      <c r="F11" s="125" t="s">
        <v>241</v>
      </c>
      <c r="G11" s="128" t="s">
        <v>195</v>
      </c>
      <c r="H11" s="128" t="s">
        <v>242</v>
      </c>
      <c r="I11" s="125">
        <v>25</v>
      </c>
      <c r="J11" s="2">
        <v>172</v>
      </c>
      <c r="K11" s="2">
        <v>75</v>
      </c>
      <c r="L11" s="2">
        <v>27.5</v>
      </c>
      <c r="M11" s="125" t="s">
        <v>243</v>
      </c>
      <c r="N11" s="129" t="s">
        <v>244</v>
      </c>
      <c r="O11" s="125" t="s">
        <v>245</v>
      </c>
      <c r="P11" s="125"/>
      <c r="Q11" s="130"/>
      <c r="R11" s="130"/>
      <c r="S11" s="130"/>
      <c r="T11" s="130"/>
      <c r="U11" s="130" t="s">
        <v>146</v>
      </c>
      <c r="V11" s="130"/>
      <c r="W11" s="130"/>
      <c r="X11" s="130"/>
      <c r="Y11" s="130" t="s">
        <v>146</v>
      </c>
      <c r="Z11" s="131" t="s">
        <v>156</v>
      </c>
      <c r="AA11" s="125"/>
      <c r="AB11" s="125" t="s">
        <v>150</v>
      </c>
    </row>
    <row r="12" spans="1:28" s="147" customFormat="1" ht="15" customHeight="1">
      <c r="A12" s="102"/>
      <c r="B12" s="143">
        <v>10</v>
      </c>
      <c r="C12" s="2"/>
      <c r="D12" s="143" t="s">
        <v>162</v>
      </c>
      <c r="E12" s="125" t="s">
        <v>364</v>
      </c>
      <c r="F12" s="125" t="s">
        <v>365</v>
      </c>
      <c r="G12" s="144" t="s">
        <v>195</v>
      </c>
      <c r="H12" s="128" t="s">
        <v>366</v>
      </c>
      <c r="I12" s="143">
        <v>21</v>
      </c>
      <c r="J12" s="148">
        <v>169</v>
      </c>
      <c r="K12" s="148">
        <v>63</v>
      </c>
      <c r="L12" s="143">
        <v>26</v>
      </c>
      <c r="M12" s="125" t="s">
        <v>367</v>
      </c>
      <c r="N12" s="129" t="s">
        <v>368</v>
      </c>
      <c r="O12" s="125" t="s">
        <v>369</v>
      </c>
      <c r="P12" s="143"/>
      <c r="Q12" s="146"/>
      <c r="R12" s="146"/>
      <c r="S12" s="146"/>
      <c r="T12" s="146"/>
      <c r="U12" s="146" t="s">
        <v>146</v>
      </c>
      <c r="V12" s="146"/>
      <c r="W12" s="146"/>
      <c r="X12" s="146"/>
      <c r="Y12" s="146" t="s">
        <v>146</v>
      </c>
      <c r="Z12" s="131" t="s">
        <v>370</v>
      </c>
      <c r="AA12" s="143"/>
      <c r="AB12" s="143" t="s">
        <v>148</v>
      </c>
    </row>
    <row r="13" spans="1:28" s="147" customFormat="1" ht="15" customHeight="1">
      <c r="A13" s="102"/>
      <c r="B13" s="143">
        <v>11</v>
      </c>
      <c r="C13" s="2"/>
      <c r="D13" s="143" t="s">
        <v>162</v>
      </c>
      <c r="E13" s="125" t="s">
        <v>394</v>
      </c>
      <c r="F13" s="125" t="s">
        <v>371</v>
      </c>
      <c r="G13" s="144" t="s">
        <v>195</v>
      </c>
      <c r="H13" s="128" t="s">
        <v>284</v>
      </c>
      <c r="I13" s="143">
        <v>19</v>
      </c>
      <c r="J13" s="143">
        <v>172</v>
      </c>
      <c r="K13" s="143">
        <v>60</v>
      </c>
      <c r="L13" s="143">
        <v>26.5</v>
      </c>
      <c r="M13" s="125" t="s">
        <v>372</v>
      </c>
      <c r="N13" s="129" t="s">
        <v>373</v>
      </c>
      <c r="O13" s="125" t="s">
        <v>374</v>
      </c>
      <c r="P13" s="143"/>
      <c r="Q13" s="146"/>
      <c r="R13" s="146"/>
      <c r="S13" s="146"/>
      <c r="T13" s="146"/>
      <c r="U13" s="146" t="s">
        <v>146</v>
      </c>
      <c r="V13" s="146"/>
      <c r="W13" s="146"/>
      <c r="X13" s="146"/>
      <c r="Y13" s="146" t="s">
        <v>146</v>
      </c>
      <c r="Z13" s="155" t="s">
        <v>311</v>
      </c>
      <c r="AA13" s="143"/>
      <c r="AB13" s="143" t="s">
        <v>148</v>
      </c>
    </row>
    <row r="14" spans="1:28" s="147" customFormat="1" ht="15" customHeight="1">
      <c r="A14" s="102"/>
      <c r="B14" s="143">
        <v>12</v>
      </c>
      <c r="C14" s="2"/>
      <c r="D14" s="143" t="s">
        <v>163</v>
      </c>
      <c r="E14" s="143" t="s">
        <v>190</v>
      </c>
      <c r="F14" s="125" t="s">
        <v>337</v>
      </c>
      <c r="G14" s="144" t="s">
        <v>195</v>
      </c>
      <c r="H14" s="128" t="s">
        <v>338</v>
      </c>
      <c r="I14" s="143">
        <v>22</v>
      </c>
      <c r="J14" s="2">
        <v>178</v>
      </c>
      <c r="K14" s="2">
        <v>70</v>
      </c>
      <c r="L14" s="143">
        <v>28</v>
      </c>
      <c r="M14" s="125" t="s">
        <v>339</v>
      </c>
      <c r="N14" s="129" t="s">
        <v>340</v>
      </c>
      <c r="O14" s="125" t="s">
        <v>341</v>
      </c>
      <c r="P14" s="143"/>
      <c r="Q14" s="146" t="s">
        <v>146</v>
      </c>
      <c r="R14" s="146"/>
      <c r="S14" s="146"/>
      <c r="T14" s="146"/>
      <c r="U14" s="146"/>
      <c r="V14" s="146"/>
      <c r="W14" s="146"/>
      <c r="X14" s="146"/>
      <c r="Y14" s="146" t="s">
        <v>146</v>
      </c>
      <c r="Z14" s="131" t="s">
        <v>210</v>
      </c>
      <c r="AA14" s="143"/>
      <c r="AB14" s="125" t="s">
        <v>148</v>
      </c>
    </row>
    <row r="15" spans="1:28" s="147" customFormat="1" ht="15" customHeight="1">
      <c r="A15" s="102"/>
      <c r="B15" s="143">
        <v>13</v>
      </c>
      <c r="C15" s="2"/>
      <c r="D15" s="143" t="s">
        <v>163</v>
      </c>
      <c r="E15" s="143" t="s">
        <v>191</v>
      </c>
      <c r="F15" s="125" t="s">
        <v>342</v>
      </c>
      <c r="G15" s="144" t="s">
        <v>195</v>
      </c>
      <c r="H15" s="128" t="s">
        <v>343</v>
      </c>
      <c r="I15" s="143">
        <v>21</v>
      </c>
      <c r="J15" s="2">
        <v>168</v>
      </c>
      <c r="K15" s="2">
        <v>62</v>
      </c>
      <c r="L15" s="143">
        <v>26</v>
      </c>
      <c r="M15" s="125" t="s">
        <v>344</v>
      </c>
      <c r="N15" s="129" t="s">
        <v>345</v>
      </c>
      <c r="O15" s="125" t="s">
        <v>346</v>
      </c>
      <c r="P15" s="143"/>
      <c r="Q15" s="146" t="s">
        <v>146</v>
      </c>
      <c r="R15" s="146"/>
      <c r="S15" s="146"/>
      <c r="T15" s="146"/>
      <c r="U15" s="146"/>
      <c r="V15" s="146"/>
      <c r="W15" s="146"/>
      <c r="X15" s="146"/>
      <c r="Y15" s="146" t="s">
        <v>146</v>
      </c>
      <c r="Z15" s="131" t="s">
        <v>347</v>
      </c>
      <c r="AA15" s="143"/>
      <c r="AB15" s="125" t="s">
        <v>150</v>
      </c>
    </row>
    <row r="16" spans="1:28" s="147" customFormat="1" ht="15" customHeight="1">
      <c r="A16" s="102"/>
      <c r="B16" s="143">
        <v>14</v>
      </c>
      <c r="C16" s="2"/>
      <c r="D16" s="143" t="s">
        <v>163</v>
      </c>
      <c r="E16" s="122" t="s">
        <v>192</v>
      </c>
      <c r="F16" s="125" t="s">
        <v>348</v>
      </c>
      <c r="G16" s="144" t="s">
        <v>195</v>
      </c>
      <c r="H16" s="128" t="s">
        <v>349</v>
      </c>
      <c r="I16" s="143">
        <v>21</v>
      </c>
      <c r="J16" s="2">
        <v>181</v>
      </c>
      <c r="K16" s="2">
        <v>81</v>
      </c>
      <c r="L16" s="143">
        <v>27.5</v>
      </c>
      <c r="M16" s="125" t="s">
        <v>350</v>
      </c>
      <c r="N16" s="129" t="s">
        <v>351</v>
      </c>
      <c r="O16" s="125" t="s">
        <v>352</v>
      </c>
      <c r="P16" s="143"/>
      <c r="Q16" s="146"/>
      <c r="R16" s="146"/>
      <c r="S16" s="146"/>
      <c r="T16" s="146"/>
      <c r="U16" s="146" t="s">
        <v>146</v>
      </c>
      <c r="V16" s="146"/>
      <c r="W16" s="146"/>
      <c r="X16" s="146"/>
      <c r="Y16" s="146" t="s">
        <v>146</v>
      </c>
      <c r="Z16" s="131" t="s">
        <v>151</v>
      </c>
      <c r="AA16" s="143"/>
      <c r="AB16" s="125" t="s">
        <v>148</v>
      </c>
    </row>
    <row r="17" spans="1:28" s="147" customFormat="1" ht="15" customHeight="1">
      <c r="A17" s="102"/>
      <c r="B17" s="143">
        <v>15</v>
      </c>
      <c r="C17" s="2"/>
      <c r="D17" s="143" t="s">
        <v>163</v>
      </c>
      <c r="E17" s="143" t="s">
        <v>193</v>
      </c>
      <c r="F17" s="125" t="s">
        <v>353</v>
      </c>
      <c r="G17" s="144" t="s">
        <v>195</v>
      </c>
      <c r="H17" s="128" t="s">
        <v>333</v>
      </c>
      <c r="I17" s="143">
        <v>18</v>
      </c>
      <c r="J17" s="2">
        <v>178</v>
      </c>
      <c r="K17" s="2">
        <v>54</v>
      </c>
      <c r="L17" s="143">
        <v>27</v>
      </c>
      <c r="M17" s="125" t="s">
        <v>354</v>
      </c>
      <c r="N17" s="129" t="s">
        <v>355</v>
      </c>
      <c r="O17" s="125" t="s">
        <v>356</v>
      </c>
      <c r="P17" s="143"/>
      <c r="Q17" s="146"/>
      <c r="R17" s="146"/>
      <c r="S17" s="146"/>
      <c r="T17" s="146"/>
      <c r="U17" s="146" t="s">
        <v>146</v>
      </c>
      <c r="V17" s="146"/>
      <c r="W17" s="146"/>
      <c r="X17" s="146"/>
      <c r="Y17" s="146" t="s">
        <v>146</v>
      </c>
      <c r="Z17" s="131" t="s">
        <v>159</v>
      </c>
      <c r="AA17" s="143"/>
      <c r="AB17" s="125" t="s">
        <v>357</v>
      </c>
    </row>
    <row r="18" spans="1:28" s="147" customFormat="1" ht="15" customHeight="1">
      <c r="A18" s="102"/>
      <c r="B18" s="143">
        <v>16</v>
      </c>
      <c r="C18" s="2"/>
      <c r="D18" s="143" t="s">
        <v>163</v>
      </c>
      <c r="E18" s="143" t="s">
        <v>194</v>
      </c>
      <c r="F18" s="125" t="s">
        <v>358</v>
      </c>
      <c r="G18" s="144" t="s">
        <v>195</v>
      </c>
      <c r="H18" s="128" t="s">
        <v>359</v>
      </c>
      <c r="I18" s="143">
        <v>18</v>
      </c>
      <c r="J18" s="2">
        <v>169</v>
      </c>
      <c r="K18" s="2">
        <v>68</v>
      </c>
      <c r="L18" s="143">
        <v>27</v>
      </c>
      <c r="M18" s="125" t="s">
        <v>360</v>
      </c>
      <c r="N18" s="129" t="s">
        <v>361</v>
      </c>
      <c r="O18" s="125" t="s">
        <v>362</v>
      </c>
      <c r="P18" s="143"/>
      <c r="Q18" s="146"/>
      <c r="R18" s="146"/>
      <c r="S18" s="146"/>
      <c r="T18" s="146"/>
      <c r="U18" s="146" t="s">
        <v>146</v>
      </c>
      <c r="V18" s="146"/>
      <c r="W18" s="146"/>
      <c r="X18" s="146"/>
      <c r="Y18" s="146" t="s">
        <v>146</v>
      </c>
      <c r="Z18" s="131" t="s">
        <v>159</v>
      </c>
      <c r="AA18" s="143"/>
      <c r="AB18" s="125" t="s">
        <v>363</v>
      </c>
    </row>
    <row r="19" spans="1:28" s="147" customFormat="1" ht="15" customHeight="1">
      <c r="A19" s="102"/>
      <c r="B19" s="143">
        <v>17</v>
      </c>
      <c r="C19" s="2"/>
      <c r="D19" s="143" t="s">
        <v>29</v>
      </c>
      <c r="E19" s="143" t="s">
        <v>188</v>
      </c>
      <c r="F19" s="143" t="s">
        <v>332</v>
      </c>
      <c r="G19" s="144" t="s">
        <v>195</v>
      </c>
      <c r="H19" s="144" t="s">
        <v>333</v>
      </c>
      <c r="I19" s="143">
        <v>18</v>
      </c>
      <c r="J19" s="2">
        <v>180</v>
      </c>
      <c r="K19" s="2">
        <v>65</v>
      </c>
      <c r="L19" s="143">
        <v>28</v>
      </c>
      <c r="M19" s="144" t="s">
        <v>213</v>
      </c>
      <c r="N19" s="145" t="s">
        <v>334</v>
      </c>
      <c r="O19" s="143" t="s">
        <v>335</v>
      </c>
      <c r="P19" s="143"/>
      <c r="Q19" s="146"/>
      <c r="R19" s="146"/>
      <c r="S19" s="146"/>
      <c r="T19" s="146"/>
      <c r="U19" s="146" t="s">
        <v>146</v>
      </c>
      <c r="V19" s="146"/>
      <c r="W19" s="146"/>
      <c r="X19" s="146"/>
      <c r="Y19" s="146" t="s">
        <v>146</v>
      </c>
      <c r="Z19" s="131" t="s">
        <v>336</v>
      </c>
      <c r="AA19" s="143"/>
      <c r="AB19" s="143" t="s">
        <v>148</v>
      </c>
    </row>
    <row r="20" spans="1:28" s="140" customFormat="1" ht="15" customHeight="1">
      <c r="A20" s="134"/>
      <c r="B20" s="135">
        <v>18</v>
      </c>
      <c r="C20" s="2"/>
      <c r="D20" s="135" t="s">
        <v>164</v>
      </c>
      <c r="E20" s="135" t="s">
        <v>170</v>
      </c>
      <c r="F20" s="135" t="s">
        <v>294</v>
      </c>
      <c r="G20" s="136" t="s">
        <v>195</v>
      </c>
      <c r="H20" s="137" t="s">
        <v>295</v>
      </c>
      <c r="I20" s="135">
        <v>22</v>
      </c>
      <c r="J20" s="2">
        <v>172.4</v>
      </c>
      <c r="K20" s="2">
        <v>61</v>
      </c>
      <c r="L20" s="135">
        <v>27.5</v>
      </c>
      <c r="M20" s="137" t="s">
        <v>296</v>
      </c>
      <c r="N20" s="138" t="s">
        <v>297</v>
      </c>
      <c r="O20" s="135"/>
      <c r="P20" s="139" t="s">
        <v>298</v>
      </c>
      <c r="Q20" s="154" t="s">
        <v>146</v>
      </c>
      <c r="R20" s="154"/>
      <c r="S20" s="154"/>
      <c r="T20" s="154"/>
      <c r="U20" s="154"/>
      <c r="V20" s="154"/>
      <c r="W20" s="154"/>
      <c r="X20" s="154"/>
      <c r="Y20" s="154" t="s">
        <v>146</v>
      </c>
      <c r="Z20" s="155" t="s">
        <v>299</v>
      </c>
      <c r="AA20" s="135"/>
      <c r="AB20" s="139" t="s">
        <v>239</v>
      </c>
    </row>
    <row r="21" spans="1:28" s="140" customFormat="1" ht="15" customHeight="1">
      <c r="A21" s="134"/>
      <c r="B21" s="135">
        <v>19</v>
      </c>
      <c r="C21" s="2"/>
      <c r="D21" s="135" t="s">
        <v>164</v>
      </c>
      <c r="E21" s="135" t="s">
        <v>171</v>
      </c>
      <c r="F21" s="139" t="s">
        <v>300</v>
      </c>
      <c r="G21" s="136" t="s">
        <v>195</v>
      </c>
      <c r="H21" s="137" t="s">
        <v>152</v>
      </c>
      <c r="I21" s="135">
        <v>19</v>
      </c>
      <c r="J21" s="2">
        <v>181</v>
      </c>
      <c r="K21" s="2">
        <v>75</v>
      </c>
      <c r="L21" s="135">
        <v>27</v>
      </c>
      <c r="M21" s="139" t="s">
        <v>301</v>
      </c>
      <c r="N21" s="141" t="s">
        <v>302</v>
      </c>
      <c r="O21" s="139" t="s">
        <v>388</v>
      </c>
      <c r="P21" s="139" t="s">
        <v>303</v>
      </c>
      <c r="Q21" s="154"/>
      <c r="R21" s="154"/>
      <c r="S21" s="154"/>
      <c r="T21" s="154"/>
      <c r="U21" s="154" t="s">
        <v>146</v>
      </c>
      <c r="V21" s="154"/>
      <c r="W21" s="154"/>
      <c r="X21" s="154"/>
      <c r="Y21" s="154" t="s">
        <v>146</v>
      </c>
      <c r="Z21" s="155" t="s">
        <v>304</v>
      </c>
      <c r="AA21" s="135"/>
      <c r="AB21" s="139" t="s">
        <v>148</v>
      </c>
    </row>
    <row r="22" spans="1:28" s="140" customFormat="1" ht="15" customHeight="1">
      <c r="A22" s="134"/>
      <c r="B22" s="135">
        <v>20</v>
      </c>
      <c r="C22" s="2"/>
      <c r="D22" s="135" t="s">
        <v>164</v>
      </c>
      <c r="E22" s="135" t="s">
        <v>172</v>
      </c>
      <c r="F22" s="139" t="s">
        <v>305</v>
      </c>
      <c r="G22" s="136" t="s">
        <v>195</v>
      </c>
      <c r="H22" s="137" t="s">
        <v>306</v>
      </c>
      <c r="I22" s="135">
        <v>19</v>
      </c>
      <c r="J22" s="2">
        <v>169</v>
      </c>
      <c r="K22" s="2">
        <v>69</v>
      </c>
      <c r="L22" s="135">
        <v>28</v>
      </c>
      <c r="M22" s="139" t="s">
        <v>307</v>
      </c>
      <c r="N22" s="141" t="s">
        <v>308</v>
      </c>
      <c r="O22" s="139" t="s">
        <v>309</v>
      </c>
      <c r="P22" s="139" t="s">
        <v>310</v>
      </c>
      <c r="Q22" s="154"/>
      <c r="R22" s="154"/>
      <c r="S22" s="154"/>
      <c r="T22" s="154"/>
      <c r="U22" s="154" t="s">
        <v>146</v>
      </c>
      <c r="V22" s="154"/>
      <c r="W22" s="154"/>
      <c r="X22" s="154"/>
      <c r="Y22" s="154" t="s">
        <v>146</v>
      </c>
      <c r="Z22" s="155" t="s">
        <v>311</v>
      </c>
      <c r="AA22" s="135"/>
      <c r="AB22" s="142" t="s">
        <v>389</v>
      </c>
    </row>
    <row r="23" spans="1:28" s="140" customFormat="1" ht="15" customHeight="1">
      <c r="A23" s="134"/>
      <c r="B23" s="135">
        <v>21</v>
      </c>
      <c r="C23" s="2"/>
      <c r="D23" s="135" t="s">
        <v>164</v>
      </c>
      <c r="E23" s="135" t="s">
        <v>173</v>
      </c>
      <c r="F23" s="139" t="s">
        <v>547</v>
      </c>
      <c r="G23" s="136" t="s">
        <v>195</v>
      </c>
      <c r="H23" s="137" t="s">
        <v>312</v>
      </c>
      <c r="I23" s="135">
        <v>18</v>
      </c>
      <c r="J23" s="2">
        <v>164</v>
      </c>
      <c r="K23" s="2">
        <v>58</v>
      </c>
      <c r="L23" s="135">
        <v>26</v>
      </c>
      <c r="M23" s="137" t="s">
        <v>313</v>
      </c>
      <c r="N23" s="141" t="s">
        <v>314</v>
      </c>
      <c r="O23" s="139" t="s">
        <v>315</v>
      </c>
      <c r="P23" s="139" t="s">
        <v>316</v>
      </c>
      <c r="Q23" s="154"/>
      <c r="R23" s="154"/>
      <c r="S23" s="154"/>
      <c r="T23" s="154"/>
      <c r="U23" s="154" t="s">
        <v>146</v>
      </c>
      <c r="V23" s="154"/>
      <c r="W23" s="154"/>
      <c r="X23" s="154"/>
      <c r="Y23" s="154"/>
      <c r="Z23" s="155" t="s">
        <v>317</v>
      </c>
      <c r="AA23" s="135"/>
      <c r="AB23" s="142"/>
    </row>
    <row r="24" spans="1:28" s="147" customFormat="1" ht="15" customHeight="1">
      <c r="A24" s="102"/>
      <c r="B24" s="143">
        <v>22</v>
      </c>
      <c r="C24" s="2"/>
      <c r="D24" s="143" t="s">
        <v>31</v>
      </c>
      <c r="E24" s="143" t="s">
        <v>184</v>
      </c>
      <c r="F24" s="143" t="s">
        <v>395</v>
      </c>
      <c r="G24" s="144" t="s">
        <v>195</v>
      </c>
      <c r="H24" s="144" t="s">
        <v>396</v>
      </c>
      <c r="I24" s="143">
        <v>22</v>
      </c>
      <c r="J24" s="143">
        <v>172</v>
      </c>
      <c r="K24" s="143">
        <v>60</v>
      </c>
      <c r="L24" s="143">
        <v>26.5</v>
      </c>
      <c r="M24" s="125" t="s">
        <v>397</v>
      </c>
      <c r="N24" s="129" t="s">
        <v>398</v>
      </c>
      <c r="O24" s="125"/>
      <c r="P24" s="125" t="s">
        <v>399</v>
      </c>
      <c r="Q24" s="146" t="s">
        <v>146</v>
      </c>
      <c r="R24" s="146"/>
      <c r="S24" s="146"/>
      <c r="T24" s="146"/>
      <c r="U24" s="146"/>
      <c r="V24" s="146"/>
      <c r="W24" s="146"/>
      <c r="X24" s="146"/>
      <c r="Y24" s="146" t="s">
        <v>146</v>
      </c>
      <c r="Z24" s="131" t="s">
        <v>400</v>
      </c>
      <c r="AA24" s="143"/>
      <c r="AB24" s="143" t="s">
        <v>148</v>
      </c>
    </row>
    <row r="25" spans="1:28" s="147" customFormat="1" ht="15" customHeight="1">
      <c r="A25" s="102"/>
      <c r="B25" s="143">
        <v>23</v>
      </c>
      <c r="C25" s="2"/>
      <c r="D25" s="143" t="s">
        <v>31</v>
      </c>
      <c r="E25" s="143" t="s">
        <v>185</v>
      </c>
      <c r="F25" s="143" t="s">
        <v>401</v>
      </c>
      <c r="G25" s="144" t="s">
        <v>195</v>
      </c>
      <c r="H25" s="144" t="s">
        <v>402</v>
      </c>
      <c r="I25" s="143">
        <v>22</v>
      </c>
      <c r="J25" s="143">
        <v>168</v>
      </c>
      <c r="K25" s="143">
        <v>63</v>
      </c>
      <c r="L25" s="143">
        <v>26.5</v>
      </c>
      <c r="M25" s="128" t="s">
        <v>403</v>
      </c>
      <c r="N25" s="129" t="s">
        <v>404</v>
      </c>
      <c r="O25" s="125" t="s">
        <v>537</v>
      </c>
      <c r="P25" s="143"/>
      <c r="Q25" s="146"/>
      <c r="R25" s="146"/>
      <c r="S25" s="146"/>
      <c r="T25" s="146" t="s">
        <v>146</v>
      </c>
      <c r="U25" s="146"/>
      <c r="V25" s="146"/>
      <c r="W25" s="146"/>
      <c r="X25" s="146"/>
      <c r="Y25" s="146" t="s">
        <v>146</v>
      </c>
      <c r="Z25" s="149" t="s">
        <v>147</v>
      </c>
      <c r="AA25" s="143"/>
      <c r="AB25" s="143" t="s">
        <v>157</v>
      </c>
    </row>
    <row r="26" spans="1:28" s="147" customFormat="1" ht="15" customHeight="1">
      <c r="A26" s="102"/>
      <c r="B26" s="143">
        <v>24</v>
      </c>
      <c r="C26" s="2"/>
      <c r="D26" s="143" t="s">
        <v>31</v>
      </c>
      <c r="E26" s="143" t="s">
        <v>186</v>
      </c>
      <c r="F26" s="143" t="s">
        <v>405</v>
      </c>
      <c r="G26" s="144" t="s">
        <v>195</v>
      </c>
      <c r="H26" s="144" t="s">
        <v>406</v>
      </c>
      <c r="I26" s="143">
        <v>20</v>
      </c>
      <c r="J26" s="143">
        <v>178</v>
      </c>
      <c r="K26" s="143">
        <v>68</v>
      </c>
      <c r="L26" s="143">
        <v>27.5</v>
      </c>
      <c r="M26" s="128" t="s">
        <v>407</v>
      </c>
      <c r="N26" s="129" t="s">
        <v>408</v>
      </c>
      <c r="O26" s="125" t="s">
        <v>409</v>
      </c>
      <c r="P26" s="143"/>
      <c r="Q26" s="146"/>
      <c r="R26" s="146"/>
      <c r="S26" s="146"/>
      <c r="T26" s="146" t="s">
        <v>146</v>
      </c>
      <c r="U26" s="146"/>
      <c r="V26" s="146"/>
      <c r="W26" s="146"/>
      <c r="X26" s="146"/>
      <c r="Y26" s="146"/>
      <c r="Z26" s="131" t="s">
        <v>410</v>
      </c>
      <c r="AA26" s="143"/>
      <c r="AB26" s="143"/>
    </row>
    <row r="27" spans="1:28" s="147" customFormat="1" ht="15" customHeight="1">
      <c r="A27" s="102"/>
      <c r="B27" s="143">
        <v>25</v>
      </c>
      <c r="C27" s="2"/>
      <c r="D27" s="143" t="s">
        <v>31</v>
      </c>
      <c r="E27" s="143" t="s">
        <v>187</v>
      </c>
      <c r="F27" s="143" t="s">
        <v>411</v>
      </c>
      <c r="G27" s="144" t="s">
        <v>195</v>
      </c>
      <c r="H27" s="144" t="s">
        <v>412</v>
      </c>
      <c r="I27" s="143">
        <v>17</v>
      </c>
      <c r="J27" s="148">
        <v>162</v>
      </c>
      <c r="K27" s="148">
        <v>56</v>
      </c>
      <c r="L27" s="143">
        <v>26</v>
      </c>
      <c r="M27" s="128" t="s">
        <v>413</v>
      </c>
      <c r="N27" s="129" t="s">
        <v>414</v>
      </c>
      <c r="O27" s="125" t="s">
        <v>415</v>
      </c>
      <c r="P27" s="143"/>
      <c r="Q27" s="146"/>
      <c r="R27" s="146"/>
      <c r="S27" s="146"/>
      <c r="T27" s="146"/>
      <c r="U27" s="146" t="s">
        <v>146</v>
      </c>
      <c r="V27" s="146"/>
      <c r="W27" s="146"/>
      <c r="X27" s="146"/>
      <c r="Y27" s="146" t="s">
        <v>146</v>
      </c>
      <c r="Z27" s="131" t="s">
        <v>317</v>
      </c>
      <c r="AA27" s="143"/>
      <c r="AB27" s="143"/>
    </row>
    <row r="28" spans="1:28" ht="15" customHeight="1">
      <c r="A28" s="102"/>
      <c r="B28" s="2">
        <v>26</v>
      </c>
      <c r="C28" s="2"/>
      <c r="D28" s="2" t="s">
        <v>165</v>
      </c>
      <c r="E28" s="2" t="s">
        <v>328</v>
      </c>
      <c r="F28" s="125" t="s">
        <v>502</v>
      </c>
      <c r="G28" s="128" t="s">
        <v>195</v>
      </c>
      <c r="H28" s="128" t="s">
        <v>503</v>
      </c>
      <c r="I28" s="125">
        <v>18</v>
      </c>
      <c r="J28" s="125">
        <v>175</v>
      </c>
      <c r="K28" s="125">
        <v>60</v>
      </c>
      <c r="L28" s="2">
        <v>26.5</v>
      </c>
      <c r="M28" s="125" t="s">
        <v>504</v>
      </c>
      <c r="N28" s="129" t="s">
        <v>505</v>
      </c>
      <c r="O28" s="125" t="s">
        <v>506</v>
      </c>
      <c r="P28" s="125"/>
      <c r="Q28" s="130"/>
      <c r="R28" s="130"/>
      <c r="S28" s="130"/>
      <c r="T28" s="130"/>
      <c r="U28" s="130" t="s">
        <v>146</v>
      </c>
      <c r="V28" s="130"/>
      <c r="W28" s="130"/>
      <c r="X28" s="130"/>
      <c r="Y28" s="130" t="s">
        <v>146</v>
      </c>
      <c r="Z28" s="131" t="s">
        <v>507</v>
      </c>
      <c r="AA28" s="125"/>
      <c r="AB28" s="121" t="s">
        <v>508</v>
      </c>
    </row>
    <row r="29" spans="1:28" ht="15" customHeight="1">
      <c r="A29" s="102"/>
      <c r="B29" s="2">
        <v>27</v>
      </c>
      <c r="C29" s="2"/>
      <c r="D29" s="2" t="s">
        <v>165</v>
      </c>
      <c r="E29" s="2" t="s">
        <v>329</v>
      </c>
      <c r="F29" s="125" t="s">
        <v>509</v>
      </c>
      <c r="G29" s="128" t="s">
        <v>195</v>
      </c>
      <c r="H29" s="128" t="s">
        <v>510</v>
      </c>
      <c r="I29" s="125">
        <v>18</v>
      </c>
      <c r="J29" s="151">
        <v>170</v>
      </c>
      <c r="K29" s="151">
        <v>63</v>
      </c>
      <c r="L29" s="2">
        <v>26.5</v>
      </c>
      <c r="M29" s="125" t="s">
        <v>511</v>
      </c>
      <c r="N29" s="129" t="s">
        <v>512</v>
      </c>
      <c r="O29" s="125" t="s">
        <v>513</v>
      </c>
      <c r="P29" s="125"/>
      <c r="Q29" s="130"/>
      <c r="R29" s="130"/>
      <c r="S29" s="130"/>
      <c r="T29" s="130"/>
      <c r="U29" s="130" t="s">
        <v>146</v>
      </c>
      <c r="V29" s="130"/>
      <c r="W29" s="130"/>
      <c r="X29" s="130"/>
      <c r="Y29" s="130"/>
      <c r="Z29" s="131" t="s">
        <v>204</v>
      </c>
      <c r="AA29" s="125"/>
      <c r="AB29" s="125" t="s">
        <v>148</v>
      </c>
    </row>
    <row r="30" spans="1:28" ht="15" customHeight="1">
      <c r="A30" s="102"/>
      <c r="B30" s="2">
        <v>28</v>
      </c>
      <c r="C30" s="2"/>
      <c r="D30" s="2" t="s">
        <v>41</v>
      </c>
      <c r="E30" s="2" t="s">
        <v>167</v>
      </c>
      <c r="F30" s="125" t="s">
        <v>246</v>
      </c>
      <c r="G30" s="128" t="s">
        <v>195</v>
      </c>
      <c r="H30" s="128" t="s">
        <v>247</v>
      </c>
      <c r="I30" s="125">
        <v>22</v>
      </c>
      <c r="J30" s="2">
        <v>173</v>
      </c>
      <c r="K30" s="2">
        <v>83</v>
      </c>
      <c r="L30" s="2">
        <v>27.5</v>
      </c>
      <c r="M30" s="128" t="s">
        <v>248</v>
      </c>
      <c r="N30" s="129" t="s">
        <v>249</v>
      </c>
      <c r="O30" s="125" t="s">
        <v>250</v>
      </c>
      <c r="P30" s="125"/>
      <c r="Q30" s="130"/>
      <c r="R30" s="130"/>
      <c r="S30" s="130"/>
      <c r="T30" s="130"/>
      <c r="U30" s="130" t="s">
        <v>146</v>
      </c>
      <c r="V30" s="130" t="s">
        <v>146</v>
      </c>
      <c r="W30" s="130"/>
      <c r="X30" s="130"/>
      <c r="Y30" s="130" t="s">
        <v>146</v>
      </c>
      <c r="Z30" s="131" t="s">
        <v>233</v>
      </c>
      <c r="AA30" s="125"/>
      <c r="AB30" s="125" t="s">
        <v>157</v>
      </c>
    </row>
    <row r="31" spans="1:28" ht="15" customHeight="1">
      <c r="A31" s="102"/>
      <c r="B31" s="2">
        <v>29</v>
      </c>
      <c r="C31" s="2"/>
      <c r="D31" s="2" t="s">
        <v>41</v>
      </c>
      <c r="E31" s="2" t="s">
        <v>390</v>
      </c>
      <c r="F31" s="125" t="s">
        <v>251</v>
      </c>
      <c r="G31" s="128" t="s">
        <v>195</v>
      </c>
      <c r="H31" s="128" t="s">
        <v>252</v>
      </c>
      <c r="I31" s="125">
        <v>22</v>
      </c>
      <c r="J31" s="2">
        <v>154</v>
      </c>
      <c r="K31" s="2">
        <v>47</v>
      </c>
      <c r="L31" s="2">
        <v>22.5</v>
      </c>
      <c r="M31" s="125" t="s">
        <v>253</v>
      </c>
      <c r="N31" s="123" t="s">
        <v>254</v>
      </c>
      <c r="O31" s="125" t="s">
        <v>255</v>
      </c>
      <c r="P31" s="125"/>
      <c r="Q31" s="130" t="s">
        <v>146</v>
      </c>
      <c r="R31" s="130"/>
      <c r="S31" s="130"/>
      <c r="T31" s="130"/>
      <c r="U31" s="130"/>
      <c r="V31" s="130"/>
      <c r="W31" s="130"/>
      <c r="X31" s="130"/>
      <c r="Y31" s="130" t="s">
        <v>146</v>
      </c>
      <c r="Z31" s="131" t="s">
        <v>256</v>
      </c>
      <c r="AA31" s="125"/>
      <c r="AB31" s="125" t="s">
        <v>239</v>
      </c>
    </row>
    <row r="32" spans="1:28" ht="15" customHeight="1">
      <c r="A32" s="102"/>
      <c r="B32" s="2">
        <v>30</v>
      </c>
      <c r="C32" s="2"/>
      <c r="D32" s="2" t="s">
        <v>41</v>
      </c>
      <c r="E32" s="2" t="s">
        <v>392</v>
      </c>
      <c r="F32" s="125" t="s">
        <v>257</v>
      </c>
      <c r="G32" s="128" t="s">
        <v>195</v>
      </c>
      <c r="H32" s="128" t="s">
        <v>258</v>
      </c>
      <c r="I32" s="125">
        <v>20</v>
      </c>
      <c r="J32" s="2">
        <v>171</v>
      </c>
      <c r="K32" s="2">
        <v>73</v>
      </c>
      <c r="L32" s="2">
        <v>26.5</v>
      </c>
      <c r="M32" s="128" t="s">
        <v>259</v>
      </c>
      <c r="N32" s="129" t="s">
        <v>260</v>
      </c>
      <c r="O32" s="125" t="s">
        <v>261</v>
      </c>
      <c r="P32" s="125"/>
      <c r="Q32" s="130"/>
      <c r="R32" s="130"/>
      <c r="S32" s="130"/>
      <c r="T32" s="130"/>
      <c r="U32" s="130" t="s">
        <v>146</v>
      </c>
      <c r="V32" s="130"/>
      <c r="W32" s="130"/>
      <c r="X32" s="130"/>
      <c r="Y32" s="130" t="s">
        <v>146</v>
      </c>
      <c r="Z32" s="131" t="s">
        <v>262</v>
      </c>
      <c r="AA32" s="125"/>
      <c r="AB32" s="125" t="s">
        <v>148</v>
      </c>
    </row>
    <row r="33" spans="1:28" ht="15" customHeight="1">
      <c r="A33" s="102"/>
      <c r="B33" s="2">
        <v>31</v>
      </c>
      <c r="C33" s="2"/>
      <c r="D33" s="2" t="s">
        <v>41</v>
      </c>
      <c r="E33" s="2" t="s">
        <v>168</v>
      </c>
      <c r="F33" s="125" t="s">
        <v>263</v>
      </c>
      <c r="G33" s="128" t="s">
        <v>195</v>
      </c>
      <c r="H33" s="128" t="s">
        <v>264</v>
      </c>
      <c r="I33" s="125">
        <v>20</v>
      </c>
      <c r="J33" s="46">
        <v>166</v>
      </c>
      <c r="K33" s="46">
        <v>64</v>
      </c>
      <c r="L33" s="2">
        <v>25.5</v>
      </c>
      <c r="M33" s="125" t="s">
        <v>265</v>
      </c>
      <c r="N33" s="129" t="s">
        <v>266</v>
      </c>
      <c r="O33" s="125" t="s">
        <v>267</v>
      </c>
      <c r="P33" s="125"/>
      <c r="Q33" s="130"/>
      <c r="R33" s="130"/>
      <c r="S33" s="130"/>
      <c r="T33" s="130"/>
      <c r="U33" s="130" t="s">
        <v>146</v>
      </c>
      <c r="V33" s="130"/>
      <c r="W33" s="130"/>
      <c r="X33" s="130"/>
      <c r="Y33" s="130"/>
      <c r="Z33" s="131" t="s">
        <v>151</v>
      </c>
      <c r="AA33" s="125"/>
      <c r="AB33" s="125" t="s">
        <v>268</v>
      </c>
    </row>
    <row r="34" spans="1:28" ht="15" customHeight="1">
      <c r="A34" s="102"/>
      <c r="B34" s="2">
        <v>32</v>
      </c>
      <c r="C34" s="2"/>
      <c r="D34" s="2" t="s">
        <v>41</v>
      </c>
      <c r="E34" s="2" t="s">
        <v>393</v>
      </c>
      <c r="F34" s="125" t="s">
        <v>391</v>
      </c>
      <c r="G34" s="128" t="s">
        <v>195</v>
      </c>
      <c r="H34" s="128" t="s">
        <v>269</v>
      </c>
      <c r="I34" s="125">
        <v>18</v>
      </c>
      <c r="J34" s="2">
        <v>170</v>
      </c>
      <c r="K34" s="125">
        <v>63</v>
      </c>
      <c r="L34" s="2">
        <v>26.5</v>
      </c>
      <c r="M34" s="125" t="s">
        <v>270</v>
      </c>
      <c r="N34" s="129" t="s">
        <v>271</v>
      </c>
      <c r="O34" s="125" t="s">
        <v>272</v>
      </c>
      <c r="P34" s="125"/>
      <c r="Q34" s="130"/>
      <c r="R34" s="130"/>
      <c r="S34" s="130"/>
      <c r="T34" s="130"/>
      <c r="U34" s="130" t="s">
        <v>146</v>
      </c>
      <c r="V34" s="130"/>
      <c r="W34" s="130"/>
      <c r="X34" s="130"/>
      <c r="Y34" s="130"/>
      <c r="Z34" s="131" t="s">
        <v>204</v>
      </c>
      <c r="AA34" s="125"/>
      <c r="AB34" s="125"/>
    </row>
    <row r="35" spans="1:28" ht="15" customHeight="1">
      <c r="A35" s="102"/>
      <c r="B35" s="2">
        <v>33</v>
      </c>
      <c r="C35" s="2"/>
      <c r="D35" s="2" t="s">
        <v>41</v>
      </c>
      <c r="E35" s="2" t="s">
        <v>169</v>
      </c>
      <c r="F35" s="125" t="s">
        <v>273</v>
      </c>
      <c r="G35" s="128" t="s">
        <v>195</v>
      </c>
      <c r="H35" s="128" t="s">
        <v>274</v>
      </c>
      <c r="I35" s="125">
        <v>18</v>
      </c>
      <c r="J35" s="2">
        <v>170</v>
      </c>
      <c r="K35" s="2">
        <v>60</v>
      </c>
      <c r="L35" s="2">
        <v>27</v>
      </c>
      <c r="M35" s="128" t="s">
        <v>275</v>
      </c>
      <c r="N35" s="129" t="s">
        <v>276</v>
      </c>
      <c r="O35" s="125" t="s">
        <v>277</v>
      </c>
      <c r="P35" s="125"/>
      <c r="Q35" s="130"/>
      <c r="R35" s="130"/>
      <c r="S35" s="130"/>
      <c r="T35" s="130"/>
      <c r="U35" s="130" t="s">
        <v>146</v>
      </c>
      <c r="V35" s="130"/>
      <c r="W35" s="130"/>
      <c r="X35" s="130"/>
      <c r="Y35" s="130"/>
      <c r="Z35" s="131" t="s">
        <v>233</v>
      </c>
      <c r="AA35" s="125"/>
      <c r="AB35" s="125"/>
    </row>
    <row r="36" spans="1:28" ht="15" customHeight="1">
      <c r="A36" s="102"/>
      <c r="B36" s="2">
        <v>34</v>
      </c>
      <c r="C36" s="2"/>
      <c r="D36" s="2" t="s">
        <v>33</v>
      </c>
      <c r="E36" s="125" t="s">
        <v>422</v>
      </c>
      <c r="F36" s="125" t="s">
        <v>423</v>
      </c>
      <c r="G36" s="128" t="s">
        <v>195</v>
      </c>
      <c r="H36" s="128" t="s">
        <v>424</v>
      </c>
      <c r="I36" s="125">
        <v>19</v>
      </c>
      <c r="J36" s="2">
        <v>172</v>
      </c>
      <c r="K36" s="2">
        <v>55.6</v>
      </c>
      <c r="L36" s="2">
        <v>27</v>
      </c>
      <c r="M36" s="125" t="s">
        <v>425</v>
      </c>
      <c r="N36" s="123" t="s">
        <v>426</v>
      </c>
      <c r="O36" s="2"/>
      <c r="P36" s="125" t="s">
        <v>427</v>
      </c>
      <c r="Q36" s="127"/>
      <c r="R36" s="127"/>
      <c r="S36" s="127"/>
      <c r="T36" s="127"/>
      <c r="U36" s="130" t="s">
        <v>146</v>
      </c>
      <c r="V36" s="127"/>
      <c r="W36" s="127"/>
      <c r="X36" s="127"/>
      <c r="Y36" s="130" t="s">
        <v>146</v>
      </c>
      <c r="Z36" s="131" t="s">
        <v>428</v>
      </c>
      <c r="AA36" s="126"/>
      <c r="AB36" s="125" t="s">
        <v>148</v>
      </c>
    </row>
    <row r="37" spans="1:28" ht="15" customHeight="1">
      <c r="A37" s="102"/>
      <c r="B37" s="2">
        <v>35</v>
      </c>
      <c r="C37" s="2"/>
      <c r="D37" s="2" t="s">
        <v>33</v>
      </c>
      <c r="E37" s="125" t="s">
        <v>429</v>
      </c>
      <c r="F37" s="125" t="s">
        <v>430</v>
      </c>
      <c r="G37" s="128" t="s">
        <v>195</v>
      </c>
      <c r="H37" s="128" t="s">
        <v>431</v>
      </c>
      <c r="I37" s="125">
        <v>18</v>
      </c>
      <c r="J37" s="2">
        <v>164.6</v>
      </c>
      <c r="K37" s="2">
        <v>59</v>
      </c>
      <c r="L37" s="2">
        <v>25</v>
      </c>
      <c r="M37" s="125" t="s">
        <v>432</v>
      </c>
      <c r="N37" s="123" t="s">
        <v>433</v>
      </c>
      <c r="O37" s="2"/>
      <c r="P37" s="125" t="s">
        <v>434</v>
      </c>
      <c r="Q37" s="127"/>
      <c r="R37" s="127"/>
      <c r="S37" s="127"/>
      <c r="T37" s="127"/>
      <c r="U37" s="130" t="s">
        <v>146</v>
      </c>
      <c r="V37" s="127"/>
      <c r="W37" s="127"/>
      <c r="X37" s="127"/>
      <c r="Y37" s="130" t="s">
        <v>146</v>
      </c>
      <c r="Z37" s="131" t="s">
        <v>428</v>
      </c>
      <c r="AA37" s="126"/>
      <c r="AB37" s="125" t="s">
        <v>148</v>
      </c>
    </row>
    <row r="38" spans="1:28" ht="15" customHeight="1">
      <c r="A38" s="102"/>
      <c r="B38" s="2">
        <v>36</v>
      </c>
      <c r="C38" s="2"/>
      <c r="D38" s="2" t="s">
        <v>33</v>
      </c>
      <c r="E38" s="125" t="s">
        <v>439</v>
      </c>
      <c r="F38" s="125" t="s">
        <v>440</v>
      </c>
      <c r="G38" s="128" t="s">
        <v>195</v>
      </c>
      <c r="H38" s="128" t="s">
        <v>438</v>
      </c>
      <c r="I38" s="125">
        <v>18</v>
      </c>
      <c r="J38" s="2">
        <v>169.8</v>
      </c>
      <c r="K38" s="2">
        <v>68</v>
      </c>
      <c r="L38" s="2">
        <v>25</v>
      </c>
      <c r="M38" s="125" t="s">
        <v>437</v>
      </c>
      <c r="N38" s="129" t="s">
        <v>436</v>
      </c>
      <c r="O38" s="125" t="s">
        <v>435</v>
      </c>
      <c r="P38" s="126"/>
      <c r="Q38" s="127"/>
      <c r="R38" s="127"/>
      <c r="S38" s="127"/>
      <c r="T38" s="127"/>
      <c r="U38" s="130" t="s">
        <v>146</v>
      </c>
      <c r="V38" s="127"/>
      <c r="W38" s="127"/>
      <c r="X38" s="127"/>
      <c r="Y38" s="130" t="s">
        <v>146</v>
      </c>
      <c r="Z38" s="131" t="s">
        <v>159</v>
      </c>
      <c r="AA38" s="126"/>
      <c r="AB38" s="125" t="s">
        <v>148</v>
      </c>
    </row>
    <row r="39" spans="1:28" ht="15" customHeight="1">
      <c r="A39" s="102"/>
      <c r="B39" s="2">
        <v>37</v>
      </c>
      <c r="C39" s="2"/>
      <c r="D39" s="2" t="s">
        <v>35</v>
      </c>
      <c r="E39" s="2" t="s">
        <v>189</v>
      </c>
      <c r="F39" s="125" t="s">
        <v>288</v>
      </c>
      <c r="G39" s="128" t="s">
        <v>195</v>
      </c>
      <c r="H39" s="128" t="s">
        <v>289</v>
      </c>
      <c r="I39" s="125">
        <v>21</v>
      </c>
      <c r="J39" s="46">
        <v>170</v>
      </c>
      <c r="K39" s="46">
        <v>60</v>
      </c>
      <c r="L39" s="2">
        <v>25</v>
      </c>
      <c r="M39" s="125" t="s">
        <v>290</v>
      </c>
      <c r="N39" s="129" t="s">
        <v>291</v>
      </c>
      <c r="O39" s="125" t="s">
        <v>292</v>
      </c>
      <c r="P39" s="125"/>
      <c r="Q39" s="130"/>
      <c r="R39" s="130"/>
      <c r="S39" s="130"/>
      <c r="T39" s="130"/>
      <c r="U39" s="130" t="s">
        <v>146</v>
      </c>
      <c r="V39" s="130"/>
      <c r="W39" s="130"/>
      <c r="X39" s="130"/>
      <c r="Y39" s="130" t="s">
        <v>146</v>
      </c>
      <c r="Z39" s="131" t="s">
        <v>293</v>
      </c>
      <c r="AA39" s="125"/>
      <c r="AB39" s="125" t="s">
        <v>148</v>
      </c>
    </row>
    <row r="40" spans="1:28" ht="15" customHeight="1">
      <c r="A40" s="102"/>
      <c r="B40" s="2">
        <v>38</v>
      </c>
      <c r="C40" s="2"/>
      <c r="D40" s="2" t="s">
        <v>34</v>
      </c>
      <c r="E40" s="2" t="s">
        <v>182</v>
      </c>
      <c r="F40" s="125" t="s">
        <v>278</v>
      </c>
      <c r="G40" s="128" t="s">
        <v>195</v>
      </c>
      <c r="H40" s="128" t="s">
        <v>279</v>
      </c>
      <c r="I40" s="125">
        <v>24</v>
      </c>
      <c r="J40" s="2">
        <v>168</v>
      </c>
      <c r="K40" s="2">
        <v>56</v>
      </c>
      <c r="L40" s="2">
        <v>26.5</v>
      </c>
      <c r="M40" s="128" t="s">
        <v>207</v>
      </c>
      <c r="N40" s="129" t="s">
        <v>280</v>
      </c>
      <c r="O40" s="125" t="s">
        <v>281</v>
      </c>
      <c r="P40" s="125"/>
      <c r="Q40" s="130"/>
      <c r="R40" s="130"/>
      <c r="S40" s="130"/>
      <c r="T40" s="130"/>
      <c r="U40" s="130" t="s">
        <v>146</v>
      </c>
      <c r="V40" s="130"/>
      <c r="W40" s="130"/>
      <c r="X40" s="130"/>
      <c r="Y40" s="130" t="s">
        <v>146</v>
      </c>
      <c r="Z40" s="131" t="s">
        <v>282</v>
      </c>
      <c r="AA40" s="125"/>
      <c r="AB40" s="125" t="s">
        <v>148</v>
      </c>
    </row>
    <row r="41" spans="1:28" ht="15" customHeight="1">
      <c r="A41" s="102"/>
      <c r="B41" s="2">
        <v>39</v>
      </c>
      <c r="C41" s="2"/>
      <c r="D41" s="2" t="s">
        <v>34</v>
      </c>
      <c r="E41" s="2" t="s">
        <v>183</v>
      </c>
      <c r="F41" s="125" t="s">
        <v>283</v>
      </c>
      <c r="G41" s="128" t="s">
        <v>195</v>
      </c>
      <c r="H41" s="128" t="s">
        <v>284</v>
      </c>
      <c r="I41" s="125">
        <v>19</v>
      </c>
      <c r="J41" s="46">
        <v>162</v>
      </c>
      <c r="K41" s="46">
        <v>58</v>
      </c>
      <c r="L41" s="2">
        <v>25</v>
      </c>
      <c r="M41" s="125" t="s">
        <v>285</v>
      </c>
      <c r="N41" s="129" t="s">
        <v>286</v>
      </c>
      <c r="O41" s="125" t="s">
        <v>287</v>
      </c>
      <c r="P41" s="125"/>
      <c r="Q41" s="130"/>
      <c r="R41" s="130"/>
      <c r="S41" s="130"/>
      <c r="T41" s="130"/>
      <c r="U41" s="130" t="s">
        <v>146</v>
      </c>
      <c r="V41" s="130"/>
      <c r="W41" s="130"/>
      <c r="X41" s="130"/>
      <c r="Y41" s="130" t="s">
        <v>146</v>
      </c>
      <c r="Z41" s="131" t="s">
        <v>149</v>
      </c>
      <c r="AA41" s="125"/>
      <c r="AB41" s="125" t="s">
        <v>148</v>
      </c>
    </row>
    <row r="42" spans="1:28" ht="15" customHeight="1">
      <c r="A42" s="102"/>
      <c r="B42" s="2">
        <v>40</v>
      </c>
      <c r="C42" s="2"/>
      <c r="D42" s="2" t="s">
        <v>166</v>
      </c>
      <c r="E42" s="125" t="s">
        <v>466</v>
      </c>
      <c r="F42" s="125" t="s">
        <v>514</v>
      </c>
      <c r="G42" s="128" t="s">
        <v>195</v>
      </c>
      <c r="H42" s="128" t="s">
        <v>515</v>
      </c>
      <c r="I42" s="125">
        <v>21</v>
      </c>
      <c r="J42" s="2">
        <v>164</v>
      </c>
      <c r="K42" s="2">
        <v>53</v>
      </c>
      <c r="L42" s="2">
        <v>25</v>
      </c>
      <c r="M42" s="125" t="s">
        <v>516</v>
      </c>
      <c r="N42" s="123" t="s">
        <v>538</v>
      </c>
      <c r="O42" s="125" t="s">
        <v>539</v>
      </c>
      <c r="P42" s="125"/>
      <c r="Q42" s="130"/>
      <c r="R42" s="130"/>
      <c r="S42" s="130"/>
      <c r="T42" s="130"/>
      <c r="U42" s="130" t="s">
        <v>146</v>
      </c>
      <c r="V42" s="130"/>
      <c r="W42" s="130"/>
      <c r="X42" s="130"/>
      <c r="Y42" s="130" t="s">
        <v>146</v>
      </c>
      <c r="Z42" s="131" t="s">
        <v>517</v>
      </c>
      <c r="AA42" s="125"/>
      <c r="AB42" s="125" t="s">
        <v>148</v>
      </c>
    </row>
    <row r="43" spans="1:28" ht="15" customHeight="1">
      <c r="A43" s="102"/>
      <c r="B43" s="2">
        <v>41</v>
      </c>
      <c r="C43" s="2"/>
      <c r="D43" s="2" t="s">
        <v>166</v>
      </c>
      <c r="E43" s="125" t="s">
        <v>467</v>
      </c>
      <c r="F43" s="125" t="s">
        <v>548</v>
      </c>
      <c r="G43" s="128" t="s">
        <v>195</v>
      </c>
      <c r="H43" s="128" t="s">
        <v>518</v>
      </c>
      <c r="I43" s="125">
        <v>18</v>
      </c>
      <c r="J43" s="125">
        <v>179</v>
      </c>
      <c r="K43" s="125">
        <v>73</v>
      </c>
      <c r="L43" s="2">
        <v>27.5</v>
      </c>
      <c r="M43" s="125" t="s">
        <v>519</v>
      </c>
      <c r="N43" s="129" t="s">
        <v>520</v>
      </c>
      <c r="O43" s="125" t="s">
        <v>521</v>
      </c>
      <c r="P43" s="126"/>
      <c r="Q43" s="127"/>
      <c r="R43" s="127"/>
      <c r="S43" s="127"/>
      <c r="T43" s="127"/>
      <c r="U43" s="130" t="s">
        <v>146</v>
      </c>
      <c r="V43" s="127"/>
      <c r="W43" s="127"/>
      <c r="X43" s="127"/>
      <c r="Y43" s="130" t="s">
        <v>146</v>
      </c>
      <c r="Z43" s="131" t="s">
        <v>156</v>
      </c>
      <c r="AA43" s="125"/>
      <c r="AB43" s="125" t="s">
        <v>148</v>
      </c>
    </row>
    <row r="44" spans="1:28" ht="15" customHeight="1">
      <c r="A44" s="102"/>
      <c r="B44" s="2">
        <v>42</v>
      </c>
      <c r="C44" s="2"/>
      <c r="D44" s="2" t="s">
        <v>166</v>
      </c>
      <c r="E44" s="125" t="s">
        <v>545</v>
      </c>
      <c r="F44" s="125" t="s">
        <v>522</v>
      </c>
      <c r="G44" s="128" t="s">
        <v>195</v>
      </c>
      <c r="H44" s="128" t="s">
        <v>523</v>
      </c>
      <c r="I44" s="125">
        <v>18</v>
      </c>
      <c r="J44" s="2">
        <v>173</v>
      </c>
      <c r="K44" s="2">
        <v>61</v>
      </c>
      <c r="L44" s="2">
        <v>26.5</v>
      </c>
      <c r="M44" s="125" t="s">
        <v>524</v>
      </c>
      <c r="N44" s="129" t="s">
        <v>525</v>
      </c>
      <c r="O44" s="125" t="s">
        <v>540</v>
      </c>
      <c r="P44" s="125"/>
      <c r="Q44" s="130"/>
      <c r="R44" s="130"/>
      <c r="S44" s="130"/>
      <c r="T44" s="130"/>
      <c r="U44" s="130" t="s">
        <v>146</v>
      </c>
      <c r="V44" s="130"/>
      <c r="W44" s="130"/>
      <c r="X44" s="130"/>
      <c r="Y44" s="130" t="s">
        <v>146</v>
      </c>
      <c r="Z44" s="131" t="s">
        <v>526</v>
      </c>
      <c r="AA44" s="125"/>
      <c r="AB44" s="125" t="s">
        <v>148</v>
      </c>
    </row>
    <row r="45" spans="1:28" ht="15" customHeight="1">
      <c r="A45" s="102"/>
      <c r="B45" s="2">
        <v>43</v>
      </c>
      <c r="C45" s="2"/>
      <c r="D45" s="2" t="s">
        <v>166</v>
      </c>
      <c r="E45" s="125" t="s">
        <v>468</v>
      </c>
      <c r="F45" s="125" t="s">
        <v>527</v>
      </c>
      <c r="G45" s="128" t="s">
        <v>195</v>
      </c>
      <c r="H45" s="128" t="s">
        <v>528</v>
      </c>
      <c r="I45" s="125">
        <v>18</v>
      </c>
      <c r="J45" s="2">
        <v>170</v>
      </c>
      <c r="K45" s="2">
        <v>57</v>
      </c>
      <c r="L45" s="2">
        <v>26</v>
      </c>
      <c r="M45" s="125" t="s">
        <v>529</v>
      </c>
      <c r="N45" s="129" t="s">
        <v>530</v>
      </c>
      <c r="O45" s="125" t="s">
        <v>531</v>
      </c>
      <c r="P45" s="125"/>
      <c r="Q45" s="130"/>
      <c r="R45" s="130"/>
      <c r="S45" s="130"/>
      <c r="T45" s="130"/>
      <c r="U45" s="130" t="s">
        <v>146</v>
      </c>
      <c r="V45" s="130"/>
      <c r="W45" s="130"/>
      <c r="X45" s="130"/>
      <c r="Y45" s="130" t="s">
        <v>146</v>
      </c>
      <c r="Z45" s="131" t="s">
        <v>526</v>
      </c>
      <c r="AA45" s="125"/>
      <c r="AB45" s="125" t="s">
        <v>148</v>
      </c>
    </row>
    <row r="46" spans="1:28" ht="15" customHeight="1">
      <c r="A46" s="102"/>
      <c r="B46" s="2">
        <v>44</v>
      </c>
      <c r="C46" s="2"/>
      <c r="D46" s="2" t="s">
        <v>166</v>
      </c>
      <c r="E46" s="125" t="s">
        <v>469</v>
      </c>
      <c r="F46" s="125" t="s">
        <v>532</v>
      </c>
      <c r="G46" s="128" t="s">
        <v>195</v>
      </c>
      <c r="H46" s="128" t="s">
        <v>533</v>
      </c>
      <c r="I46" s="125">
        <v>18</v>
      </c>
      <c r="J46" s="125">
        <v>171</v>
      </c>
      <c r="K46" s="125">
        <v>56</v>
      </c>
      <c r="L46" s="2">
        <v>27</v>
      </c>
      <c r="M46" s="125" t="s">
        <v>534</v>
      </c>
      <c r="N46" s="129" t="s">
        <v>535</v>
      </c>
      <c r="O46" s="125" t="s">
        <v>536</v>
      </c>
      <c r="P46" s="125"/>
      <c r="Q46" s="130"/>
      <c r="R46" s="130"/>
      <c r="S46" s="130"/>
      <c r="T46" s="130"/>
      <c r="U46" s="130" t="s">
        <v>146</v>
      </c>
      <c r="V46" s="130"/>
      <c r="W46" s="130"/>
      <c r="X46" s="130"/>
      <c r="Y46" s="130" t="s">
        <v>146</v>
      </c>
      <c r="Z46" s="131" t="s">
        <v>526</v>
      </c>
      <c r="AA46" s="125"/>
      <c r="AB46" s="125" t="s">
        <v>148</v>
      </c>
    </row>
    <row r="47" spans="1:28" ht="15" customHeight="1">
      <c r="A47" s="102"/>
      <c r="B47" s="2">
        <v>45</v>
      </c>
      <c r="C47" s="2"/>
      <c r="D47" s="2" t="s">
        <v>37</v>
      </c>
      <c r="E47" s="125" t="s">
        <v>324</v>
      </c>
      <c r="F47" s="125" t="s">
        <v>441</v>
      </c>
      <c r="G47" s="128" t="s">
        <v>195</v>
      </c>
      <c r="H47" s="128" t="s">
        <v>442</v>
      </c>
      <c r="I47" s="125">
        <v>23</v>
      </c>
      <c r="J47" s="2">
        <v>173</v>
      </c>
      <c r="K47" s="2">
        <v>60</v>
      </c>
      <c r="L47" s="2">
        <v>27</v>
      </c>
      <c r="M47" s="125" t="s">
        <v>443</v>
      </c>
      <c r="N47" s="150" t="s">
        <v>444</v>
      </c>
      <c r="O47" s="125" t="s">
        <v>445</v>
      </c>
      <c r="P47" s="125"/>
      <c r="Q47" s="130" t="s">
        <v>146</v>
      </c>
      <c r="R47" s="130"/>
      <c r="S47" s="130"/>
      <c r="T47" s="130"/>
      <c r="U47" s="130"/>
      <c r="V47" s="130"/>
      <c r="W47" s="130"/>
      <c r="X47" s="130"/>
      <c r="Y47" s="130" t="s">
        <v>146</v>
      </c>
      <c r="Z47" s="131" t="s">
        <v>256</v>
      </c>
      <c r="AA47" s="125"/>
      <c r="AB47" s="125" t="s">
        <v>148</v>
      </c>
    </row>
    <row r="48" spans="1:28" ht="15" customHeight="1">
      <c r="A48" s="102"/>
      <c r="B48" s="2">
        <v>46</v>
      </c>
      <c r="C48" s="2"/>
      <c r="D48" s="2" t="s">
        <v>37</v>
      </c>
      <c r="E48" s="125" t="s">
        <v>325</v>
      </c>
      <c r="F48" s="125" t="s">
        <v>446</v>
      </c>
      <c r="G48" s="128" t="s">
        <v>195</v>
      </c>
      <c r="H48" s="128" t="s">
        <v>447</v>
      </c>
      <c r="I48" s="125">
        <v>20</v>
      </c>
      <c r="J48" s="46">
        <v>171</v>
      </c>
      <c r="K48" s="46">
        <v>62</v>
      </c>
      <c r="L48" s="2">
        <v>25.5</v>
      </c>
      <c r="M48" s="125" t="s">
        <v>448</v>
      </c>
      <c r="N48" s="123" t="s">
        <v>449</v>
      </c>
      <c r="O48" s="125" t="s">
        <v>450</v>
      </c>
      <c r="P48" s="125"/>
      <c r="Q48" s="130"/>
      <c r="R48" s="130"/>
      <c r="S48" s="130"/>
      <c r="T48" s="130"/>
      <c r="U48" s="130" t="s">
        <v>146</v>
      </c>
      <c r="V48" s="130"/>
      <c r="W48" s="130"/>
      <c r="X48" s="130"/>
      <c r="Y48" s="130"/>
      <c r="Z48" s="131" t="s">
        <v>451</v>
      </c>
      <c r="AA48" s="125"/>
      <c r="AB48" s="125"/>
    </row>
    <row r="49" spans="1:28" ht="15" customHeight="1">
      <c r="A49" s="102"/>
      <c r="B49" s="2">
        <v>47</v>
      </c>
      <c r="C49" s="2"/>
      <c r="D49" s="2" t="s">
        <v>37</v>
      </c>
      <c r="E49" s="125" t="s">
        <v>326</v>
      </c>
      <c r="F49" s="125" t="s">
        <v>452</v>
      </c>
      <c r="G49" s="128" t="s">
        <v>195</v>
      </c>
      <c r="H49" s="128" t="s">
        <v>453</v>
      </c>
      <c r="I49" s="125">
        <v>19</v>
      </c>
      <c r="J49" s="2">
        <v>178</v>
      </c>
      <c r="K49" s="2">
        <v>68</v>
      </c>
      <c r="L49" s="2">
        <v>27.5</v>
      </c>
      <c r="M49" s="125" t="s">
        <v>454</v>
      </c>
      <c r="N49" s="129" t="s">
        <v>455</v>
      </c>
      <c r="O49" s="125" t="s">
        <v>456</v>
      </c>
      <c r="P49" s="125"/>
      <c r="Q49" s="130"/>
      <c r="R49" s="130"/>
      <c r="S49" s="130"/>
      <c r="T49" s="130"/>
      <c r="U49" s="130" t="s">
        <v>146</v>
      </c>
      <c r="V49" s="130"/>
      <c r="W49" s="130"/>
      <c r="X49" s="130"/>
      <c r="Y49" s="130" t="s">
        <v>146</v>
      </c>
      <c r="Z49" s="131" t="s">
        <v>457</v>
      </c>
      <c r="AA49" s="125"/>
      <c r="AB49" s="125" t="s">
        <v>148</v>
      </c>
    </row>
    <row r="50" spans="1:28" ht="15" customHeight="1">
      <c r="A50" s="102"/>
      <c r="B50" s="2">
        <v>48</v>
      </c>
      <c r="C50" s="2"/>
      <c r="D50" s="2" t="s">
        <v>37</v>
      </c>
      <c r="E50" s="125" t="s">
        <v>327</v>
      </c>
      <c r="F50" s="125" t="s">
        <v>458</v>
      </c>
      <c r="G50" s="128" t="s">
        <v>195</v>
      </c>
      <c r="H50" s="128" t="s">
        <v>459</v>
      </c>
      <c r="I50" s="125">
        <v>18</v>
      </c>
      <c r="J50" s="2">
        <v>175</v>
      </c>
      <c r="K50" s="2">
        <v>63</v>
      </c>
      <c r="L50" s="2">
        <v>27</v>
      </c>
      <c r="M50" s="125" t="s">
        <v>460</v>
      </c>
      <c r="N50" s="129" t="s">
        <v>461</v>
      </c>
      <c r="O50" s="125" t="s">
        <v>462</v>
      </c>
      <c r="P50" s="125"/>
      <c r="Q50" s="130"/>
      <c r="R50" s="130"/>
      <c r="S50" s="130"/>
      <c r="T50" s="130"/>
      <c r="U50" s="130" t="s">
        <v>146</v>
      </c>
      <c r="V50" s="130"/>
      <c r="W50" s="130"/>
      <c r="X50" s="130"/>
      <c r="Y50" s="130"/>
      <c r="Z50" s="131" t="s">
        <v>463</v>
      </c>
      <c r="AA50" s="125"/>
      <c r="AB50" s="125" t="s">
        <v>464</v>
      </c>
    </row>
    <row r="51" spans="1:28" ht="15" customHeight="1">
      <c r="A51" s="102"/>
      <c r="B51" s="2">
        <v>49</v>
      </c>
      <c r="C51" s="2"/>
      <c r="D51" s="2" t="s">
        <v>38</v>
      </c>
      <c r="E51" s="125" t="s">
        <v>330</v>
      </c>
      <c r="F51" s="125" t="s">
        <v>375</v>
      </c>
      <c r="G51" s="128" t="s">
        <v>195</v>
      </c>
      <c r="H51" s="128" t="s">
        <v>376</v>
      </c>
      <c r="I51" s="125">
        <v>22</v>
      </c>
      <c r="J51" s="2">
        <v>178</v>
      </c>
      <c r="K51" s="2">
        <v>71</v>
      </c>
      <c r="L51" s="2">
        <v>27.5</v>
      </c>
      <c r="M51" s="125" t="s">
        <v>377</v>
      </c>
      <c r="N51" s="129" t="s">
        <v>378</v>
      </c>
      <c r="O51" s="125" t="s">
        <v>379</v>
      </c>
      <c r="P51" s="125"/>
      <c r="Q51" s="130" t="s">
        <v>146</v>
      </c>
      <c r="R51" s="130"/>
      <c r="S51" s="130"/>
      <c r="T51" s="130"/>
      <c r="U51" s="130"/>
      <c r="V51" s="130"/>
      <c r="W51" s="130"/>
      <c r="X51" s="130"/>
      <c r="Y51" s="130" t="s">
        <v>146</v>
      </c>
      <c r="Z51" s="131" t="s">
        <v>380</v>
      </c>
      <c r="AA51" s="125"/>
      <c r="AB51" s="125" t="s">
        <v>148</v>
      </c>
    </row>
    <row r="52" spans="1:28" ht="15" customHeight="1">
      <c r="A52" s="102"/>
      <c r="B52" s="2">
        <v>50</v>
      </c>
      <c r="C52" s="2"/>
      <c r="D52" s="2" t="s">
        <v>38</v>
      </c>
      <c r="E52" s="125" t="s">
        <v>331</v>
      </c>
      <c r="F52" s="125" t="s">
        <v>381</v>
      </c>
      <c r="G52" s="128" t="s">
        <v>195</v>
      </c>
      <c r="H52" s="128" t="s">
        <v>382</v>
      </c>
      <c r="I52" s="125">
        <v>19</v>
      </c>
      <c r="J52" s="2">
        <v>175</v>
      </c>
      <c r="K52" s="2">
        <v>68</v>
      </c>
      <c r="L52" s="2">
        <v>27.5</v>
      </c>
      <c r="M52" s="125" t="s">
        <v>383</v>
      </c>
      <c r="N52" s="129" t="s">
        <v>384</v>
      </c>
      <c r="O52" s="125" t="s">
        <v>385</v>
      </c>
      <c r="P52" s="125"/>
      <c r="Q52" s="130"/>
      <c r="R52" s="130"/>
      <c r="S52" s="130"/>
      <c r="T52" s="130"/>
      <c r="U52" s="130" t="s">
        <v>146</v>
      </c>
      <c r="V52" s="130"/>
      <c r="W52" s="130"/>
      <c r="X52" s="130"/>
      <c r="Y52" s="130" t="s">
        <v>146</v>
      </c>
      <c r="Z52" s="131" t="s">
        <v>386</v>
      </c>
      <c r="AA52" s="125"/>
      <c r="AB52" s="125" t="s">
        <v>148</v>
      </c>
    </row>
    <row r="53" spans="1:28" ht="16.5" customHeight="1">
      <c r="A53" s="102"/>
      <c r="B53" s="2">
        <v>51</v>
      </c>
      <c r="C53" s="2"/>
      <c r="D53" s="2" t="s">
        <v>40</v>
      </c>
      <c r="E53" s="125" t="s">
        <v>318</v>
      </c>
      <c r="F53" s="125" t="s">
        <v>470</v>
      </c>
      <c r="G53" s="128" t="s">
        <v>195</v>
      </c>
      <c r="H53" s="128" t="s">
        <v>471</v>
      </c>
      <c r="I53" s="132">
        <v>26</v>
      </c>
      <c r="J53" s="2">
        <v>163</v>
      </c>
      <c r="K53" s="2">
        <v>60</v>
      </c>
      <c r="L53" s="2">
        <v>25.5</v>
      </c>
      <c r="M53" s="125" t="s">
        <v>472</v>
      </c>
      <c r="N53" s="129" t="s">
        <v>473</v>
      </c>
      <c r="O53" s="125"/>
      <c r="P53" s="125" t="s">
        <v>474</v>
      </c>
      <c r="Q53" s="130" t="s">
        <v>146</v>
      </c>
      <c r="R53" s="130"/>
      <c r="S53" s="130"/>
      <c r="T53" s="130"/>
      <c r="U53" s="130"/>
      <c r="V53" s="130"/>
      <c r="W53" s="130" t="s">
        <v>146</v>
      </c>
      <c r="X53" s="130"/>
      <c r="Y53" s="130"/>
      <c r="Z53" s="131" t="s">
        <v>481</v>
      </c>
      <c r="AA53" s="125"/>
      <c r="AB53" s="125" t="s">
        <v>475</v>
      </c>
    </row>
    <row r="54" spans="1:28" ht="16.5" customHeight="1">
      <c r="B54" s="2">
        <v>52</v>
      </c>
      <c r="C54" s="2"/>
      <c r="D54" s="2" t="s">
        <v>40</v>
      </c>
      <c r="E54" s="125" t="s">
        <v>319</v>
      </c>
      <c r="F54" s="125" t="s">
        <v>476</v>
      </c>
      <c r="G54" s="128" t="s">
        <v>195</v>
      </c>
      <c r="H54" s="128" t="s">
        <v>477</v>
      </c>
      <c r="I54" s="125">
        <v>23</v>
      </c>
      <c r="J54" s="2">
        <v>175</v>
      </c>
      <c r="K54" s="2">
        <v>74</v>
      </c>
      <c r="L54" s="2">
        <v>27</v>
      </c>
      <c r="M54" s="125" t="s">
        <v>478</v>
      </c>
      <c r="N54" s="125" t="s">
        <v>479</v>
      </c>
      <c r="O54" s="125" t="s">
        <v>480</v>
      </c>
      <c r="P54" s="125"/>
      <c r="Q54" s="130" t="s">
        <v>146</v>
      </c>
      <c r="R54" s="130"/>
      <c r="S54" s="130"/>
      <c r="T54" s="130"/>
      <c r="U54" s="130"/>
      <c r="V54" s="130"/>
      <c r="W54" s="130"/>
      <c r="X54" s="130"/>
      <c r="Y54" s="130"/>
      <c r="Z54" s="131" t="s">
        <v>482</v>
      </c>
      <c r="AA54" s="125"/>
      <c r="AB54" s="125"/>
    </row>
    <row r="55" spans="1:28" ht="16.5" customHeight="1">
      <c r="B55" s="2">
        <v>53</v>
      </c>
      <c r="C55" s="2"/>
      <c r="D55" s="2" t="s">
        <v>40</v>
      </c>
      <c r="E55" s="125" t="s">
        <v>320</v>
      </c>
      <c r="F55" s="125" t="s">
        <v>483</v>
      </c>
      <c r="G55" s="128" t="s">
        <v>195</v>
      </c>
      <c r="H55" s="128" t="s">
        <v>484</v>
      </c>
      <c r="I55" s="125">
        <v>19</v>
      </c>
      <c r="J55" s="2">
        <v>172</v>
      </c>
      <c r="K55" s="2">
        <v>65</v>
      </c>
      <c r="L55" s="2">
        <v>26.5</v>
      </c>
      <c r="M55" s="125" t="s">
        <v>485</v>
      </c>
      <c r="N55" s="156" t="s">
        <v>486</v>
      </c>
      <c r="O55" s="125"/>
      <c r="P55" s="125" t="s">
        <v>487</v>
      </c>
      <c r="Q55" s="130"/>
      <c r="R55" s="130"/>
      <c r="S55" s="130"/>
      <c r="T55" s="130"/>
      <c r="U55" s="130" t="s">
        <v>146</v>
      </c>
      <c r="V55" s="130"/>
      <c r="W55" s="130"/>
      <c r="X55" s="130"/>
      <c r="Y55" s="130"/>
      <c r="Z55" s="131" t="s">
        <v>160</v>
      </c>
      <c r="AA55" s="125"/>
      <c r="AB55" s="125"/>
    </row>
    <row r="56" spans="1:28" ht="16.5" customHeight="1">
      <c r="B56" s="2">
        <v>54</v>
      </c>
      <c r="C56" s="2"/>
      <c r="D56" s="2" t="s">
        <v>40</v>
      </c>
      <c r="E56" s="125" t="s">
        <v>321</v>
      </c>
      <c r="F56" s="125" t="s">
        <v>488</v>
      </c>
      <c r="G56" s="128" t="s">
        <v>195</v>
      </c>
      <c r="H56" s="128" t="s">
        <v>489</v>
      </c>
      <c r="I56" s="125">
        <v>18</v>
      </c>
      <c r="J56" s="46">
        <v>172</v>
      </c>
      <c r="K56" s="46">
        <v>61</v>
      </c>
      <c r="L56" s="2">
        <v>28</v>
      </c>
      <c r="M56" s="125" t="s">
        <v>490</v>
      </c>
      <c r="N56" s="125" t="s">
        <v>491</v>
      </c>
      <c r="O56" s="125" t="s">
        <v>541</v>
      </c>
      <c r="P56" s="125"/>
      <c r="Q56" s="130"/>
      <c r="R56" s="130"/>
      <c r="S56" s="130"/>
      <c r="T56" s="130"/>
      <c r="U56" s="130" t="s">
        <v>146</v>
      </c>
      <c r="V56" s="130"/>
      <c r="W56" s="130"/>
      <c r="X56" s="130"/>
      <c r="Y56" s="130"/>
      <c r="Z56" s="131" t="s">
        <v>492</v>
      </c>
      <c r="AA56" s="125"/>
      <c r="AB56" s="125"/>
    </row>
    <row r="57" spans="1:28" ht="16.5" customHeight="1">
      <c r="B57" s="2">
        <v>55</v>
      </c>
      <c r="C57" s="2"/>
      <c r="D57" s="2" t="s">
        <v>40</v>
      </c>
      <c r="E57" s="125" t="s">
        <v>322</v>
      </c>
      <c r="F57" s="125" t="s">
        <v>493</v>
      </c>
      <c r="G57" s="128" t="s">
        <v>195</v>
      </c>
      <c r="H57" s="128" t="s">
        <v>543</v>
      </c>
      <c r="I57" s="125">
        <v>18</v>
      </c>
      <c r="J57" s="2">
        <v>173</v>
      </c>
      <c r="K57" s="2">
        <v>63</v>
      </c>
      <c r="L57" s="2">
        <v>26</v>
      </c>
      <c r="M57" s="125" t="s">
        <v>494</v>
      </c>
      <c r="N57" s="125" t="s">
        <v>495</v>
      </c>
      <c r="O57" s="125" t="s">
        <v>496</v>
      </c>
      <c r="P57" s="125"/>
      <c r="Q57" s="130"/>
      <c r="R57" s="130"/>
      <c r="S57" s="130"/>
      <c r="T57" s="130"/>
      <c r="U57" s="130" t="s">
        <v>146</v>
      </c>
      <c r="V57" s="130"/>
      <c r="W57" s="130"/>
      <c r="X57" s="130"/>
      <c r="Y57" s="130"/>
      <c r="Z57" s="131" t="s">
        <v>497</v>
      </c>
      <c r="AA57" s="125"/>
      <c r="AB57" s="125"/>
    </row>
    <row r="58" spans="1:28" ht="16.5" customHeight="1">
      <c r="B58" s="2">
        <v>56</v>
      </c>
      <c r="C58" s="2"/>
      <c r="D58" s="2" t="s">
        <v>40</v>
      </c>
      <c r="E58" s="125" t="s">
        <v>323</v>
      </c>
      <c r="F58" s="125" t="s">
        <v>498</v>
      </c>
      <c r="G58" s="128" t="s">
        <v>195</v>
      </c>
      <c r="H58" s="128" t="s">
        <v>542</v>
      </c>
      <c r="I58" s="125">
        <v>18</v>
      </c>
      <c r="J58" s="2">
        <v>172</v>
      </c>
      <c r="K58" s="2">
        <v>70</v>
      </c>
      <c r="L58" s="2">
        <v>27</v>
      </c>
      <c r="M58" s="125" t="s">
        <v>499</v>
      </c>
      <c r="N58" s="125" t="s">
        <v>500</v>
      </c>
      <c r="O58" s="125" t="s">
        <v>501</v>
      </c>
      <c r="P58" s="125"/>
      <c r="Q58" s="130"/>
      <c r="R58" s="130"/>
      <c r="S58" s="130"/>
      <c r="T58" s="130"/>
      <c r="U58" s="130" t="s">
        <v>146</v>
      </c>
      <c r="V58" s="130"/>
      <c r="W58" s="130"/>
      <c r="X58" s="130"/>
      <c r="Y58" s="130"/>
      <c r="Z58" s="131" t="s">
        <v>492</v>
      </c>
      <c r="AA58" s="125"/>
      <c r="AB58" s="125"/>
    </row>
    <row r="59" spans="1:28" ht="16.5" customHeight="1">
      <c r="B59" s="2">
        <v>57</v>
      </c>
      <c r="C59" s="2"/>
      <c r="D59" s="2" t="s">
        <v>39</v>
      </c>
      <c r="E59" s="125" t="s">
        <v>465</v>
      </c>
      <c r="F59" s="125" t="s">
        <v>416</v>
      </c>
      <c r="G59" s="128" t="s">
        <v>195</v>
      </c>
      <c r="H59" s="128" t="s">
        <v>417</v>
      </c>
      <c r="I59" s="125">
        <v>19</v>
      </c>
      <c r="J59" s="2">
        <v>172</v>
      </c>
      <c r="K59" s="2">
        <v>51.2</v>
      </c>
      <c r="L59" s="2">
        <v>25.5</v>
      </c>
      <c r="M59" s="125" t="s">
        <v>418</v>
      </c>
      <c r="N59" s="125" t="s">
        <v>419</v>
      </c>
      <c r="O59" s="125" t="s">
        <v>420</v>
      </c>
      <c r="P59" s="125"/>
      <c r="Q59" s="130"/>
      <c r="R59" s="130"/>
      <c r="S59" s="130"/>
      <c r="T59" s="130"/>
      <c r="U59" s="130" t="s">
        <v>146</v>
      </c>
      <c r="V59" s="130"/>
      <c r="W59" s="130"/>
      <c r="X59" s="130"/>
      <c r="Y59" s="130" t="s">
        <v>146</v>
      </c>
      <c r="Z59" s="131" t="s">
        <v>421</v>
      </c>
      <c r="AA59" s="125"/>
      <c r="AB59" s="125" t="s">
        <v>148</v>
      </c>
    </row>
    <row r="60" spans="1:28" ht="16.5" hidden="1" customHeight="1">
      <c r="B60" s="2">
        <v>59</v>
      </c>
      <c r="C60" s="2"/>
      <c r="D60" s="2"/>
      <c r="E60" s="2"/>
      <c r="F60" s="2"/>
      <c r="G60" s="128" t="s">
        <v>195</v>
      </c>
      <c r="H60" s="8"/>
      <c r="I60" s="2"/>
      <c r="J60" s="2"/>
      <c r="K60" s="2"/>
      <c r="L60" s="15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5"/>
      <c r="AA60" s="2"/>
      <c r="AB60" s="2"/>
    </row>
    <row r="61" spans="1:28" ht="16.5" hidden="1" customHeight="1">
      <c r="B61" s="2">
        <v>60</v>
      </c>
      <c r="C61" s="2"/>
      <c r="D61" s="2"/>
      <c r="E61" s="2"/>
      <c r="F61" s="2"/>
      <c r="G61" s="128" t="s">
        <v>195</v>
      </c>
      <c r="H61" s="8"/>
      <c r="I61" s="2"/>
      <c r="J61" s="2"/>
      <c r="K61" s="2"/>
      <c r="L61" s="15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5"/>
      <c r="AA61" s="2"/>
      <c r="AB61" s="2"/>
    </row>
    <row r="62" spans="1:28" ht="16.5" customHeight="1">
      <c r="D62" s="153" t="s">
        <v>161</v>
      </c>
      <c r="Q62" s="124">
        <f>COUNTA(Q3:Q61)</f>
        <v>14</v>
      </c>
      <c r="R62" s="124">
        <f t="shared" ref="R62:Y62" si="0">COUNTA(R3:R61)</f>
        <v>0</v>
      </c>
      <c r="S62" s="124">
        <f t="shared" si="0"/>
        <v>0</v>
      </c>
      <c r="T62" s="124">
        <f t="shared" si="0"/>
        <v>3</v>
      </c>
      <c r="U62" s="124">
        <f t="shared" si="0"/>
        <v>40</v>
      </c>
      <c r="V62" s="124">
        <f t="shared" si="0"/>
        <v>1</v>
      </c>
      <c r="W62" s="124">
        <f t="shared" si="0"/>
        <v>1</v>
      </c>
      <c r="X62" s="124">
        <f t="shared" si="0"/>
        <v>0</v>
      </c>
      <c r="Y62" s="124">
        <f t="shared" si="0"/>
        <v>42</v>
      </c>
      <c r="Z62" s="124"/>
    </row>
    <row r="72" spans="2:7" ht="16.5" hidden="1" customHeight="1"/>
    <row r="73" spans="2:7" ht="16.5" hidden="1" customHeight="1"/>
    <row r="74" spans="2:7" ht="16.5" hidden="1" customHeight="1"/>
    <row r="75" spans="2:7" ht="16.5" hidden="1" customHeight="1"/>
    <row r="76" spans="2:7" ht="16.5" hidden="1" customHeight="1">
      <c r="B76" t="s">
        <v>26</v>
      </c>
      <c r="G76" s="1" t="s">
        <v>42</v>
      </c>
    </row>
    <row r="77" spans="2:7" ht="16.5" hidden="1" customHeight="1">
      <c r="B77" t="s">
        <v>27</v>
      </c>
    </row>
    <row r="78" spans="2:7" ht="16.5" hidden="1" customHeight="1">
      <c r="B78" t="s">
        <v>28</v>
      </c>
    </row>
    <row r="79" spans="2:7" ht="16.5" hidden="1" customHeight="1">
      <c r="B79" t="s">
        <v>29</v>
      </c>
    </row>
    <row r="80" spans="2:7" ht="16.5" hidden="1" customHeight="1">
      <c r="B80" t="s">
        <v>30</v>
      </c>
    </row>
    <row r="81" spans="2:2" ht="16.5" hidden="1" customHeight="1">
      <c r="B81" t="s">
        <v>44</v>
      </c>
    </row>
    <row r="82" spans="2:2" ht="16.5" hidden="1" customHeight="1">
      <c r="B82" t="s">
        <v>31</v>
      </c>
    </row>
    <row r="83" spans="2:2" ht="16.5" hidden="1" customHeight="1">
      <c r="B83" t="s">
        <v>41</v>
      </c>
    </row>
    <row r="84" spans="2:2" ht="16.5" hidden="1" customHeight="1">
      <c r="B84" t="s">
        <v>32</v>
      </c>
    </row>
    <row r="85" spans="2:2" ht="16.5" hidden="1" customHeight="1">
      <c r="B85" t="s">
        <v>33</v>
      </c>
    </row>
    <row r="86" spans="2:2" ht="16.5" hidden="1" customHeight="1">
      <c r="B86" t="s">
        <v>35</v>
      </c>
    </row>
    <row r="87" spans="2:2" ht="16.5" hidden="1" customHeight="1">
      <c r="B87" t="s">
        <v>34</v>
      </c>
    </row>
    <row r="88" spans="2:2" ht="16.5" hidden="1" customHeight="1">
      <c r="B88" t="s">
        <v>36</v>
      </c>
    </row>
    <row r="89" spans="2:2" ht="16.5" hidden="1" customHeight="1">
      <c r="B89" t="s">
        <v>37</v>
      </c>
    </row>
    <row r="90" spans="2:2" ht="16.5" hidden="1" customHeight="1">
      <c r="B90" t="s">
        <v>38</v>
      </c>
    </row>
    <row r="91" spans="2:2" ht="16.5" hidden="1" customHeight="1">
      <c r="B91" t="s">
        <v>39</v>
      </c>
    </row>
    <row r="92" spans="2:2" ht="16.5" hidden="1" customHeight="1">
      <c r="B92" t="s">
        <v>40</v>
      </c>
    </row>
    <row r="93" spans="2:2" ht="16.5" hidden="1" customHeight="1">
      <c r="B93"/>
    </row>
    <row r="94" spans="2:2" ht="16.5" hidden="1" customHeight="1">
      <c r="B94"/>
    </row>
  </sheetData>
  <mergeCells count="5">
    <mergeCell ref="B1:E1"/>
    <mergeCell ref="F1:I1"/>
    <mergeCell ref="J1:M1"/>
    <mergeCell ref="N1:Q1"/>
    <mergeCell ref="T1:X1"/>
  </mergeCells>
  <phoneticPr fontId="2"/>
  <dataValidations count="3">
    <dataValidation type="list" allowBlank="1" showInputMessage="1" showErrorMessage="1" sqref="D3:D61">
      <formula1>$B$76:$B$95</formula1>
    </dataValidation>
    <dataValidation type="list" allowBlank="1" showInputMessage="1" sqref="Y29">
      <formula1>$G$76:$G$77</formula1>
    </dataValidation>
    <dataValidation type="list" allowBlank="1" showInputMessage="1" showErrorMessage="1" sqref="Y30:Y61 Q3:X61 Y3:Y28">
      <formula1>$G$76:$G$77</formula1>
    </dataValidation>
  </dataValidations>
  <pageMargins left="0.94488188976377963" right="0" top="0.19685039370078741" bottom="0" header="0.51181102362204722" footer="0.1968503937007874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学生名簿 (初任教育用)</vt:lpstr>
      <vt:lpstr>ポン操番員表</vt:lpstr>
      <vt:lpstr>ポン操結果</vt:lpstr>
      <vt:lpstr>救急用名簿</vt:lpstr>
      <vt:lpstr>救急用名簿 (2)</vt:lpstr>
      <vt:lpstr>防災ヘリ関係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H24028</dc:creator>
  <cp:lastModifiedBy>147036</cp:lastModifiedBy>
  <cp:lastPrinted>2023-12-20T05:54:57Z</cp:lastPrinted>
  <dcterms:created xsi:type="dcterms:W3CDTF">2013-10-15T02:58:10Z</dcterms:created>
  <dcterms:modified xsi:type="dcterms:W3CDTF">2023-12-20T05:55:10Z</dcterms:modified>
</cp:coreProperties>
</file>