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03行政班\◇選管関係\01_各種選挙\02県議会議員選挙\補欠選挙\R8.8.9_和歌山市選挙区\02_臨時啓発\10_ホームページ\0914_投開票結果\"/>
    </mc:Choice>
  </mc:AlternateContent>
  <xr:revisionPtr revIDLastSave="0" documentId="13_ncr:1_{BA277621-F2F7-485C-B26D-C2745D9C6B73}" xr6:coauthVersionLast="47" xr6:coauthVersionMax="47" xr10:uidLastSave="{00000000-0000-0000-0000-000000000000}"/>
  <bookViews>
    <workbookView xWindow="-120" yWindow="-120" windowWidth="29040" windowHeight="15720" tabRatio="806" activeTab="1" xr2:uid="{00000000-000D-0000-FFFF-FFFF00000000}"/>
  </bookViews>
  <sheets>
    <sheet name="基本情報" sheetId="5" r:id="rId1"/>
    <sheet name="投票結果" sheetId="4" r:id="rId2"/>
  </sheets>
  <definedNames>
    <definedName name="\P" localSheetId="0">#REF!</definedName>
    <definedName name="\P">#REF!</definedName>
    <definedName name="_xlnm.Print_Area" localSheetId="1">投票結果!$A$1:$AG$34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4" l="1"/>
  <c r="V34" i="4"/>
  <c r="Q34" i="4"/>
  <c r="G34" i="4"/>
  <c r="B34" i="4"/>
  <c r="AA30" i="4"/>
  <c r="L30" i="4"/>
  <c r="AA34" i="4" l="1"/>
  <c r="L34" i="4"/>
  <c r="A9" i="4"/>
  <c r="N23" i="4" l="1"/>
  <c r="N22" i="4"/>
  <c r="N21" i="4"/>
  <c r="D20" i="4"/>
  <c r="L16" i="4"/>
  <c r="T16" i="4" s="1"/>
  <c r="AB12" i="4"/>
  <c r="AB16" i="4" l="1"/>
  <c r="T12" i="4"/>
  <c r="L20" i="4"/>
  <c r="G6" i="4"/>
  <c r="G5" i="4"/>
  <c r="T20" i="4" l="1"/>
  <c r="AB20" i="4"/>
</calcChain>
</file>

<file path=xl/sharedStrings.xml><?xml version="1.0" encoding="utf-8"?>
<sst xmlns="http://schemas.openxmlformats.org/spreadsheetml/2006/main" count="59" uniqueCount="35">
  <si>
    <t>市町村名</t>
    <rPh sb="0" eb="1">
      <t>シク</t>
    </rPh>
    <rPh sb="1" eb="3">
      <t>チョウソン</t>
    </rPh>
    <rPh sb="3" eb="4">
      <t>メイ</t>
    </rPh>
    <phoneticPr fontId="3"/>
  </si>
  <si>
    <t>時</t>
    <rPh sb="0" eb="1">
      <t>トキ</t>
    </rPh>
    <phoneticPr fontId="3"/>
  </si>
  <si>
    <t>区分</t>
    <rPh sb="0" eb="2">
      <t>クブン</t>
    </rPh>
    <phoneticPr fontId="3"/>
  </si>
  <si>
    <t>当日有権者数</t>
    <rPh sb="0" eb="2">
      <t>トウジツ</t>
    </rPh>
    <rPh sb="2" eb="5">
      <t>ユウケンシャ</t>
    </rPh>
    <rPh sb="5" eb="6">
      <t>スウ</t>
    </rPh>
    <phoneticPr fontId="3"/>
  </si>
  <si>
    <t>投票者数</t>
    <rPh sb="0" eb="2">
      <t>トウヒョウ</t>
    </rPh>
    <rPh sb="2" eb="3">
      <t>ユウケンシャ</t>
    </rPh>
    <rPh sb="3" eb="4">
      <t>スウ</t>
    </rPh>
    <phoneticPr fontId="3"/>
  </si>
  <si>
    <t>棄権者数</t>
    <rPh sb="0" eb="3">
      <t>キケンシャ</t>
    </rPh>
    <rPh sb="3" eb="4">
      <t>スウ</t>
    </rPh>
    <phoneticPr fontId="3"/>
  </si>
  <si>
    <t>投票率</t>
    <rPh sb="0" eb="3">
      <t>トウヒョウリツ</t>
    </rPh>
    <phoneticPr fontId="3"/>
  </si>
  <si>
    <t>男</t>
    <rPh sb="0" eb="1">
      <t>オトコ</t>
    </rPh>
    <phoneticPr fontId="3"/>
  </si>
  <si>
    <t>人</t>
    <rPh sb="0" eb="1">
      <t>ヒト</t>
    </rPh>
    <phoneticPr fontId="3"/>
  </si>
  <si>
    <t>％</t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</si>
  <si>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</si>
  <si>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</si>
  <si>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市町村番号</t>
    <rPh sb="0" eb="1">
      <t>シク</t>
    </rPh>
    <rPh sb="1" eb="3">
      <t>チョウソン</t>
    </rPh>
    <rPh sb="3" eb="5">
      <t>バンゴウ</t>
    </rPh>
    <phoneticPr fontId="3"/>
  </si>
  <si>
    <t>人</t>
    <rPh sb="0" eb="1">
      <t>ニン</t>
    </rPh>
    <phoneticPr fontId="3"/>
  </si>
  <si>
    <t>第４号様式その２</t>
    <rPh sb="0" eb="1">
      <t>ダイ</t>
    </rPh>
    <rPh sb="2" eb="3">
      <t>ゴウ</t>
    </rPh>
    <rPh sb="3" eb="5">
      <t>ヨウシキ</t>
    </rPh>
    <phoneticPr fontId="3"/>
  </si>
  <si>
    <t>分確定</t>
    <rPh sb="0" eb="1">
      <t>フン</t>
    </rPh>
    <rPh sb="1" eb="3">
      <t>カクテイ</t>
    </rPh>
    <phoneticPr fontId="3"/>
  </si>
  <si>
    <t>投 票 結 果 報 告 書</t>
    <rPh sb="0" eb="1">
      <t>トウ</t>
    </rPh>
    <rPh sb="2" eb="3">
      <t>ヒョウ</t>
    </rPh>
    <rPh sb="4" eb="5">
      <t>ムスブ</t>
    </rPh>
    <rPh sb="6" eb="7">
      <t>ハタシ</t>
    </rPh>
    <rPh sb="8" eb="9">
      <t>ホウ</t>
    </rPh>
    <rPh sb="10" eb="11">
      <t>コク</t>
    </rPh>
    <rPh sb="12" eb="13">
      <t>ショ</t>
    </rPh>
    <phoneticPr fontId="3"/>
  </si>
  <si>
    <t>うち当日投票者数</t>
    <rPh sb="2" eb="4">
      <t>トウジツ</t>
    </rPh>
    <rPh sb="4" eb="7">
      <t>トウヒョウシャ</t>
    </rPh>
    <rPh sb="7" eb="8">
      <t>スウ</t>
    </rPh>
    <phoneticPr fontId="3"/>
  </si>
  <si>
    <t>うち期日前投票者数</t>
    <rPh sb="2" eb="4">
      <t>キジツ</t>
    </rPh>
    <rPh sb="4" eb="5">
      <t>ゼン</t>
    </rPh>
    <rPh sb="5" eb="8">
      <t>トウヒョウシャ</t>
    </rPh>
    <rPh sb="8" eb="9">
      <t>スウ</t>
    </rPh>
    <phoneticPr fontId="3"/>
  </si>
  <si>
    <t>うち不在者投票者数</t>
    <rPh sb="2" eb="5">
      <t>フザイシャ</t>
    </rPh>
    <rPh sb="5" eb="8">
      <t>トウヒョウシャ</t>
    </rPh>
    <rPh sb="8" eb="9">
      <t>スウ</t>
    </rPh>
    <phoneticPr fontId="3"/>
  </si>
  <si>
    <t>市町村番号</t>
    <rPh sb="0" eb="3">
      <t>シチョウソン</t>
    </rPh>
    <rPh sb="3" eb="5">
      <t>バンゴウ</t>
    </rPh>
    <phoneticPr fontId="3"/>
  </si>
  <si>
    <t>市町村名</t>
    <rPh sb="0" eb="4">
      <t>シチョウソンメイ</t>
    </rPh>
    <phoneticPr fontId="3"/>
  </si>
  <si>
    <t>選挙の名称</t>
    <rPh sb="0" eb="2">
      <t>センキョ</t>
    </rPh>
    <rPh sb="3" eb="5">
      <t>メイショウ</t>
    </rPh>
    <phoneticPr fontId="3"/>
  </si>
  <si>
    <t>（和歌山県議会議員和歌山市選挙区補欠選挙）</t>
    <rPh sb="1" eb="5">
      <t>ワカヤマケン</t>
    </rPh>
    <rPh sb="5" eb="7">
      <t>ギカイ</t>
    </rPh>
    <rPh sb="7" eb="9">
      <t>ギイン</t>
    </rPh>
    <rPh sb="9" eb="12">
      <t>ワカヤマ</t>
    </rPh>
    <rPh sb="12" eb="13">
      <t>シ</t>
    </rPh>
    <rPh sb="13" eb="16">
      <t>センキョク</t>
    </rPh>
    <rPh sb="16" eb="18">
      <t>ホケツ</t>
    </rPh>
    <rPh sb="18" eb="20">
      <t>センキョ</t>
    </rPh>
    <phoneticPr fontId="3"/>
  </si>
  <si>
    <t>和歌山市</t>
    <rPh sb="0" eb="4">
      <t>ワカヤマシ</t>
    </rPh>
    <phoneticPr fontId="3"/>
  </si>
  <si>
    <t>当日有権者数</t>
    <rPh sb="0" eb="2">
      <t>トウジツ</t>
    </rPh>
    <rPh sb="2" eb="5">
      <t>ユウケンシャ</t>
    </rPh>
    <rPh sb="5" eb="6">
      <t>スウ</t>
    </rPh>
    <phoneticPr fontId="18"/>
  </si>
  <si>
    <t>投票者数</t>
    <rPh sb="0" eb="3">
      <t>トウヒョウシャ</t>
    </rPh>
    <rPh sb="3" eb="4">
      <t>スウ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</si>
  <si>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</si>
  <si>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</si>
  <si>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計</t>
    <rPh sb="0" eb="1">
      <t>ケイ</t>
    </rPh>
    <phoneticPr fontId="18"/>
  </si>
  <si>
    <t>棄権者数</t>
    <rPh sb="0" eb="3">
      <t>キケンシャ</t>
    </rPh>
    <rPh sb="3" eb="4">
      <t>スウ</t>
    </rPh>
    <phoneticPr fontId="18"/>
  </si>
  <si>
    <t>投票率（％）</t>
    <rPh sb="0" eb="3">
      <t>トウヒョウリツ</t>
    </rPh>
    <phoneticPr fontId="18"/>
  </si>
  <si>
    <t>【参考】H22.10.17執行　和歌山県議会議員和歌山市選挙区補欠選挙</t>
    <rPh sb="1" eb="3">
      <t>サンコウ</t>
    </rPh>
    <rPh sb="13" eb="15">
      <t>シッコウ</t>
    </rPh>
    <rPh sb="16" eb="20">
      <t>ワカヤマケン</t>
    </rPh>
    <rPh sb="20" eb="22">
      <t>ギカイ</t>
    </rPh>
    <rPh sb="22" eb="24">
      <t>ギイン</t>
    </rPh>
    <rPh sb="24" eb="27">
      <t>ワカヤマ</t>
    </rPh>
    <rPh sb="27" eb="28">
      <t>シ</t>
    </rPh>
    <rPh sb="28" eb="31">
      <t>センキョク</t>
    </rPh>
    <rPh sb="31" eb="33">
      <t>ホケツ</t>
    </rPh>
    <rPh sb="33" eb="35">
      <t>センキョ</t>
    </rPh>
    <phoneticPr fontId="18"/>
  </si>
  <si>
    <t>21</t>
    <phoneticPr fontId="3"/>
  </si>
  <si>
    <t>00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</si>
</sst>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;&quot;▲ &quot;#,##0.00"/>
    <numFmt numFmtId="178" formatCode="0.00_ 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u val="double"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i/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8"/>
      <name val="ＭＳ Ｐゴシック"/>
      <family val="3"/>
      <charset val="128"/>
    </font>
    <font>
      <i/>
      <sz val="1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11"/>
      <name val="HG創英角ｺﾞｼｯｸUB"/>
      <family val="3"/>
      <charset val="128"/>
    </font>
    <font>
      <i/>
      <sz val="20"/>
      <name val="HG創英角ｺﾞｼｯｸUB"/>
      <family val="3"/>
      <charset val="128"/>
    </font>
    <font>
      <i/>
      <sz val="18"/>
      <name val="HG創英角ｺﾞｼｯｸUB"/>
      <family val="3"/>
      <charset val="128"/>
    </font>
    <font>
      <i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/>
    <xf numFmtId="0" fontId="15" fillId="0" borderId="3" xfId="0" applyFont="1" applyBorder="1" applyAlignment="1">
      <alignment vertical="center"/>
    </xf>
    <xf numFmtId="0" fontId="15" fillId="2" borderId="3" xfId="0" applyFont="1" applyFill="1" applyBorder="1" applyAlignment="1" applyProtection="1">
      <alignment horizontal="center" vertical="center"/>
      <protection locked="0"/>
    </xf>
    <xf numFmtId="0" fontId="15" fillId="0" borderId="0" xfId="0" applyFont="1"/>
    <xf numFmtId="0" fontId="15" fillId="0" borderId="3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20" xfId="0" applyFont="1" applyBorder="1" applyAlignment="1">
      <alignment vertical="center"/>
    </xf>
    <xf numFmtId="176" fontId="0" fillId="0" borderId="4" xfId="0" applyNumberForma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0" fontId="2" fillId="0" borderId="0" xfId="0" applyFont="1"/>
    <xf numFmtId="176" fontId="2" fillId="0" borderId="22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7" fontId="2" fillId="0" borderId="22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0" fontId="0" fillId="0" borderId="20" xfId="0" applyBorder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18" xfId="0" applyNumberFormat="1" applyBorder="1" applyAlignment="1">
      <alignment vertical="center"/>
    </xf>
    <xf numFmtId="0" fontId="2" fillId="0" borderId="18" xfId="0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77" fontId="2" fillId="0" borderId="23" xfId="0" applyNumberFormat="1" applyFont="1" applyBorder="1" applyAlignment="1">
      <alignment vertical="center"/>
    </xf>
    <xf numFmtId="177" fontId="2" fillId="0" borderId="18" xfId="0" applyNumberFormat="1" applyFont="1" applyBorder="1" applyAlignment="1">
      <alignment vertical="center"/>
    </xf>
    <xf numFmtId="0" fontId="0" fillId="0" borderId="3" xfId="0" applyBorder="1" applyAlignment="1">
      <alignment horizontal="center"/>
    </xf>
    <xf numFmtId="0" fontId="17" fillId="0" borderId="0" xfId="0" applyFont="1"/>
    <xf numFmtId="0" fontId="19" fillId="0" borderId="0" xfId="0" applyFont="1"/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right" vertical="center"/>
    </xf>
    <xf numFmtId="49" fontId="7" fillId="0" borderId="7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left" vertical="center"/>
    </xf>
    <xf numFmtId="0" fontId="20" fillId="0" borderId="3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38" fontId="21" fillId="0" borderId="3" xfId="1" applyFont="1" applyFill="1" applyBorder="1" applyAlignment="1" applyProtection="1">
      <alignment vertical="center" shrinkToFit="1"/>
    </xf>
    <xf numFmtId="176" fontId="12" fillId="0" borderId="3" xfId="0" applyNumberFormat="1" applyFont="1" applyBorder="1" applyAlignment="1">
      <alignment horizontal="right" vertical="center"/>
    </xf>
    <xf numFmtId="176" fontId="12" fillId="2" borderId="15" xfId="0" applyNumberFormat="1" applyFont="1" applyFill="1" applyBorder="1" applyAlignment="1" applyProtection="1">
      <alignment horizontal="right" vertical="center"/>
      <protection locked="0"/>
    </xf>
    <xf numFmtId="176" fontId="12" fillId="2" borderId="16" xfId="0" applyNumberFormat="1" applyFont="1" applyFill="1" applyBorder="1" applyAlignment="1" applyProtection="1">
      <alignment horizontal="right" vertical="center"/>
      <protection locked="0"/>
    </xf>
    <xf numFmtId="177" fontId="13" fillId="0" borderId="3" xfId="0" applyNumberFormat="1" applyFont="1" applyBorder="1" applyAlignment="1">
      <alignment horizontal="right" vertical="center"/>
    </xf>
    <xf numFmtId="38" fontId="21" fillId="0" borderId="3" xfId="1" applyFont="1" applyBorder="1" applyAlignment="1" applyProtection="1">
      <alignment vertical="center" shrinkToFit="1"/>
    </xf>
    <xf numFmtId="178" fontId="21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49" fontId="9" fillId="2" borderId="5" xfId="0" applyNumberFormat="1" applyFont="1" applyFill="1" applyBorder="1" applyAlignment="1" applyProtection="1">
      <alignment horizontal="right" vertical="center"/>
      <protection locked="0"/>
    </xf>
    <xf numFmtId="49" fontId="9" fillId="2" borderId="6" xfId="0" applyNumberFormat="1" applyFont="1" applyFill="1" applyBorder="1" applyAlignment="1" applyProtection="1">
      <alignment horizontal="right" vertical="center"/>
      <protection locked="0"/>
    </xf>
    <xf numFmtId="176" fontId="0" fillId="0" borderId="22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14" fillId="2" borderId="5" xfId="0" applyNumberFormat="1" applyFont="1" applyFill="1" applyBorder="1" applyAlignment="1" applyProtection="1">
      <alignment horizontal="right" vertical="center"/>
      <protection locked="0"/>
    </xf>
    <xf numFmtId="176" fontId="14" fillId="2" borderId="6" xfId="0" applyNumberFormat="1" applyFont="1" applyFill="1" applyBorder="1" applyAlignment="1" applyProtection="1">
      <alignment horizontal="right" vertical="center"/>
      <protection locked="0"/>
    </xf>
    <xf numFmtId="176" fontId="14" fillId="2" borderId="7" xfId="0" applyNumberFormat="1" applyFont="1" applyFill="1" applyBorder="1" applyAlignment="1" applyProtection="1">
      <alignment horizontal="right" vertical="center"/>
      <protection locked="0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6" fontId="12" fillId="2" borderId="21" xfId="0" applyNumberFormat="1" applyFont="1" applyFill="1" applyBorder="1" applyAlignment="1" applyProtection="1">
      <alignment horizontal="right" vertical="center"/>
      <protection locked="0"/>
    </xf>
    <xf numFmtId="176" fontId="12" fillId="0" borderId="14" xfId="0" applyNumberFormat="1" applyFont="1" applyBorder="1" applyAlignment="1">
      <alignment horizontal="right" vertical="center"/>
    </xf>
    <xf numFmtId="176" fontId="12" fillId="0" borderId="15" xfId="0" applyNumberFormat="1" applyFont="1" applyBorder="1" applyAlignment="1">
      <alignment horizontal="right" vertical="center"/>
    </xf>
    <xf numFmtId="176" fontId="12" fillId="0" borderId="16" xfId="0" applyNumberFormat="1" applyFont="1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76" fontId="0" fillId="0" borderId="23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14" fillId="0" borderId="3" xfId="0" applyNumberFormat="1" applyFont="1" applyBorder="1" applyAlignment="1">
      <alignment horizontal="right" vertical="center"/>
    </xf>
    <xf numFmtId="176" fontId="14" fillId="2" borderId="24" xfId="0" applyNumberFormat="1" applyFont="1" applyFill="1" applyBorder="1" applyAlignment="1" applyProtection="1">
      <alignment horizontal="right" vertical="center"/>
      <protection locked="0"/>
    </xf>
    <xf numFmtId="176" fontId="14" fillId="2" borderId="1" xfId="0" applyNumberFormat="1" applyFont="1" applyFill="1" applyBorder="1" applyAlignment="1" applyProtection="1">
      <alignment horizontal="right" vertical="center"/>
      <protection locked="0"/>
    </xf>
    <xf numFmtId="176" fontId="14" fillId="2" borderId="2" xfId="0" applyNumberFormat="1" applyFont="1" applyFill="1" applyBorder="1" applyAlignment="1" applyProtection="1">
      <alignment horizontal="right" vertical="center"/>
      <protection locked="0"/>
    </xf>
    <xf numFmtId="176" fontId="12" fillId="0" borderId="9" xfId="0" applyNumberFormat="1" applyFont="1" applyBorder="1" applyAlignment="1">
      <alignment horizontal="right" vertical="center"/>
    </xf>
    <xf numFmtId="176" fontId="12" fillId="0" borderId="25" xfId="0" applyNumberFormat="1" applyFont="1" applyBorder="1" applyAlignment="1">
      <alignment horizontal="right" vertical="center"/>
    </xf>
    <xf numFmtId="38" fontId="17" fillId="0" borderId="3" xfId="1" applyFont="1" applyFill="1" applyBorder="1" applyAlignment="1" applyProtection="1">
      <alignment vertical="center" shrinkToFit="1"/>
    </xf>
  </cellXfs>
  <cellStyles count="2">
    <cellStyle name="桁区切り" xfId="1" builtinId="6"/>
    <cellStyle name="標準" xfId="0" builtinId="0"/>
  </cellStyles>
  <dxfs count="1">
    <dxf>
      <fill>
        <patternFill>
          <bgColor indexed="1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133350</xdr:colOff>
      <xdr:row>0</xdr:row>
      <xdr:rowOff>85725</xdr:rowOff>
    </xdr:from>
    <xdr:to>
      <xdr:col>17</xdr:col>
      <xdr:colOff>85725</xdr:colOff>
      <xdr:row>2</xdr:row>
      <xdr:rowOff>142875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2733675" y="85725"/>
          <a:ext cx="752475" cy="7048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確</a:t>
          </a:r>
        </a:p>
      </xdr:txBody>
    </xdr:sp>
    <xdr:clientData/>
  </xdr:twoCellAnchor>
  <xdr:oneCellAnchor>
    <xdr:from>
      <xdr:col>1</xdr:col>
      <xdr:colOff>11206</xdr:colOff>
      <xdr:row>1</xdr:row>
      <xdr:rowOff>89646</xdr:rowOff>
    </xdr:from>
    <xdr:ext cx="543739" cy="69307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212912" y="414617"/>
          <a:ext cx="543739" cy="6930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800" b="1"/>
            <a:t>県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workbookViewId="0">
      <selection activeCell="B6" sqref="B6"/>
    </sheetView>
  </sheetViews>
  <sheetFormatPr defaultRowHeight="18.75" x14ac:dyDescent="0.2"/>
  <cols>
    <col min="1" max="1" width="17.375" style="3" bestFit="1" customWidth="1"/>
    <col min="2" max="2" width="38.75" style="3" bestFit="1" customWidth="1"/>
    <col min="3" max="256" width="9" style="3"/>
    <col min="257" max="257" width="17.375" style="3" bestFit="1" customWidth="1"/>
    <col min="258" max="258" width="38.75" style="3" bestFit="1" customWidth="1"/>
    <col min="259" max="512" width="9" style="3"/>
    <col min="513" max="513" width="17.375" style="3" bestFit="1" customWidth="1"/>
    <col min="514" max="514" width="38.75" style="3" bestFit="1" customWidth="1"/>
    <col min="515" max="768" width="9" style="3"/>
    <col min="769" max="769" width="17.375" style="3" bestFit="1" customWidth="1"/>
    <col min="770" max="770" width="38.75" style="3" bestFit="1" customWidth="1"/>
    <col min="771" max="1024" width="9" style="3"/>
    <col min="1025" max="1025" width="17.375" style="3" bestFit="1" customWidth="1"/>
    <col min="1026" max="1026" width="38.75" style="3" bestFit="1" customWidth="1"/>
    <col min="1027" max="1280" width="9" style="3"/>
    <col min="1281" max="1281" width="17.375" style="3" bestFit="1" customWidth="1"/>
    <col min="1282" max="1282" width="38.75" style="3" bestFit="1" customWidth="1"/>
    <col min="1283" max="1536" width="9" style="3"/>
    <col min="1537" max="1537" width="17.375" style="3" bestFit="1" customWidth="1"/>
    <col min="1538" max="1538" width="38.75" style="3" bestFit="1" customWidth="1"/>
    <col min="1539" max="1792" width="9" style="3"/>
    <col min="1793" max="1793" width="17.375" style="3" bestFit="1" customWidth="1"/>
    <col min="1794" max="1794" width="38.75" style="3" bestFit="1" customWidth="1"/>
    <col min="1795" max="2048" width="9" style="3"/>
    <col min="2049" max="2049" width="17.375" style="3" bestFit="1" customWidth="1"/>
    <col min="2050" max="2050" width="38.75" style="3" bestFit="1" customWidth="1"/>
    <col min="2051" max="2304" width="9" style="3"/>
    <col min="2305" max="2305" width="17.375" style="3" bestFit="1" customWidth="1"/>
    <col min="2306" max="2306" width="38.75" style="3" bestFit="1" customWidth="1"/>
    <col min="2307" max="2560" width="9" style="3"/>
    <col min="2561" max="2561" width="17.375" style="3" bestFit="1" customWidth="1"/>
    <col min="2562" max="2562" width="38.75" style="3" bestFit="1" customWidth="1"/>
    <col min="2563" max="2816" width="9" style="3"/>
    <col min="2817" max="2817" width="17.375" style="3" bestFit="1" customWidth="1"/>
    <col min="2818" max="2818" width="38.75" style="3" bestFit="1" customWidth="1"/>
    <col min="2819" max="3072" width="9" style="3"/>
    <col min="3073" max="3073" width="17.375" style="3" bestFit="1" customWidth="1"/>
    <col min="3074" max="3074" width="38.75" style="3" bestFit="1" customWidth="1"/>
    <col min="3075" max="3328" width="9" style="3"/>
    <col min="3329" max="3329" width="17.375" style="3" bestFit="1" customWidth="1"/>
    <col min="3330" max="3330" width="38.75" style="3" bestFit="1" customWidth="1"/>
    <col min="3331" max="3584" width="9" style="3"/>
    <col min="3585" max="3585" width="17.375" style="3" bestFit="1" customWidth="1"/>
    <col min="3586" max="3586" width="38.75" style="3" bestFit="1" customWidth="1"/>
    <col min="3587" max="3840" width="9" style="3"/>
    <col min="3841" max="3841" width="17.375" style="3" bestFit="1" customWidth="1"/>
    <col min="3842" max="3842" width="38.75" style="3" bestFit="1" customWidth="1"/>
    <col min="3843" max="4096" width="9" style="3"/>
    <col min="4097" max="4097" width="17.375" style="3" bestFit="1" customWidth="1"/>
    <col min="4098" max="4098" width="38.75" style="3" bestFit="1" customWidth="1"/>
    <col min="4099" max="4352" width="9" style="3"/>
    <col min="4353" max="4353" width="17.375" style="3" bestFit="1" customWidth="1"/>
    <col min="4354" max="4354" width="38.75" style="3" bestFit="1" customWidth="1"/>
    <col min="4355" max="4608" width="9" style="3"/>
    <col min="4609" max="4609" width="17.375" style="3" bestFit="1" customWidth="1"/>
    <col min="4610" max="4610" width="38.75" style="3" bestFit="1" customWidth="1"/>
    <col min="4611" max="4864" width="9" style="3"/>
    <col min="4865" max="4865" width="17.375" style="3" bestFit="1" customWidth="1"/>
    <col min="4866" max="4866" width="38.75" style="3" bestFit="1" customWidth="1"/>
    <col min="4867" max="5120" width="9" style="3"/>
    <col min="5121" max="5121" width="17.375" style="3" bestFit="1" customWidth="1"/>
    <col min="5122" max="5122" width="38.75" style="3" bestFit="1" customWidth="1"/>
    <col min="5123" max="5376" width="9" style="3"/>
    <col min="5377" max="5377" width="17.375" style="3" bestFit="1" customWidth="1"/>
    <col min="5378" max="5378" width="38.75" style="3" bestFit="1" customWidth="1"/>
    <col min="5379" max="5632" width="9" style="3"/>
    <col min="5633" max="5633" width="17.375" style="3" bestFit="1" customWidth="1"/>
    <col min="5634" max="5634" width="38.75" style="3" bestFit="1" customWidth="1"/>
    <col min="5635" max="5888" width="9" style="3"/>
    <col min="5889" max="5889" width="17.375" style="3" bestFit="1" customWidth="1"/>
    <col min="5890" max="5890" width="38.75" style="3" bestFit="1" customWidth="1"/>
    <col min="5891" max="6144" width="9" style="3"/>
    <col min="6145" max="6145" width="17.375" style="3" bestFit="1" customWidth="1"/>
    <col min="6146" max="6146" width="38.75" style="3" bestFit="1" customWidth="1"/>
    <col min="6147" max="6400" width="9" style="3"/>
    <col min="6401" max="6401" width="17.375" style="3" bestFit="1" customWidth="1"/>
    <col min="6402" max="6402" width="38.75" style="3" bestFit="1" customWidth="1"/>
    <col min="6403" max="6656" width="9" style="3"/>
    <col min="6657" max="6657" width="17.375" style="3" bestFit="1" customWidth="1"/>
    <col min="6658" max="6658" width="38.75" style="3" bestFit="1" customWidth="1"/>
    <col min="6659" max="6912" width="9" style="3"/>
    <col min="6913" max="6913" width="17.375" style="3" bestFit="1" customWidth="1"/>
    <col min="6914" max="6914" width="38.75" style="3" bestFit="1" customWidth="1"/>
    <col min="6915" max="7168" width="9" style="3"/>
    <col min="7169" max="7169" width="17.375" style="3" bestFit="1" customWidth="1"/>
    <col min="7170" max="7170" width="38.75" style="3" bestFit="1" customWidth="1"/>
    <col min="7171" max="7424" width="9" style="3"/>
    <col min="7425" max="7425" width="17.375" style="3" bestFit="1" customWidth="1"/>
    <col min="7426" max="7426" width="38.75" style="3" bestFit="1" customWidth="1"/>
    <col min="7427" max="7680" width="9" style="3"/>
    <col min="7681" max="7681" width="17.375" style="3" bestFit="1" customWidth="1"/>
    <col min="7682" max="7682" width="38.75" style="3" bestFit="1" customWidth="1"/>
    <col min="7683" max="7936" width="9" style="3"/>
    <col min="7937" max="7937" width="17.375" style="3" bestFit="1" customWidth="1"/>
    <col min="7938" max="7938" width="38.75" style="3" bestFit="1" customWidth="1"/>
    <col min="7939" max="8192" width="9" style="3"/>
    <col min="8193" max="8193" width="17.375" style="3" bestFit="1" customWidth="1"/>
    <col min="8194" max="8194" width="38.75" style="3" bestFit="1" customWidth="1"/>
    <col min="8195" max="8448" width="9" style="3"/>
    <col min="8449" max="8449" width="17.375" style="3" bestFit="1" customWidth="1"/>
    <col min="8450" max="8450" width="38.75" style="3" bestFit="1" customWidth="1"/>
    <col min="8451" max="8704" width="9" style="3"/>
    <col min="8705" max="8705" width="17.375" style="3" bestFit="1" customWidth="1"/>
    <col min="8706" max="8706" width="38.75" style="3" bestFit="1" customWidth="1"/>
    <col min="8707" max="8960" width="9" style="3"/>
    <col min="8961" max="8961" width="17.375" style="3" bestFit="1" customWidth="1"/>
    <col min="8962" max="8962" width="38.75" style="3" bestFit="1" customWidth="1"/>
    <col min="8963" max="9216" width="9" style="3"/>
    <col min="9217" max="9217" width="17.375" style="3" bestFit="1" customWidth="1"/>
    <col min="9218" max="9218" width="38.75" style="3" bestFit="1" customWidth="1"/>
    <col min="9219" max="9472" width="9" style="3"/>
    <col min="9473" max="9473" width="17.375" style="3" bestFit="1" customWidth="1"/>
    <col min="9474" max="9474" width="38.75" style="3" bestFit="1" customWidth="1"/>
    <col min="9475" max="9728" width="9" style="3"/>
    <col min="9729" max="9729" width="17.375" style="3" bestFit="1" customWidth="1"/>
    <col min="9730" max="9730" width="38.75" style="3" bestFit="1" customWidth="1"/>
    <col min="9731" max="9984" width="9" style="3"/>
    <col min="9985" max="9985" width="17.375" style="3" bestFit="1" customWidth="1"/>
    <col min="9986" max="9986" width="38.75" style="3" bestFit="1" customWidth="1"/>
    <col min="9987" max="10240" width="9" style="3"/>
    <col min="10241" max="10241" width="17.375" style="3" bestFit="1" customWidth="1"/>
    <col min="10242" max="10242" width="38.75" style="3" bestFit="1" customWidth="1"/>
    <col min="10243" max="10496" width="9" style="3"/>
    <col min="10497" max="10497" width="17.375" style="3" bestFit="1" customWidth="1"/>
    <col min="10498" max="10498" width="38.75" style="3" bestFit="1" customWidth="1"/>
    <col min="10499" max="10752" width="9" style="3"/>
    <col min="10753" max="10753" width="17.375" style="3" bestFit="1" customWidth="1"/>
    <col min="10754" max="10754" width="38.75" style="3" bestFit="1" customWidth="1"/>
    <col min="10755" max="11008" width="9" style="3"/>
    <col min="11009" max="11009" width="17.375" style="3" bestFit="1" customWidth="1"/>
    <col min="11010" max="11010" width="38.75" style="3" bestFit="1" customWidth="1"/>
    <col min="11011" max="11264" width="9" style="3"/>
    <col min="11265" max="11265" width="17.375" style="3" bestFit="1" customWidth="1"/>
    <col min="11266" max="11266" width="38.75" style="3" bestFit="1" customWidth="1"/>
    <col min="11267" max="11520" width="9" style="3"/>
    <col min="11521" max="11521" width="17.375" style="3" bestFit="1" customWidth="1"/>
    <col min="11522" max="11522" width="38.75" style="3" bestFit="1" customWidth="1"/>
    <col min="11523" max="11776" width="9" style="3"/>
    <col min="11777" max="11777" width="17.375" style="3" bestFit="1" customWidth="1"/>
    <col min="11778" max="11778" width="38.75" style="3" bestFit="1" customWidth="1"/>
    <col min="11779" max="12032" width="9" style="3"/>
    <col min="12033" max="12033" width="17.375" style="3" bestFit="1" customWidth="1"/>
    <col min="12034" max="12034" width="38.75" style="3" bestFit="1" customWidth="1"/>
    <col min="12035" max="12288" width="9" style="3"/>
    <col min="12289" max="12289" width="17.375" style="3" bestFit="1" customWidth="1"/>
    <col min="12290" max="12290" width="38.75" style="3" bestFit="1" customWidth="1"/>
    <col min="12291" max="12544" width="9" style="3"/>
    <col min="12545" max="12545" width="17.375" style="3" bestFit="1" customWidth="1"/>
    <col min="12546" max="12546" width="38.75" style="3" bestFit="1" customWidth="1"/>
    <col min="12547" max="12800" width="9" style="3"/>
    <col min="12801" max="12801" width="17.375" style="3" bestFit="1" customWidth="1"/>
    <col min="12802" max="12802" width="38.75" style="3" bestFit="1" customWidth="1"/>
    <col min="12803" max="13056" width="9" style="3"/>
    <col min="13057" max="13057" width="17.375" style="3" bestFit="1" customWidth="1"/>
    <col min="13058" max="13058" width="38.75" style="3" bestFit="1" customWidth="1"/>
    <col min="13059" max="13312" width="9" style="3"/>
    <col min="13313" max="13313" width="17.375" style="3" bestFit="1" customWidth="1"/>
    <col min="13314" max="13314" width="38.75" style="3" bestFit="1" customWidth="1"/>
    <col min="13315" max="13568" width="9" style="3"/>
    <col min="13569" max="13569" width="17.375" style="3" bestFit="1" customWidth="1"/>
    <col min="13570" max="13570" width="38.75" style="3" bestFit="1" customWidth="1"/>
    <col min="13571" max="13824" width="9" style="3"/>
    <col min="13825" max="13825" width="17.375" style="3" bestFit="1" customWidth="1"/>
    <col min="13826" max="13826" width="38.75" style="3" bestFit="1" customWidth="1"/>
    <col min="13827" max="14080" width="9" style="3"/>
    <col min="14081" max="14081" width="17.375" style="3" bestFit="1" customWidth="1"/>
    <col min="14082" max="14082" width="38.75" style="3" bestFit="1" customWidth="1"/>
    <col min="14083" max="14336" width="9" style="3"/>
    <col min="14337" max="14337" width="17.375" style="3" bestFit="1" customWidth="1"/>
    <col min="14338" max="14338" width="38.75" style="3" bestFit="1" customWidth="1"/>
    <col min="14339" max="14592" width="9" style="3"/>
    <col min="14593" max="14593" width="17.375" style="3" bestFit="1" customWidth="1"/>
    <col min="14594" max="14594" width="38.75" style="3" bestFit="1" customWidth="1"/>
    <col min="14595" max="14848" width="9" style="3"/>
    <col min="14849" max="14849" width="17.375" style="3" bestFit="1" customWidth="1"/>
    <col min="14850" max="14850" width="38.75" style="3" bestFit="1" customWidth="1"/>
    <col min="14851" max="15104" width="9" style="3"/>
    <col min="15105" max="15105" width="17.375" style="3" bestFit="1" customWidth="1"/>
    <col min="15106" max="15106" width="38.75" style="3" bestFit="1" customWidth="1"/>
    <col min="15107" max="15360" width="9" style="3"/>
    <col min="15361" max="15361" width="17.375" style="3" bestFit="1" customWidth="1"/>
    <col min="15362" max="15362" width="38.75" style="3" bestFit="1" customWidth="1"/>
    <col min="15363" max="15616" width="9" style="3"/>
    <col min="15617" max="15617" width="17.375" style="3" bestFit="1" customWidth="1"/>
    <col min="15618" max="15618" width="38.75" style="3" bestFit="1" customWidth="1"/>
    <col min="15619" max="15872" width="9" style="3"/>
    <col min="15873" max="15873" width="17.375" style="3" bestFit="1" customWidth="1"/>
    <col min="15874" max="15874" width="38.75" style="3" bestFit="1" customWidth="1"/>
    <col min="15875" max="16128" width="9" style="3"/>
    <col min="16129" max="16129" width="17.375" style="3" bestFit="1" customWidth="1"/>
    <col min="16130" max="16130" width="38.75" style="3" bestFit="1" customWidth="1"/>
    <col min="16131" max="16384" width="9" style="3"/>
  </cols>
  <sheetData>
    <row r="1" spans="1:2" ht="36" customHeight="1" x14ac:dyDescent="0.2">
      <c r="A1" s="1" t="s">
        <v>20</v>
      </c>
      <c r="B1" s="2">
        <v>1</v>
      </c>
    </row>
    <row r="2" spans="1:2" ht="36" customHeight="1" x14ac:dyDescent="0.2">
      <c r="A2" s="1" t="s">
        <v>21</v>
      </c>
      <c r="B2" s="2" t="s">
        <v>24</v>
      </c>
    </row>
    <row r="3" spans="1:2" x14ac:dyDescent="0.2">
      <c r="A3" s="4" t="s">
        <v>22</v>
      </c>
      <c r="B3" s="35" t="s">
        <v>23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34"/>
  <sheetViews>
    <sheetView tabSelected="1" view="pageBreakPreview" zoomScaleNormal="100" zoomScaleSheetLayoutView="100" workbookViewId="0">
      <selection activeCell="L16" sqref="L16:R16"/>
    </sheetView>
  </sheetViews>
  <sheetFormatPr defaultRowHeight="25.5" customHeight="1" x14ac:dyDescent="0.15"/>
  <cols>
    <col min="1" max="33" width="2.625" style="7" customWidth="1"/>
    <col min="34" max="34" width="13" style="5" bestFit="1" customWidth="1"/>
    <col min="35" max="16384" width="9" style="7"/>
  </cols>
  <sheetData>
    <row r="1" spans="1:34" ht="25.5" customHeight="1" x14ac:dyDescent="0.15">
      <c r="A1" s="6" t="s">
        <v>14</v>
      </c>
    </row>
    <row r="2" spans="1:34" ht="25.5" customHeight="1" x14ac:dyDescent="0.15"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4" spans="1:34" ht="25.5" customHeight="1" x14ac:dyDescent="0.1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0"/>
      <c r="Q4" s="5"/>
      <c r="R4" s="5"/>
      <c r="S4" s="5"/>
      <c r="T4" s="5"/>
      <c r="U4" s="5"/>
      <c r="V4" s="5"/>
      <c r="W4" s="5"/>
      <c r="X4" s="5"/>
      <c r="Y4" s="8"/>
      <c r="Z4" s="8"/>
      <c r="AA4" s="8"/>
      <c r="AB4" s="8"/>
      <c r="AC4" s="8"/>
      <c r="AD4" s="8"/>
      <c r="AE4" s="8"/>
      <c r="AF4" s="8"/>
      <c r="AG4" s="8"/>
    </row>
    <row r="5" spans="1:34" ht="25.5" customHeight="1" thickBot="1" x14ac:dyDescent="0.2">
      <c r="A5" s="11"/>
      <c r="B5" s="38" t="s">
        <v>12</v>
      </c>
      <c r="C5" s="38"/>
      <c r="D5" s="38"/>
      <c r="E5" s="38"/>
      <c r="F5" s="45"/>
      <c r="G5" s="39">
        <f>基本情報!B1</f>
        <v>1</v>
      </c>
      <c r="H5" s="39"/>
      <c r="I5" s="39"/>
      <c r="J5" s="39"/>
      <c r="K5" s="39"/>
      <c r="L5" s="39"/>
      <c r="M5" s="39"/>
      <c r="N5" s="11"/>
      <c r="O5" s="11"/>
      <c r="P5" s="10"/>
      <c r="Q5" s="11"/>
      <c r="R5" s="11"/>
      <c r="S5" s="11"/>
      <c r="T5" s="11"/>
      <c r="U5" s="11"/>
      <c r="V5" s="11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4" ht="25.5" customHeight="1" thickBot="1" x14ac:dyDescent="0.2">
      <c r="A6" s="11"/>
      <c r="B6" s="38" t="s">
        <v>0</v>
      </c>
      <c r="C6" s="38"/>
      <c r="D6" s="38"/>
      <c r="E6" s="38"/>
      <c r="F6" s="45"/>
      <c r="G6" s="40" t="str">
        <f>基本情報!B2</f>
        <v>和歌山市</v>
      </c>
      <c r="H6" s="40"/>
      <c r="I6" s="40"/>
      <c r="J6" s="40"/>
      <c r="K6" s="40"/>
      <c r="L6" s="40"/>
      <c r="M6" s="40"/>
      <c r="N6" s="11"/>
      <c r="O6" s="11"/>
      <c r="P6" s="11"/>
      <c r="Q6" s="11"/>
      <c r="R6" s="11"/>
      <c r="S6" s="11"/>
      <c r="T6" s="11"/>
      <c r="U6" s="11"/>
      <c r="V6" s="11"/>
      <c r="W6" s="5"/>
      <c r="X6" s="5"/>
      <c r="Y6" s="66" t="s">
        <v>33</v>
      </c>
      <c r="Z6" s="67"/>
      <c r="AA6" s="53" t="s">
        <v>1</v>
      </c>
      <c r="AB6" s="53"/>
      <c r="AC6" s="67" t="s">
        <v>34</v>
      </c>
      <c r="AD6" s="67"/>
      <c r="AE6" s="41" t="s">
        <v>15</v>
      </c>
      <c r="AF6" s="41"/>
      <c r="AG6" s="42"/>
    </row>
    <row r="7" spans="1:34" ht="25.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4" ht="30.75" x14ac:dyDescent="0.15">
      <c r="A8" s="43" t="s">
        <v>16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4" x14ac:dyDescent="0.15">
      <c r="A9" s="44" t="str">
        <f>基本情報!B3</f>
        <v>（和歌山県議会議員和歌山市選挙区補欠選挙）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</row>
    <row r="10" spans="1:34" ht="25.5" customHeight="1" x14ac:dyDescent="0.15">
      <c r="A10" s="11"/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4" ht="22.5" customHeight="1" thickBot="1" x14ac:dyDescent="0.2">
      <c r="A11" s="11"/>
      <c r="B11" s="45" t="s">
        <v>2</v>
      </c>
      <c r="C11" s="46"/>
      <c r="D11" s="47" t="s">
        <v>3</v>
      </c>
      <c r="E11" s="48"/>
      <c r="F11" s="48"/>
      <c r="G11" s="48"/>
      <c r="H11" s="48"/>
      <c r="I11" s="48"/>
      <c r="J11" s="48"/>
      <c r="K11" s="49"/>
      <c r="L11" s="47" t="s">
        <v>4</v>
      </c>
      <c r="M11" s="48"/>
      <c r="N11" s="48"/>
      <c r="O11" s="48"/>
      <c r="P11" s="48"/>
      <c r="Q11" s="48"/>
      <c r="R11" s="48"/>
      <c r="S11" s="48"/>
      <c r="T11" s="47" t="s">
        <v>5</v>
      </c>
      <c r="U11" s="48"/>
      <c r="V11" s="48"/>
      <c r="W11" s="50"/>
      <c r="X11" s="50"/>
      <c r="Y11" s="50"/>
      <c r="Z11" s="50"/>
      <c r="AA11" s="51"/>
      <c r="AB11" s="52" t="s">
        <v>6</v>
      </c>
      <c r="AC11" s="50"/>
      <c r="AD11" s="50"/>
      <c r="AE11" s="50"/>
      <c r="AF11" s="50"/>
      <c r="AG11" s="51"/>
      <c r="AH11" s="13"/>
    </row>
    <row r="12" spans="1:34" ht="25.5" customHeight="1" thickBot="1" x14ac:dyDescent="0.2">
      <c r="A12" s="11"/>
      <c r="B12" s="47" t="s">
        <v>7</v>
      </c>
      <c r="C12" s="49"/>
      <c r="D12" s="75">
        <v>137479</v>
      </c>
      <c r="E12" s="60"/>
      <c r="F12" s="60"/>
      <c r="G12" s="60"/>
      <c r="H12" s="60"/>
      <c r="I12" s="60"/>
      <c r="J12" s="61"/>
      <c r="K12" s="11" t="s">
        <v>8</v>
      </c>
      <c r="L12" s="76">
        <f>SUM(N13:R15)</f>
        <v>35709</v>
      </c>
      <c r="M12" s="77"/>
      <c r="N12" s="77"/>
      <c r="O12" s="77"/>
      <c r="P12" s="77"/>
      <c r="Q12" s="77"/>
      <c r="R12" s="78"/>
      <c r="S12" s="11" t="s">
        <v>8</v>
      </c>
      <c r="T12" s="59">
        <f>IF(L12=0,0,D12-L12)</f>
        <v>101770</v>
      </c>
      <c r="U12" s="59"/>
      <c r="V12" s="59"/>
      <c r="W12" s="59"/>
      <c r="X12" s="59"/>
      <c r="Y12" s="59"/>
      <c r="Z12" s="59"/>
      <c r="AA12" s="14" t="s">
        <v>8</v>
      </c>
      <c r="AB12" s="62">
        <f>IF(D12=0,0,ROUND(L12/D12*100,2))</f>
        <v>25.97</v>
      </c>
      <c r="AC12" s="62"/>
      <c r="AD12" s="62"/>
      <c r="AE12" s="62"/>
      <c r="AF12" s="62"/>
      <c r="AG12" s="14" t="s">
        <v>9</v>
      </c>
    </row>
    <row r="13" spans="1:34" s="21" customFormat="1" ht="25.5" customHeight="1" thickBot="1" x14ac:dyDescent="0.2">
      <c r="A13" s="6"/>
      <c r="B13" s="73"/>
      <c r="C13" s="74"/>
      <c r="D13" s="68" t="s">
        <v>17</v>
      </c>
      <c r="E13" s="69"/>
      <c r="F13" s="69"/>
      <c r="G13" s="69"/>
      <c r="H13" s="69"/>
      <c r="I13" s="69"/>
      <c r="J13" s="69"/>
      <c r="K13" s="69"/>
      <c r="L13" s="69"/>
      <c r="M13" s="15"/>
      <c r="N13" s="70">
        <v>17351</v>
      </c>
      <c r="O13" s="71"/>
      <c r="P13" s="71"/>
      <c r="Q13" s="71"/>
      <c r="R13" s="72"/>
      <c r="S13" s="6"/>
      <c r="T13" s="16"/>
      <c r="U13" s="17"/>
      <c r="V13" s="17"/>
      <c r="W13" s="17"/>
      <c r="X13" s="17"/>
      <c r="Y13" s="17"/>
      <c r="Z13" s="17"/>
      <c r="AA13" s="18"/>
      <c r="AB13" s="19"/>
      <c r="AC13" s="20"/>
      <c r="AD13" s="20"/>
      <c r="AE13" s="20"/>
      <c r="AF13" s="20"/>
      <c r="AG13" s="18"/>
      <c r="AH13" s="6"/>
    </row>
    <row r="14" spans="1:34" s="21" customFormat="1" ht="25.5" customHeight="1" thickBot="1" x14ac:dyDescent="0.2">
      <c r="A14" s="6"/>
      <c r="B14" s="73"/>
      <c r="C14" s="74"/>
      <c r="D14" s="68" t="s">
        <v>18</v>
      </c>
      <c r="E14" s="69"/>
      <c r="F14" s="69"/>
      <c r="G14" s="69"/>
      <c r="H14" s="69"/>
      <c r="I14" s="69"/>
      <c r="J14" s="69"/>
      <c r="K14" s="69"/>
      <c r="L14" s="69"/>
      <c r="M14" s="15"/>
      <c r="N14" s="70">
        <v>18010</v>
      </c>
      <c r="O14" s="71"/>
      <c r="P14" s="71"/>
      <c r="Q14" s="71"/>
      <c r="R14" s="72"/>
      <c r="S14" s="6"/>
      <c r="T14" s="22"/>
      <c r="U14" s="23"/>
      <c r="V14" s="23"/>
      <c r="W14" s="23"/>
      <c r="X14" s="23"/>
      <c r="Y14" s="23"/>
      <c r="Z14" s="23"/>
      <c r="AA14" s="18"/>
      <c r="AB14" s="24"/>
      <c r="AC14" s="25"/>
      <c r="AD14" s="25"/>
      <c r="AE14" s="25"/>
      <c r="AF14" s="25"/>
      <c r="AG14" s="18"/>
      <c r="AH14" s="6"/>
    </row>
    <row r="15" spans="1:34" s="21" customFormat="1" ht="25.5" customHeight="1" thickBot="1" x14ac:dyDescent="0.2">
      <c r="A15" s="6"/>
      <c r="B15" s="79"/>
      <c r="C15" s="80"/>
      <c r="D15" s="68" t="s">
        <v>19</v>
      </c>
      <c r="E15" s="69"/>
      <c r="F15" s="69"/>
      <c r="G15" s="69"/>
      <c r="H15" s="69"/>
      <c r="I15" s="69"/>
      <c r="J15" s="69"/>
      <c r="K15" s="69"/>
      <c r="L15" s="69"/>
      <c r="M15" s="15"/>
      <c r="N15" s="70">
        <v>348</v>
      </c>
      <c r="O15" s="71"/>
      <c r="P15" s="71"/>
      <c r="Q15" s="71"/>
      <c r="R15" s="72"/>
      <c r="S15" s="6"/>
      <c r="T15" s="22"/>
      <c r="U15" s="23"/>
      <c r="V15" s="23"/>
      <c r="W15" s="23"/>
      <c r="X15" s="23"/>
      <c r="Y15" s="23"/>
      <c r="Z15" s="23"/>
      <c r="AA15" s="18"/>
      <c r="AB15" s="24"/>
      <c r="AC15" s="25"/>
      <c r="AD15" s="25"/>
      <c r="AE15" s="25"/>
      <c r="AF15" s="25"/>
      <c r="AG15" s="18"/>
      <c r="AH15" s="6"/>
    </row>
    <row r="16" spans="1:34" ht="25.5" customHeight="1" thickBot="1" x14ac:dyDescent="0.2">
      <c r="A16" s="11"/>
      <c r="B16" s="47" t="s">
        <v>10</v>
      </c>
      <c r="C16" s="49"/>
      <c r="D16" s="75">
        <v>156115</v>
      </c>
      <c r="E16" s="60"/>
      <c r="F16" s="60"/>
      <c r="G16" s="60"/>
      <c r="H16" s="60"/>
      <c r="I16" s="60"/>
      <c r="J16" s="61"/>
      <c r="K16" s="11" t="s">
        <v>8</v>
      </c>
      <c r="L16" s="76">
        <f>SUM(N17:R19)</f>
        <v>37292</v>
      </c>
      <c r="M16" s="77"/>
      <c r="N16" s="77"/>
      <c r="O16" s="77"/>
      <c r="P16" s="77"/>
      <c r="Q16" s="77"/>
      <c r="R16" s="78"/>
      <c r="S16" s="11" t="s">
        <v>8</v>
      </c>
      <c r="T16" s="59">
        <f>IF(L16=0,0,D16-L16)</f>
        <v>118823</v>
      </c>
      <c r="U16" s="59"/>
      <c r="V16" s="59"/>
      <c r="W16" s="59"/>
      <c r="X16" s="59"/>
      <c r="Y16" s="59"/>
      <c r="Z16" s="59"/>
      <c r="AA16" s="14" t="s">
        <v>8</v>
      </c>
      <c r="AB16" s="62">
        <f>IF(D16=0,0,ROUND(L16/D16*100,2))</f>
        <v>23.89</v>
      </c>
      <c r="AC16" s="62"/>
      <c r="AD16" s="62"/>
      <c r="AE16" s="62"/>
      <c r="AF16" s="62"/>
      <c r="AG16" s="14" t="s">
        <v>9</v>
      </c>
    </row>
    <row r="17" spans="1:34" s="21" customFormat="1" ht="25.5" customHeight="1" thickBot="1" x14ac:dyDescent="0.2">
      <c r="A17" s="6"/>
      <c r="B17" s="73"/>
      <c r="C17" s="74"/>
      <c r="D17" s="68" t="s">
        <v>17</v>
      </c>
      <c r="E17" s="69"/>
      <c r="F17" s="69"/>
      <c r="G17" s="69"/>
      <c r="H17" s="69"/>
      <c r="I17" s="69"/>
      <c r="J17" s="69"/>
      <c r="K17" s="69"/>
      <c r="L17" s="69"/>
      <c r="M17" s="15"/>
      <c r="N17" s="70">
        <v>16079</v>
      </c>
      <c r="O17" s="71"/>
      <c r="P17" s="71"/>
      <c r="Q17" s="71"/>
      <c r="R17" s="72"/>
      <c r="S17" s="6"/>
      <c r="T17" s="16"/>
      <c r="U17" s="17"/>
      <c r="V17" s="17"/>
      <c r="W17" s="17"/>
      <c r="X17" s="17"/>
      <c r="Y17" s="17"/>
      <c r="Z17" s="17"/>
      <c r="AA17" s="18"/>
      <c r="AB17" s="19"/>
      <c r="AC17" s="20"/>
      <c r="AD17" s="20"/>
      <c r="AE17" s="20"/>
      <c r="AF17" s="20"/>
      <c r="AG17" s="18"/>
      <c r="AH17" s="6"/>
    </row>
    <row r="18" spans="1:34" s="21" customFormat="1" ht="25.5" customHeight="1" thickBot="1" x14ac:dyDescent="0.2">
      <c r="A18" s="6"/>
      <c r="B18" s="73"/>
      <c r="C18" s="74"/>
      <c r="D18" s="68" t="s">
        <v>18</v>
      </c>
      <c r="E18" s="69"/>
      <c r="F18" s="69"/>
      <c r="G18" s="69"/>
      <c r="H18" s="69"/>
      <c r="I18" s="69"/>
      <c r="J18" s="69"/>
      <c r="K18" s="69"/>
      <c r="L18" s="69"/>
      <c r="M18" s="15"/>
      <c r="N18" s="70">
        <v>20720</v>
      </c>
      <c r="O18" s="71"/>
      <c r="P18" s="71"/>
      <c r="Q18" s="71"/>
      <c r="R18" s="72"/>
      <c r="S18" s="6"/>
      <c r="T18" s="22"/>
      <c r="U18" s="23"/>
      <c r="V18" s="23"/>
      <c r="W18" s="23"/>
      <c r="X18" s="23"/>
      <c r="Y18" s="23"/>
      <c r="Z18" s="23"/>
      <c r="AA18" s="18"/>
      <c r="AB18" s="24"/>
      <c r="AC18" s="25"/>
      <c r="AD18" s="25"/>
      <c r="AE18" s="25"/>
      <c r="AF18" s="25"/>
      <c r="AG18" s="18"/>
      <c r="AH18" s="6"/>
    </row>
    <row r="19" spans="1:34" s="21" customFormat="1" ht="25.5" customHeight="1" x14ac:dyDescent="0.15">
      <c r="A19" s="6"/>
      <c r="B19" s="73"/>
      <c r="C19" s="74"/>
      <c r="D19" s="68" t="s">
        <v>19</v>
      </c>
      <c r="E19" s="69"/>
      <c r="F19" s="69"/>
      <c r="G19" s="69"/>
      <c r="H19" s="69"/>
      <c r="I19" s="69"/>
      <c r="J19" s="69"/>
      <c r="K19" s="69"/>
      <c r="L19" s="69"/>
      <c r="M19" s="15"/>
      <c r="N19" s="84">
        <v>493</v>
      </c>
      <c r="O19" s="85"/>
      <c r="P19" s="85"/>
      <c r="Q19" s="85"/>
      <c r="R19" s="86"/>
      <c r="S19" s="6"/>
      <c r="T19" s="22"/>
      <c r="U19" s="23"/>
      <c r="V19" s="23"/>
      <c r="W19" s="23"/>
      <c r="X19" s="23"/>
      <c r="Y19" s="23"/>
      <c r="Z19" s="23"/>
      <c r="AA19" s="18"/>
      <c r="AB19" s="24"/>
      <c r="AC19" s="25"/>
      <c r="AD19" s="25"/>
      <c r="AE19" s="25"/>
      <c r="AF19" s="25"/>
      <c r="AG19" s="18"/>
      <c r="AH19" s="6"/>
    </row>
    <row r="20" spans="1:34" ht="25.5" customHeight="1" x14ac:dyDescent="0.15">
      <c r="A20" s="11"/>
      <c r="B20" s="47" t="s">
        <v>11</v>
      </c>
      <c r="C20" s="49"/>
      <c r="D20" s="87">
        <f>SUM(D12,D16)</f>
        <v>293594</v>
      </c>
      <c r="E20" s="59"/>
      <c r="F20" s="59"/>
      <c r="G20" s="59"/>
      <c r="H20" s="59"/>
      <c r="I20" s="59"/>
      <c r="J20" s="59"/>
      <c r="K20" s="26" t="s">
        <v>13</v>
      </c>
      <c r="L20" s="59">
        <f>SUM(L12,L16)</f>
        <v>73001</v>
      </c>
      <c r="M20" s="59"/>
      <c r="N20" s="88"/>
      <c r="O20" s="88"/>
      <c r="P20" s="88"/>
      <c r="Q20" s="88"/>
      <c r="R20" s="88"/>
      <c r="S20" s="26" t="s">
        <v>13</v>
      </c>
      <c r="T20" s="59">
        <f>IF(L20=0,0,D20-L20)</f>
        <v>220593</v>
      </c>
      <c r="U20" s="59"/>
      <c r="V20" s="59"/>
      <c r="W20" s="59"/>
      <c r="X20" s="59"/>
      <c r="Y20" s="59"/>
      <c r="Z20" s="59"/>
      <c r="AA20" s="14" t="s">
        <v>8</v>
      </c>
      <c r="AB20" s="62">
        <f>IF(D20=0,0,ROUND(L20/D20*100,2))</f>
        <v>24.86</v>
      </c>
      <c r="AC20" s="62"/>
      <c r="AD20" s="62"/>
      <c r="AE20" s="62"/>
      <c r="AF20" s="62"/>
      <c r="AG20" s="14" t="s">
        <v>9</v>
      </c>
    </row>
    <row r="21" spans="1:34" s="21" customFormat="1" ht="25.5" customHeight="1" x14ac:dyDescent="0.15">
      <c r="A21" s="6"/>
      <c r="B21" s="73"/>
      <c r="C21" s="74"/>
      <c r="D21" s="68" t="s">
        <v>17</v>
      </c>
      <c r="E21" s="69"/>
      <c r="F21" s="69"/>
      <c r="G21" s="69"/>
      <c r="H21" s="69"/>
      <c r="I21" s="69"/>
      <c r="J21" s="69"/>
      <c r="K21" s="69"/>
      <c r="L21" s="69"/>
      <c r="M21" s="27"/>
      <c r="N21" s="83">
        <f>SUM(N13,N17)</f>
        <v>33430</v>
      </c>
      <c r="O21" s="83"/>
      <c r="P21" s="83"/>
      <c r="Q21" s="83"/>
      <c r="R21" s="83"/>
      <c r="S21" s="6"/>
      <c r="T21" s="16"/>
      <c r="U21" s="17"/>
      <c r="V21" s="17"/>
      <c r="W21" s="17"/>
      <c r="X21" s="17"/>
      <c r="Y21" s="17"/>
      <c r="Z21" s="17"/>
      <c r="AA21" s="18"/>
      <c r="AB21" s="19"/>
      <c r="AC21" s="20"/>
      <c r="AD21" s="20"/>
      <c r="AE21" s="20"/>
      <c r="AF21" s="20"/>
      <c r="AG21" s="18"/>
      <c r="AH21" s="6"/>
    </row>
    <row r="22" spans="1:34" s="21" customFormat="1" ht="25.5" customHeight="1" x14ac:dyDescent="0.15">
      <c r="A22" s="6"/>
      <c r="B22" s="73"/>
      <c r="C22" s="74"/>
      <c r="D22" s="68" t="s">
        <v>18</v>
      </c>
      <c r="E22" s="69"/>
      <c r="F22" s="69"/>
      <c r="G22" s="69"/>
      <c r="H22" s="69"/>
      <c r="I22" s="69"/>
      <c r="J22" s="69"/>
      <c r="K22" s="69"/>
      <c r="L22" s="69"/>
      <c r="M22" s="27"/>
      <c r="N22" s="83">
        <f t="shared" ref="N22:N23" si="0">SUM(N14,N18)</f>
        <v>38730</v>
      </c>
      <c r="O22" s="83"/>
      <c r="P22" s="83"/>
      <c r="Q22" s="83"/>
      <c r="R22" s="83"/>
      <c r="S22" s="6"/>
      <c r="T22" s="22"/>
      <c r="U22" s="23"/>
      <c r="V22" s="23"/>
      <c r="W22" s="23"/>
      <c r="X22" s="23"/>
      <c r="Y22" s="23"/>
      <c r="Z22" s="23"/>
      <c r="AA22" s="18"/>
      <c r="AB22" s="24"/>
      <c r="AC22" s="25"/>
      <c r="AD22" s="25"/>
      <c r="AE22" s="25"/>
      <c r="AF22" s="25"/>
      <c r="AG22" s="18"/>
      <c r="AH22" s="6"/>
    </row>
    <row r="23" spans="1:34" s="21" customFormat="1" ht="25.5" customHeight="1" x14ac:dyDescent="0.15">
      <c r="A23" s="6"/>
      <c r="B23" s="79"/>
      <c r="C23" s="80"/>
      <c r="D23" s="81" t="s">
        <v>19</v>
      </c>
      <c r="E23" s="82"/>
      <c r="F23" s="82"/>
      <c r="G23" s="82"/>
      <c r="H23" s="82"/>
      <c r="I23" s="82"/>
      <c r="J23" s="82"/>
      <c r="K23" s="82"/>
      <c r="L23" s="82"/>
      <c r="M23" s="28"/>
      <c r="N23" s="83">
        <f t="shared" si="0"/>
        <v>841</v>
      </c>
      <c r="O23" s="83"/>
      <c r="P23" s="83"/>
      <c r="Q23" s="83"/>
      <c r="R23" s="83"/>
      <c r="S23" s="29"/>
      <c r="T23" s="30"/>
      <c r="U23" s="31"/>
      <c r="V23" s="31"/>
      <c r="W23" s="31"/>
      <c r="X23" s="31"/>
      <c r="Y23" s="31"/>
      <c r="Z23" s="31"/>
      <c r="AA23" s="32"/>
      <c r="AB23" s="33"/>
      <c r="AC23" s="34"/>
      <c r="AD23" s="34"/>
      <c r="AE23" s="34"/>
      <c r="AF23" s="34"/>
      <c r="AG23" s="32"/>
      <c r="AH23" s="6"/>
    </row>
    <row r="24" spans="1:34" ht="14.25" customHeight="1" x14ac:dyDescent="0.1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4" ht="14.25" customHeight="1" x14ac:dyDescent="0.15">
      <c r="A2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</row>
    <row r="26" spans="1:34" ht="14.25" customHeight="1" x14ac:dyDescent="0.1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34" ht="17.25" x14ac:dyDescent="0.2">
      <c r="A27" s="37"/>
      <c r="B27" s="36" t="s">
        <v>32</v>
      </c>
      <c r="C27" s="36"/>
      <c r="D27" s="36"/>
      <c r="E27" s="36"/>
      <c r="F27" s="36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AG27" s="8"/>
    </row>
    <row r="28" spans="1:34" ht="14.25" x14ac:dyDescent="0.15">
      <c r="B28" s="54" t="s">
        <v>25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 t="s">
        <v>26</v>
      </c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</row>
    <row r="29" spans="1:34" ht="14.25" x14ac:dyDescent="0.15">
      <c r="B29" s="54" t="s">
        <v>27</v>
      </c>
      <c r="C29" s="54"/>
      <c r="D29" s="54"/>
      <c r="E29" s="54"/>
      <c r="F29" s="54"/>
      <c r="G29" s="54" t="s">
        <v>28</v>
      </c>
      <c r="H29" s="54"/>
      <c r="I29" s="54"/>
      <c r="J29" s="54"/>
      <c r="K29" s="54"/>
      <c r="L29" s="54" t="s">
        <v>29</v>
      </c>
      <c r="M29" s="54"/>
      <c r="N29" s="54"/>
      <c r="O29" s="54"/>
      <c r="P29" s="54"/>
      <c r="Q29" s="54" t="s">
        <v>27</v>
      </c>
      <c r="R29" s="54"/>
      <c r="S29" s="54"/>
      <c r="T29" s="54"/>
      <c r="U29" s="54"/>
      <c r="V29" s="54" t="s">
        <v>28</v>
      </c>
      <c r="W29" s="54"/>
      <c r="X29" s="54"/>
      <c r="Y29" s="54"/>
      <c r="Z29" s="54"/>
      <c r="AA29" s="54" t="s">
        <v>29</v>
      </c>
      <c r="AB29" s="54"/>
      <c r="AC29" s="54"/>
      <c r="AD29" s="54"/>
      <c r="AE29" s="54"/>
    </row>
    <row r="30" spans="1:34" ht="25.5" customHeight="1" x14ac:dyDescent="0.15">
      <c r="B30" s="58">
        <v>145230</v>
      </c>
      <c r="C30" s="58"/>
      <c r="D30" s="58"/>
      <c r="E30" s="58"/>
      <c r="F30" s="58"/>
      <c r="G30" s="58">
        <v>165516</v>
      </c>
      <c r="H30" s="58"/>
      <c r="I30" s="58"/>
      <c r="J30" s="58"/>
      <c r="K30" s="58"/>
      <c r="L30" s="58">
        <f>B30+G30</f>
        <v>310746</v>
      </c>
      <c r="M30" s="58"/>
      <c r="N30" s="58"/>
      <c r="O30" s="58"/>
      <c r="P30" s="58"/>
      <c r="Q30" s="63">
        <v>24425</v>
      </c>
      <c r="R30" s="63"/>
      <c r="S30" s="63"/>
      <c r="T30" s="63"/>
      <c r="U30" s="63"/>
      <c r="V30" s="63">
        <v>24092</v>
      </c>
      <c r="W30" s="63"/>
      <c r="X30" s="63"/>
      <c r="Y30" s="63"/>
      <c r="Z30" s="63"/>
      <c r="AA30" s="63">
        <f>SUM(Q30:V30)</f>
        <v>48517</v>
      </c>
      <c r="AB30" s="63"/>
      <c r="AC30" s="63"/>
      <c r="AD30" s="63"/>
      <c r="AE30" s="63"/>
    </row>
    <row r="31" spans="1:34" ht="15" customHeight="1" x14ac:dyDescent="0.15"/>
    <row r="32" spans="1:34" ht="14.25" x14ac:dyDescent="0.15">
      <c r="B32" s="54" t="s">
        <v>30</v>
      </c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 t="s">
        <v>31</v>
      </c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</row>
    <row r="33" spans="2:31" ht="14.25" x14ac:dyDescent="0.15">
      <c r="B33" s="54" t="s">
        <v>27</v>
      </c>
      <c r="C33" s="54"/>
      <c r="D33" s="54"/>
      <c r="E33" s="54"/>
      <c r="F33" s="54"/>
      <c r="G33" s="54" t="s">
        <v>28</v>
      </c>
      <c r="H33" s="54"/>
      <c r="I33" s="54"/>
      <c r="J33" s="54"/>
      <c r="K33" s="54"/>
      <c r="L33" s="54" t="s">
        <v>29</v>
      </c>
      <c r="M33" s="54"/>
      <c r="N33" s="54"/>
      <c r="O33" s="54"/>
      <c r="P33" s="54"/>
      <c r="Q33" s="54" t="s">
        <v>27</v>
      </c>
      <c r="R33" s="54"/>
      <c r="S33" s="54"/>
      <c r="T33" s="54"/>
      <c r="U33" s="54"/>
      <c r="V33" s="54" t="s">
        <v>28</v>
      </c>
      <c r="W33" s="54"/>
      <c r="X33" s="54"/>
      <c r="Y33" s="54"/>
      <c r="Z33" s="54"/>
      <c r="AA33" s="55" t="s">
        <v>29</v>
      </c>
      <c r="AB33" s="56"/>
      <c r="AC33" s="56"/>
      <c r="AD33" s="56"/>
      <c r="AE33" s="57"/>
    </row>
    <row r="34" spans="2:31" ht="25.5" customHeight="1" x14ac:dyDescent="0.15">
      <c r="B34" s="89">
        <f>B30-Q30</f>
        <v>120805</v>
      </c>
      <c r="C34" s="89"/>
      <c r="D34" s="89"/>
      <c r="E34" s="89"/>
      <c r="F34" s="89"/>
      <c r="G34" s="89">
        <f>G30-V30</f>
        <v>141424</v>
      </c>
      <c r="H34" s="89"/>
      <c r="I34" s="89"/>
      <c r="J34" s="89"/>
      <c r="K34" s="89"/>
      <c r="L34" s="89">
        <f>B34+G34</f>
        <v>262229</v>
      </c>
      <c r="M34" s="89"/>
      <c r="N34" s="89"/>
      <c r="O34" s="89"/>
      <c r="P34" s="89"/>
      <c r="Q34" s="64">
        <f>Q30/B30*100</f>
        <v>16.818150519865043</v>
      </c>
      <c r="R34" s="64"/>
      <c r="S34" s="64"/>
      <c r="T34" s="64"/>
      <c r="U34" s="64"/>
      <c r="V34" s="64">
        <f>V30/G30*100</f>
        <v>14.555692501027091</v>
      </c>
      <c r="W34" s="64"/>
      <c r="X34" s="64"/>
      <c r="Y34" s="64"/>
      <c r="Z34" s="64"/>
      <c r="AA34" s="64">
        <f>AA30/L30*100</f>
        <v>15.613073056451249</v>
      </c>
      <c r="AB34" s="64"/>
      <c r="AC34" s="64"/>
      <c r="AD34" s="64"/>
      <c r="AE34" s="64"/>
    </row>
  </sheetData>
  <mergeCells count="77">
    <mergeCell ref="AA34:AE34"/>
    <mergeCell ref="B34:F34"/>
    <mergeCell ref="G34:K34"/>
    <mergeCell ref="L34:P34"/>
    <mergeCell ref="Q34:U34"/>
    <mergeCell ref="V34:Z34"/>
    <mergeCell ref="AA30:AE30"/>
    <mergeCell ref="B32:P32"/>
    <mergeCell ref="Q32:AE32"/>
    <mergeCell ref="B33:F33"/>
    <mergeCell ref="G33:K33"/>
    <mergeCell ref="L33:P33"/>
    <mergeCell ref="Q33:U33"/>
    <mergeCell ref="V33:Z33"/>
    <mergeCell ref="AA33:AE33"/>
    <mergeCell ref="B30:F30"/>
    <mergeCell ref="G30:K30"/>
    <mergeCell ref="L30:P30"/>
    <mergeCell ref="Q30:U30"/>
    <mergeCell ref="V30:Z30"/>
    <mergeCell ref="B28:P28"/>
    <mergeCell ref="Q28:AE28"/>
    <mergeCell ref="B29:F29"/>
    <mergeCell ref="G29:K29"/>
    <mergeCell ref="L29:P29"/>
    <mergeCell ref="Q29:U29"/>
    <mergeCell ref="V29:Z29"/>
    <mergeCell ref="AA29:AE29"/>
    <mergeCell ref="AB20:AF20"/>
    <mergeCell ref="D21:L21"/>
    <mergeCell ref="N21:R21"/>
    <mergeCell ref="D22:L22"/>
    <mergeCell ref="N22:R22"/>
    <mergeCell ref="T20:Z20"/>
    <mergeCell ref="D23:L23"/>
    <mergeCell ref="N23:R23"/>
    <mergeCell ref="D19:L19"/>
    <mergeCell ref="N19:R19"/>
    <mergeCell ref="B20:C23"/>
    <mergeCell ref="D20:J20"/>
    <mergeCell ref="L20:R20"/>
    <mergeCell ref="N15:R15"/>
    <mergeCell ref="B16:C19"/>
    <mergeCell ref="D16:J16"/>
    <mergeCell ref="L16:R16"/>
    <mergeCell ref="T16:Z16"/>
    <mergeCell ref="B12:C15"/>
    <mergeCell ref="D12:J12"/>
    <mergeCell ref="L12:R12"/>
    <mergeCell ref="T12:Z12"/>
    <mergeCell ref="D15:L15"/>
    <mergeCell ref="AB16:AF16"/>
    <mergeCell ref="D17:L17"/>
    <mergeCell ref="N17:R17"/>
    <mergeCell ref="D18:L18"/>
    <mergeCell ref="N18:R18"/>
    <mergeCell ref="AB12:AF12"/>
    <mergeCell ref="D13:L13"/>
    <mergeCell ref="N13:R13"/>
    <mergeCell ref="D14:L14"/>
    <mergeCell ref="N14:R14"/>
    <mergeCell ref="B25:AF25"/>
    <mergeCell ref="B5:F5"/>
    <mergeCell ref="G5:M5"/>
    <mergeCell ref="B6:F6"/>
    <mergeCell ref="G6:M6"/>
    <mergeCell ref="Y6:Z6"/>
    <mergeCell ref="AC6:AD6"/>
    <mergeCell ref="AE6:AG6"/>
    <mergeCell ref="A8:AG8"/>
    <mergeCell ref="A9:AG9"/>
    <mergeCell ref="B11:C11"/>
    <mergeCell ref="D11:K11"/>
    <mergeCell ref="L11:S11"/>
    <mergeCell ref="T11:AA11"/>
    <mergeCell ref="AB11:AG11"/>
    <mergeCell ref="AA6:AB6"/>
  </mergeCells>
  <phoneticPr fontId="3"/>
  <conditionalFormatting sqref="L20:R20">
    <cfRule type="cellIs" dxfId="0" priority="1" stopIfTrue="1" operator="notEqual">
      <formula>SUM($N$21:$R$23)</formula>
    </cfRule>
  </conditionalFormatting>
  <pageMargins left="0.78740157480314965" right="0.78740157480314965" top="0.98425196850393704" bottom="0.98425196850393704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基本情報</vt:lpstr>
      <vt:lpstr>投票結果</vt:lpstr>
      <vt:lpstr>投票結果!Print_Area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123153</dc:creator>
  <cp:lastModifiedBy>上野 滉一郎</cp:lastModifiedBy>
  <cp:lastPrinted>2026-06-26T10:29:50Z</cp:lastPrinted>
  <dcterms:created xsi:type="dcterms:W3CDTF">2022-11-12T10:56:40Z</dcterms:created>
  <dcterms:modified xsi:type="dcterms:W3CDTF">2026-09-13T14:18:00Z</dcterms:modified>
</cp:coreProperties>
</file>