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<sst xmlns="http://schemas.openxmlformats.org/spreadsheetml/2006/main" count="218" uniqueCount="108">
  <si>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</si>
  <si>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</si>
  <si>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</si>
  <si>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</si>
  <si>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</si>
  <si>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</si>
  <si>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</si>
  <si>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</si>
  <si>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</si>
  <si>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</si>
  <si>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</si>
  <si>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</si>
  <si>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</si>
  <si>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</si>
  <si>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</si>
  <si>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</si>
  <si>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</si>
  <si>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</si>
  <si>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</si>
  <si>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</si>
  <si>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</si>
  <si>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</si>
  <si>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</si>
  <si>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</si>
  <si>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</si>
  <si>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</si>
  <si>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</si>
  <si>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</si>
  <si>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</si>
  <si>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</si>
  <si>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</si>
  <si>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</si>
  <si>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</si>
  <si>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</si>
  <si>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</si>
  <si>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</si>
  <si>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</si>
  <si>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</si>
  <si>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</si>
  <si>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</si>
  <si>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</si>
  <si>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</si>
  <si>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</si>
  <si>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</si>
  <si>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</si>
  <si>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</si>
  <si>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</si>
  <si>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</si>
  <si>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</si>
  <si>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</si>
  <si>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</si>
  <si>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</si>
  <si>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</si>
  <si>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</si>
  <si>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</si>
  <si>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</si>
  <si>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</si>
  <si>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</si>
  <si>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</si>
  <si>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</si>
  <si>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</si>
  <si>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</si>
  <si>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</si>
  <si>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</si>
  <si>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</si>
  <si>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</si>
  <si>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</si>
  <si>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</si>
  <si>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</si>
  <si>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</si>
  <si>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</si>
  <si>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</si>
  <si>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</si>
  <si>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</si>
  <si>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</si>
  <si>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</si>
  <si>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</si>
  <si>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</si>
  <si>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</si>
  <si>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</si>
  <si>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</si>
  <si>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</si>
  <si>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</si>
  <si>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</si>
  <si>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</si>
  <si>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</si>
  <si>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</si>
  <si>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</si>
  <si>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</si>
  <si>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</si>
  <si>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</si>
  <si>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</si>
  <si>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</si>
  <si>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</si>
  <si>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</si>
  <si>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</si>
  <si>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</si>
  <si>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</si>
  <si>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</si>
  <si>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</si>
  <si>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</si>
  <si>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</si>
  <si>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</si>
  <si>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</si>
  <si>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</si>
  <si>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料金回収率共に類似団体、全国より高く、現在のところ健全性・効率性とも良好であると言える。施設利用率が類似団体、全国より低いのは、一日配水能力に含んでいた営農用の使用水量が当初見込みよりかなり減少してきたことが主な原因である。ただ有収率は高いので、施設は有効に稼働していると言える。
　しかし、近年、給水収益は横ばい～減少気味である上、老朽化が進む施設の維持管理費が増加してきている。耐震化などの施設改良工事も必要となってきた。また、平成32年度から上水道事業との統合を予定している。本来は28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phoneticPr fontId="4"/>
  </si>
  <si>
    <t>　経営の健全性・効率性、また管路等の状況については現在のところ特に問題はない。しかし、平成27年度から31年度まで大規模施設整備事業を実施し、32年度から上水事業と統合することを見据え、配水管の統合など町内全域の水道事業を俯瞰的に検討していく必要がある。</t>
    <phoneticPr fontId="4"/>
  </si>
  <si>
    <t>　管路更新率は平成23年度から比べると平成27年度は増加しているが、類似団体、全国はまだ下回っている。これから耐用年数を超える管路が増加してくるため、早期に管路の更新投資を計画的に進めていく必要がある。そのために、統合を見据え簡水事業分も含めたアセットマネジメント（資産管理）を平成28年度に策定し、両事業の資産の更新投資計画を推進していく予定である。</t>
    <rPh sb="7" eb="9">
      <t>ヘイセイ</t>
    </rPh>
    <rPh sb="11" eb="13">
      <t>ネンド</t>
    </rPh>
    <rPh sb="15" eb="16">
      <t>クラ</t>
    </rPh>
    <rPh sb="19" eb="21">
      <t>ヘイセイ</t>
    </rPh>
    <rPh sb="23" eb="25">
      <t>ネンド</t>
    </rPh>
    <rPh sb="26" eb="28">
      <t>ゾウカ</t>
    </rPh>
    <rPh sb="34" eb="36">
      <t>ルイジ</t>
    </rPh>
    <rPh sb="36" eb="38">
      <t>ダンタイ</t>
    </rPh>
    <rPh sb="39" eb="41">
      <t>ゼンコク</t>
    </rPh>
    <rPh sb="44" eb="4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</si>
</sst>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0.13</c:v>
                </c:pt>
                <c:pt idx="1">
                  <c:v>0.21</c:v>
                </c:pt>
                <c:pt idx="2">
                  <c:v>0.37</c:v>
                </c:pt>
                <c:pt idx="3">
                  <c:v>0.41</c:v>
                </c:pt>
                <c:pt idx="4">
                  <c:v>0.66</c:v>
                </c:pt>
              </c:numCache>
            </c:numRef>
          </c:val>
        </c:ser>
        <c:dLbls>
          <c:showLegendKey val="0"/>
          <c:showVal val="0"/>
          <c:showCatName val="0"/>
          <c:showSerName val="0"/>
          <c:showPercent val="0"/>
          <c:showBubbleSize val="0"/>
        </c:dLbls>
        <c:gapWidth val="150"/>
        <c:axId val="147470208"/>
        <c:axId val="147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47470208"/>
        <c:axId val="147488768"/>
      </c:lineChart>
      <c:dateAx>
        <c:axId val="147470208"/>
        <c:scaling>
          <c:orientation val="minMax"/>
        </c:scaling>
        <c:delete val="1"/>
        <c:axPos val="b"/>
        <c:numFmt formatCode="ge" sourceLinked="1"/>
        <c:majorTickMark val="none"/>
        <c:minorTickMark val="none"/>
        <c:tickLblPos val="none"/>
        <c:crossAx val="147488768"/>
        <c:crosses val="autoZero"/>
        <c:auto val="1"/>
        <c:lblOffset val="100"/>
        <c:baseTimeUnit val="years"/>
      </c:dateAx>
      <c:valAx>
        <c:axId val="147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104.62</c:v>
                </c:pt>
                <c:pt idx="1">
                  <c:v>110.87</c:v>
                </c:pt>
                <c:pt idx="2">
                  <c:v>103.29</c:v>
                </c:pt>
                <c:pt idx="3">
                  <c:v>102.68</c:v>
                </c:pt>
                <c:pt idx="4">
                  <c:v>107.8</c:v>
                </c:pt>
              </c:numCache>
            </c:numRef>
          </c:val>
        </c:ser>
        <c:dLbls>
          <c:showLegendKey val="0"/>
          <c:showVal val="0"/>
          <c:showCatName val="0"/>
          <c:showSerName val="0"/>
          <c:showPercent val="0"/>
          <c:showBubbleSize val="0"/>
        </c:dLbls>
        <c:gapWidth val="150"/>
        <c:axId val="147326464"/>
        <c:axId val="1473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7326464"/>
        <c:axId val="147328384"/>
      </c:lineChart>
      <c:dateAx>
        <c:axId val="147326464"/>
        <c:scaling>
          <c:orientation val="minMax"/>
        </c:scaling>
        <c:delete val="1"/>
        <c:axPos val="b"/>
        <c:numFmt formatCode="ge" sourceLinked="1"/>
        <c:majorTickMark val="none"/>
        <c:minorTickMark val="none"/>
        <c:tickLblPos val="none"/>
        <c:crossAx val="147328384"/>
        <c:crosses val="autoZero"/>
        <c:auto val="1"/>
        <c:lblOffset val="100"/>
        <c:baseTimeUnit val="years"/>
      </c:dateAx>
      <c:valAx>
        <c:axId val="1473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71136"/>
        <c:axId val="147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71136"/>
        <c:axId val="147373056"/>
      </c:lineChart>
      <c:dateAx>
        <c:axId val="147371136"/>
        <c:scaling>
          <c:orientation val="minMax"/>
        </c:scaling>
        <c:delete val="1"/>
        <c:axPos val="b"/>
        <c:numFmt formatCode="ge" sourceLinked="1"/>
        <c:majorTickMark val="none"/>
        <c:minorTickMark val="none"/>
        <c:tickLblPos val="none"/>
        <c:crossAx val="147373056"/>
        <c:crosses val="autoZero"/>
        <c:auto val="1"/>
        <c:lblOffset val="100"/>
        <c:baseTimeUnit val="years"/>
      </c:dateAx>
      <c:valAx>
        <c:axId val="1473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03520"/>
        <c:axId val="1474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03520"/>
        <c:axId val="147405440"/>
      </c:lineChart>
      <c:dateAx>
        <c:axId val="147403520"/>
        <c:scaling>
          <c:orientation val="minMax"/>
        </c:scaling>
        <c:delete val="1"/>
        <c:axPos val="b"/>
        <c:numFmt formatCode="ge" sourceLinked="1"/>
        <c:majorTickMark val="none"/>
        <c:minorTickMark val="none"/>
        <c:tickLblPos val="none"/>
        <c:crossAx val="147405440"/>
        <c:crosses val="autoZero"/>
        <c:auto val="1"/>
        <c:lblOffset val="100"/>
        <c:baseTimeUnit val="years"/>
      </c:dateAx>
      <c:valAx>
        <c:axId val="1474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50496"/>
        <c:axId val="1475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50496"/>
        <c:axId val="147522304"/>
      </c:lineChart>
      <c:dateAx>
        <c:axId val="147450496"/>
        <c:scaling>
          <c:orientation val="minMax"/>
        </c:scaling>
        <c:delete val="1"/>
        <c:axPos val="b"/>
        <c:numFmt formatCode="ge" sourceLinked="1"/>
        <c:majorTickMark val="none"/>
        <c:minorTickMark val="none"/>
        <c:tickLblPos val="none"/>
        <c:crossAx val="147522304"/>
        <c:crosses val="autoZero"/>
        <c:auto val="1"/>
        <c:lblOffset val="100"/>
        <c:baseTimeUnit val="years"/>
      </c:dateAx>
      <c:valAx>
        <c:axId val="1475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52512"/>
        <c:axId val="1475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52512"/>
        <c:axId val="147562880"/>
      </c:lineChart>
      <c:dateAx>
        <c:axId val="147552512"/>
        <c:scaling>
          <c:orientation val="minMax"/>
        </c:scaling>
        <c:delete val="1"/>
        <c:axPos val="b"/>
        <c:numFmt formatCode="ge" sourceLinked="1"/>
        <c:majorTickMark val="none"/>
        <c:minorTickMark val="none"/>
        <c:tickLblPos val="none"/>
        <c:crossAx val="147562880"/>
        <c:crosses val="autoZero"/>
        <c:auto val="1"/>
        <c:lblOffset val="100"/>
        <c:baseTimeUnit val="years"/>
      </c:dateAx>
      <c:valAx>
        <c:axId val="1475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474.57</c:v>
                </c:pt>
                <c:pt idx="1">
                  <c:v>471.13</c:v>
                </c:pt>
                <c:pt idx="2">
                  <c:v>448.33</c:v>
                </c:pt>
                <c:pt idx="3">
                  <c:v>423.98</c:v>
                </c:pt>
                <c:pt idx="4">
                  <c:v>452.82</c:v>
                </c:pt>
              </c:numCache>
            </c:numRef>
          </c:val>
        </c:ser>
        <c:dLbls>
          <c:showLegendKey val="0"/>
          <c:showVal val="0"/>
          <c:showCatName val="0"/>
          <c:showSerName val="0"/>
          <c:showPercent val="0"/>
          <c:showBubbleSize val="0"/>
        </c:dLbls>
        <c:gapWidth val="150"/>
        <c:axId val="147597184"/>
        <c:axId val="1476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47597184"/>
        <c:axId val="147603456"/>
      </c:lineChart>
      <c:dateAx>
        <c:axId val="147597184"/>
        <c:scaling>
          <c:orientation val="minMax"/>
        </c:scaling>
        <c:delete val="1"/>
        <c:axPos val="b"/>
        <c:numFmt formatCode="ge" sourceLinked="1"/>
        <c:majorTickMark val="none"/>
        <c:minorTickMark val="none"/>
        <c:tickLblPos val="none"/>
        <c:crossAx val="147603456"/>
        <c:crosses val="autoZero"/>
        <c:auto val="1"/>
        <c:lblOffset val="100"/>
        <c:baseTimeUnit val="years"/>
      </c:dateAx>
      <c:valAx>
        <c:axId val="147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98.04</c:v>
                </c:pt>
                <c:pt idx="1">
                  <c:v>104.6</c:v>
                </c:pt>
                <c:pt idx="2">
                  <c:v>97.68</c:v>
                </c:pt>
                <c:pt idx="3">
                  <c:v>97.35</c:v>
                </c:pt>
                <c:pt idx="4">
                  <c:v>101.95</c:v>
                </c:pt>
              </c:numCache>
            </c:numRef>
          </c:val>
        </c:ser>
        <c:dLbls>
          <c:showLegendKey val="0"/>
          <c:showVal val="0"/>
          <c:showCatName val="0"/>
          <c:showSerName val="0"/>
          <c:showPercent val="0"/>
          <c:showBubbleSize val="0"/>
        </c:dLbls>
        <c:gapWidth val="150"/>
        <c:axId val="147615104"/>
        <c:axId val="1476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7615104"/>
        <c:axId val="147637760"/>
      </c:lineChart>
      <c:dateAx>
        <c:axId val="147615104"/>
        <c:scaling>
          <c:orientation val="minMax"/>
        </c:scaling>
        <c:delete val="1"/>
        <c:axPos val="b"/>
        <c:numFmt formatCode="ge" sourceLinked="1"/>
        <c:majorTickMark val="none"/>
        <c:minorTickMark val="none"/>
        <c:tickLblPos val="none"/>
        <c:crossAx val="147637760"/>
        <c:crosses val="autoZero"/>
        <c:auto val="1"/>
        <c:lblOffset val="100"/>
        <c:baseTimeUnit val="years"/>
      </c:dateAx>
      <c:valAx>
        <c:axId val="1476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112.78</c:v>
                </c:pt>
                <c:pt idx="1">
                  <c:v>105.3</c:v>
                </c:pt>
                <c:pt idx="2">
                  <c:v>113.54</c:v>
                </c:pt>
                <c:pt idx="3">
                  <c:v>117.51</c:v>
                </c:pt>
                <c:pt idx="4">
                  <c:v>111.56</c:v>
                </c:pt>
              </c:numCache>
            </c:numRef>
          </c:val>
        </c:ser>
        <c:dLbls>
          <c:showLegendKey val="0"/>
          <c:showVal val="0"/>
          <c:showCatName val="0"/>
          <c:showSerName val="0"/>
          <c:showPercent val="0"/>
          <c:showBubbleSize val="0"/>
        </c:dLbls>
        <c:gapWidth val="150"/>
        <c:axId val="147729024"/>
        <c:axId val="1477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47729024"/>
        <c:axId val="147731200"/>
      </c:lineChart>
      <c:dateAx>
        <c:axId val="147729024"/>
        <c:scaling>
          <c:orientation val="minMax"/>
        </c:scaling>
        <c:delete val="1"/>
        <c:axPos val="b"/>
        <c:numFmt formatCode="ge" sourceLinked="1"/>
        <c:majorTickMark val="none"/>
        <c:minorTickMark val="none"/>
        <c:tickLblPos val="none"/>
        <c:crossAx val="147731200"/>
        <c:crosses val="autoZero"/>
        <c:auto val="1"/>
        <c:lblOffset val="100"/>
        <c:baseTimeUnit val="years"/>
      </c:dateAx>
      <c:valAx>
        <c:axId val="147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50.97</c:v>
                </c:pt>
                <c:pt idx="1">
                  <c:v>50.75</c:v>
                </c:pt>
                <c:pt idx="2">
                  <c:v>51.18</c:v>
                </c:pt>
                <c:pt idx="3">
                  <c:v>48.68</c:v>
                </c:pt>
                <c:pt idx="4">
                  <c:v>27.44</c:v>
                </c:pt>
              </c:numCache>
            </c:numRef>
          </c:val>
        </c:ser>
        <c:dLbls>
          <c:showLegendKey val="0"/>
          <c:showVal val="0"/>
          <c:showCatName val="0"/>
          <c:showSerName val="0"/>
          <c:showPercent val="0"/>
          <c:showBubbleSize val="0"/>
        </c:dLbls>
        <c:gapWidth val="150"/>
        <c:axId val="147745024"/>
        <c:axId val="1477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47745024"/>
        <c:axId val="147779968"/>
      </c:lineChart>
      <c:dateAx>
        <c:axId val="147745024"/>
        <c:scaling>
          <c:orientation val="minMax"/>
        </c:scaling>
        <c:delete val="1"/>
        <c:axPos val="b"/>
        <c:numFmt formatCode="ge" sourceLinked="1"/>
        <c:majorTickMark val="none"/>
        <c:minorTickMark val="none"/>
        <c:tickLblPos val="none"/>
        <c:crossAx val="147779968"/>
        <c:crosses val="autoZero"/>
        <c:auto val="1"/>
        <c:lblOffset val="100"/>
        <c:baseTimeUnit val="years"/>
      </c:dateAx>
      <c:valAx>
        <c:axId val="1477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94.84</c:v>
                </c:pt>
                <c:pt idx="1">
                  <c:v>92.54</c:v>
                </c:pt>
                <c:pt idx="2">
                  <c:v>93.95</c:v>
                </c:pt>
                <c:pt idx="3">
                  <c:v>95.49</c:v>
                </c:pt>
                <c:pt idx="4">
                  <c:v>94.71</c:v>
                </c:pt>
              </c:numCache>
            </c:numRef>
          </c:val>
        </c:ser>
        <c:dLbls>
          <c:showLegendKey val="0"/>
          <c:showVal val="0"/>
          <c:showCatName val="0"/>
          <c:showSerName val="0"/>
          <c:showPercent val="0"/>
          <c:showBubbleSize val="0"/>
        </c:dLbls>
        <c:gapWidth val="150"/>
        <c:axId val="147875712"/>
        <c:axId val="147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47875712"/>
        <c:axId val="147881984"/>
      </c:lineChart>
      <c:dateAx>
        <c:axId val="147875712"/>
        <c:scaling>
          <c:orientation val="minMax"/>
        </c:scaling>
        <c:delete val="1"/>
        <c:axPos val="b"/>
        <c:numFmt formatCode="ge" sourceLinked="1"/>
        <c:majorTickMark val="none"/>
        <c:minorTickMark val="none"/>
        <c:tickLblPos val="none"/>
        <c:crossAx val="147881984"/>
        <c:crosses val="autoZero"/>
        <c:auto val="1"/>
        <c:lblOffset val="100"/>
        <c:baseTimeUnit val="years"/>
      </c:dateAx>
      <c:valAx>
        <c:axId val="147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6" zoomScaleNormal="100" workbookViewId="0">
      <selection activeCell="AY8" sqref="AY8:BF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みなべ町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13422</v>
      </c>
      <c r="AJ8" s="55"/>
      <c r="AK8" s="55"/>
      <c r="AL8" s="55"/>
      <c r="AM8" s="55"/>
      <c r="AN8" s="55"/>
      <c r="AO8" s="55"/>
      <c r="AP8" s="56"/>
      <c r="AQ8" s="46">
        <f>データ!R6</f>
        <v>120.28</v>
      </c>
      <c r="AR8" s="46"/>
      <c r="AS8" s="46"/>
      <c r="AT8" s="46"/>
      <c r="AU8" s="46"/>
      <c r="AV8" s="46"/>
      <c r="AW8" s="46"/>
      <c r="AX8" s="46"/>
      <c r="AY8" s="46">
        <f>データ!S6</f>
        <v>111.59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43.61</v>
      </c>
      <c r="S10" s="46"/>
      <c r="T10" s="46"/>
      <c r="U10" s="46"/>
      <c r="V10" s="46"/>
      <c r="W10" s="46"/>
      <c r="X10" s="46"/>
      <c r="Y10" s="46"/>
      <c r="Z10" s="80">
        <f>データ!P6</f>
        <v>1664</v>
      </c>
      <c r="AA10" s="80"/>
      <c r="AB10" s="80"/>
      <c r="AC10" s="80"/>
      <c r="AD10" s="80"/>
      <c r="AE10" s="80"/>
      <c r="AF10" s="80"/>
      <c r="AG10" s="80"/>
      <c r="AH10" s="2"/>
      <c r="AI10" s="80">
        <f>データ!T6</f>
        <v>5818</v>
      </c>
      <c r="AJ10" s="80"/>
      <c r="AK10" s="80"/>
      <c r="AL10" s="80"/>
      <c r="AM10" s="80"/>
      <c r="AN10" s="80"/>
      <c r="AO10" s="80"/>
      <c r="AP10" s="80"/>
      <c r="AQ10" s="46">
        <f>データ!U6</f>
        <v>15.7</v>
      </c>
      <c r="AR10" s="46"/>
      <c r="AS10" s="46"/>
      <c r="AT10" s="46"/>
      <c r="AU10" s="46"/>
      <c r="AV10" s="46"/>
      <c r="AW10" s="46"/>
      <c r="AX10" s="46"/>
      <c r="AY10" s="46">
        <f>データ!V6</f>
        <v>370.57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303917</v>
      </c>
      <c r="D6" s="31">
        <f t="shared" si="3"/>
        <v>47</v>
      </c>
      <c r="E6" s="31">
        <f t="shared" si="3"/>
        <v>1</v>
      </c>
      <c r="F6" s="31">
        <f t="shared" si="3"/>
        <v>0</v>
      </c>
      <c r="G6" s="31">
        <f t="shared" si="3"/>
        <v>0</v>
      </c>
      <c r="H6" s="31" t="str">
        <f t="shared" si="3"/>
        <v>和歌山県　みなべ町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43.61</v>
      </c>
      <c r="P6" s="32">
        <f t="shared" si="3"/>
        <v>1664</v>
      </c>
      <c r="Q6" s="32">
        <f t="shared" si="3"/>
        <v>13422</v>
      </c>
      <c r="R6" s="32">
        <f t="shared" si="3"/>
        <v>120.28</v>
      </c>
      <c r="S6" s="32">
        <f t="shared" si="3"/>
        <v>111.59</v>
      </c>
      <c r="T6" s="32">
        <f t="shared" si="3"/>
        <v>5818</v>
      </c>
      <c r="U6" s="32">
        <f t="shared" si="3"/>
        <v>15.7</v>
      </c>
      <c r="V6" s="32">
        <f t="shared" si="3"/>
        <v>370.57</v>
      </c>
      <c r="W6" s="33">
        <f>IF(W7="",NA(),W7)</f>
        <v>104.62</v>
      </c>
      <c r="X6" s="33">
        <f t="shared" ref="X6:AF6" si="4">IF(X7="",NA(),X7)</f>
        <v>110.87</v>
      </c>
      <c r="Y6" s="33">
        <f t="shared" si="4"/>
        <v>103.29</v>
      </c>
      <c r="Z6" s="33">
        <f t="shared" si="4"/>
        <v>102.68</v>
      </c>
      <c r="AA6" s="33">
        <f t="shared" si="4"/>
        <v>107.8</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474.57</v>
      </c>
      <c r="BE6" s="33">
        <f t="shared" ref="BE6:BM6" si="7">IF(BE7="",NA(),BE7)</f>
        <v>471.13</v>
      </c>
      <c r="BF6" s="33">
        <f t="shared" si="7"/>
        <v>448.33</v>
      </c>
      <c r="BG6" s="33">
        <f t="shared" si="7"/>
        <v>423.98</v>
      </c>
      <c r="BH6" s="33">
        <f t="shared" si="7"/>
        <v>452.82</v>
      </c>
      <c r="BI6" s="33">
        <f t="shared" si="7"/>
        <v>1168.8</v>
      </c>
      <c r="BJ6" s="33">
        <f t="shared" si="7"/>
        <v>1158.82</v>
      </c>
      <c r="BK6" s="33">
        <f t="shared" si="7"/>
        <v>1167.7</v>
      </c>
      <c r="BL6" s="33">
        <f t="shared" si="7"/>
        <v>1228.58</v>
      </c>
      <c r="BM6" s="33">
        <f t="shared" si="7"/>
        <v>1280.18</v>
      </c>
      <c r="BN6" s="32" t="str">
        <f>IF(BN7="","",IF(BN7="-","【-】","【"&amp;SUBSTITUTE(TEXT(BN7,"#,##0.00"),"-","△")&amp;"】"))</f>
        <v>【1,242.90】</v>
      </c>
      <c r="BO6" s="33">
        <f>IF(BO7="",NA(),BO7)</f>
        <v>98.04</v>
      </c>
      <c r="BP6" s="33">
        <f t="shared" ref="BP6:BX6" si="8">IF(BP7="",NA(),BP7)</f>
        <v>104.6</v>
      </c>
      <c r="BQ6" s="33">
        <f t="shared" si="8"/>
        <v>97.68</v>
      </c>
      <c r="BR6" s="33">
        <f t="shared" si="8"/>
        <v>97.35</v>
      </c>
      <c r="BS6" s="33">
        <f t="shared" si="8"/>
        <v>101.95</v>
      </c>
      <c r="BT6" s="33">
        <f t="shared" si="8"/>
        <v>56.44</v>
      </c>
      <c r="BU6" s="33">
        <f t="shared" si="8"/>
        <v>55.6</v>
      </c>
      <c r="BV6" s="33">
        <f t="shared" si="8"/>
        <v>54.43</v>
      </c>
      <c r="BW6" s="33">
        <f t="shared" si="8"/>
        <v>53.81</v>
      </c>
      <c r="BX6" s="33">
        <f t="shared" si="8"/>
        <v>53.62</v>
      </c>
      <c r="BY6" s="32" t="str">
        <f>IF(BY7="","",IF(BY7="-","【-】","【"&amp;SUBSTITUTE(TEXT(BY7,"#,##0.00"),"-","△")&amp;"】"))</f>
        <v>【33.35】</v>
      </c>
      <c r="BZ6" s="33">
        <f>IF(BZ7="",NA(),BZ7)</f>
        <v>112.78</v>
      </c>
      <c r="CA6" s="33">
        <f t="shared" ref="CA6:CI6" si="9">IF(CA7="",NA(),CA7)</f>
        <v>105.3</v>
      </c>
      <c r="CB6" s="33">
        <f t="shared" si="9"/>
        <v>113.54</v>
      </c>
      <c r="CC6" s="33">
        <f t="shared" si="9"/>
        <v>117.51</v>
      </c>
      <c r="CD6" s="33">
        <f t="shared" si="9"/>
        <v>111.56</v>
      </c>
      <c r="CE6" s="33">
        <f t="shared" si="9"/>
        <v>270.7</v>
      </c>
      <c r="CF6" s="33">
        <f t="shared" si="9"/>
        <v>275.86</v>
      </c>
      <c r="CG6" s="33">
        <f t="shared" si="9"/>
        <v>279.8</v>
      </c>
      <c r="CH6" s="33">
        <f t="shared" si="9"/>
        <v>284.64999999999998</v>
      </c>
      <c r="CI6" s="33">
        <f t="shared" si="9"/>
        <v>287.7</v>
      </c>
      <c r="CJ6" s="32" t="str">
        <f>IF(CJ7="","",IF(CJ7="-","【-】","【"&amp;SUBSTITUTE(TEXT(CJ7,"#,##0.00"),"-","△")&amp;"】"))</f>
        <v>【524.69】</v>
      </c>
      <c r="CK6" s="33">
        <f>IF(CK7="",NA(),CK7)</f>
        <v>50.97</v>
      </c>
      <c r="CL6" s="33">
        <f t="shared" ref="CL6:CT6" si="10">IF(CL7="",NA(),CL7)</f>
        <v>50.75</v>
      </c>
      <c r="CM6" s="33">
        <f t="shared" si="10"/>
        <v>51.18</v>
      </c>
      <c r="CN6" s="33">
        <f t="shared" si="10"/>
        <v>48.68</v>
      </c>
      <c r="CO6" s="33">
        <f t="shared" si="10"/>
        <v>27.44</v>
      </c>
      <c r="CP6" s="33">
        <f t="shared" si="10"/>
        <v>59.84</v>
      </c>
      <c r="CQ6" s="33">
        <f t="shared" si="10"/>
        <v>60.66</v>
      </c>
      <c r="CR6" s="33">
        <f t="shared" si="10"/>
        <v>60.17</v>
      </c>
      <c r="CS6" s="33">
        <f t="shared" si="10"/>
        <v>58.96</v>
      </c>
      <c r="CT6" s="33">
        <f t="shared" si="10"/>
        <v>58.1</v>
      </c>
      <c r="CU6" s="32" t="str">
        <f>IF(CU7="","",IF(CU7="-","【-】","【"&amp;SUBSTITUTE(TEXT(CU7,"#,##0.00"),"-","△")&amp;"】"))</f>
        <v>【57.58】</v>
      </c>
      <c r="CV6" s="33">
        <f>IF(CV7="",NA(),CV7)</f>
        <v>94.84</v>
      </c>
      <c r="CW6" s="33">
        <f t="shared" ref="CW6:DE6" si="11">IF(CW7="",NA(),CW7)</f>
        <v>92.54</v>
      </c>
      <c r="CX6" s="33">
        <f t="shared" si="11"/>
        <v>93.95</v>
      </c>
      <c r="CY6" s="33">
        <f t="shared" si="11"/>
        <v>95.49</v>
      </c>
      <c r="CZ6" s="33">
        <f t="shared" si="11"/>
        <v>94.71</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0.13</v>
      </c>
      <c r="ED6" s="33">
        <f t="shared" ref="ED6:EL6" si="14">IF(ED7="",NA(),ED7)</f>
        <v>0.21</v>
      </c>
      <c r="EE6" s="33">
        <f t="shared" si="14"/>
        <v>0.37</v>
      </c>
      <c r="EF6" s="33">
        <f t="shared" si="14"/>
        <v>0.41</v>
      </c>
      <c r="EG6" s="33">
        <f t="shared" si="14"/>
        <v>0.66</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303917</v>
      </c>
      <c r="D7" s="35">
        <v>47</v>
      </c>
      <c r="E7" s="35">
        <v>1</v>
      </c>
      <c r="F7" s="35">
        <v>0</v>
      </c>
      <c r="G7" s="35">
        <v>0</v>
      </c>
      <c r="H7" s="35" t="s">
        <v>93</v>
      </c>
      <c r="I7" s="35" t="s">
        <v>94</v>
      </c>
      <c r="J7" s="35" t="s">
        <v>95</v>
      </c>
      <c r="K7" s="35" t="s">
        <v>96</v>
      </c>
      <c r="L7" s="35" t="s">
        <v>97</v>
      </c>
      <c r="M7" s="36" t="s">
        <v>98</v>
      </c>
      <c r="N7" s="36" t="s">
        <v>99</v>
      </c>
      <c r="O7" s="36">
        <v>43.61</v>
      </c>
      <c r="P7" s="36">
        <v>1664</v>
      </c>
      <c r="Q7" s="36">
        <v>13422</v>
      </c>
      <c r="R7" s="36">
        <v>120.28</v>
      </c>
      <c r="S7" s="36">
        <v>111.59</v>
      </c>
      <c r="T7" s="36">
        <v>5818</v>
      </c>
      <c r="U7" s="36">
        <v>15.7</v>
      </c>
      <c r="V7" s="36">
        <v>370.57</v>
      </c>
      <c r="W7" s="36">
        <v>104.62</v>
      </c>
      <c r="X7" s="36">
        <v>110.87</v>
      </c>
      <c r="Y7" s="36">
        <v>103.29</v>
      </c>
      <c r="Z7" s="36">
        <v>102.68</v>
      </c>
      <c r="AA7" s="36">
        <v>107.8</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474.57</v>
      </c>
      <c r="BE7" s="36">
        <v>471.13</v>
      </c>
      <c r="BF7" s="36">
        <v>448.33</v>
      </c>
      <c r="BG7" s="36">
        <v>423.98</v>
      </c>
      <c r="BH7" s="36">
        <v>452.82</v>
      </c>
      <c r="BI7" s="36">
        <v>1168.8</v>
      </c>
      <c r="BJ7" s="36">
        <v>1158.82</v>
      </c>
      <c r="BK7" s="36">
        <v>1167.7</v>
      </c>
      <c r="BL7" s="36">
        <v>1228.58</v>
      </c>
      <c r="BM7" s="36">
        <v>1280.18</v>
      </c>
      <c r="BN7" s="36">
        <v>1242.9000000000001</v>
      </c>
      <c r="BO7" s="36">
        <v>98.04</v>
      </c>
      <c r="BP7" s="36">
        <v>104.6</v>
      </c>
      <c r="BQ7" s="36">
        <v>97.68</v>
      </c>
      <c r="BR7" s="36">
        <v>97.35</v>
      </c>
      <c r="BS7" s="36">
        <v>101.95</v>
      </c>
      <c r="BT7" s="36">
        <v>56.44</v>
      </c>
      <c r="BU7" s="36">
        <v>55.6</v>
      </c>
      <c r="BV7" s="36">
        <v>54.43</v>
      </c>
      <c r="BW7" s="36">
        <v>53.81</v>
      </c>
      <c r="BX7" s="36">
        <v>53.62</v>
      </c>
      <c r="BY7" s="36">
        <v>33.35</v>
      </c>
      <c r="BZ7" s="36">
        <v>112.78</v>
      </c>
      <c r="CA7" s="36">
        <v>105.3</v>
      </c>
      <c r="CB7" s="36">
        <v>113.54</v>
      </c>
      <c r="CC7" s="36">
        <v>117.51</v>
      </c>
      <c r="CD7" s="36">
        <v>111.56</v>
      </c>
      <c r="CE7" s="36">
        <v>270.7</v>
      </c>
      <c r="CF7" s="36">
        <v>275.86</v>
      </c>
      <c r="CG7" s="36">
        <v>279.8</v>
      </c>
      <c r="CH7" s="36">
        <v>284.64999999999998</v>
      </c>
      <c r="CI7" s="36">
        <v>287.7</v>
      </c>
      <c r="CJ7" s="36">
        <v>524.69000000000005</v>
      </c>
      <c r="CK7" s="36">
        <v>50.97</v>
      </c>
      <c r="CL7" s="36">
        <v>50.75</v>
      </c>
      <c r="CM7" s="36">
        <v>51.18</v>
      </c>
      <c r="CN7" s="36">
        <v>48.68</v>
      </c>
      <c r="CO7" s="36">
        <v>27.44</v>
      </c>
      <c r="CP7" s="36">
        <v>59.84</v>
      </c>
      <c r="CQ7" s="36">
        <v>60.66</v>
      </c>
      <c r="CR7" s="36">
        <v>60.17</v>
      </c>
      <c r="CS7" s="36">
        <v>58.96</v>
      </c>
      <c r="CT7" s="36">
        <v>58.1</v>
      </c>
      <c r="CU7" s="36">
        <v>57.58</v>
      </c>
      <c r="CV7" s="36">
        <v>94.84</v>
      </c>
      <c r="CW7" s="36">
        <v>92.54</v>
      </c>
      <c r="CX7" s="36">
        <v>93.95</v>
      </c>
      <c r="CY7" s="36">
        <v>95.49</v>
      </c>
      <c r="CZ7" s="36">
        <v>94.71</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0.13</v>
      </c>
      <c r="ED7" s="36">
        <v>0.21</v>
      </c>
      <c r="EE7" s="36">
        <v>0.37</v>
      </c>
      <c r="EF7" s="36">
        <v>0.41</v>
      </c>
      <c r="EG7" s="36">
        <v>0.66</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2017-02-13T02:18:10Z</cp:lastPrinted>
  <dcterms:created xsi:type="dcterms:W3CDTF">2016-12-02T02:20:15Z</dcterms:created>
  <dcterms:modified xsi:type="dcterms:W3CDTF">2017-02-13T02:18:15Z</dcterms:modified>
</cp:coreProperties>
</file>