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L10" i="4" s="1"/>
  <c r="T6" i="5"/>
  <c r="BB8" i="4" s="1"/>
  <c r="S6" i="5"/>
  <c r="AT8" i="4" s="1"/>
  <c r="R6" i="5"/>
  <c r="AL8" i="4" s="1"/>
  <c r="Q6" i="5"/>
  <c r="AD10" i="4" s="1"/>
  <c r="P6" i="5"/>
  <c r="W10" i="4" s="1"/>
  <c r="O6" i="5"/>
  <c r="P10" i="4" s="1"/>
  <c r="N6" i="5"/>
  <c r="I10" i="4" s="1"/>
  <c r="M6" i="5"/>
  <c r="B10" i="4" s="1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AT10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<sst xmlns="http://schemas.openxmlformats.org/spreadsheetml/2006/main" count="232" uniqueCount="111">
  <si>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</si>
  <si>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</si>
  <si>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</si>
  <si>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</si>
  <si>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</si>
  <si>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</si>
  <si>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</si>
  <si>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</si>
  <si>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</si>
  <si>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</si>
  <si>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</si>
  <si>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</si>
  <si>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</si>
  <si>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</si>
  <si>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</si>
  <si>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</si>
  <si>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</si>
  <si>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</si>
  <si>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</si>
  <si>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</si>
  <si>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</si>
  <si>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</si>
  <si>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</si>
  <si>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</si>
  <si>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</si>
  <si>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</si>
  <si>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</si>
  <si>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</si>
  <si>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</si>
  <si>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</si>
  <si>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</si>
  <si>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</si>
  <si>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</si>
  <si>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</si>
  <si>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</si>
  <si>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</si>
  <si>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</si>
  <si>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</si>
  <si>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</si>
  <si>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</si>
  <si>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</si>
  <si>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</si>
  <si>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</si>
  <si>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</si>
  <si>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</si>
  <si>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</si>
  <si>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</si>
  <si>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</si>
  <si>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</si>
  <si>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</si>
  <si>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</si>
  <si>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</si>
  <si>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</si>
  <si>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</si>
  <si>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</si>
  <si>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</si>
  <si>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</si>
  <si>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</si>
  <si>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</si>
  <si>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</si>
  <si>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</si>
  <si>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</si>
  <si>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</si>
  <si>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</si>
  <si>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</si>
  <si>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</si>
  <si>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</si>
  <si>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</si>
  <si>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</si>
  <si>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</si>
  <si>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</si>
  <si>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</si>
  <si>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</si>
  <si>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</si>
  <si>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</si>
  <si>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</si>
  <si>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</si>
  <si>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</si>
  <si>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</si>
  <si>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</si>
  <si>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</si>
  <si>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</si>
  <si>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</si>
  <si>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</si>
  <si>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</si>
  <si>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</si>
  <si>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</si>
  <si>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</si>
  <si>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</si>
  <si>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</si>
  <si>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</si>
  <si>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</si>
  <si>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</si>
  <si>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</si>
  <si>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</si>
  <si>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</si>
  <si>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和歌山県　印南町</t>
  </si>
  <si>
    <t>法非適用</t>
  </si>
  <si>
    <t>下水道事業</t>
  </si>
  <si>
    <t>個別排水処理</t>
  </si>
  <si>
    <t>L3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</si>
  <si>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</si>
  <si>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</si>
  <si>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</si>
  <si>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</si>
  <si>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</si>
  <si>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</si>
  <si>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</si>
  <si>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収益的収支比率は100％である。処理原価が類似団体と比較して低く、回収率も高い結果となっている。しかし一般会計からの繰入を受けているため、処理原価の抑制を図っていく必要がある。
ここ数年は事業実施はなく、企業債の新規発行はない。</t>
    <rPh sb="0" eb="2">
      <t>シュウエキ</t>
    </rPh>
    <rPh sb="2" eb="3">
      <t>テキ</t>
    </rPh>
    <rPh sb="3" eb="5">
      <t>シュウシ</t>
    </rPh>
    <rPh sb="5" eb="7">
      <t>ヒリツ</t>
    </rPh>
    <rPh sb="16" eb="18">
      <t>ショリ</t>
    </rPh>
    <rPh sb="18" eb="20">
      <t>ゲンカ</t>
    </rPh>
    <rPh sb="21" eb="23">
      <t>ルイジ</t>
    </rPh>
    <rPh sb="23" eb="25">
      <t>ダンタイ</t>
    </rPh>
    <rPh sb="26" eb="28">
      <t>ヒカク</t>
    </rPh>
    <rPh sb="30" eb="31">
      <t>ヒク</t>
    </rPh>
    <rPh sb="33" eb="35">
      <t>カイシュウ</t>
    </rPh>
    <rPh sb="35" eb="36">
      <t>リツ</t>
    </rPh>
    <rPh sb="37" eb="38">
      <t>タカ</t>
    </rPh>
    <rPh sb="39" eb="41">
      <t>ケッカ</t>
    </rPh>
    <rPh sb="51" eb="53">
      <t>イッパン</t>
    </rPh>
    <rPh sb="53" eb="55">
      <t>カイケイ</t>
    </rPh>
    <rPh sb="58" eb="60">
      <t>クリイレ</t>
    </rPh>
    <rPh sb="61" eb="62">
      <t>ウ</t>
    </rPh>
    <rPh sb="69" eb="71">
      <t>ショリ</t>
    </rPh>
    <rPh sb="71" eb="73">
      <t>ゲンカ</t>
    </rPh>
    <rPh sb="74" eb="76">
      <t>ヨクセイ</t>
    </rPh>
    <rPh sb="77" eb="78">
      <t>ハカ</t>
    </rPh>
    <rPh sb="82" eb="84">
      <t>ヒツヨウ</t>
    </rPh>
    <rPh sb="91" eb="93">
      <t>スウネン</t>
    </rPh>
    <rPh sb="94" eb="96">
      <t>ジギョウ</t>
    </rPh>
    <rPh sb="96" eb="98">
      <t>ジッシ</t>
    </rPh>
    <rPh sb="102" eb="104">
      <t>キギョウ</t>
    </rPh>
    <rPh sb="104" eb="105">
      <t>サイ</t>
    </rPh>
    <rPh sb="106" eb="108">
      <t>シンキ</t>
    </rPh>
    <rPh sb="108" eb="110">
      <t>ハッコウ</t>
    </rPh>
    <phoneticPr fontId="4"/>
  </si>
  <si>
    <t>合併浄化槽による処理形式であり、管渠は整備していないことから改善率は０％である。
電気設備については保守点検を実施し、適時交換している状況である。</t>
    <rPh sb="0" eb="2">
      <t>ガッペイ</t>
    </rPh>
    <rPh sb="2" eb="5">
      <t>ジョウカソウ</t>
    </rPh>
    <rPh sb="8" eb="10">
      <t>ショリ</t>
    </rPh>
    <rPh sb="10" eb="12">
      <t>ケイシキ</t>
    </rPh>
    <rPh sb="16" eb="18">
      <t>カンキョ</t>
    </rPh>
    <rPh sb="19" eb="21">
      <t>セイビ</t>
    </rPh>
    <rPh sb="30" eb="32">
      <t>カイゼン</t>
    </rPh>
    <rPh sb="32" eb="33">
      <t>リツ</t>
    </rPh>
    <rPh sb="41" eb="43">
      <t>デンキ</t>
    </rPh>
    <rPh sb="43" eb="45">
      <t>セツビ</t>
    </rPh>
    <rPh sb="50" eb="52">
      <t>ホシュ</t>
    </rPh>
    <rPh sb="52" eb="54">
      <t>テンケン</t>
    </rPh>
    <rPh sb="55" eb="57">
      <t>ジッシ</t>
    </rPh>
    <rPh sb="59" eb="61">
      <t>テキジ</t>
    </rPh>
    <rPh sb="61" eb="63">
      <t>コウカン</t>
    </rPh>
    <rPh sb="67" eb="69">
      <t>ジョウキョウ</t>
    </rPh>
    <phoneticPr fontId="4"/>
  </si>
  <si>
    <t>供用開始から約10年が経過し、個々の設備の老朽化が進んでいると考えられる。今後、適切な設備の管理と費用抑制に努めていく。</t>
    <rPh sb="0" eb="2">
      <t>キョウヨウ</t>
    </rPh>
    <rPh sb="2" eb="4">
      <t>カイシ</t>
    </rPh>
    <rPh sb="6" eb="7">
      <t>ヤク</t>
    </rPh>
    <rPh sb="9" eb="10">
      <t>ネン</t>
    </rPh>
    <rPh sb="11" eb="13">
      <t>ケイカ</t>
    </rPh>
    <rPh sb="15" eb="17">
      <t>ココ</t>
    </rPh>
    <rPh sb="18" eb="20">
      <t>セツビ</t>
    </rPh>
    <rPh sb="21" eb="24">
      <t>ロウキュウカ</t>
    </rPh>
    <rPh sb="25" eb="26">
      <t>スス</t>
    </rPh>
    <rPh sb="31" eb="32">
      <t>カンガ</t>
    </rPh>
    <rPh sb="37" eb="39">
      <t>コンゴ</t>
    </rPh>
    <rPh sb="40" eb="42">
      <t>テキセツ</t>
    </rPh>
    <rPh sb="43" eb="45">
      <t>セツビ</t>
    </rPh>
    <rPh sb="46" eb="48">
      <t>カンリ</t>
    </rPh>
    <rPh sb="49" eb="51">
      <t>ヒヨウ</t>
    </rPh>
    <rPh sb="51" eb="53">
      <t>ヨクセイ</t>
    </rPh>
    <rPh sb="54" eb="55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</si>
</sst>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28864"/>
        <c:axId val="55831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28864"/>
        <c:axId val="55831552"/>
      </c:lineChart>
      <c:dateAx>
        <c:axId val="55828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831552"/>
        <c:crosses val="autoZero"/>
        <c:auto val="1"/>
        <c:lblOffset val="100"/>
        <c:baseTimeUnit val="years"/>
      </c:dateAx>
      <c:valAx>
        <c:axId val="55831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828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71.430000000000007</c:v>
                </c:pt>
                <c:pt idx="1">
                  <c:v>71.430000000000007</c:v>
                </c:pt>
                <c:pt idx="2">
                  <c:v>71.430000000000007</c:v>
                </c:pt>
                <c:pt idx="3">
                  <c:v>71.430000000000007</c:v>
                </c:pt>
                <c:pt idx="4">
                  <c:v>71.430000000000007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357120"/>
        <c:axId val="194646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55.42</c:v>
                </c:pt>
                <c:pt idx="1">
                  <c:v>58.58</c:v>
                </c:pt>
                <c:pt idx="2">
                  <c:v>58.82</c:v>
                </c:pt>
                <c:pt idx="3">
                  <c:v>51.54</c:v>
                </c:pt>
                <c:pt idx="4">
                  <c:v>44.84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357120"/>
        <c:axId val="194646400"/>
      </c:lineChart>
      <c:dateAx>
        <c:axId val="194357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646400"/>
        <c:crosses val="autoZero"/>
        <c:auto val="1"/>
        <c:lblOffset val="100"/>
        <c:baseTimeUnit val="years"/>
      </c:dateAx>
      <c:valAx>
        <c:axId val="194646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4357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5.91</c:v>
                </c:pt>
                <c:pt idx="1">
                  <c:v>5.88</c:v>
                </c:pt>
                <c:pt idx="2">
                  <c:v>6.1</c:v>
                </c:pt>
                <c:pt idx="3">
                  <c:v>6.35</c:v>
                </c:pt>
                <c:pt idx="4">
                  <c:v>6.34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680768"/>
        <c:axId val="202854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74.290000000000006</c:v>
                </c:pt>
                <c:pt idx="1">
                  <c:v>72.31</c:v>
                </c:pt>
                <c:pt idx="2">
                  <c:v>71.760000000000005</c:v>
                </c:pt>
                <c:pt idx="3">
                  <c:v>71.599999999999994</c:v>
                </c:pt>
                <c:pt idx="4">
                  <c:v>67.86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680768"/>
        <c:axId val="202854400"/>
      </c:lineChart>
      <c:dateAx>
        <c:axId val="199680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854400"/>
        <c:crosses val="autoZero"/>
        <c:auto val="1"/>
        <c:lblOffset val="100"/>
        <c:baseTimeUnit val="years"/>
      </c:dateAx>
      <c:valAx>
        <c:axId val="202854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9680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100.43</c:v>
                </c:pt>
                <c:pt idx="1">
                  <c:v>100.21</c:v>
                </c:pt>
                <c:pt idx="2">
                  <c:v>100.31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362880"/>
        <c:axId val="56379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62880"/>
        <c:axId val="56379264"/>
      </c:lineChart>
      <c:dateAx>
        <c:axId val="56362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379264"/>
        <c:crosses val="autoZero"/>
        <c:auto val="1"/>
        <c:lblOffset val="100"/>
        <c:baseTimeUnit val="years"/>
      </c:dateAx>
      <c:valAx>
        <c:axId val="56379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362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428800"/>
        <c:axId val="56431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28800"/>
        <c:axId val="56431360"/>
      </c:lineChart>
      <c:dateAx>
        <c:axId val="56428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431360"/>
        <c:crosses val="autoZero"/>
        <c:auto val="1"/>
        <c:lblOffset val="100"/>
        <c:baseTimeUnit val="years"/>
      </c:dateAx>
      <c:valAx>
        <c:axId val="56431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428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712576"/>
        <c:axId val="57132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712576"/>
        <c:axId val="57132928"/>
      </c:lineChart>
      <c:dateAx>
        <c:axId val="56712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7132928"/>
        <c:crosses val="autoZero"/>
        <c:auto val="1"/>
        <c:lblOffset val="100"/>
        <c:baseTimeUnit val="years"/>
      </c:dateAx>
      <c:valAx>
        <c:axId val="57132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712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793600"/>
        <c:axId val="157399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793600"/>
        <c:axId val="157399680"/>
      </c:lineChart>
      <c:dateAx>
        <c:axId val="128793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7399680"/>
        <c:crosses val="autoZero"/>
        <c:auto val="1"/>
        <c:lblOffset val="100"/>
        <c:baseTimeUnit val="years"/>
      </c:dateAx>
      <c:valAx>
        <c:axId val="157399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8793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357568"/>
        <c:axId val="159458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357568"/>
        <c:axId val="159458048"/>
      </c:lineChart>
      <c:dateAx>
        <c:axId val="159357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9458048"/>
        <c:crosses val="autoZero"/>
        <c:auto val="1"/>
        <c:lblOffset val="100"/>
        <c:baseTimeUnit val="years"/>
      </c:dateAx>
      <c:valAx>
        <c:axId val="159458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9357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746688"/>
        <c:axId val="183688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844.96</c:v>
                </c:pt>
                <c:pt idx="1">
                  <c:v>862.78</c:v>
                </c:pt>
                <c:pt idx="2">
                  <c:v>803.29</c:v>
                </c:pt>
                <c:pt idx="3">
                  <c:v>760.12</c:v>
                </c:pt>
                <c:pt idx="4">
                  <c:v>492.59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46688"/>
        <c:axId val="183688576"/>
      </c:lineChart>
      <c:dateAx>
        <c:axId val="159746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688576"/>
        <c:crosses val="autoZero"/>
        <c:auto val="1"/>
        <c:lblOffset val="100"/>
        <c:baseTimeUnit val="years"/>
      </c:dateAx>
      <c:valAx>
        <c:axId val="183688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9746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65.16</c:v>
                </c:pt>
                <c:pt idx="1">
                  <c:v>56.92</c:v>
                </c:pt>
                <c:pt idx="2">
                  <c:v>67.27</c:v>
                </c:pt>
                <c:pt idx="3">
                  <c:v>71.459999999999994</c:v>
                </c:pt>
                <c:pt idx="4">
                  <c:v>69.44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375040"/>
        <c:axId val="192401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51.86</c:v>
                </c:pt>
                <c:pt idx="1">
                  <c:v>54.55</c:v>
                </c:pt>
                <c:pt idx="2">
                  <c:v>56.63</c:v>
                </c:pt>
                <c:pt idx="3">
                  <c:v>50.17</c:v>
                </c:pt>
                <c:pt idx="4">
                  <c:v>46.53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375040"/>
        <c:axId val="192401792"/>
      </c:lineChart>
      <c:dateAx>
        <c:axId val="192375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2401792"/>
        <c:crosses val="autoZero"/>
        <c:auto val="1"/>
        <c:lblOffset val="100"/>
        <c:baseTimeUnit val="years"/>
      </c:dateAx>
      <c:valAx>
        <c:axId val="192401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2375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208.95</c:v>
                </c:pt>
                <c:pt idx="1">
                  <c:v>245.35</c:v>
                </c:pt>
                <c:pt idx="2">
                  <c:v>226.28</c:v>
                </c:pt>
                <c:pt idx="3">
                  <c:v>243.26</c:v>
                </c:pt>
                <c:pt idx="4">
                  <c:v>251.51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331200"/>
        <c:axId val="193333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297.51</c:v>
                </c:pt>
                <c:pt idx="1">
                  <c:v>275.64999999999998</c:v>
                </c:pt>
                <c:pt idx="2">
                  <c:v>272.66000000000003</c:v>
                </c:pt>
                <c:pt idx="3">
                  <c:v>329.08</c:v>
                </c:pt>
                <c:pt idx="4">
                  <c:v>373.71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331200"/>
        <c:axId val="193333888"/>
      </c:lineChart>
      <c:dateAx>
        <c:axId val="193331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3333888"/>
        <c:crosses val="autoZero"/>
        <c:auto val="1"/>
        <c:lblOffset val="100"/>
        <c:baseTimeUnit val="years"/>
      </c:dateAx>
      <c:valAx>
        <c:axId val="193333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3331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【623.71】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J70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和歌山県　印南町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個別排水処理</v>
      </c>
      <c r="Q8" s="70"/>
      <c r="R8" s="70"/>
      <c r="S8" s="70"/>
      <c r="T8" s="70"/>
      <c r="U8" s="70"/>
      <c r="V8" s="70"/>
      <c r="W8" s="70" t="str">
        <f>データ!L6</f>
        <v>L3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8626</v>
      </c>
      <c r="AM8" s="64"/>
      <c r="AN8" s="64"/>
      <c r="AO8" s="64"/>
      <c r="AP8" s="64"/>
      <c r="AQ8" s="64"/>
      <c r="AR8" s="64"/>
      <c r="AS8" s="64"/>
      <c r="AT8" s="63">
        <f>データ!S6</f>
        <v>113.62</v>
      </c>
      <c r="AU8" s="63"/>
      <c r="AV8" s="63"/>
      <c r="AW8" s="63"/>
      <c r="AX8" s="63"/>
      <c r="AY8" s="63"/>
      <c r="AZ8" s="63"/>
      <c r="BA8" s="63"/>
      <c r="BB8" s="63">
        <f>データ!T6</f>
        <v>75.92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13.6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4900</v>
      </c>
      <c r="AE10" s="64"/>
      <c r="AF10" s="64"/>
      <c r="AG10" s="64"/>
      <c r="AH10" s="64"/>
      <c r="AI10" s="64"/>
      <c r="AJ10" s="64"/>
      <c r="AK10" s="2"/>
      <c r="AL10" s="64">
        <f>データ!U6</f>
        <v>1167</v>
      </c>
      <c r="AM10" s="64"/>
      <c r="AN10" s="64"/>
      <c r="AO10" s="64"/>
      <c r="AP10" s="64"/>
      <c r="AQ10" s="64"/>
      <c r="AR10" s="64"/>
      <c r="AS10" s="64"/>
      <c r="AT10" s="63">
        <f>データ!V6</f>
        <v>0.38</v>
      </c>
      <c r="AU10" s="63"/>
      <c r="AV10" s="63"/>
      <c r="AW10" s="63"/>
      <c r="AX10" s="63"/>
      <c r="AY10" s="63"/>
      <c r="AZ10" s="63"/>
      <c r="BA10" s="63"/>
      <c r="BB10" s="63">
        <f>データ!W6</f>
        <v>3071.05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303909</v>
      </c>
      <c r="D6" s="31">
        <f t="shared" si="3"/>
        <v>47</v>
      </c>
      <c r="E6" s="31">
        <f t="shared" si="3"/>
        <v>18</v>
      </c>
      <c r="F6" s="31">
        <f t="shared" si="3"/>
        <v>1</v>
      </c>
      <c r="G6" s="31">
        <f t="shared" si="3"/>
        <v>0</v>
      </c>
      <c r="H6" s="31" t="str">
        <f t="shared" si="3"/>
        <v>和歌山県　印南町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個別排水処理</v>
      </c>
      <c r="L6" s="31" t="str">
        <f t="shared" si="3"/>
        <v>L3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13.6</v>
      </c>
      <c r="P6" s="32">
        <f t="shared" si="3"/>
        <v>100</v>
      </c>
      <c r="Q6" s="32">
        <f t="shared" si="3"/>
        <v>4900</v>
      </c>
      <c r="R6" s="32">
        <f t="shared" si="3"/>
        <v>8626</v>
      </c>
      <c r="S6" s="32">
        <f t="shared" si="3"/>
        <v>113.62</v>
      </c>
      <c r="T6" s="32">
        <f t="shared" si="3"/>
        <v>75.92</v>
      </c>
      <c r="U6" s="32">
        <f t="shared" si="3"/>
        <v>1167</v>
      </c>
      <c r="V6" s="32">
        <f t="shared" si="3"/>
        <v>0.38</v>
      </c>
      <c r="W6" s="32">
        <f t="shared" si="3"/>
        <v>3071.05</v>
      </c>
      <c r="X6" s="33">
        <f>IF(X7="",NA(),X7)</f>
        <v>100.43</v>
      </c>
      <c r="Y6" s="33">
        <f t="shared" ref="Y6:AG6" si="4">IF(Y7="",NA(),Y7)</f>
        <v>100.21</v>
      </c>
      <c r="Z6" s="33">
        <f t="shared" si="4"/>
        <v>100.31</v>
      </c>
      <c r="AA6" s="33">
        <f t="shared" si="4"/>
        <v>100</v>
      </c>
      <c r="AB6" s="33">
        <f t="shared" si="4"/>
        <v>100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844.96</v>
      </c>
      <c r="BK6" s="33">
        <f t="shared" si="7"/>
        <v>862.78</v>
      </c>
      <c r="BL6" s="33">
        <f t="shared" si="7"/>
        <v>803.29</v>
      </c>
      <c r="BM6" s="33">
        <f t="shared" si="7"/>
        <v>760.12</v>
      </c>
      <c r="BN6" s="33">
        <f t="shared" si="7"/>
        <v>492.59</v>
      </c>
      <c r="BO6" s="32" t="str">
        <f>IF(BO7="","",IF(BO7="-","【-】","【"&amp;SUBSTITUTE(TEXT(BO7,"#,##0.00"),"-","△")&amp;"】"))</f>
        <v>【623.71】</v>
      </c>
      <c r="BP6" s="33">
        <f>IF(BP7="",NA(),BP7)</f>
        <v>65.16</v>
      </c>
      <c r="BQ6" s="33">
        <f t="shared" ref="BQ6:BY6" si="8">IF(BQ7="",NA(),BQ7)</f>
        <v>56.92</v>
      </c>
      <c r="BR6" s="33">
        <f t="shared" si="8"/>
        <v>67.27</v>
      </c>
      <c r="BS6" s="33">
        <f t="shared" si="8"/>
        <v>71.459999999999994</v>
      </c>
      <c r="BT6" s="33">
        <f t="shared" si="8"/>
        <v>69.44</v>
      </c>
      <c r="BU6" s="33">
        <f t="shared" si="8"/>
        <v>51.86</v>
      </c>
      <c r="BV6" s="33">
        <f t="shared" si="8"/>
        <v>54.55</v>
      </c>
      <c r="BW6" s="33">
        <f t="shared" si="8"/>
        <v>56.63</v>
      </c>
      <c r="BX6" s="33">
        <f t="shared" si="8"/>
        <v>50.17</v>
      </c>
      <c r="BY6" s="33">
        <f t="shared" si="8"/>
        <v>46.53</v>
      </c>
      <c r="BZ6" s="32" t="str">
        <f>IF(BZ7="","",IF(BZ7="-","【-】","【"&amp;SUBSTITUTE(TEXT(BZ7,"#,##0.00"),"-","△")&amp;"】"))</f>
        <v>【51.88】</v>
      </c>
      <c r="CA6" s="33">
        <f>IF(CA7="",NA(),CA7)</f>
        <v>208.95</v>
      </c>
      <c r="CB6" s="33">
        <f t="shared" ref="CB6:CJ6" si="9">IF(CB7="",NA(),CB7)</f>
        <v>245.35</v>
      </c>
      <c r="CC6" s="33">
        <f t="shared" si="9"/>
        <v>226.28</v>
      </c>
      <c r="CD6" s="33">
        <f t="shared" si="9"/>
        <v>243.26</v>
      </c>
      <c r="CE6" s="33">
        <f t="shared" si="9"/>
        <v>251.51</v>
      </c>
      <c r="CF6" s="33">
        <f t="shared" si="9"/>
        <v>297.51</v>
      </c>
      <c r="CG6" s="33">
        <f t="shared" si="9"/>
        <v>275.64999999999998</v>
      </c>
      <c r="CH6" s="33">
        <f t="shared" si="9"/>
        <v>272.66000000000003</v>
      </c>
      <c r="CI6" s="33">
        <f t="shared" si="9"/>
        <v>329.08</v>
      </c>
      <c r="CJ6" s="33">
        <f t="shared" si="9"/>
        <v>373.71</v>
      </c>
      <c r="CK6" s="32" t="str">
        <f>IF(CK7="","",IF(CK7="-","【-】","【"&amp;SUBSTITUTE(TEXT(CK7,"#,##0.00"),"-","△")&amp;"】"))</f>
        <v>【295.51】</v>
      </c>
      <c r="CL6" s="33">
        <f>IF(CL7="",NA(),CL7)</f>
        <v>71.430000000000007</v>
      </c>
      <c r="CM6" s="33">
        <f t="shared" ref="CM6:CU6" si="10">IF(CM7="",NA(),CM7)</f>
        <v>71.430000000000007</v>
      </c>
      <c r="CN6" s="33">
        <f t="shared" si="10"/>
        <v>71.430000000000007</v>
      </c>
      <c r="CO6" s="33">
        <f t="shared" si="10"/>
        <v>71.430000000000007</v>
      </c>
      <c r="CP6" s="33">
        <f t="shared" si="10"/>
        <v>71.430000000000007</v>
      </c>
      <c r="CQ6" s="33">
        <f t="shared" si="10"/>
        <v>55.42</v>
      </c>
      <c r="CR6" s="33">
        <f t="shared" si="10"/>
        <v>58.58</v>
      </c>
      <c r="CS6" s="33">
        <f t="shared" si="10"/>
        <v>58.82</v>
      </c>
      <c r="CT6" s="33">
        <f t="shared" si="10"/>
        <v>51.54</v>
      </c>
      <c r="CU6" s="33">
        <f t="shared" si="10"/>
        <v>44.84</v>
      </c>
      <c r="CV6" s="32" t="str">
        <f>IF(CV7="","",IF(CV7="-","【-】","【"&amp;SUBSTITUTE(TEXT(CV7,"#,##0.00"),"-","△")&amp;"】"))</f>
        <v>【51.98】</v>
      </c>
      <c r="CW6" s="33">
        <f>IF(CW7="",NA(),CW7)</f>
        <v>5.91</v>
      </c>
      <c r="CX6" s="33">
        <f t="shared" ref="CX6:DF6" si="11">IF(CX7="",NA(),CX7)</f>
        <v>5.88</v>
      </c>
      <c r="CY6" s="33">
        <f t="shared" si="11"/>
        <v>6.1</v>
      </c>
      <c r="CZ6" s="33">
        <f t="shared" si="11"/>
        <v>6.35</v>
      </c>
      <c r="DA6" s="33">
        <f t="shared" si="11"/>
        <v>6.34</v>
      </c>
      <c r="DB6" s="33">
        <f t="shared" si="11"/>
        <v>74.290000000000006</v>
      </c>
      <c r="DC6" s="33">
        <f t="shared" si="11"/>
        <v>72.31</v>
      </c>
      <c r="DD6" s="33">
        <f t="shared" si="11"/>
        <v>71.760000000000005</v>
      </c>
      <c r="DE6" s="33">
        <f t="shared" si="11"/>
        <v>71.599999999999994</v>
      </c>
      <c r="DF6" s="33">
        <f t="shared" si="11"/>
        <v>67.86</v>
      </c>
      <c r="DG6" s="32" t="str">
        <f>IF(DG7="","",IF(DG7="-","【-】","【"&amp;SUBSTITUTE(TEXT(DG7,"#,##0.00"),"-","△")&amp;"】"))</f>
        <v>【80.35】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2015</v>
      </c>
      <c r="C7" s="35">
        <v>303909</v>
      </c>
      <c r="D7" s="35">
        <v>47</v>
      </c>
      <c r="E7" s="35">
        <v>18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13.6</v>
      </c>
      <c r="P7" s="36">
        <v>100</v>
      </c>
      <c r="Q7" s="36">
        <v>4900</v>
      </c>
      <c r="R7" s="36">
        <v>8626</v>
      </c>
      <c r="S7" s="36">
        <v>113.62</v>
      </c>
      <c r="T7" s="36">
        <v>75.92</v>
      </c>
      <c r="U7" s="36">
        <v>1167</v>
      </c>
      <c r="V7" s="36">
        <v>0.38</v>
      </c>
      <c r="W7" s="36">
        <v>3071.05</v>
      </c>
      <c r="X7" s="36">
        <v>100.43</v>
      </c>
      <c r="Y7" s="36">
        <v>100.21</v>
      </c>
      <c r="Z7" s="36">
        <v>100.31</v>
      </c>
      <c r="AA7" s="36">
        <v>100</v>
      </c>
      <c r="AB7" s="36">
        <v>100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844.96</v>
      </c>
      <c r="BK7" s="36">
        <v>862.78</v>
      </c>
      <c r="BL7" s="36">
        <v>803.29</v>
      </c>
      <c r="BM7" s="36">
        <v>760.12</v>
      </c>
      <c r="BN7" s="36">
        <v>492.59</v>
      </c>
      <c r="BO7" s="36">
        <v>623.71</v>
      </c>
      <c r="BP7" s="36">
        <v>65.16</v>
      </c>
      <c r="BQ7" s="36">
        <v>56.92</v>
      </c>
      <c r="BR7" s="36">
        <v>67.27</v>
      </c>
      <c r="BS7" s="36">
        <v>71.459999999999994</v>
      </c>
      <c r="BT7" s="36">
        <v>69.44</v>
      </c>
      <c r="BU7" s="36">
        <v>51.86</v>
      </c>
      <c r="BV7" s="36">
        <v>54.55</v>
      </c>
      <c r="BW7" s="36">
        <v>56.63</v>
      </c>
      <c r="BX7" s="36">
        <v>50.17</v>
      </c>
      <c r="BY7" s="36">
        <v>46.53</v>
      </c>
      <c r="BZ7" s="36">
        <v>51.88</v>
      </c>
      <c r="CA7" s="36">
        <v>208.95</v>
      </c>
      <c r="CB7" s="36">
        <v>245.35</v>
      </c>
      <c r="CC7" s="36">
        <v>226.28</v>
      </c>
      <c r="CD7" s="36">
        <v>243.26</v>
      </c>
      <c r="CE7" s="36">
        <v>251.51</v>
      </c>
      <c r="CF7" s="36">
        <v>297.51</v>
      </c>
      <c r="CG7" s="36">
        <v>275.64999999999998</v>
      </c>
      <c r="CH7" s="36">
        <v>272.66000000000003</v>
      </c>
      <c r="CI7" s="36">
        <v>329.08</v>
      </c>
      <c r="CJ7" s="36">
        <v>373.71</v>
      </c>
      <c r="CK7" s="36">
        <v>295.51</v>
      </c>
      <c r="CL7" s="36">
        <v>71.430000000000007</v>
      </c>
      <c r="CM7" s="36">
        <v>71.430000000000007</v>
      </c>
      <c r="CN7" s="36">
        <v>71.430000000000007</v>
      </c>
      <c r="CO7" s="36">
        <v>71.430000000000007</v>
      </c>
      <c r="CP7" s="36">
        <v>71.430000000000007</v>
      </c>
      <c r="CQ7" s="36">
        <v>55.42</v>
      </c>
      <c r="CR7" s="36">
        <v>58.58</v>
      </c>
      <c r="CS7" s="36">
        <v>58.82</v>
      </c>
      <c r="CT7" s="36">
        <v>51.54</v>
      </c>
      <c r="CU7" s="36">
        <v>44.84</v>
      </c>
      <c r="CV7" s="36">
        <v>51.98</v>
      </c>
      <c r="CW7" s="36">
        <v>5.91</v>
      </c>
      <c r="CX7" s="36">
        <v>5.88</v>
      </c>
      <c r="CY7" s="36">
        <v>6.1</v>
      </c>
      <c r="CZ7" s="36">
        <v>6.35</v>
      </c>
      <c r="DA7" s="36">
        <v>6.34</v>
      </c>
      <c r="DB7" s="36">
        <v>74.290000000000006</v>
      </c>
      <c r="DC7" s="36">
        <v>72.31</v>
      </c>
      <c r="DD7" s="36">
        <v>71.760000000000005</v>
      </c>
      <c r="DE7" s="36">
        <v>71.599999999999994</v>
      </c>
      <c r="DF7" s="36">
        <v>67.86</v>
      </c>
      <c r="DG7" s="36">
        <v>80.349999999999994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Wakayama Prefecture</cp:lastModifiedBy>
  <dcterms:created xsi:type="dcterms:W3CDTF">2017-02-08T03:26:21Z</dcterms:created>
  <dcterms:modified xsi:type="dcterms:W3CDTF">2017-02-13T07:22:25Z</dcterms:modified>
</cp:coreProperties>
</file>