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<sst xmlns="http://schemas.openxmlformats.org/spreadsheetml/2006/main" count="221" uniqueCount="111">
  <si>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</si>
  <si>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</si>
  <si>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</si>
  <si>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</si>
  <si>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</si>
  <si>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</si>
  <si>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</si>
  <si>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</si>
  <si>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</si>
  <si>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</si>
  <si>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</si>
  <si>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</si>
  <si>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</si>
  <si>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</si>
  <si>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</si>
  <si>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</si>
  <si>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</si>
  <si>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</si>
  <si>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</si>
  <si>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</si>
  <si>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</si>
  <si>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</si>
  <si>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</si>
  <si>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</si>
  <si>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</si>
  <si>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</si>
  <si>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</si>
  <si>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</si>
  <si>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</si>
  <si>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</si>
  <si>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</si>
  <si>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</si>
  <si>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</si>
  <si>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</si>
  <si>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</si>
  <si>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</si>
  <si>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</si>
  <si>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</si>
  <si>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</si>
  <si>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</si>
  <si>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</si>
  <si>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</si>
  <si>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</si>
  <si>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</si>
  <si>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</si>
  <si>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</si>
  <si>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</si>
  <si>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</si>
  <si>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</si>
  <si>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</si>
  <si>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</si>
  <si>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</si>
  <si>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</si>
  <si>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</si>
  <si>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</si>
  <si>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</si>
  <si>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</si>
  <si>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</si>
  <si>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</si>
  <si>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</si>
  <si>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</si>
  <si>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</si>
  <si>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</si>
  <si>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</si>
  <si>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</si>
  <si>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</si>
  <si>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</si>
  <si>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</si>
  <si>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</si>
  <si>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</si>
  <si>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</si>
  <si>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</si>
  <si>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</si>
  <si>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</si>
  <si>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</si>
  <si>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</si>
  <si>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</si>
  <si>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</si>
  <si>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</si>
  <si>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</si>
  <si>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</si>
  <si>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</si>
  <si>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</si>
  <si>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</si>
  <si>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</si>
  <si>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</si>
  <si>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</si>
  <si>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</si>
  <si>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</si>
  <si>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</si>
  <si>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</si>
  <si>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</si>
  <si>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</si>
  <si>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</si>
  <si>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</si>
  <si>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</si>
  <si>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</si>
  <si>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</si>
  <si>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</si>
  <si>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</si>
  <si>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</si>
  <si>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</si>
  <si>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</si>
  <si>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</si>
  <si>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</si>
  <si>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</si>
  <si>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</si>
  <si>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</si>
  <si>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汚水処理原価のうち修繕が発生したため、類似団体平均を上回った。また企業債償還に対する一般会計からの繰入が増加したが、近年は新規借入を行っていなため、残高は減少している。
</t>
    <rPh sb="0" eb="2">
      <t>オスイ</t>
    </rPh>
    <rPh sb="2" eb="4">
      <t>ショリ</t>
    </rPh>
    <rPh sb="4" eb="6">
      <t>ゲンカ</t>
    </rPh>
    <rPh sb="9" eb="11">
      <t>シュウゼン</t>
    </rPh>
    <rPh sb="12" eb="14">
      <t>ハッセイ</t>
    </rPh>
    <rPh sb="19" eb="21">
      <t>ルイジ</t>
    </rPh>
    <rPh sb="21" eb="23">
      <t>ダンタイ</t>
    </rPh>
    <rPh sb="23" eb="25">
      <t>ヘイキン</t>
    </rPh>
    <rPh sb="26" eb="28">
      <t>ウワマワ</t>
    </rPh>
    <rPh sb="33" eb="35">
      <t>キギョウ</t>
    </rPh>
    <rPh sb="35" eb="36">
      <t>サイ</t>
    </rPh>
    <rPh sb="36" eb="38">
      <t>ショウカン</t>
    </rPh>
    <rPh sb="39" eb="40">
      <t>タイ</t>
    </rPh>
    <rPh sb="42" eb="44">
      <t>イッパン</t>
    </rPh>
    <rPh sb="44" eb="46">
      <t>カイケイ</t>
    </rPh>
    <rPh sb="49" eb="51">
      <t>クリイレ</t>
    </rPh>
    <rPh sb="52" eb="54">
      <t>ゾウカ</t>
    </rPh>
    <rPh sb="58" eb="60">
      <t>キンネン</t>
    </rPh>
    <rPh sb="61" eb="63">
      <t>シンキ</t>
    </rPh>
    <rPh sb="63" eb="65">
      <t>カリイレ</t>
    </rPh>
    <rPh sb="66" eb="67">
      <t>オコナ</t>
    </rPh>
    <rPh sb="74" eb="76">
      <t>ザンダカ</t>
    </rPh>
    <rPh sb="77" eb="79">
      <t>ゲンショウ</t>
    </rPh>
    <phoneticPr fontId="4"/>
  </si>
  <si>
    <t>町内３施設のうち山口・古井処理施設については供用開始から約10年が経過し、一部設備において修繕が発生している。
上記２施設については機能診断を実施、最適整備構想を策定したところであり、現在は機能強化事業の採択に向けて計画書を作成しているところである。</t>
    <rPh sb="0" eb="2">
      <t>チョウナイ</t>
    </rPh>
    <rPh sb="3" eb="5">
      <t>シセツ</t>
    </rPh>
    <rPh sb="8" eb="10">
      <t>ヤマグチ</t>
    </rPh>
    <rPh sb="11" eb="13">
      <t>フルイ</t>
    </rPh>
    <rPh sb="13" eb="15">
      <t>ショリ</t>
    </rPh>
    <rPh sb="15" eb="17">
      <t>シセツ</t>
    </rPh>
    <rPh sb="22" eb="24">
      <t>キョウヨウ</t>
    </rPh>
    <rPh sb="24" eb="26">
      <t>カイシ</t>
    </rPh>
    <rPh sb="28" eb="29">
      <t>ヤク</t>
    </rPh>
    <rPh sb="31" eb="32">
      <t>ネン</t>
    </rPh>
    <rPh sb="33" eb="35">
      <t>ケイカ</t>
    </rPh>
    <rPh sb="37" eb="39">
      <t>イチブ</t>
    </rPh>
    <rPh sb="39" eb="41">
      <t>セツビ</t>
    </rPh>
    <rPh sb="45" eb="47">
      <t>シュウゼン</t>
    </rPh>
    <rPh sb="48" eb="50">
      <t>ハッセイ</t>
    </rPh>
    <rPh sb="56" eb="58">
      <t>ジョウキ</t>
    </rPh>
    <rPh sb="59" eb="61">
      <t>シセツ</t>
    </rPh>
    <rPh sb="66" eb="68">
      <t>キノウ</t>
    </rPh>
    <rPh sb="68" eb="70">
      <t>シンダン</t>
    </rPh>
    <rPh sb="71" eb="73">
      <t>ジッシ</t>
    </rPh>
    <rPh sb="74" eb="76">
      <t>サイテキ</t>
    </rPh>
    <rPh sb="76" eb="78">
      <t>セイビ</t>
    </rPh>
    <rPh sb="78" eb="80">
      <t>コウソウ</t>
    </rPh>
    <rPh sb="81" eb="83">
      <t>サクテイ</t>
    </rPh>
    <rPh sb="92" eb="94">
      <t>ゲンザイ</t>
    </rPh>
    <rPh sb="95" eb="97">
      <t>キノウ</t>
    </rPh>
    <rPh sb="97" eb="99">
      <t>キョウカ</t>
    </rPh>
    <rPh sb="99" eb="101">
      <t>ジギョウ</t>
    </rPh>
    <rPh sb="102" eb="104">
      <t>サイタク</t>
    </rPh>
    <rPh sb="105" eb="106">
      <t>ム</t>
    </rPh>
    <rPh sb="108" eb="111">
      <t>ケイカクショ</t>
    </rPh>
    <rPh sb="112" eb="114">
      <t>サクセイ</t>
    </rPh>
    <phoneticPr fontId="4"/>
  </si>
  <si>
    <t>供用開始から約10年が過ぎ、個々の処理施設において維持修繕が発生しつつあるが、適切な施設管理に努め、接続率の上昇や収納率の確保を実施していく。</t>
    <rPh sb="0" eb="2">
      <t>キョウヨウ</t>
    </rPh>
    <rPh sb="2" eb="4">
      <t>カイシ</t>
    </rPh>
    <rPh sb="6" eb="7">
      <t>ヤク</t>
    </rPh>
    <rPh sb="9" eb="10">
      <t>ネン</t>
    </rPh>
    <rPh sb="11" eb="12">
      <t>ス</t>
    </rPh>
    <rPh sb="14" eb="16">
      <t>ココ</t>
    </rPh>
    <rPh sb="17" eb="19">
      <t>ショリ</t>
    </rPh>
    <rPh sb="19" eb="21">
      <t>シセツ</t>
    </rPh>
    <rPh sb="25" eb="27">
      <t>イジ</t>
    </rPh>
    <rPh sb="27" eb="29">
      <t>シュウゼン</t>
    </rPh>
    <rPh sb="30" eb="32">
      <t>ハッセイ</t>
    </rPh>
    <rPh sb="39" eb="41">
      <t>テキセツ</t>
    </rPh>
    <rPh sb="42" eb="44">
      <t>シセツ</t>
    </rPh>
    <rPh sb="44" eb="46">
      <t>カンリ</t>
    </rPh>
    <rPh sb="47" eb="48">
      <t>ツト</t>
    </rPh>
    <rPh sb="50" eb="52">
      <t>セツゾク</t>
    </rPh>
    <rPh sb="52" eb="53">
      <t>リツ</t>
    </rPh>
    <rPh sb="54" eb="56">
      <t>ジョウショウ</t>
    </rPh>
    <rPh sb="57" eb="59">
      <t>シュウノウ</t>
    </rPh>
    <rPh sb="59" eb="60">
      <t>リツ</t>
    </rPh>
    <rPh sb="61" eb="63">
      <t>カクホ</t>
    </rPh>
    <rPh sb="64" eb="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</si>
</sst>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828480"/>
        <c:axId val="55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5828480"/>
        <c:axId val="55831168"/>
      </c:lineChart>
      <c:dateAx>
        <c:axId val="55828480"/>
        <c:scaling>
          <c:orientation val="minMax"/>
        </c:scaling>
        <c:delete val="1"/>
        <c:axPos val="b"/>
        <c:numFmt formatCode="ge" sourceLinked="1"/>
        <c:majorTickMark val="none"/>
        <c:minorTickMark val="none"/>
        <c:tickLblPos val="none"/>
        <c:crossAx val="55831168"/>
        <c:crosses val="autoZero"/>
        <c:auto val="1"/>
        <c:lblOffset val="100"/>
        <c:baseTimeUnit val="years"/>
      </c:dateAx>
      <c:valAx>
        <c:axId val="55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66.13</c:v>
                </c:pt>
                <c:pt idx="1">
                  <c:v>74.73</c:v>
                </c:pt>
                <c:pt idx="2">
                  <c:v>80.38</c:v>
                </c:pt>
                <c:pt idx="3">
                  <c:v>78.760000000000005</c:v>
                </c:pt>
                <c:pt idx="4">
                  <c:v>77.959999999999994</c:v>
                </c:pt>
              </c:numCache>
            </c:numRef>
          </c:val>
        </c:ser>
        <c:dLbls>
          <c:showLegendKey val="0"/>
          <c:showVal val="0"/>
          <c:showCatName val="0"/>
          <c:showSerName val="0"/>
          <c:showPercent val="0"/>
          <c:showBubbleSize val="0"/>
        </c:dLbls>
        <c:gapWidth val="150"/>
        <c:axId val="193610880"/>
        <c:axId val="1936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93610880"/>
        <c:axId val="193612800"/>
      </c:lineChart>
      <c:dateAx>
        <c:axId val="193610880"/>
        <c:scaling>
          <c:orientation val="minMax"/>
        </c:scaling>
        <c:delete val="1"/>
        <c:axPos val="b"/>
        <c:numFmt formatCode="ge" sourceLinked="1"/>
        <c:majorTickMark val="none"/>
        <c:minorTickMark val="none"/>
        <c:tickLblPos val="none"/>
        <c:crossAx val="193612800"/>
        <c:crosses val="autoZero"/>
        <c:auto val="1"/>
        <c:lblOffset val="100"/>
        <c:baseTimeUnit val="years"/>
      </c:dateAx>
      <c:valAx>
        <c:axId val="1936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79.06</c:v>
                </c:pt>
                <c:pt idx="1">
                  <c:v>82.93</c:v>
                </c:pt>
                <c:pt idx="2">
                  <c:v>84.54</c:v>
                </c:pt>
                <c:pt idx="3">
                  <c:v>84.59</c:v>
                </c:pt>
                <c:pt idx="4">
                  <c:v>83.55</c:v>
                </c:pt>
              </c:numCache>
            </c:numRef>
          </c:val>
        </c:ser>
        <c:dLbls>
          <c:showLegendKey val="0"/>
          <c:showVal val="0"/>
          <c:showCatName val="0"/>
          <c:showSerName val="0"/>
          <c:showPercent val="0"/>
          <c:showBubbleSize val="0"/>
        </c:dLbls>
        <c:gapWidth val="150"/>
        <c:axId val="202536064"/>
        <c:axId val="2028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02536064"/>
        <c:axId val="202856320"/>
      </c:lineChart>
      <c:dateAx>
        <c:axId val="202536064"/>
        <c:scaling>
          <c:orientation val="minMax"/>
        </c:scaling>
        <c:delete val="1"/>
        <c:axPos val="b"/>
        <c:numFmt formatCode="ge" sourceLinked="1"/>
        <c:majorTickMark val="none"/>
        <c:minorTickMark val="none"/>
        <c:tickLblPos val="none"/>
        <c:crossAx val="202856320"/>
        <c:crosses val="autoZero"/>
        <c:auto val="1"/>
        <c:lblOffset val="100"/>
        <c:baseTimeUnit val="years"/>
      </c:dateAx>
      <c:valAx>
        <c:axId val="2028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74.58</c:v>
                </c:pt>
                <c:pt idx="1">
                  <c:v>75.2</c:v>
                </c:pt>
                <c:pt idx="2">
                  <c:v>98.58</c:v>
                </c:pt>
                <c:pt idx="3">
                  <c:v>100.49</c:v>
                </c:pt>
                <c:pt idx="4">
                  <c:v>98.7</c:v>
                </c:pt>
              </c:numCache>
            </c:numRef>
          </c:val>
        </c:ser>
        <c:dLbls>
          <c:showLegendKey val="0"/>
          <c:showVal val="0"/>
          <c:showCatName val="0"/>
          <c:showSerName val="0"/>
          <c:showPercent val="0"/>
          <c:showBubbleSize val="0"/>
        </c:dLbls>
        <c:gapWidth val="150"/>
        <c:axId val="56362496"/>
        <c:axId val="56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62496"/>
        <c:axId val="56378880"/>
      </c:lineChart>
      <c:dateAx>
        <c:axId val="56362496"/>
        <c:scaling>
          <c:orientation val="minMax"/>
        </c:scaling>
        <c:delete val="1"/>
        <c:axPos val="b"/>
        <c:numFmt formatCode="ge" sourceLinked="1"/>
        <c:majorTickMark val="none"/>
        <c:minorTickMark val="none"/>
        <c:tickLblPos val="none"/>
        <c:crossAx val="56378880"/>
        <c:crosses val="autoZero"/>
        <c:auto val="1"/>
        <c:lblOffset val="100"/>
        <c:baseTimeUnit val="years"/>
      </c:dateAx>
      <c:valAx>
        <c:axId val="56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28416"/>
        <c:axId val="564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28416"/>
        <c:axId val="56430976"/>
      </c:lineChart>
      <c:dateAx>
        <c:axId val="56428416"/>
        <c:scaling>
          <c:orientation val="minMax"/>
        </c:scaling>
        <c:delete val="1"/>
        <c:axPos val="b"/>
        <c:numFmt formatCode="ge" sourceLinked="1"/>
        <c:majorTickMark val="none"/>
        <c:minorTickMark val="none"/>
        <c:tickLblPos val="none"/>
        <c:crossAx val="56430976"/>
        <c:crosses val="autoZero"/>
        <c:auto val="1"/>
        <c:lblOffset val="100"/>
        <c:baseTimeUnit val="years"/>
      </c:dateAx>
      <c:valAx>
        <c:axId val="564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11808"/>
        <c:axId val="568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11808"/>
        <c:axId val="56870016"/>
      </c:lineChart>
      <c:dateAx>
        <c:axId val="56711808"/>
        <c:scaling>
          <c:orientation val="minMax"/>
        </c:scaling>
        <c:delete val="1"/>
        <c:axPos val="b"/>
        <c:numFmt formatCode="ge" sourceLinked="1"/>
        <c:majorTickMark val="none"/>
        <c:minorTickMark val="none"/>
        <c:tickLblPos val="none"/>
        <c:crossAx val="56870016"/>
        <c:crosses val="autoZero"/>
        <c:auto val="1"/>
        <c:lblOffset val="100"/>
        <c:baseTimeUnit val="years"/>
      </c:dateAx>
      <c:valAx>
        <c:axId val="56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66304"/>
        <c:axId val="1287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66304"/>
        <c:axId val="128791296"/>
      </c:lineChart>
      <c:dateAx>
        <c:axId val="122866304"/>
        <c:scaling>
          <c:orientation val="minMax"/>
        </c:scaling>
        <c:delete val="1"/>
        <c:axPos val="b"/>
        <c:numFmt formatCode="ge" sourceLinked="1"/>
        <c:majorTickMark val="none"/>
        <c:minorTickMark val="none"/>
        <c:tickLblPos val="none"/>
        <c:crossAx val="128791296"/>
        <c:crosses val="autoZero"/>
        <c:auto val="1"/>
        <c:lblOffset val="100"/>
        <c:baseTimeUnit val="years"/>
      </c:dateAx>
      <c:valAx>
        <c:axId val="1287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3088"/>
        <c:axId val="1593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3088"/>
        <c:axId val="159355264"/>
      </c:lineChart>
      <c:dateAx>
        <c:axId val="159353088"/>
        <c:scaling>
          <c:orientation val="minMax"/>
        </c:scaling>
        <c:delete val="1"/>
        <c:axPos val="b"/>
        <c:numFmt formatCode="ge" sourceLinked="1"/>
        <c:majorTickMark val="none"/>
        <c:minorTickMark val="none"/>
        <c:tickLblPos val="none"/>
        <c:crossAx val="159355264"/>
        <c:crosses val="autoZero"/>
        <c:auto val="1"/>
        <c:lblOffset val="100"/>
        <c:baseTimeUnit val="years"/>
      </c:dateAx>
      <c:valAx>
        <c:axId val="1593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2823.25</c:v>
                </c:pt>
                <c:pt idx="1">
                  <c:v>2450.2600000000002</c:v>
                </c:pt>
                <c:pt idx="2">
                  <c:v>2362.54</c:v>
                </c:pt>
                <c:pt idx="3">
                  <c:v>1980.12</c:v>
                </c:pt>
                <c:pt idx="4" formatCode="#,##0.00;&quot;△&quot;#,##0.00">
                  <c:v>0</c:v>
                </c:pt>
              </c:numCache>
            </c:numRef>
          </c:val>
        </c:ser>
        <c:dLbls>
          <c:showLegendKey val="0"/>
          <c:showVal val="0"/>
          <c:showCatName val="0"/>
          <c:showSerName val="0"/>
          <c:showPercent val="0"/>
          <c:showBubbleSize val="0"/>
        </c:dLbls>
        <c:gapWidth val="150"/>
        <c:axId val="159485312"/>
        <c:axId val="1597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59485312"/>
        <c:axId val="159708672"/>
      </c:lineChart>
      <c:dateAx>
        <c:axId val="159485312"/>
        <c:scaling>
          <c:orientation val="minMax"/>
        </c:scaling>
        <c:delete val="1"/>
        <c:axPos val="b"/>
        <c:numFmt formatCode="ge" sourceLinked="1"/>
        <c:majorTickMark val="none"/>
        <c:minorTickMark val="none"/>
        <c:tickLblPos val="none"/>
        <c:crossAx val="159708672"/>
        <c:crosses val="autoZero"/>
        <c:auto val="1"/>
        <c:lblOffset val="100"/>
        <c:baseTimeUnit val="years"/>
      </c:dateAx>
      <c:valAx>
        <c:axId val="159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33.14</c:v>
                </c:pt>
                <c:pt idx="1">
                  <c:v>35.119999999999997</c:v>
                </c:pt>
                <c:pt idx="2">
                  <c:v>34.65</c:v>
                </c:pt>
                <c:pt idx="3">
                  <c:v>37.83</c:v>
                </c:pt>
                <c:pt idx="4">
                  <c:v>30.99</c:v>
                </c:pt>
              </c:numCache>
            </c:numRef>
          </c:val>
        </c:ser>
        <c:dLbls>
          <c:showLegendKey val="0"/>
          <c:showVal val="0"/>
          <c:showCatName val="0"/>
          <c:showSerName val="0"/>
          <c:showPercent val="0"/>
          <c:showBubbleSize val="0"/>
        </c:dLbls>
        <c:gapWidth val="150"/>
        <c:axId val="192354944"/>
        <c:axId val="192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92354944"/>
        <c:axId val="192372736"/>
      </c:lineChart>
      <c:dateAx>
        <c:axId val="192354944"/>
        <c:scaling>
          <c:orientation val="minMax"/>
        </c:scaling>
        <c:delete val="1"/>
        <c:axPos val="b"/>
        <c:numFmt formatCode="ge" sourceLinked="1"/>
        <c:majorTickMark val="none"/>
        <c:minorTickMark val="none"/>
        <c:tickLblPos val="none"/>
        <c:crossAx val="192372736"/>
        <c:crosses val="autoZero"/>
        <c:auto val="1"/>
        <c:lblOffset val="100"/>
        <c:baseTimeUnit val="years"/>
      </c:dateAx>
      <c:valAx>
        <c:axId val="192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479.12</c:v>
                </c:pt>
                <c:pt idx="1">
                  <c:v>434.88</c:v>
                </c:pt>
                <c:pt idx="2">
                  <c:v>439.57</c:v>
                </c:pt>
                <c:pt idx="3">
                  <c:v>467.67</c:v>
                </c:pt>
                <c:pt idx="4">
                  <c:v>579.54999999999995</c:v>
                </c:pt>
              </c:numCache>
            </c:numRef>
          </c:val>
        </c:ser>
        <c:dLbls>
          <c:showLegendKey val="0"/>
          <c:showVal val="0"/>
          <c:showCatName val="0"/>
          <c:showSerName val="0"/>
          <c:showPercent val="0"/>
          <c:showBubbleSize val="0"/>
        </c:dLbls>
        <c:gapWidth val="150"/>
        <c:axId val="192408960"/>
        <c:axId val="192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92408960"/>
        <c:axId val="192824832"/>
      </c:lineChart>
      <c:dateAx>
        <c:axId val="192408960"/>
        <c:scaling>
          <c:orientation val="minMax"/>
        </c:scaling>
        <c:delete val="1"/>
        <c:axPos val="b"/>
        <c:numFmt formatCode="ge" sourceLinked="1"/>
        <c:majorTickMark val="none"/>
        <c:minorTickMark val="none"/>
        <c:tickLblPos val="none"/>
        <c:crossAx val="192824832"/>
        <c:crosses val="autoZero"/>
        <c:auto val="1"/>
        <c:lblOffset val="100"/>
        <c:baseTimeUnit val="years"/>
      </c:dateAx>
      <c:valAx>
        <c:axId val="192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印南町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8626</v>
      </c>
      <c r="AM8" s="64"/>
      <c r="AN8" s="64"/>
      <c r="AO8" s="64"/>
      <c r="AP8" s="64"/>
      <c r="AQ8" s="64"/>
      <c r="AR8" s="64"/>
      <c r="AS8" s="64"/>
      <c r="AT8" s="63">
        <f>データ!S6</f>
        <v>113.62</v>
      </c>
      <c r="AU8" s="63"/>
      <c r="AV8" s="63"/>
      <c r="AW8" s="63"/>
      <c r="AX8" s="63"/>
      <c r="AY8" s="63"/>
      <c r="AZ8" s="63"/>
      <c r="BA8" s="63"/>
      <c r="BB8" s="63">
        <f>データ!T6</f>
        <v>75.92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13.6</v>
      </c>
      <c r="Q10" s="63"/>
      <c r="R10" s="63"/>
      <c r="S10" s="63"/>
      <c r="T10" s="63"/>
      <c r="U10" s="63"/>
      <c r="V10" s="63"/>
      <c r="W10" s="63">
        <f>データ!P6</f>
        <v>100</v>
      </c>
      <c r="X10" s="63"/>
      <c r="Y10" s="63"/>
      <c r="Z10" s="63"/>
      <c r="AA10" s="63"/>
      <c r="AB10" s="63"/>
      <c r="AC10" s="63"/>
      <c r="AD10" s="64">
        <f>データ!Q6</f>
        <v>4900</v>
      </c>
      <c r="AE10" s="64"/>
      <c r="AF10" s="64"/>
      <c r="AG10" s="64"/>
      <c r="AH10" s="64"/>
      <c r="AI10" s="64"/>
      <c r="AJ10" s="64"/>
      <c r="AK10" s="2"/>
      <c r="AL10" s="64">
        <f>データ!U6</f>
        <v>1167</v>
      </c>
      <c r="AM10" s="64"/>
      <c r="AN10" s="64"/>
      <c r="AO10" s="64"/>
      <c r="AP10" s="64"/>
      <c r="AQ10" s="64"/>
      <c r="AR10" s="64"/>
      <c r="AS10" s="64"/>
      <c r="AT10" s="63">
        <f>データ!V6</f>
        <v>0.38</v>
      </c>
      <c r="AU10" s="63"/>
      <c r="AV10" s="63"/>
      <c r="AW10" s="63"/>
      <c r="AX10" s="63"/>
      <c r="AY10" s="63"/>
      <c r="AZ10" s="63"/>
      <c r="BA10" s="63"/>
      <c r="BB10" s="63">
        <f>データ!W6</f>
        <v>3071.05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303909</v>
      </c>
      <c r="D6" s="31">
        <f t="shared" si="3"/>
        <v>47</v>
      </c>
      <c r="E6" s="31">
        <f t="shared" si="3"/>
        <v>17</v>
      </c>
      <c r="F6" s="31">
        <f t="shared" si="3"/>
        <v>5</v>
      </c>
      <c r="G6" s="31">
        <f t="shared" si="3"/>
        <v>0</v>
      </c>
      <c r="H6" s="31" t="str">
        <f t="shared" si="3"/>
        <v>和歌山県　印南町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13.6</v>
      </c>
      <c r="P6" s="32">
        <f t="shared" si="3"/>
        <v>100</v>
      </c>
      <c r="Q6" s="32">
        <f t="shared" si="3"/>
        <v>4900</v>
      </c>
      <c r="R6" s="32">
        <f t="shared" si="3"/>
        <v>8626</v>
      </c>
      <c r="S6" s="32">
        <f t="shared" si="3"/>
        <v>113.62</v>
      </c>
      <c r="T6" s="32">
        <f t="shared" si="3"/>
        <v>75.92</v>
      </c>
      <c r="U6" s="32">
        <f t="shared" si="3"/>
        <v>1167</v>
      </c>
      <c r="V6" s="32">
        <f t="shared" si="3"/>
        <v>0.38</v>
      </c>
      <c r="W6" s="32">
        <f t="shared" si="3"/>
        <v>3071.05</v>
      </c>
      <c r="X6" s="33">
        <f>IF(X7="",NA(),X7)</f>
        <v>74.58</v>
      </c>
      <c r="Y6" s="33">
        <f t="shared" ref="Y6:AG6" si="4">IF(Y7="",NA(),Y7)</f>
        <v>75.2</v>
      </c>
      <c r="Z6" s="33">
        <f t="shared" si="4"/>
        <v>98.58</v>
      </c>
      <c r="AA6" s="33">
        <f t="shared" si="4"/>
        <v>100.49</v>
      </c>
      <c r="AB6" s="33">
        <f t="shared" si="4"/>
        <v>98.7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2823.25</v>
      </c>
      <c r="BF6" s="33">
        <f t="shared" ref="BF6:BN6" si="7">IF(BF7="",NA(),BF7)</f>
        <v>2450.2600000000002</v>
      </c>
      <c r="BG6" s="33">
        <f t="shared" si="7"/>
        <v>2362.54</v>
      </c>
      <c r="BH6" s="33">
        <f t="shared" si="7"/>
        <v>1980.12</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33.14</v>
      </c>
      <c r="BQ6" s="33">
        <f t="shared" ref="BQ6:BY6" si="8">IF(BQ7="",NA(),BQ7)</f>
        <v>35.119999999999997</v>
      </c>
      <c r="BR6" s="33">
        <f t="shared" si="8"/>
        <v>34.65</v>
      </c>
      <c r="BS6" s="33">
        <f t="shared" si="8"/>
        <v>37.83</v>
      </c>
      <c r="BT6" s="33">
        <f t="shared" si="8"/>
        <v>30.99</v>
      </c>
      <c r="BU6" s="33">
        <f t="shared" si="8"/>
        <v>42.13</v>
      </c>
      <c r="BV6" s="33">
        <f t="shared" si="8"/>
        <v>42.48</v>
      </c>
      <c r="BW6" s="33">
        <f t="shared" si="8"/>
        <v>41.04</v>
      </c>
      <c r="BX6" s="33">
        <f t="shared" si="8"/>
        <v>41.08</v>
      </c>
      <c r="BY6" s="33">
        <f t="shared" si="8"/>
        <v>41.34</v>
      </c>
      <c r="BZ6" s="32" t="str">
        <f>IF(BZ7="","",IF(BZ7="-","【-】","【"&amp;SUBSTITUTE(TEXT(BZ7,"#,##0.00"),"-","△")&amp;"】"))</f>
        <v>【52.78】</v>
      </c>
      <c r="CA6" s="33">
        <f>IF(CA7="",NA(),CA7)</f>
        <v>479.12</v>
      </c>
      <c r="CB6" s="33">
        <f t="shared" ref="CB6:CJ6" si="9">IF(CB7="",NA(),CB7)</f>
        <v>434.88</v>
      </c>
      <c r="CC6" s="33">
        <f t="shared" si="9"/>
        <v>439.57</v>
      </c>
      <c r="CD6" s="33">
        <f t="shared" si="9"/>
        <v>467.67</v>
      </c>
      <c r="CE6" s="33">
        <f t="shared" si="9"/>
        <v>579.54999999999995</v>
      </c>
      <c r="CF6" s="33">
        <f t="shared" si="9"/>
        <v>348.41</v>
      </c>
      <c r="CG6" s="33">
        <f t="shared" si="9"/>
        <v>343.8</v>
      </c>
      <c r="CH6" s="33">
        <f t="shared" si="9"/>
        <v>357.08</v>
      </c>
      <c r="CI6" s="33">
        <f t="shared" si="9"/>
        <v>378.08</v>
      </c>
      <c r="CJ6" s="33">
        <f t="shared" si="9"/>
        <v>357.49</v>
      </c>
      <c r="CK6" s="32" t="str">
        <f>IF(CK7="","",IF(CK7="-","【-】","【"&amp;SUBSTITUTE(TEXT(CK7,"#,##0.00"),"-","△")&amp;"】"))</f>
        <v>【289.81】</v>
      </c>
      <c r="CL6" s="33">
        <f>IF(CL7="",NA(),CL7)</f>
        <v>66.13</v>
      </c>
      <c r="CM6" s="33">
        <f t="shared" ref="CM6:CU6" si="10">IF(CM7="",NA(),CM7)</f>
        <v>74.73</v>
      </c>
      <c r="CN6" s="33">
        <f t="shared" si="10"/>
        <v>80.38</v>
      </c>
      <c r="CO6" s="33">
        <f t="shared" si="10"/>
        <v>78.760000000000005</v>
      </c>
      <c r="CP6" s="33">
        <f t="shared" si="10"/>
        <v>77.959999999999994</v>
      </c>
      <c r="CQ6" s="33">
        <f t="shared" si="10"/>
        <v>46.85</v>
      </c>
      <c r="CR6" s="33">
        <f t="shared" si="10"/>
        <v>46.06</v>
      </c>
      <c r="CS6" s="33">
        <f t="shared" si="10"/>
        <v>45.95</v>
      </c>
      <c r="CT6" s="33">
        <f t="shared" si="10"/>
        <v>44.69</v>
      </c>
      <c r="CU6" s="33">
        <f t="shared" si="10"/>
        <v>44.69</v>
      </c>
      <c r="CV6" s="32" t="str">
        <f>IF(CV7="","",IF(CV7="-","【-】","【"&amp;SUBSTITUTE(TEXT(CV7,"#,##0.00"),"-","△")&amp;"】"))</f>
        <v>【52.74】</v>
      </c>
      <c r="CW6" s="33">
        <f>IF(CW7="",NA(),CW7)</f>
        <v>79.06</v>
      </c>
      <c r="CX6" s="33">
        <f t="shared" ref="CX6:DF6" si="11">IF(CX7="",NA(),CX7)</f>
        <v>82.93</v>
      </c>
      <c r="CY6" s="33">
        <f t="shared" si="11"/>
        <v>84.54</v>
      </c>
      <c r="CZ6" s="33">
        <f t="shared" si="11"/>
        <v>84.59</v>
      </c>
      <c r="DA6" s="33">
        <f t="shared" si="11"/>
        <v>83.55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303909</v>
      </c>
      <c r="D7" s="35">
        <v>47</v>
      </c>
      <c r="E7" s="35">
        <v>17</v>
      </c>
      <c r="F7" s="35">
        <v>5</v>
      </c>
      <c r="G7" s="35">
        <v>0</v>
      </c>
      <c r="H7" s="35" t="s">
        <v>96</v>
      </c>
      <c r="I7" s="35" t="s">
        <v>97</v>
      </c>
      <c r="J7" s="35" t="s">
        <v>98</v>
      </c>
      <c r="K7" s="35" t="s">
        <v>99</v>
      </c>
      <c r="L7" s="35" t="s">
        <v>100</v>
      </c>
      <c r="M7" s="36" t="s">
        <v>101</v>
      </c>
      <c r="N7" s="36" t="s">
        <v>102</v>
      </c>
      <c r="O7" s="36">
        <v>13.6</v>
      </c>
      <c r="P7" s="36">
        <v>100</v>
      </c>
      <c r="Q7" s="36">
        <v>4900</v>
      </c>
      <c r="R7" s="36">
        <v>8626</v>
      </c>
      <c r="S7" s="36">
        <v>113.62</v>
      </c>
      <c r="T7" s="36">
        <v>75.92</v>
      </c>
      <c r="U7" s="36">
        <v>1167</v>
      </c>
      <c r="V7" s="36">
        <v>0.38</v>
      </c>
      <c r="W7" s="36">
        <v>3071.05</v>
      </c>
      <c r="X7" s="36">
        <v>74.58</v>
      </c>
      <c r="Y7" s="36">
        <v>75.2</v>
      </c>
      <c r="Z7" s="36">
        <v>98.58</v>
      </c>
      <c r="AA7" s="36">
        <v>100.49</v>
      </c>
      <c r="AB7" s="36">
        <v>98.7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2823.25</v>
      </c>
      <c r="BF7" s="36">
        <v>2450.2600000000002</v>
      </c>
      <c r="BG7" s="36">
        <v>2362.54</v>
      </c>
      <c r="BH7" s="36">
        <v>1980.12</v>
      </c>
      <c r="BI7" s="36">
        <v>0</v>
      </c>
      <c r="BJ7" s="36">
        <v>1224.75</v>
      </c>
      <c r="BK7" s="36">
        <v>1144.05</v>
      </c>
      <c r="BL7" s="36">
        <v>1117.1099999999999</v>
      </c>
      <c r="BM7" s="36">
        <v>1161.05</v>
      </c>
      <c r="BN7" s="36">
        <v>979.89</v>
      </c>
      <c r="BO7" s="36">
        <v>1015.77</v>
      </c>
      <c r="BP7" s="36">
        <v>33.14</v>
      </c>
      <c r="BQ7" s="36">
        <v>35.119999999999997</v>
      </c>
      <c r="BR7" s="36">
        <v>34.65</v>
      </c>
      <c r="BS7" s="36">
        <v>37.83</v>
      </c>
      <c r="BT7" s="36">
        <v>30.99</v>
      </c>
      <c r="BU7" s="36">
        <v>42.13</v>
      </c>
      <c r="BV7" s="36">
        <v>42.48</v>
      </c>
      <c r="BW7" s="36">
        <v>41.04</v>
      </c>
      <c r="BX7" s="36">
        <v>41.08</v>
      </c>
      <c r="BY7" s="36">
        <v>41.34</v>
      </c>
      <c r="BZ7" s="36">
        <v>52.78</v>
      </c>
      <c r="CA7" s="36">
        <v>479.12</v>
      </c>
      <c r="CB7" s="36">
        <v>434.88</v>
      </c>
      <c r="CC7" s="36">
        <v>439.57</v>
      </c>
      <c r="CD7" s="36">
        <v>467.67</v>
      </c>
      <c r="CE7" s="36">
        <v>579.54999999999995</v>
      </c>
      <c r="CF7" s="36">
        <v>348.41</v>
      </c>
      <c r="CG7" s="36">
        <v>343.8</v>
      </c>
      <c r="CH7" s="36">
        <v>357.08</v>
      </c>
      <c r="CI7" s="36">
        <v>378.08</v>
      </c>
      <c r="CJ7" s="36">
        <v>357.49</v>
      </c>
      <c r="CK7" s="36">
        <v>289.81</v>
      </c>
      <c r="CL7" s="36">
        <v>66.13</v>
      </c>
      <c r="CM7" s="36">
        <v>74.73</v>
      </c>
      <c r="CN7" s="36">
        <v>80.38</v>
      </c>
      <c r="CO7" s="36">
        <v>78.760000000000005</v>
      </c>
      <c r="CP7" s="36">
        <v>77.959999999999994</v>
      </c>
      <c r="CQ7" s="36">
        <v>46.85</v>
      </c>
      <c r="CR7" s="36">
        <v>46.06</v>
      </c>
      <c r="CS7" s="36">
        <v>45.95</v>
      </c>
      <c r="CT7" s="36">
        <v>44.69</v>
      </c>
      <c r="CU7" s="36">
        <v>44.69</v>
      </c>
      <c r="CV7" s="36">
        <v>52.74</v>
      </c>
      <c r="CW7" s="36">
        <v>79.06</v>
      </c>
      <c r="CX7" s="36">
        <v>82.93</v>
      </c>
      <c r="CY7" s="36">
        <v>84.54</v>
      </c>
      <c r="CZ7" s="36">
        <v>84.59</v>
      </c>
      <c r="DA7" s="36">
        <v>83.55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2017-02-08T03:13:28Z</dcterms:created>
  <dcterms:modified xsi:type="dcterms:W3CDTF">2017-02-13T07:35:13Z</dcterms:modified>
</cp:coreProperties>
</file>