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<sst xmlns="http://schemas.openxmlformats.org/spreadsheetml/2006/main" count="221" uniqueCount="111">
  <si>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</si>
  <si>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</si>
  <si>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</si>
  <si>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</si>
  <si>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</si>
  <si>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</si>
  <si>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</si>
  <si>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</si>
  <si>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</si>
  <si>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</si>
  <si>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</si>
  <si>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</si>
  <si>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</si>
  <si>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</si>
  <si>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</si>
  <si>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</si>
  <si>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</si>
  <si>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</si>
  <si>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</si>
  <si>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</si>
  <si>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</si>
  <si>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</si>
  <si>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</si>
  <si>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</si>
  <si>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</si>
  <si>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</si>
  <si>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</si>
  <si>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</si>
  <si>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</si>
  <si>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</si>
  <si>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</si>
  <si>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</si>
  <si>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</si>
  <si>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</si>
  <si>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</si>
  <si>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</si>
  <si>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</si>
  <si>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</si>
  <si>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</si>
  <si>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</si>
  <si>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</si>
  <si>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</si>
  <si>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</si>
  <si>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</si>
  <si>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</si>
  <si>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</si>
  <si>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</si>
  <si>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</si>
  <si>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</si>
  <si>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</si>
  <si>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</si>
  <si>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</si>
  <si>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</si>
  <si>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</si>
  <si>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</si>
  <si>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</si>
  <si>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</si>
  <si>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</si>
  <si>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</si>
  <si>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</si>
  <si>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</si>
  <si>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</si>
  <si>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</si>
  <si>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</si>
  <si>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</si>
  <si>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</si>
  <si>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</si>
  <si>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</si>
  <si>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</si>
  <si>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</si>
  <si>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</si>
  <si>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</si>
  <si>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</si>
  <si>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</si>
  <si>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</si>
  <si>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</si>
  <si>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</si>
  <si>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</si>
  <si>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</si>
  <si>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</si>
  <si>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</si>
  <si>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</si>
  <si>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</si>
  <si>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</si>
  <si>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</si>
  <si>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</si>
  <si>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</si>
  <si>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</si>
  <si>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</si>
  <si>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</si>
  <si>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</si>
  <si>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</si>
  <si>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</si>
  <si>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</si>
  <si>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</si>
  <si>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</si>
  <si>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由良町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</si>
  <si>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</si>
  <si>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</si>
  <si>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</si>
  <si>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</si>
  <si>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</si>
  <si>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</si>
  <si>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</si>
  <si>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</si>
  <si>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</si>
  <si>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</si>
  <si>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</si>
  <si>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公共下水道事業は平成２０年以降面整備（管路整備）が完了した区域から随時供用開始している（全体計画における供用開始区域比率７２％）。
　水洗化件数は増加しているが、当年度新たに供用を開始した区域があるため水洗化率は伸びていない。
　しかしながら、今年度、他事業既供用区域を公共下水道事業に取り込んだため料金収入及び処理水量が増加し、経費回収率・施設利用率が伸び、汚水処理原価が安価となった。</t>
    <rPh sb="68" eb="71">
      <t>スイセンカ</t>
    </rPh>
    <rPh sb="71" eb="73">
      <t>ケンスウ</t>
    </rPh>
    <rPh sb="74" eb="76">
      <t>ゾウカ</t>
    </rPh>
    <rPh sb="82" eb="85">
      <t>トウネンド</t>
    </rPh>
    <rPh sb="85" eb="86">
      <t>アラ</t>
    </rPh>
    <rPh sb="88" eb="90">
      <t>キョウヨウ</t>
    </rPh>
    <rPh sb="91" eb="93">
      <t>カイシ</t>
    </rPh>
    <rPh sb="95" eb="97">
      <t>クイキ</t>
    </rPh>
    <rPh sb="102" eb="105">
      <t>スイセンカ</t>
    </rPh>
    <rPh sb="105" eb="106">
      <t>リツ</t>
    </rPh>
    <rPh sb="107" eb="108">
      <t>ノ</t>
    </rPh>
    <rPh sb="123" eb="126">
      <t>コンネンド</t>
    </rPh>
    <rPh sb="127" eb="130">
      <t>タジギョウ</t>
    </rPh>
    <rPh sb="131" eb="133">
      <t>キョウヨウ</t>
    </rPh>
    <rPh sb="133" eb="135">
      <t>クイキ</t>
    </rPh>
    <rPh sb="136" eb="138">
      <t>コウキョウ</t>
    </rPh>
    <rPh sb="138" eb="141">
      <t>ゲスイドウ</t>
    </rPh>
    <rPh sb="141" eb="143">
      <t>ジギョウ</t>
    </rPh>
    <rPh sb="144" eb="145">
      <t>ト</t>
    </rPh>
    <rPh sb="146" eb="147">
      <t>コ</t>
    </rPh>
    <rPh sb="151" eb="153">
      <t>リョウキン</t>
    </rPh>
    <rPh sb="153" eb="155">
      <t>シュウニュウ</t>
    </rPh>
    <rPh sb="155" eb="156">
      <t>オヨ</t>
    </rPh>
    <rPh sb="157" eb="159">
      <t>ショリ</t>
    </rPh>
    <rPh sb="159" eb="161">
      <t>スイリョウ</t>
    </rPh>
    <rPh sb="162" eb="164">
      <t>ゾウカ</t>
    </rPh>
    <rPh sb="172" eb="174">
      <t>シセツ</t>
    </rPh>
    <rPh sb="174" eb="177">
      <t>リヨウリツ</t>
    </rPh>
    <rPh sb="178" eb="179">
      <t>ノ</t>
    </rPh>
    <rPh sb="181" eb="183">
      <t>オスイ</t>
    </rPh>
    <rPh sb="183" eb="185">
      <t>ショリ</t>
    </rPh>
    <rPh sb="185" eb="187">
      <t>ゲンカ</t>
    </rPh>
    <rPh sb="188" eb="190">
      <t>アンカ</t>
    </rPh>
    <phoneticPr fontId="4"/>
  </si>
  <si>
    <t>　管路施設は整備開始後１３年経過しているが、管路施設の耐用年数が５０年であることから当面大規模な更新は必要無い。</t>
  </si>
  <si>
    <t>　人口減少傾向であるため予想される使用料収入の減、将来訪れる施設の耐用年数経過による更新に備え、使用料の増収入、維持管理経費の削減に繋がる方策を検討実施していかなければならない。</t>
    <rPh sb="20" eb="22">
      <t>シュウニュウ</t>
    </rPh>
    <rPh sb="53" eb="55">
      <t>シュウニュウ</t>
    </rPh>
    <rPh sb="56" eb="58">
      <t>イジ</t>
    </rPh>
    <rPh sb="58" eb="60">
      <t>カンリ</t>
    </rPh>
    <rPh sb="60" eb="62">
      <t>ケイヒ</t>
    </rPh>
    <rPh sb="63" eb="65">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</si>
</sst>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398208"/>
        <c:axId val="564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0.16</c:v>
                </c:pt>
                <c:pt idx="4">
                  <c:v>0.33</c:v>
                </c:pt>
              </c:numCache>
            </c:numRef>
          </c:val>
          <c:smooth val="0"/>
        </c:ser>
        <c:dLbls>
          <c:showLegendKey val="0"/>
          <c:showVal val="0"/>
          <c:showCatName val="0"/>
          <c:showSerName val="0"/>
          <c:showPercent val="0"/>
          <c:showBubbleSize val="0"/>
        </c:dLbls>
        <c:marker val="1"/>
        <c:smooth val="0"/>
        <c:axId val="56398208"/>
        <c:axId val="56420224"/>
      </c:lineChart>
      <c:dateAx>
        <c:axId val="56398208"/>
        <c:scaling>
          <c:orientation val="minMax"/>
        </c:scaling>
        <c:delete val="1"/>
        <c:axPos val="b"/>
        <c:numFmt formatCode="ge" sourceLinked="1"/>
        <c:majorTickMark val="none"/>
        <c:minorTickMark val="none"/>
        <c:tickLblPos val="none"/>
        <c:crossAx val="56420224"/>
        <c:crosses val="autoZero"/>
        <c:auto val="1"/>
        <c:lblOffset val="100"/>
        <c:baseTimeUnit val="years"/>
      </c:dateAx>
      <c:valAx>
        <c:axId val="56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21.63</c:v>
                </c:pt>
                <c:pt idx="1">
                  <c:v>24.07</c:v>
                </c:pt>
                <c:pt idx="2">
                  <c:v>24.81</c:v>
                </c:pt>
                <c:pt idx="3">
                  <c:v>28.44</c:v>
                </c:pt>
                <c:pt idx="4">
                  <c:v>56.96</c:v>
                </c:pt>
              </c:numCache>
            </c:numRef>
          </c:val>
        </c:ser>
        <c:dLbls>
          <c:showLegendKey val="0"/>
          <c:showVal val="0"/>
          <c:showCatName val="0"/>
          <c:showSerName val="0"/>
          <c:showPercent val="0"/>
          <c:showBubbleSize val="0"/>
        </c:dLbls>
        <c:gapWidth val="150"/>
        <c:axId val="128814080"/>
        <c:axId val="1288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41.63</c:v>
                </c:pt>
                <c:pt idx="4">
                  <c:v>44.89</c:v>
                </c:pt>
              </c:numCache>
            </c:numRef>
          </c:val>
          <c:smooth val="0"/>
        </c:ser>
        <c:dLbls>
          <c:showLegendKey val="0"/>
          <c:showVal val="0"/>
          <c:showCatName val="0"/>
          <c:showSerName val="0"/>
          <c:showPercent val="0"/>
          <c:showBubbleSize val="0"/>
        </c:dLbls>
        <c:marker val="1"/>
        <c:smooth val="0"/>
        <c:axId val="128814080"/>
        <c:axId val="128824448"/>
      </c:lineChart>
      <c:dateAx>
        <c:axId val="128814080"/>
        <c:scaling>
          <c:orientation val="minMax"/>
        </c:scaling>
        <c:delete val="1"/>
        <c:axPos val="b"/>
        <c:numFmt formatCode="ge" sourceLinked="1"/>
        <c:majorTickMark val="none"/>
        <c:minorTickMark val="none"/>
        <c:tickLblPos val="none"/>
        <c:crossAx val="128824448"/>
        <c:crosses val="autoZero"/>
        <c:auto val="1"/>
        <c:lblOffset val="100"/>
        <c:baseTimeUnit val="years"/>
      </c:dateAx>
      <c:valAx>
        <c:axId val="128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36.29</c:v>
                </c:pt>
                <c:pt idx="1">
                  <c:v>43.6</c:v>
                </c:pt>
                <c:pt idx="2">
                  <c:v>47.61</c:v>
                </c:pt>
                <c:pt idx="3">
                  <c:v>64.7</c:v>
                </c:pt>
                <c:pt idx="4">
                  <c:v>63.04</c:v>
                </c:pt>
              </c:numCache>
            </c:numRef>
          </c:val>
        </c:ser>
        <c:dLbls>
          <c:showLegendKey val="0"/>
          <c:showVal val="0"/>
          <c:showCatName val="0"/>
          <c:showSerName val="0"/>
          <c:showPercent val="0"/>
          <c:showBubbleSize val="0"/>
        </c:dLbls>
        <c:gapWidth val="150"/>
        <c:axId val="128916096"/>
        <c:axId val="128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66.33</c:v>
                </c:pt>
                <c:pt idx="4">
                  <c:v>64.89</c:v>
                </c:pt>
              </c:numCache>
            </c:numRef>
          </c:val>
          <c:smooth val="0"/>
        </c:ser>
        <c:dLbls>
          <c:showLegendKey val="0"/>
          <c:showVal val="0"/>
          <c:showCatName val="0"/>
          <c:showSerName val="0"/>
          <c:showPercent val="0"/>
          <c:showBubbleSize val="0"/>
        </c:dLbls>
        <c:marker val="1"/>
        <c:smooth val="0"/>
        <c:axId val="128916096"/>
        <c:axId val="128926464"/>
      </c:lineChart>
      <c:dateAx>
        <c:axId val="128916096"/>
        <c:scaling>
          <c:orientation val="minMax"/>
        </c:scaling>
        <c:delete val="1"/>
        <c:axPos val="b"/>
        <c:numFmt formatCode="ge" sourceLinked="1"/>
        <c:majorTickMark val="none"/>
        <c:minorTickMark val="none"/>
        <c:tickLblPos val="none"/>
        <c:crossAx val="128926464"/>
        <c:crosses val="autoZero"/>
        <c:auto val="1"/>
        <c:lblOffset val="100"/>
        <c:baseTimeUnit val="years"/>
      </c:dateAx>
      <c:valAx>
        <c:axId val="128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96.76</c:v>
                </c:pt>
                <c:pt idx="1">
                  <c:v>97.33</c:v>
                </c:pt>
                <c:pt idx="2">
                  <c:v>83.87</c:v>
                </c:pt>
                <c:pt idx="3">
                  <c:v>87.81</c:v>
                </c:pt>
                <c:pt idx="4">
                  <c:v>87.36</c:v>
                </c:pt>
              </c:numCache>
            </c:numRef>
          </c:val>
        </c:ser>
        <c:dLbls>
          <c:showLegendKey val="0"/>
          <c:showVal val="0"/>
          <c:showCatName val="0"/>
          <c:showSerName val="0"/>
          <c:showPercent val="0"/>
          <c:showBubbleSize val="0"/>
        </c:dLbls>
        <c:gapWidth val="150"/>
        <c:axId val="156335488"/>
        <c:axId val="1563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35488"/>
        <c:axId val="156345856"/>
      </c:lineChart>
      <c:dateAx>
        <c:axId val="156335488"/>
        <c:scaling>
          <c:orientation val="minMax"/>
        </c:scaling>
        <c:delete val="1"/>
        <c:axPos val="b"/>
        <c:numFmt formatCode="ge" sourceLinked="1"/>
        <c:majorTickMark val="none"/>
        <c:minorTickMark val="none"/>
        <c:tickLblPos val="none"/>
        <c:crossAx val="156345856"/>
        <c:crosses val="autoZero"/>
        <c:auto val="1"/>
        <c:lblOffset val="100"/>
        <c:baseTimeUnit val="years"/>
      </c:dateAx>
      <c:valAx>
        <c:axId val="1563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42112"/>
        <c:axId val="1595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42112"/>
        <c:axId val="159573504"/>
      </c:lineChart>
      <c:dateAx>
        <c:axId val="157642112"/>
        <c:scaling>
          <c:orientation val="minMax"/>
        </c:scaling>
        <c:delete val="1"/>
        <c:axPos val="b"/>
        <c:numFmt formatCode="ge" sourceLinked="1"/>
        <c:majorTickMark val="none"/>
        <c:minorTickMark val="none"/>
        <c:tickLblPos val="none"/>
        <c:crossAx val="159573504"/>
        <c:crosses val="autoZero"/>
        <c:auto val="1"/>
        <c:lblOffset val="100"/>
        <c:baseTimeUnit val="years"/>
      </c:dateAx>
      <c:valAx>
        <c:axId val="159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935808"/>
        <c:axId val="192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935808"/>
        <c:axId val="192942464"/>
      </c:lineChart>
      <c:dateAx>
        <c:axId val="192935808"/>
        <c:scaling>
          <c:orientation val="minMax"/>
        </c:scaling>
        <c:delete val="1"/>
        <c:axPos val="b"/>
        <c:numFmt formatCode="ge" sourceLinked="1"/>
        <c:majorTickMark val="none"/>
        <c:minorTickMark val="none"/>
        <c:tickLblPos val="none"/>
        <c:crossAx val="192942464"/>
        <c:crosses val="autoZero"/>
        <c:auto val="1"/>
        <c:lblOffset val="100"/>
        <c:baseTimeUnit val="years"/>
      </c:dateAx>
      <c:valAx>
        <c:axId val="192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19744"/>
        <c:axId val="194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19744"/>
        <c:axId val="194722048"/>
      </c:lineChart>
      <c:dateAx>
        <c:axId val="194719744"/>
        <c:scaling>
          <c:orientation val="minMax"/>
        </c:scaling>
        <c:delete val="1"/>
        <c:axPos val="b"/>
        <c:numFmt formatCode="ge" sourceLinked="1"/>
        <c:majorTickMark val="none"/>
        <c:minorTickMark val="none"/>
        <c:tickLblPos val="none"/>
        <c:crossAx val="194722048"/>
        <c:crosses val="autoZero"/>
        <c:auto val="1"/>
        <c:lblOffset val="100"/>
        <c:baseTimeUnit val="years"/>
      </c:dateAx>
      <c:valAx>
        <c:axId val="194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073856"/>
        <c:axId val="208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073856"/>
        <c:axId val="208075776"/>
      </c:lineChart>
      <c:dateAx>
        <c:axId val="208073856"/>
        <c:scaling>
          <c:orientation val="minMax"/>
        </c:scaling>
        <c:delete val="1"/>
        <c:axPos val="b"/>
        <c:numFmt formatCode="ge" sourceLinked="1"/>
        <c:majorTickMark val="none"/>
        <c:minorTickMark val="none"/>
        <c:tickLblPos val="none"/>
        <c:crossAx val="208075776"/>
        <c:crosses val="autoZero"/>
        <c:auto val="1"/>
        <c:lblOffset val="100"/>
        <c:baseTimeUnit val="years"/>
      </c:dateAx>
      <c:valAx>
        <c:axId val="208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799616"/>
        <c:axId val="568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1315.67</c:v>
                </c:pt>
                <c:pt idx="4">
                  <c:v>1240.1600000000001</c:v>
                </c:pt>
              </c:numCache>
            </c:numRef>
          </c:val>
          <c:smooth val="0"/>
        </c:ser>
        <c:dLbls>
          <c:showLegendKey val="0"/>
          <c:showVal val="0"/>
          <c:showCatName val="0"/>
          <c:showSerName val="0"/>
          <c:showPercent val="0"/>
          <c:showBubbleSize val="0"/>
        </c:dLbls>
        <c:marker val="1"/>
        <c:smooth val="0"/>
        <c:axId val="56799616"/>
        <c:axId val="56801536"/>
      </c:lineChart>
      <c:dateAx>
        <c:axId val="56799616"/>
        <c:scaling>
          <c:orientation val="minMax"/>
        </c:scaling>
        <c:delete val="1"/>
        <c:axPos val="b"/>
        <c:numFmt formatCode="ge" sourceLinked="1"/>
        <c:majorTickMark val="none"/>
        <c:minorTickMark val="none"/>
        <c:tickLblPos val="none"/>
        <c:crossAx val="56801536"/>
        <c:crosses val="autoZero"/>
        <c:auto val="1"/>
        <c:lblOffset val="100"/>
        <c:baseTimeUnit val="years"/>
      </c:dateAx>
      <c:valAx>
        <c:axId val="568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26.17</c:v>
                </c:pt>
                <c:pt idx="1">
                  <c:v>26.15</c:v>
                </c:pt>
                <c:pt idx="2">
                  <c:v>27.55</c:v>
                </c:pt>
                <c:pt idx="3">
                  <c:v>44.26</c:v>
                </c:pt>
                <c:pt idx="4">
                  <c:v>87.47</c:v>
                </c:pt>
              </c:numCache>
            </c:numRef>
          </c:val>
        </c:ser>
        <c:dLbls>
          <c:showLegendKey val="0"/>
          <c:showVal val="0"/>
          <c:showCatName val="0"/>
          <c:showSerName val="0"/>
          <c:showPercent val="0"/>
          <c:showBubbleSize val="0"/>
        </c:dLbls>
        <c:gapWidth val="150"/>
        <c:axId val="123355136"/>
        <c:axId val="1233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60.78</c:v>
                </c:pt>
                <c:pt idx="4">
                  <c:v>60.17</c:v>
                </c:pt>
              </c:numCache>
            </c:numRef>
          </c:val>
          <c:smooth val="0"/>
        </c:ser>
        <c:dLbls>
          <c:showLegendKey val="0"/>
          <c:showVal val="0"/>
          <c:showCatName val="0"/>
          <c:showSerName val="0"/>
          <c:showPercent val="0"/>
          <c:showBubbleSize val="0"/>
        </c:dLbls>
        <c:marker val="1"/>
        <c:smooth val="0"/>
        <c:axId val="123355136"/>
        <c:axId val="123357056"/>
      </c:lineChart>
      <c:dateAx>
        <c:axId val="123355136"/>
        <c:scaling>
          <c:orientation val="minMax"/>
        </c:scaling>
        <c:delete val="1"/>
        <c:axPos val="b"/>
        <c:numFmt formatCode="ge" sourceLinked="1"/>
        <c:majorTickMark val="none"/>
        <c:minorTickMark val="none"/>
        <c:tickLblPos val="none"/>
        <c:crossAx val="123357056"/>
        <c:crosses val="autoZero"/>
        <c:auto val="1"/>
        <c:lblOffset val="100"/>
        <c:baseTimeUnit val="years"/>
      </c:dateAx>
      <c:valAx>
        <c:axId val="1233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600.42999999999995</c:v>
                </c:pt>
                <c:pt idx="1">
                  <c:v>624.07000000000005</c:v>
                </c:pt>
                <c:pt idx="2">
                  <c:v>646.85</c:v>
                </c:pt>
                <c:pt idx="3">
                  <c:v>364.43</c:v>
                </c:pt>
                <c:pt idx="4">
                  <c:v>174.52</c:v>
                </c:pt>
              </c:numCache>
            </c:numRef>
          </c:val>
        </c:ser>
        <c:dLbls>
          <c:showLegendKey val="0"/>
          <c:showVal val="0"/>
          <c:showCatName val="0"/>
          <c:showSerName val="0"/>
          <c:showPercent val="0"/>
          <c:showBubbleSize val="0"/>
        </c:dLbls>
        <c:gapWidth val="150"/>
        <c:axId val="128798080"/>
        <c:axId val="128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276.26</c:v>
                </c:pt>
                <c:pt idx="4">
                  <c:v>281.52999999999997</c:v>
                </c:pt>
              </c:numCache>
            </c:numRef>
          </c:val>
          <c:smooth val="0"/>
        </c:ser>
        <c:dLbls>
          <c:showLegendKey val="0"/>
          <c:showVal val="0"/>
          <c:showCatName val="0"/>
          <c:showSerName val="0"/>
          <c:showPercent val="0"/>
          <c:showBubbleSize val="0"/>
        </c:dLbls>
        <c:marker val="1"/>
        <c:smooth val="0"/>
        <c:axId val="128798080"/>
        <c:axId val="128800256"/>
      </c:lineChart>
      <c:dateAx>
        <c:axId val="128798080"/>
        <c:scaling>
          <c:orientation val="minMax"/>
        </c:scaling>
        <c:delete val="1"/>
        <c:axPos val="b"/>
        <c:numFmt formatCode="ge" sourceLinked="1"/>
        <c:majorTickMark val="none"/>
        <c:minorTickMark val="none"/>
        <c:tickLblPos val="none"/>
        <c:crossAx val="128800256"/>
        <c:crosses val="autoZero"/>
        <c:auto val="1"/>
        <c:lblOffset val="100"/>
        <c:baseTimeUnit val="years"/>
      </c:dateAx>
      <c:valAx>
        <c:axId val="128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8" zoomScaleNormal="100" workbookViewId="0">
      <selection activeCell="AU32" sqref="AU3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由良町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6202</v>
      </c>
      <c r="AM8" s="64"/>
      <c r="AN8" s="64"/>
      <c r="AO8" s="64"/>
      <c r="AP8" s="64"/>
      <c r="AQ8" s="64"/>
      <c r="AR8" s="64"/>
      <c r="AS8" s="64"/>
      <c r="AT8" s="63">
        <f>データ!S6</f>
        <v>30.94</v>
      </c>
      <c r="AU8" s="63"/>
      <c r="AV8" s="63"/>
      <c r="AW8" s="63"/>
      <c r="AX8" s="63"/>
      <c r="AY8" s="63"/>
      <c r="AZ8" s="63"/>
      <c r="BA8" s="63"/>
      <c r="BB8" s="63">
        <f>データ!T6</f>
        <v>200.45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46.1</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2838</v>
      </c>
      <c r="AM10" s="64"/>
      <c r="AN10" s="64"/>
      <c r="AO10" s="64"/>
      <c r="AP10" s="64"/>
      <c r="AQ10" s="64"/>
      <c r="AR10" s="64"/>
      <c r="AS10" s="64"/>
      <c r="AT10" s="63">
        <f>データ!V6</f>
        <v>0.76</v>
      </c>
      <c r="AU10" s="63"/>
      <c r="AV10" s="63"/>
      <c r="AW10" s="63"/>
      <c r="AX10" s="63"/>
      <c r="AY10" s="63"/>
      <c r="AZ10" s="63"/>
      <c r="BA10" s="63"/>
      <c r="BB10" s="63">
        <f>データ!W6</f>
        <v>3734.21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303836</v>
      </c>
      <c r="D6" s="31">
        <f t="shared" si="3"/>
        <v>47</v>
      </c>
      <c r="E6" s="31">
        <f t="shared" si="3"/>
        <v>17</v>
      </c>
      <c r="F6" s="31">
        <f t="shared" si="3"/>
        <v>1</v>
      </c>
      <c r="G6" s="31">
        <f t="shared" si="3"/>
        <v>0</v>
      </c>
      <c r="H6" s="31" t="str">
        <f t="shared" si="3"/>
        <v>和歌山県　由良町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46.1</v>
      </c>
      <c r="P6" s="32">
        <f t="shared" si="3"/>
        <v>100</v>
      </c>
      <c r="Q6" s="32">
        <f t="shared" si="3"/>
        <v>3456</v>
      </c>
      <c r="R6" s="32">
        <f t="shared" si="3"/>
        <v>6202</v>
      </c>
      <c r="S6" s="32">
        <f t="shared" si="3"/>
        <v>30.94</v>
      </c>
      <c r="T6" s="32">
        <f t="shared" si="3"/>
        <v>200.45</v>
      </c>
      <c r="U6" s="32">
        <f t="shared" si="3"/>
        <v>2838</v>
      </c>
      <c r="V6" s="32">
        <f t="shared" si="3"/>
        <v>0.76</v>
      </c>
      <c r="W6" s="32">
        <f t="shared" si="3"/>
        <v>3734.21</v>
      </c>
      <c r="X6" s="33">
        <f>IF(X7="",NA(),X7)</f>
        <v>96.76</v>
      </c>
      <c r="Y6" s="33">
        <f t="shared" ref="Y6:AG6" si="4">IF(Y7="",NA(),Y7)</f>
        <v>97.33</v>
      </c>
      <c r="Z6" s="33">
        <f t="shared" si="4"/>
        <v>83.87</v>
      </c>
      <c r="AA6" s="33">
        <f t="shared" si="4"/>
        <v>87.81</v>
      </c>
      <c r="AB6" s="33">
        <f t="shared" si="4"/>
        <v>87.36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1791.46</v>
      </c>
      <c r="BL6" s="33">
        <f t="shared" si="7"/>
        <v>1826.49</v>
      </c>
      <c r="BM6" s="33">
        <f t="shared" si="7"/>
        <v>1315.67</v>
      </c>
      <c r="BN6" s="33">
        <f t="shared" si="7"/>
        <v>1240.1600000000001</v>
      </c>
      <c r="BO6" s="32" t="str">
        <f>IF(BO7="","",IF(BO7="-","【-】","【"&amp;SUBSTITUTE(TEXT(BO7,"#,##0.00"),"-","△")&amp;"】"))</f>
        <v>【763.62】</v>
      </c>
      <c r="BP6" s="33">
        <f>IF(BP7="",NA(),BP7)</f>
        <v>26.17</v>
      </c>
      <c r="BQ6" s="33">
        <f t="shared" ref="BQ6:BY6" si="8">IF(BQ7="",NA(),BQ7)</f>
        <v>26.15</v>
      </c>
      <c r="BR6" s="33">
        <f t="shared" si="8"/>
        <v>27.55</v>
      </c>
      <c r="BS6" s="33">
        <f t="shared" si="8"/>
        <v>44.26</v>
      </c>
      <c r="BT6" s="33">
        <f t="shared" si="8"/>
        <v>87.47</v>
      </c>
      <c r="BU6" s="33">
        <f t="shared" si="8"/>
        <v>55.91</v>
      </c>
      <c r="BV6" s="33">
        <f t="shared" si="8"/>
        <v>51.28</v>
      </c>
      <c r="BW6" s="33">
        <f t="shared" si="8"/>
        <v>48</v>
      </c>
      <c r="BX6" s="33">
        <f t="shared" si="8"/>
        <v>60.78</v>
      </c>
      <c r="BY6" s="33">
        <f t="shared" si="8"/>
        <v>60.17</v>
      </c>
      <c r="BZ6" s="32" t="str">
        <f>IF(BZ7="","",IF(BZ7="-","【-】","【"&amp;SUBSTITUTE(TEXT(BZ7,"#,##0.00"),"-","△")&amp;"】"))</f>
        <v>【98.53】</v>
      </c>
      <c r="CA6" s="33">
        <f>IF(CA7="",NA(),CA7)</f>
        <v>600.42999999999995</v>
      </c>
      <c r="CB6" s="33">
        <f t="shared" ref="CB6:CJ6" si="9">IF(CB7="",NA(),CB7)</f>
        <v>624.07000000000005</v>
      </c>
      <c r="CC6" s="33">
        <f t="shared" si="9"/>
        <v>646.85</v>
      </c>
      <c r="CD6" s="33">
        <f t="shared" si="9"/>
        <v>364.43</v>
      </c>
      <c r="CE6" s="33">
        <f t="shared" si="9"/>
        <v>174.52</v>
      </c>
      <c r="CF6" s="33">
        <f t="shared" si="9"/>
        <v>284.98</v>
      </c>
      <c r="CG6" s="33">
        <f t="shared" si="9"/>
        <v>311.81</v>
      </c>
      <c r="CH6" s="33">
        <f t="shared" si="9"/>
        <v>334.37</v>
      </c>
      <c r="CI6" s="33">
        <f t="shared" si="9"/>
        <v>276.26</v>
      </c>
      <c r="CJ6" s="33">
        <f t="shared" si="9"/>
        <v>281.52999999999997</v>
      </c>
      <c r="CK6" s="32" t="str">
        <f>IF(CK7="","",IF(CK7="-","【-】","【"&amp;SUBSTITUTE(TEXT(CK7,"#,##0.00"),"-","△")&amp;"】"))</f>
        <v>【139.70】</v>
      </c>
      <c r="CL6" s="33">
        <f>IF(CL7="",NA(),CL7)</f>
        <v>21.63</v>
      </c>
      <c r="CM6" s="33">
        <f t="shared" ref="CM6:CU6" si="10">IF(CM7="",NA(),CM7)</f>
        <v>24.07</v>
      </c>
      <c r="CN6" s="33">
        <f t="shared" si="10"/>
        <v>24.81</v>
      </c>
      <c r="CO6" s="33">
        <f t="shared" si="10"/>
        <v>28.44</v>
      </c>
      <c r="CP6" s="33">
        <f t="shared" si="10"/>
        <v>56.96</v>
      </c>
      <c r="CQ6" s="33">
        <f t="shared" si="10"/>
        <v>41.48</v>
      </c>
      <c r="CR6" s="33">
        <f t="shared" si="10"/>
        <v>41.95</v>
      </c>
      <c r="CS6" s="33">
        <f t="shared" si="10"/>
        <v>40.71</v>
      </c>
      <c r="CT6" s="33">
        <f t="shared" si="10"/>
        <v>41.63</v>
      </c>
      <c r="CU6" s="33">
        <f t="shared" si="10"/>
        <v>44.89</v>
      </c>
      <c r="CV6" s="32" t="str">
        <f>IF(CV7="","",IF(CV7="-","【-】","【"&amp;SUBSTITUTE(TEXT(CV7,"#,##0.00"),"-","△")&amp;"】"))</f>
        <v>【60.01】</v>
      </c>
      <c r="CW6" s="33">
        <f>IF(CW7="",NA(),CW7)</f>
        <v>36.29</v>
      </c>
      <c r="CX6" s="33">
        <f t="shared" ref="CX6:DF6" si="11">IF(CX7="",NA(),CX7)</f>
        <v>43.6</v>
      </c>
      <c r="CY6" s="33">
        <f t="shared" si="11"/>
        <v>47.61</v>
      </c>
      <c r="CZ6" s="33">
        <f t="shared" si="11"/>
        <v>64.7</v>
      </c>
      <c r="DA6" s="33">
        <f t="shared" si="11"/>
        <v>63.04</v>
      </c>
      <c r="DB6" s="33">
        <f t="shared" si="11"/>
        <v>65.739999999999995</v>
      </c>
      <c r="DC6" s="33">
        <f t="shared" si="11"/>
        <v>64.459999999999994</v>
      </c>
      <c r="DD6" s="33">
        <f t="shared" si="11"/>
        <v>63.45</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0.16</v>
      </c>
      <c r="EM6" s="33">
        <f t="shared" si="14"/>
        <v>0.33</v>
      </c>
      <c r="EN6" s="32" t="str">
        <f>IF(EN7="","",IF(EN7="-","【-】","【"&amp;SUBSTITUTE(TEXT(EN7,"#,##0.00"),"-","△")&amp;"】"))</f>
        <v>【0.23】</v>
      </c>
    </row>
    <row r="7" spans="1:144" s="34" customFormat="1">
      <c r="A7" s="26"/>
      <c r="B7" s="35">
        <v>2015</v>
      </c>
      <c r="C7" s="35">
        <v>303836</v>
      </c>
      <c r="D7" s="35">
        <v>47</v>
      </c>
      <c r="E7" s="35">
        <v>17</v>
      </c>
      <c r="F7" s="35">
        <v>1</v>
      </c>
      <c r="G7" s="35">
        <v>0</v>
      </c>
      <c r="H7" s="35" t="s">
        <v>96</v>
      </c>
      <c r="I7" s="35" t="s">
        <v>97</v>
      </c>
      <c r="J7" s="35" t="s">
        <v>98</v>
      </c>
      <c r="K7" s="35" t="s">
        <v>99</v>
      </c>
      <c r="L7" s="35" t="s">
        <v>100</v>
      </c>
      <c r="M7" s="36" t="s">
        <v>101</v>
      </c>
      <c r="N7" s="36" t="s">
        <v>102</v>
      </c>
      <c r="O7" s="36">
        <v>46.1</v>
      </c>
      <c r="P7" s="36">
        <v>100</v>
      </c>
      <c r="Q7" s="36">
        <v>3456</v>
      </c>
      <c r="R7" s="36">
        <v>6202</v>
      </c>
      <c r="S7" s="36">
        <v>30.94</v>
      </c>
      <c r="T7" s="36">
        <v>200.45</v>
      </c>
      <c r="U7" s="36">
        <v>2838</v>
      </c>
      <c r="V7" s="36">
        <v>0.76</v>
      </c>
      <c r="W7" s="36">
        <v>3734.21</v>
      </c>
      <c r="X7" s="36">
        <v>96.76</v>
      </c>
      <c r="Y7" s="36">
        <v>97.33</v>
      </c>
      <c r="Z7" s="36">
        <v>83.87</v>
      </c>
      <c r="AA7" s="36">
        <v>87.81</v>
      </c>
      <c r="AB7" s="36">
        <v>87.36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1791.46</v>
      </c>
      <c r="BL7" s="36">
        <v>1826.49</v>
      </c>
      <c r="BM7" s="36">
        <v>1315.67</v>
      </c>
      <c r="BN7" s="36">
        <v>1240.1600000000001</v>
      </c>
      <c r="BO7" s="36">
        <v>763.62</v>
      </c>
      <c r="BP7" s="36">
        <v>26.17</v>
      </c>
      <c r="BQ7" s="36">
        <v>26.15</v>
      </c>
      <c r="BR7" s="36">
        <v>27.55</v>
      </c>
      <c r="BS7" s="36">
        <v>44.26</v>
      </c>
      <c r="BT7" s="36">
        <v>87.47</v>
      </c>
      <c r="BU7" s="36">
        <v>55.91</v>
      </c>
      <c r="BV7" s="36">
        <v>51.28</v>
      </c>
      <c r="BW7" s="36">
        <v>48</v>
      </c>
      <c r="BX7" s="36">
        <v>60.78</v>
      </c>
      <c r="BY7" s="36">
        <v>60.17</v>
      </c>
      <c r="BZ7" s="36">
        <v>98.53</v>
      </c>
      <c r="CA7" s="36">
        <v>600.42999999999995</v>
      </c>
      <c r="CB7" s="36">
        <v>624.07000000000005</v>
      </c>
      <c r="CC7" s="36">
        <v>646.85</v>
      </c>
      <c r="CD7" s="36">
        <v>364.43</v>
      </c>
      <c r="CE7" s="36">
        <v>174.52</v>
      </c>
      <c r="CF7" s="36">
        <v>284.98</v>
      </c>
      <c r="CG7" s="36">
        <v>311.81</v>
      </c>
      <c r="CH7" s="36">
        <v>334.37</v>
      </c>
      <c r="CI7" s="36">
        <v>276.26</v>
      </c>
      <c r="CJ7" s="36">
        <v>281.52999999999997</v>
      </c>
      <c r="CK7" s="36">
        <v>139.69999999999999</v>
      </c>
      <c r="CL7" s="36">
        <v>21.63</v>
      </c>
      <c r="CM7" s="36">
        <v>24.07</v>
      </c>
      <c r="CN7" s="36">
        <v>24.81</v>
      </c>
      <c r="CO7" s="36">
        <v>28.44</v>
      </c>
      <c r="CP7" s="36">
        <v>56.96</v>
      </c>
      <c r="CQ7" s="36">
        <v>41.48</v>
      </c>
      <c r="CR7" s="36">
        <v>41.95</v>
      </c>
      <c r="CS7" s="36">
        <v>40.71</v>
      </c>
      <c r="CT7" s="36">
        <v>41.63</v>
      </c>
      <c r="CU7" s="36">
        <v>44.89</v>
      </c>
      <c r="CV7" s="36">
        <v>60.01</v>
      </c>
      <c r="CW7" s="36">
        <v>36.29</v>
      </c>
      <c r="CX7" s="36">
        <v>43.6</v>
      </c>
      <c r="CY7" s="36">
        <v>47.61</v>
      </c>
      <c r="CZ7" s="36">
        <v>64.7</v>
      </c>
      <c r="DA7" s="36">
        <v>63.04</v>
      </c>
      <c r="DB7" s="36">
        <v>65.739999999999995</v>
      </c>
      <c r="DC7" s="36">
        <v>64.459999999999994</v>
      </c>
      <c r="DD7" s="36">
        <v>63.45</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2017-02-08T02:53:10Z</dcterms:created>
  <dcterms:modified xsi:type="dcterms:W3CDTF">2017-02-13T08:00:11Z</dcterms:modified>
</cp:coreProperties>
</file>