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<sst xmlns="http://schemas.openxmlformats.org/spreadsheetml/2006/main" count="221" uniqueCount="111">
  <si>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</si>
  <si>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</si>
  <si>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</si>
  <si>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</si>
  <si>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</si>
  <si>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</si>
  <si>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</si>
  <si>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</si>
  <si>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</si>
  <si>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</si>
  <si>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</si>
  <si>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</si>
  <si>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</si>
  <si>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</si>
  <si>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</si>
  <si>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</si>
  <si>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</si>
  <si>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</si>
  <si>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</si>
  <si>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</si>
  <si>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</si>
  <si>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</si>
  <si>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</si>
  <si>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</si>
  <si>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</si>
  <si>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</si>
  <si>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</si>
  <si>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</si>
  <si>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</si>
  <si>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</si>
  <si>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</si>
  <si>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</si>
  <si>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</si>
  <si>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</si>
  <si>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</si>
  <si>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</si>
  <si>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</si>
  <si>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</si>
  <si>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</si>
  <si>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</si>
  <si>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</si>
  <si>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</si>
  <si>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</si>
  <si>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</si>
  <si>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</si>
  <si>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</si>
  <si>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</si>
  <si>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</si>
  <si>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</si>
  <si>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</si>
  <si>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</si>
  <si>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</si>
  <si>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</si>
  <si>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</si>
  <si>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</si>
  <si>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</si>
  <si>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</si>
  <si>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</si>
  <si>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</si>
  <si>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</si>
  <si>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</si>
  <si>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</si>
  <si>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</si>
  <si>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</si>
  <si>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</si>
  <si>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</si>
  <si>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</si>
  <si>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</si>
  <si>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</si>
  <si>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</si>
  <si>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</si>
  <si>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</si>
  <si>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</si>
  <si>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</si>
  <si>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</si>
  <si>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</si>
  <si>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</si>
  <si>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</si>
  <si>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</si>
  <si>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</si>
  <si>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</si>
  <si>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</si>
  <si>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</si>
  <si>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</si>
  <si>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</si>
  <si>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</si>
  <si>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</si>
  <si>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</si>
  <si>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</si>
  <si>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</si>
  <si>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</si>
  <si>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</si>
  <si>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</si>
  <si>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</si>
  <si>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</si>
  <si>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</si>
  <si>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</si>
  <si>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</si>
  <si>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</si>
  <si>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</si>
  <si>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</si>
  <si>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</si>
  <si>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</si>
  <si>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</si>
  <si>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</si>
  <si>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</si>
  <si>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</si>
  <si>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</si>
  <si>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供用開始から１３年が経過し、まだ老朽化には至っていないものの、今後、維持費や更新費用が増加していくことが予想されるため、将来の費用を見込んだ経営努力が必要である。</t>
  </si>
  <si>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汚水処理費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オスイ</t>
    </rPh>
    <rPh sb="124" eb="127">
      <t>ショリヒ</t>
    </rPh>
    <rPh sb="128" eb="130">
      <t>サクゲン</t>
    </rPh>
    <rPh sb="133" eb="135">
      <t>ケンゼン</t>
    </rPh>
    <rPh sb="136" eb="138">
      <t>ケイエイ</t>
    </rPh>
    <rPh sb="138" eb="140">
      <t>タイシツ</t>
    </rPh>
    <rPh sb="141" eb="143">
      <t>メザ</t>
    </rPh>
    <rPh sb="147" eb="149">
      <t>ヒツヨウ</t>
    </rPh>
    <phoneticPr fontId="4"/>
  </si>
  <si>
    <t xml:space="preserve"> 供用開始から１３年が経過し、④収入に対する企業債残高は低下傾向にあり、①収益的収支比率は、単年度で見ると減少しているが、長期的に見ると改善傾向にあるものの、１００％未満となっている。また、⑦施設利用率は類似団体を上回っているものの、⑥汚水処理原価は、長期的に見ると増加傾向にあり⑧水洗化率の向上やコスト削減など一層の経営改善を図っていくことが必要である。</t>
    <rPh sb="1" eb="3">
      <t>キョウヨウ</t>
    </rPh>
    <rPh sb="3" eb="5">
      <t>カイシ</t>
    </rPh>
    <rPh sb="9" eb="10">
      <t>ネン</t>
    </rPh>
    <rPh sb="11" eb="13">
      <t>ケイカ</t>
    </rPh>
    <rPh sb="46" eb="49">
      <t>タンネンド</t>
    </rPh>
    <rPh sb="50" eb="51">
      <t>ミ</t>
    </rPh>
    <rPh sb="53" eb="55">
      <t>ゲンショウ</t>
    </rPh>
    <rPh sb="61" eb="64">
      <t>チョウキテキ</t>
    </rPh>
    <rPh sb="65" eb="66">
      <t>ミ</t>
    </rPh>
    <rPh sb="68" eb="70">
      <t>カイゼン</t>
    </rPh>
    <rPh sb="70" eb="72">
      <t>ケイコウ</t>
    </rPh>
    <rPh sb="83" eb="85">
      <t>ミマン</t>
    </rPh>
    <rPh sb="102" eb="104">
      <t>ルイジ</t>
    </rPh>
    <rPh sb="104" eb="106">
      <t>ダンタイ</t>
    </rPh>
    <rPh sb="107" eb="108">
      <t>ウエ</t>
    </rPh>
    <rPh sb="108" eb="109">
      <t>マワ</t>
    </rPh>
    <rPh sb="118" eb="120">
      <t>オスイ</t>
    </rPh>
    <rPh sb="120" eb="122">
      <t>ショリ</t>
    </rPh>
    <rPh sb="122" eb="124">
      <t>ゲンカ</t>
    </rPh>
    <rPh sb="126" eb="129">
      <t>チョウキテキ</t>
    </rPh>
    <rPh sb="130" eb="131">
      <t>ミ</t>
    </rPh>
    <rPh sb="133" eb="135">
      <t>ゾウカ</t>
    </rPh>
    <rPh sb="135" eb="137">
      <t>ケイコウ</t>
    </rPh>
    <rPh sb="141" eb="143">
      <t>スイセン</t>
    </rPh>
    <rPh sb="143" eb="144">
      <t>カ</t>
    </rPh>
    <rPh sb="144" eb="145">
      <t>リツ</t>
    </rPh>
    <rPh sb="146" eb="14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</si>
</sst>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3053440"/>
        <c:axId val="2031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283053440"/>
        <c:axId val="203182848"/>
      </c:lineChart>
      <c:dateAx>
        <c:axId val="283053440"/>
        <c:scaling>
          <c:orientation val="minMax"/>
        </c:scaling>
        <c:delete val="1"/>
        <c:axPos val="b"/>
        <c:numFmt formatCode="ge" sourceLinked="1"/>
        <c:majorTickMark val="none"/>
        <c:minorTickMark val="none"/>
        <c:tickLblPos val="none"/>
        <c:crossAx val="203182848"/>
        <c:crosses val="autoZero"/>
        <c:auto val="1"/>
        <c:lblOffset val="100"/>
        <c:baseTimeUnit val="years"/>
      </c:dateAx>
      <c:valAx>
        <c:axId val="2031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54.56</c:v>
                </c:pt>
                <c:pt idx="1">
                  <c:v>73.400000000000006</c:v>
                </c:pt>
                <c:pt idx="2">
                  <c:v>73.150000000000006</c:v>
                </c:pt>
                <c:pt idx="3">
                  <c:v>51.97</c:v>
                </c:pt>
                <c:pt idx="4">
                  <c:v>46.18</c:v>
                </c:pt>
              </c:numCache>
            </c:numRef>
          </c:val>
        </c:ser>
        <c:dLbls>
          <c:showLegendKey val="0"/>
          <c:showVal val="0"/>
          <c:showCatName val="0"/>
          <c:showSerName val="0"/>
          <c:showPercent val="0"/>
          <c:showBubbleSize val="0"/>
        </c:dLbls>
        <c:gapWidth val="150"/>
        <c:axId val="204798976"/>
        <c:axId val="2048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204798976"/>
        <c:axId val="204870784"/>
      </c:lineChart>
      <c:dateAx>
        <c:axId val="204798976"/>
        <c:scaling>
          <c:orientation val="minMax"/>
        </c:scaling>
        <c:delete val="1"/>
        <c:axPos val="b"/>
        <c:numFmt formatCode="ge" sourceLinked="1"/>
        <c:majorTickMark val="none"/>
        <c:minorTickMark val="none"/>
        <c:tickLblPos val="none"/>
        <c:crossAx val="204870784"/>
        <c:crosses val="autoZero"/>
        <c:auto val="1"/>
        <c:lblOffset val="100"/>
        <c:baseTimeUnit val="years"/>
      </c:dateAx>
      <c:valAx>
        <c:axId val="204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c:v>
                </c:pt>
                <c:pt idx="1">
                  <c:v>92.07</c:v>
                </c:pt>
                <c:pt idx="2">
                  <c:v>93.23</c:v>
                </c:pt>
                <c:pt idx="3">
                  <c:v>94.39</c:v>
                </c:pt>
                <c:pt idx="4">
                  <c:v>96.92</c:v>
                </c:pt>
              </c:numCache>
            </c:numRef>
          </c:val>
        </c:ser>
        <c:dLbls>
          <c:showLegendKey val="0"/>
          <c:showVal val="0"/>
          <c:showCatName val="0"/>
          <c:showSerName val="0"/>
          <c:showPercent val="0"/>
          <c:showBubbleSize val="0"/>
        </c:dLbls>
        <c:gapWidth val="150"/>
        <c:axId val="204892800"/>
        <c:axId val="2049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204892800"/>
        <c:axId val="204944128"/>
      </c:lineChart>
      <c:dateAx>
        <c:axId val="204892800"/>
        <c:scaling>
          <c:orientation val="minMax"/>
        </c:scaling>
        <c:delete val="1"/>
        <c:axPos val="b"/>
        <c:numFmt formatCode="ge" sourceLinked="1"/>
        <c:majorTickMark val="none"/>
        <c:minorTickMark val="none"/>
        <c:tickLblPos val="none"/>
        <c:crossAx val="204944128"/>
        <c:crosses val="autoZero"/>
        <c:auto val="1"/>
        <c:lblOffset val="100"/>
        <c:baseTimeUnit val="years"/>
      </c:dateAx>
      <c:valAx>
        <c:axId val="2049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88.83</c:v>
                </c:pt>
                <c:pt idx="1">
                  <c:v>89.86</c:v>
                </c:pt>
                <c:pt idx="2">
                  <c:v>89.42</c:v>
                </c:pt>
                <c:pt idx="3">
                  <c:v>97.17</c:v>
                </c:pt>
                <c:pt idx="4">
                  <c:v>90.9</c:v>
                </c:pt>
              </c:numCache>
            </c:numRef>
          </c:val>
        </c:ser>
        <c:dLbls>
          <c:showLegendKey val="0"/>
          <c:showVal val="0"/>
          <c:showCatName val="0"/>
          <c:showSerName val="0"/>
          <c:showPercent val="0"/>
          <c:showBubbleSize val="0"/>
        </c:dLbls>
        <c:gapWidth val="150"/>
        <c:axId val="203716864"/>
        <c:axId val="2037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16864"/>
        <c:axId val="203723136"/>
      </c:lineChart>
      <c:dateAx>
        <c:axId val="203716864"/>
        <c:scaling>
          <c:orientation val="minMax"/>
        </c:scaling>
        <c:delete val="1"/>
        <c:axPos val="b"/>
        <c:numFmt formatCode="ge" sourceLinked="1"/>
        <c:majorTickMark val="none"/>
        <c:minorTickMark val="none"/>
        <c:tickLblPos val="none"/>
        <c:crossAx val="203723136"/>
        <c:crosses val="autoZero"/>
        <c:auto val="1"/>
        <c:lblOffset val="100"/>
        <c:baseTimeUnit val="years"/>
      </c:dateAx>
      <c:valAx>
        <c:axId val="2037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6960"/>
        <c:axId val="2037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6960"/>
        <c:axId val="203743232"/>
      </c:lineChart>
      <c:dateAx>
        <c:axId val="203736960"/>
        <c:scaling>
          <c:orientation val="minMax"/>
        </c:scaling>
        <c:delete val="1"/>
        <c:axPos val="b"/>
        <c:numFmt formatCode="ge" sourceLinked="1"/>
        <c:majorTickMark val="none"/>
        <c:minorTickMark val="none"/>
        <c:tickLblPos val="none"/>
        <c:crossAx val="203743232"/>
        <c:crosses val="autoZero"/>
        <c:auto val="1"/>
        <c:lblOffset val="100"/>
        <c:baseTimeUnit val="years"/>
      </c:dateAx>
      <c:valAx>
        <c:axId val="203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441088"/>
        <c:axId val="2044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41088"/>
        <c:axId val="204443008"/>
      </c:lineChart>
      <c:dateAx>
        <c:axId val="204441088"/>
        <c:scaling>
          <c:orientation val="minMax"/>
        </c:scaling>
        <c:delete val="1"/>
        <c:axPos val="b"/>
        <c:numFmt formatCode="ge" sourceLinked="1"/>
        <c:majorTickMark val="none"/>
        <c:minorTickMark val="none"/>
        <c:tickLblPos val="none"/>
        <c:crossAx val="204443008"/>
        <c:crosses val="autoZero"/>
        <c:auto val="1"/>
        <c:lblOffset val="100"/>
        <c:baseTimeUnit val="years"/>
      </c:dateAx>
      <c:valAx>
        <c:axId val="2044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563584"/>
        <c:axId val="2045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563584"/>
        <c:axId val="204565504"/>
      </c:lineChart>
      <c:dateAx>
        <c:axId val="204563584"/>
        <c:scaling>
          <c:orientation val="minMax"/>
        </c:scaling>
        <c:delete val="1"/>
        <c:axPos val="b"/>
        <c:numFmt formatCode="ge" sourceLinked="1"/>
        <c:majorTickMark val="none"/>
        <c:minorTickMark val="none"/>
        <c:tickLblPos val="none"/>
        <c:crossAx val="204565504"/>
        <c:crosses val="autoZero"/>
        <c:auto val="1"/>
        <c:lblOffset val="100"/>
        <c:baseTimeUnit val="years"/>
      </c:dateAx>
      <c:valAx>
        <c:axId val="204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587776"/>
        <c:axId val="2045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587776"/>
        <c:axId val="204589696"/>
      </c:lineChart>
      <c:dateAx>
        <c:axId val="204587776"/>
        <c:scaling>
          <c:orientation val="minMax"/>
        </c:scaling>
        <c:delete val="1"/>
        <c:axPos val="b"/>
        <c:numFmt formatCode="ge" sourceLinked="1"/>
        <c:majorTickMark val="none"/>
        <c:minorTickMark val="none"/>
        <c:tickLblPos val="none"/>
        <c:crossAx val="204589696"/>
        <c:crosses val="autoZero"/>
        <c:auto val="1"/>
        <c:lblOffset val="100"/>
        <c:baseTimeUnit val="years"/>
      </c:dateAx>
      <c:valAx>
        <c:axId val="2045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1027.04</c:v>
                </c:pt>
                <c:pt idx="1">
                  <c:v>999.56</c:v>
                </c:pt>
                <c:pt idx="2">
                  <c:v>964.23</c:v>
                </c:pt>
                <c:pt idx="3">
                  <c:v>863.64</c:v>
                </c:pt>
                <c:pt idx="4">
                  <c:v>757.57</c:v>
                </c:pt>
              </c:numCache>
            </c:numRef>
          </c:val>
        </c:ser>
        <c:dLbls>
          <c:showLegendKey val="0"/>
          <c:showVal val="0"/>
          <c:showCatName val="0"/>
          <c:showSerName val="0"/>
          <c:showPercent val="0"/>
          <c:showBubbleSize val="0"/>
        </c:dLbls>
        <c:gapWidth val="150"/>
        <c:axId val="204677504"/>
        <c:axId val="2046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204677504"/>
        <c:axId val="204679424"/>
      </c:lineChart>
      <c:dateAx>
        <c:axId val="204677504"/>
        <c:scaling>
          <c:orientation val="minMax"/>
        </c:scaling>
        <c:delete val="1"/>
        <c:axPos val="b"/>
        <c:numFmt formatCode="ge" sourceLinked="1"/>
        <c:majorTickMark val="none"/>
        <c:minorTickMark val="none"/>
        <c:tickLblPos val="none"/>
        <c:crossAx val="204679424"/>
        <c:crosses val="autoZero"/>
        <c:auto val="1"/>
        <c:lblOffset val="100"/>
        <c:baseTimeUnit val="years"/>
      </c:dateAx>
      <c:valAx>
        <c:axId val="204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45.56</c:v>
                </c:pt>
                <c:pt idx="1">
                  <c:v>44.59</c:v>
                </c:pt>
                <c:pt idx="2">
                  <c:v>43.9</c:v>
                </c:pt>
                <c:pt idx="3">
                  <c:v>40.81</c:v>
                </c:pt>
                <c:pt idx="4">
                  <c:v>42.31</c:v>
                </c:pt>
              </c:numCache>
            </c:numRef>
          </c:val>
        </c:ser>
        <c:dLbls>
          <c:showLegendKey val="0"/>
          <c:showVal val="0"/>
          <c:showCatName val="0"/>
          <c:showSerName val="0"/>
          <c:showPercent val="0"/>
          <c:showBubbleSize val="0"/>
        </c:dLbls>
        <c:gapWidth val="150"/>
        <c:axId val="204742656"/>
        <c:axId val="204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204742656"/>
        <c:axId val="204744576"/>
      </c:lineChart>
      <c:dateAx>
        <c:axId val="204742656"/>
        <c:scaling>
          <c:orientation val="minMax"/>
        </c:scaling>
        <c:delete val="1"/>
        <c:axPos val="b"/>
        <c:numFmt formatCode="ge" sourceLinked="1"/>
        <c:majorTickMark val="none"/>
        <c:minorTickMark val="none"/>
        <c:tickLblPos val="none"/>
        <c:crossAx val="204744576"/>
        <c:crosses val="autoZero"/>
        <c:auto val="1"/>
        <c:lblOffset val="100"/>
        <c:baseTimeUnit val="years"/>
      </c:dateAx>
      <c:valAx>
        <c:axId val="204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460.92</c:v>
                </c:pt>
                <c:pt idx="1">
                  <c:v>470.18</c:v>
                </c:pt>
                <c:pt idx="2">
                  <c:v>479.53</c:v>
                </c:pt>
                <c:pt idx="3">
                  <c:v>527.79</c:v>
                </c:pt>
                <c:pt idx="4">
                  <c:v>509.46</c:v>
                </c:pt>
              </c:numCache>
            </c:numRef>
          </c:val>
        </c:ser>
        <c:dLbls>
          <c:showLegendKey val="0"/>
          <c:showVal val="0"/>
          <c:showCatName val="0"/>
          <c:showSerName val="0"/>
          <c:showPercent val="0"/>
          <c:showBubbleSize val="0"/>
        </c:dLbls>
        <c:gapWidth val="150"/>
        <c:axId val="204774784"/>
        <c:axId val="2047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204774784"/>
        <c:axId val="204781056"/>
      </c:lineChart>
      <c:dateAx>
        <c:axId val="204774784"/>
        <c:scaling>
          <c:orientation val="minMax"/>
        </c:scaling>
        <c:delete val="1"/>
        <c:axPos val="b"/>
        <c:numFmt formatCode="ge" sourceLinked="1"/>
        <c:majorTickMark val="none"/>
        <c:minorTickMark val="none"/>
        <c:tickLblPos val="none"/>
        <c:crossAx val="204781056"/>
        <c:crosses val="autoZero"/>
        <c:auto val="1"/>
        <c:lblOffset val="100"/>
        <c:baseTimeUnit val="years"/>
      </c:dateAx>
      <c:valAx>
        <c:axId val="204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日高町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H2</v>
      </c>
      <c r="X8" s="76"/>
      <c r="Y8" s="76"/>
      <c r="Z8" s="76"/>
      <c r="AA8" s="76"/>
      <c r="AB8" s="76"/>
      <c r="AC8" s="76"/>
      <c r="AD8" s="3"/>
      <c r="AE8" s="3"/>
      <c r="AF8" s="3"/>
      <c r="AG8" s="3"/>
      <c r="AH8" s="3"/>
      <c r="AI8" s="3"/>
      <c r="AJ8" s="3"/>
      <c r="AK8" s="3"/>
      <c r="AL8" s="70">
        <f>データ!R6</f>
        <v>7928</v>
      </c>
      <c r="AM8" s="70"/>
      <c r="AN8" s="70"/>
      <c r="AO8" s="70"/>
      <c r="AP8" s="70"/>
      <c r="AQ8" s="70"/>
      <c r="AR8" s="70"/>
      <c r="AS8" s="70"/>
      <c r="AT8" s="69">
        <f>データ!S6</f>
        <v>46.19</v>
      </c>
      <c r="AU8" s="69"/>
      <c r="AV8" s="69"/>
      <c r="AW8" s="69"/>
      <c r="AX8" s="69"/>
      <c r="AY8" s="69"/>
      <c r="AZ8" s="69"/>
      <c r="BA8" s="69"/>
      <c r="BB8" s="69">
        <f>データ!T6</f>
        <v>171.64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13.51</v>
      </c>
      <c r="Q10" s="69"/>
      <c r="R10" s="69"/>
      <c r="S10" s="69"/>
      <c r="T10" s="69"/>
      <c r="U10" s="69"/>
      <c r="V10" s="69"/>
      <c r="W10" s="69">
        <f>データ!P6</f>
        <v>100</v>
      </c>
      <c r="X10" s="69"/>
      <c r="Y10" s="69"/>
      <c r="Z10" s="69"/>
      <c r="AA10" s="69"/>
      <c r="AB10" s="69"/>
      <c r="AC10" s="69"/>
      <c r="AD10" s="70">
        <f>データ!Q6</f>
        <v>4310</v>
      </c>
      <c r="AE10" s="70"/>
      <c r="AF10" s="70"/>
      <c r="AG10" s="70"/>
      <c r="AH10" s="70"/>
      <c r="AI10" s="70"/>
      <c r="AJ10" s="70"/>
      <c r="AK10" s="2"/>
      <c r="AL10" s="70">
        <f>データ!U6</f>
        <v>1070</v>
      </c>
      <c r="AM10" s="70"/>
      <c r="AN10" s="70"/>
      <c r="AO10" s="70"/>
      <c r="AP10" s="70"/>
      <c r="AQ10" s="70"/>
      <c r="AR10" s="70"/>
      <c r="AS10" s="70"/>
      <c r="AT10" s="69">
        <f>データ!V6</f>
        <v>2.92</v>
      </c>
      <c r="AU10" s="69"/>
      <c r="AV10" s="69"/>
      <c r="AW10" s="69"/>
      <c r="AX10" s="69"/>
      <c r="AY10" s="69"/>
      <c r="AZ10" s="69"/>
      <c r="BA10" s="69"/>
      <c r="BB10" s="69">
        <f>データ!W6</f>
        <v>366.44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303828</v>
      </c>
      <c r="D6" s="31">
        <f t="shared" si="3"/>
        <v>47</v>
      </c>
      <c r="E6" s="31">
        <f t="shared" si="3"/>
        <v>17</v>
      </c>
      <c r="F6" s="31">
        <f t="shared" si="3"/>
        <v>6</v>
      </c>
      <c r="G6" s="31">
        <f t="shared" si="3"/>
        <v>0</v>
      </c>
      <c r="H6" s="31" t="str">
        <f t="shared" si="3"/>
        <v>和歌山県　日高町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13.51</v>
      </c>
      <c r="P6" s="32">
        <f t="shared" si="3"/>
        <v>100</v>
      </c>
      <c r="Q6" s="32">
        <f t="shared" si="3"/>
        <v>4310</v>
      </c>
      <c r="R6" s="32">
        <f t="shared" si="3"/>
        <v>7928</v>
      </c>
      <c r="S6" s="32">
        <f t="shared" si="3"/>
        <v>46.19</v>
      </c>
      <c r="T6" s="32">
        <f t="shared" si="3"/>
        <v>171.64</v>
      </c>
      <c r="U6" s="32">
        <f t="shared" si="3"/>
        <v>1070</v>
      </c>
      <c r="V6" s="32">
        <f t="shared" si="3"/>
        <v>2.92</v>
      </c>
      <c r="W6" s="32">
        <f t="shared" si="3"/>
        <v>366.44</v>
      </c>
      <c r="X6" s="33">
        <f>IF(X7="",NA(),X7)</f>
        <v>88.83</v>
      </c>
      <c r="Y6" s="33">
        <f t="shared" ref="Y6:AG6" si="4">IF(Y7="",NA(),Y7)</f>
        <v>89.86</v>
      </c>
      <c r="Z6" s="33">
        <f t="shared" si="4"/>
        <v>89.42</v>
      </c>
      <c r="AA6" s="33">
        <f t="shared" si="4"/>
        <v>97.17</v>
      </c>
      <c r="AB6" s="33">
        <f t="shared" si="4"/>
        <v>90.9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1027.04</v>
      </c>
      <c r="BF6" s="33">
        <f t="shared" ref="BF6:BN6" si="7">IF(BF7="",NA(),BF7)</f>
        <v>999.56</v>
      </c>
      <c r="BG6" s="33">
        <f t="shared" si="7"/>
        <v>964.23</v>
      </c>
      <c r="BH6" s="33">
        <f t="shared" si="7"/>
        <v>863.64</v>
      </c>
      <c r="BI6" s="33">
        <f t="shared" si="7"/>
        <v>757.57</v>
      </c>
      <c r="BJ6" s="33">
        <f t="shared" si="7"/>
        <v>1723.1</v>
      </c>
      <c r="BK6" s="33">
        <f t="shared" si="7"/>
        <v>1665.33</v>
      </c>
      <c r="BL6" s="33">
        <f t="shared" si="7"/>
        <v>1716.47</v>
      </c>
      <c r="BM6" s="33">
        <f t="shared" si="7"/>
        <v>1741.94</v>
      </c>
      <c r="BN6" s="33">
        <f t="shared" si="7"/>
        <v>1029.24</v>
      </c>
      <c r="BO6" s="32" t="str">
        <f>IF(BO7="","",IF(BO7="-","【-】","【"&amp;SUBSTITUTE(TEXT(BO7,"#,##0.00"),"-","△")&amp;"】"))</f>
        <v>【1,052.66】</v>
      </c>
      <c r="BP6" s="33">
        <f>IF(BP7="",NA(),BP7)</f>
        <v>45.56</v>
      </c>
      <c r="BQ6" s="33">
        <f t="shared" ref="BQ6:BY6" si="8">IF(BQ7="",NA(),BQ7)</f>
        <v>44.59</v>
      </c>
      <c r="BR6" s="33">
        <f t="shared" si="8"/>
        <v>43.9</v>
      </c>
      <c r="BS6" s="33">
        <f t="shared" si="8"/>
        <v>40.81</v>
      </c>
      <c r="BT6" s="33">
        <f t="shared" si="8"/>
        <v>42.31</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460.92</v>
      </c>
      <c r="CB6" s="33">
        <f t="shared" ref="CB6:CJ6" si="9">IF(CB7="",NA(),CB7)</f>
        <v>470.18</v>
      </c>
      <c r="CC6" s="33">
        <f t="shared" si="9"/>
        <v>479.53</v>
      </c>
      <c r="CD6" s="33">
        <f t="shared" si="9"/>
        <v>527.79</v>
      </c>
      <c r="CE6" s="33">
        <f t="shared" si="9"/>
        <v>509.46</v>
      </c>
      <c r="CF6" s="33">
        <f t="shared" si="9"/>
        <v>459.38</v>
      </c>
      <c r="CG6" s="33">
        <f t="shared" si="9"/>
        <v>438.71</v>
      </c>
      <c r="CH6" s="33">
        <f t="shared" si="9"/>
        <v>463.38</v>
      </c>
      <c r="CI6" s="33">
        <f t="shared" si="9"/>
        <v>510.15</v>
      </c>
      <c r="CJ6" s="33">
        <f t="shared" si="9"/>
        <v>392.03</v>
      </c>
      <c r="CK6" s="32" t="str">
        <f>IF(CK7="","",IF(CK7="-","【-】","【"&amp;SUBSTITUTE(TEXT(CK7,"#,##0.00"),"-","△")&amp;"】"))</f>
        <v>【424.58】</v>
      </c>
      <c r="CL6" s="33">
        <f>IF(CL7="",NA(),CL7)</f>
        <v>54.56</v>
      </c>
      <c r="CM6" s="33">
        <f t="shared" ref="CM6:CU6" si="10">IF(CM7="",NA(),CM7)</f>
        <v>73.400000000000006</v>
      </c>
      <c r="CN6" s="33">
        <f t="shared" si="10"/>
        <v>73.150000000000006</v>
      </c>
      <c r="CO6" s="33">
        <f t="shared" si="10"/>
        <v>51.97</v>
      </c>
      <c r="CP6" s="33">
        <f t="shared" si="10"/>
        <v>46.18</v>
      </c>
      <c r="CQ6" s="33">
        <f t="shared" si="10"/>
        <v>32.04</v>
      </c>
      <c r="CR6" s="33">
        <f t="shared" si="10"/>
        <v>33.81</v>
      </c>
      <c r="CS6" s="33">
        <f t="shared" si="10"/>
        <v>31.37</v>
      </c>
      <c r="CT6" s="33">
        <f t="shared" si="10"/>
        <v>29.86</v>
      </c>
      <c r="CU6" s="33">
        <f t="shared" si="10"/>
        <v>35.64</v>
      </c>
      <c r="CV6" s="32" t="str">
        <f>IF(CV7="","",IF(CV7="-","【-】","【"&amp;SUBSTITUTE(TEXT(CV7,"#,##0.00"),"-","△")&amp;"】"))</f>
        <v>【33.90】</v>
      </c>
      <c r="CW6" s="33">
        <f>IF(CW7="",NA(),CW7)</f>
        <v>89.4</v>
      </c>
      <c r="CX6" s="33">
        <f t="shared" ref="CX6:DF6" si="11">IF(CX7="",NA(),CX7)</f>
        <v>92.07</v>
      </c>
      <c r="CY6" s="33">
        <f t="shared" si="11"/>
        <v>93.23</v>
      </c>
      <c r="CZ6" s="33">
        <f t="shared" si="11"/>
        <v>94.39</v>
      </c>
      <c r="DA6" s="33">
        <f t="shared" si="11"/>
        <v>96.92</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303828</v>
      </c>
      <c r="D7" s="35">
        <v>47</v>
      </c>
      <c r="E7" s="35">
        <v>17</v>
      </c>
      <c r="F7" s="35">
        <v>6</v>
      </c>
      <c r="G7" s="35">
        <v>0</v>
      </c>
      <c r="H7" s="35" t="s">
        <v>96</v>
      </c>
      <c r="I7" s="35" t="s">
        <v>97</v>
      </c>
      <c r="J7" s="35" t="s">
        <v>98</v>
      </c>
      <c r="K7" s="35" t="s">
        <v>99</v>
      </c>
      <c r="L7" s="35" t="s">
        <v>100</v>
      </c>
      <c r="M7" s="36" t="s">
        <v>101</v>
      </c>
      <c r="N7" s="36" t="s">
        <v>102</v>
      </c>
      <c r="O7" s="36">
        <v>13.51</v>
      </c>
      <c r="P7" s="36">
        <v>100</v>
      </c>
      <c r="Q7" s="36">
        <v>4310</v>
      </c>
      <c r="R7" s="36">
        <v>7928</v>
      </c>
      <c r="S7" s="36">
        <v>46.19</v>
      </c>
      <c r="T7" s="36">
        <v>171.64</v>
      </c>
      <c r="U7" s="36">
        <v>1070</v>
      </c>
      <c r="V7" s="36">
        <v>2.92</v>
      </c>
      <c r="W7" s="36">
        <v>366.44</v>
      </c>
      <c r="X7" s="36">
        <v>88.83</v>
      </c>
      <c r="Y7" s="36">
        <v>89.86</v>
      </c>
      <c r="Z7" s="36">
        <v>89.42</v>
      </c>
      <c r="AA7" s="36">
        <v>97.17</v>
      </c>
      <c r="AB7" s="36">
        <v>90.9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1027.04</v>
      </c>
      <c r="BF7" s="36">
        <v>999.56</v>
      </c>
      <c r="BG7" s="36">
        <v>964.23</v>
      </c>
      <c r="BH7" s="36">
        <v>863.64</v>
      </c>
      <c r="BI7" s="36">
        <v>757.57</v>
      </c>
      <c r="BJ7" s="36">
        <v>1723.1</v>
      </c>
      <c r="BK7" s="36">
        <v>1665.33</v>
      </c>
      <c r="BL7" s="36">
        <v>1716.47</v>
      </c>
      <c r="BM7" s="36">
        <v>1741.94</v>
      </c>
      <c r="BN7" s="36">
        <v>1029.24</v>
      </c>
      <c r="BO7" s="36">
        <v>1052.6600000000001</v>
      </c>
      <c r="BP7" s="36">
        <v>45.56</v>
      </c>
      <c r="BQ7" s="36">
        <v>44.59</v>
      </c>
      <c r="BR7" s="36">
        <v>43.9</v>
      </c>
      <c r="BS7" s="36">
        <v>40.81</v>
      </c>
      <c r="BT7" s="36">
        <v>42.31</v>
      </c>
      <c r="BU7" s="36">
        <v>35.909999999999997</v>
      </c>
      <c r="BV7" s="36">
        <v>37.92</v>
      </c>
      <c r="BW7" s="36">
        <v>35.049999999999997</v>
      </c>
      <c r="BX7" s="36">
        <v>33.86</v>
      </c>
      <c r="BY7" s="36">
        <v>43.13</v>
      </c>
      <c r="BZ7" s="36">
        <v>40.22</v>
      </c>
      <c r="CA7" s="36">
        <v>460.92</v>
      </c>
      <c r="CB7" s="36">
        <v>470.18</v>
      </c>
      <c r="CC7" s="36">
        <v>479.53</v>
      </c>
      <c r="CD7" s="36">
        <v>527.79</v>
      </c>
      <c r="CE7" s="36">
        <v>509.46</v>
      </c>
      <c r="CF7" s="36">
        <v>459.38</v>
      </c>
      <c r="CG7" s="36">
        <v>438.71</v>
      </c>
      <c r="CH7" s="36">
        <v>463.38</v>
      </c>
      <c r="CI7" s="36">
        <v>510.15</v>
      </c>
      <c r="CJ7" s="36">
        <v>392.03</v>
      </c>
      <c r="CK7" s="36">
        <v>424.58</v>
      </c>
      <c r="CL7" s="36">
        <v>54.56</v>
      </c>
      <c r="CM7" s="36">
        <v>73.400000000000006</v>
      </c>
      <c r="CN7" s="36">
        <v>73.150000000000006</v>
      </c>
      <c r="CO7" s="36">
        <v>51.97</v>
      </c>
      <c r="CP7" s="36">
        <v>46.18</v>
      </c>
      <c r="CQ7" s="36">
        <v>32.04</v>
      </c>
      <c r="CR7" s="36">
        <v>33.81</v>
      </c>
      <c r="CS7" s="36">
        <v>31.37</v>
      </c>
      <c r="CT7" s="36">
        <v>29.86</v>
      </c>
      <c r="CU7" s="36">
        <v>35.64</v>
      </c>
      <c r="CV7" s="36">
        <v>33.9</v>
      </c>
      <c r="CW7" s="36">
        <v>89.4</v>
      </c>
      <c r="CX7" s="36">
        <v>92.07</v>
      </c>
      <c r="CY7" s="36">
        <v>93.23</v>
      </c>
      <c r="CZ7" s="36">
        <v>94.39</v>
      </c>
      <c r="DA7" s="36">
        <v>96.92</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2017-02-14T01:33:13Z</cp:lastPrinted>
  <dcterms:created xsi:type="dcterms:W3CDTF">2017-02-08T03:18:20Z</dcterms:created>
  <dcterms:modified xsi:type="dcterms:W3CDTF">2017-02-14T04:47:16Z</dcterms:modified>
</cp:coreProperties>
</file>