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<sst xmlns="http://schemas.openxmlformats.org/spreadsheetml/2006/main" count="218" uniqueCount="108">
  <si>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</si>
  <si>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</si>
  <si>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</si>
  <si>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</si>
  <si>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</si>
  <si>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</si>
  <si>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</si>
  <si>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</si>
  <si>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</si>
  <si>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</si>
  <si>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</si>
  <si>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</si>
  <si>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</si>
  <si>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</si>
  <si>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</si>
  <si>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</si>
  <si>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</si>
  <si>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</si>
  <si>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</si>
  <si>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</si>
  <si>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</si>
  <si>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</si>
  <si>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</si>
  <si>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</si>
  <si>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</si>
  <si>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</si>
  <si>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</si>
  <si>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</si>
  <si>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</si>
  <si>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</si>
  <si>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</si>
  <si>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</si>
  <si>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</si>
  <si>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</si>
  <si>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</si>
  <si>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</si>
  <si>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</si>
  <si>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</si>
  <si>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</si>
  <si>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</si>
  <si>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</si>
  <si>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</si>
  <si>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</si>
  <si>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</si>
  <si>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</si>
  <si>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</si>
  <si>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</si>
  <si>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</si>
  <si>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</si>
  <si>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</si>
  <si>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</si>
  <si>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</si>
  <si>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</si>
  <si>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</si>
  <si>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</si>
  <si>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</si>
  <si>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</si>
  <si>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</si>
  <si>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</si>
  <si>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</si>
  <si>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</si>
  <si>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</si>
  <si>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</si>
  <si>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</si>
  <si>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</si>
  <si>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</si>
  <si>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</si>
  <si>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</si>
  <si>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</si>
  <si>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</si>
  <si>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</si>
  <si>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</si>
  <si>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</si>
  <si>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</si>
  <si>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</si>
  <si>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</si>
  <si>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</si>
  <si>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</si>
  <si>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</si>
  <si>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</si>
  <si>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</si>
  <si>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</si>
  <si>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</si>
  <si>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</si>
  <si>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</si>
  <si>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</si>
  <si>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</si>
  <si>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</si>
  <si>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</si>
  <si>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</si>
  <si>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</si>
  <si>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</si>
  <si>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</si>
  <si>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広川町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</si>
  <si>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</si>
  <si>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</si>
  <si>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</si>
  <si>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</si>
  <si>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</si>
  <si>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</si>
  <si>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</si>
  <si>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</si>
  <si>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</si>
  <si>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</si>
  <si>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</si>
  <si>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100％以上を維持しており、現時点では健全経営といえる。27年度の比率が突出しているのは、今後管路の更新等で多額の建設費が見込まれるため、一般会計の余剰金を簡易水道基金へ積立てするために繰入れたためである。
企業債残高対給水収益比率についても、現状は類似団体と比較して相当低い比率となっているが、簡易水道統合事業の実施による借り入れにより、H27年度の比率は上昇しており、H28年度以降も上がる見込みである。
料金回収率については、H23年度のみ100％を下回っているものの、他は100％以上となっており、一般会計からの繰出金についても繰出基準以内で適正な料金水準を確保している。
また、給水原価についても類似団体と比較して相当低い原価となっている。しかしながら、料金回収率及び給水原価については、起債償還額と密接に関係しており、今後償還額が増加することで、同指標についても悪化する危険性を含んでいる。
施設利用率は110～120％、有収率については近年では80％後半から90％台に推移しており、いずれも類似団体と比較して効率よい経営ができていると思われる。</t>
    <rPh sb="43" eb="44">
      <t>ネン</t>
    </rPh>
    <rPh sb="44" eb="45">
      <t>ド</t>
    </rPh>
    <rPh sb="46" eb="48">
      <t>ヒリツ</t>
    </rPh>
    <rPh sb="49" eb="50">
      <t>ツ</t>
    </rPh>
    <rPh sb="50" eb="51">
      <t>シュツ</t>
    </rPh>
    <rPh sb="58" eb="60">
      <t>コンゴ</t>
    </rPh>
    <rPh sb="60" eb="62">
      <t>カンロ</t>
    </rPh>
    <rPh sb="63" eb="65">
      <t>コウシン</t>
    </rPh>
    <rPh sb="65" eb="66">
      <t>トウ</t>
    </rPh>
    <rPh sb="67" eb="69">
      <t>タガク</t>
    </rPh>
    <rPh sb="70" eb="72">
      <t>ケンセツ</t>
    </rPh>
    <rPh sb="72" eb="73">
      <t>ヒ</t>
    </rPh>
    <rPh sb="74" eb="76">
      <t>ミコ</t>
    </rPh>
    <rPh sb="82" eb="84">
      <t>イッパン</t>
    </rPh>
    <rPh sb="84" eb="86">
      <t>カイケイ</t>
    </rPh>
    <rPh sb="87" eb="90">
      <t>ヨジョウキン</t>
    </rPh>
    <rPh sb="91" eb="93">
      <t>カンイ</t>
    </rPh>
    <rPh sb="93" eb="95">
      <t>スイドウ</t>
    </rPh>
    <rPh sb="95" eb="97">
      <t>キキン</t>
    </rPh>
    <rPh sb="98" eb="100">
      <t>ツミタ</t>
    </rPh>
    <rPh sb="106" eb="108">
      <t>クリイ</t>
    </rPh>
    <rPh sb="161" eb="163">
      <t>カンイ</t>
    </rPh>
    <rPh sb="163" eb="165">
      <t>スイドウ</t>
    </rPh>
    <rPh sb="165" eb="167">
      <t>トウゴウ</t>
    </rPh>
    <rPh sb="167" eb="169">
      <t>ジギョウ</t>
    </rPh>
    <rPh sb="170" eb="172">
      <t>ジッシ</t>
    </rPh>
    <rPh sb="189" eb="191">
      <t>ヒリツ</t>
    </rPh>
    <rPh sb="192" eb="194">
      <t>ジョウショウ</t>
    </rPh>
    <rPh sb="204" eb="206">
      <t>イコウ</t>
    </rPh>
    <phoneticPr fontId="4"/>
  </si>
  <si>
    <t>管路更新率については、1％に満たない年がほとんどで、なかなか老朽化に対応できていない状況である。
今後策定する公共施設等総合管理計画により、計画的な更新を図っていきたい。</t>
    <phoneticPr fontId="4"/>
  </si>
  <si>
    <t>全体として現状は、経営の健全性・効率性については問題ないと思われる。しかしながら、今後簡易水道の統合により増額する起債の償還と、老朽化していく管路の更新等に多額の費用が発生する可能性があり、財政状況を十分考慮の上、施設の更新を進めつつ、健全な経営を維持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</si>
</sst>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0.67</c:v>
                </c:pt>
                <c:pt idx="1">
                  <c:v>0.24</c:v>
                </c:pt>
                <c:pt idx="2">
                  <c:v>0.02</c:v>
                </c:pt>
                <c:pt idx="3">
                  <c:v>0.96</c:v>
                </c:pt>
                <c:pt idx="4">
                  <c:v>0.64</c:v>
                </c:pt>
              </c:numCache>
            </c:numRef>
          </c:val>
        </c:ser>
        <c:dLbls>
          <c:showLegendKey val="0"/>
          <c:showVal val="0"/>
          <c:showCatName val="0"/>
          <c:showSerName val="0"/>
          <c:showPercent val="0"/>
          <c:showBubbleSize val="0"/>
        </c:dLbls>
        <c:gapWidth val="150"/>
        <c:axId val="146884096"/>
        <c:axId val="1468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46884096"/>
        <c:axId val="146886016"/>
      </c:lineChart>
      <c:dateAx>
        <c:axId val="146884096"/>
        <c:scaling>
          <c:orientation val="minMax"/>
        </c:scaling>
        <c:delete val="1"/>
        <c:axPos val="b"/>
        <c:numFmt formatCode="ge" sourceLinked="1"/>
        <c:majorTickMark val="none"/>
        <c:minorTickMark val="none"/>
        <c:tickLblPos val="none"/>
        <c:crossAx val="146886016"/>
        <c:crosses val="autoZero"/>
        <c:auto val="1"/>
        <c:lblOffset val="100"/>
        <c:baseTimeUnit val="years"/>
      </c:dateAx>
      <c:valAx>
        <c:axId val="1468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124.86</c:v>
                </c:pt>
                <c:pt idx="1">
                  <c:v>124.93</c:v>
                </c:pt>
                <c:pt idx="2">
                  <c:v>128.9</c:v>
                </c:pt>
                <c:pt idx="3">
                  <c:v>113.06</c:v>
                </c:pt>
                <c:pt idx="4">
                  <c:v>114.64</c:v>
                </c:pt>
              </c:numCache>
            </c:numRef>
          </c:val>
        </c:ser>
        <c:dLbls>
          <c:showLegendKey val="0"/>
          <c:showVal val="0"/>
          <c:showCatName val="0"/>
          <c:showSerName val="0"/>
          <c:showPercent val="0"/>
          <c:showBubbleSize val="0"/>
        </c:dLbls>
        <c:gapWidth val="150"/>
        <c:axId val="147151104"/>
        <c:axId val="1471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47151104"/>
        <c:axId val="147190144"/>
      </c:lineChart>
      <c:dateAx>
        <c:axId val="147151104"/>
        <c:scaling>
          <c:orientation val="minMax"/>
        </c:scaling>
        <c:delete val="1"/>
        <c:axPos val="b"/>
        <c:numFmt formatCode="ge" sourceLinked="1"/>
        <c:majorTickMark val="none"/>
        <c:minorTickMark val="none"/>
        <c:tickLblPos val="none"/>
        <c:crossAx val="147190144"/>
        <c:crosses val="autoZero"/>
        <c:auto val="1"/>
        <c:lblOffset val="100"/>
        <c:baseTimeUnit val="years"/>
      </c:dateAx>
      <c:valAx>
        <c:axId val="14719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83.24</c:v>
                </c:pt>
                <c:pt idx="1">
                  <c:v>87.83</c:v>
                </c:pt>
                <c:pt idx="2">
                  <c:v>85.2</c:v>
                </c:pt>
                <c:pt idx="3">
                  <c:v>93.77</c:v>
                </c:pt>
                <c:pt idx="4">
                  <c:v>92.75</c:v>
                </c:pt>
              </c:numCache>
            </c:numRef>
          </c:val>
        </c:ser>
        <c:dLbls>
          <c:showLegendKey val="0"/>
          <c:showVal val="0"/>
          <c:showCatName val="0"/>
          <c:showSerName val="0"/>
          <c:showPercent val="0"/>
          <c:showBubbleSize val="0"/>
        </c:dLbls>
        <c:gapWidth val="150"/>
        <c:axId val="147285888"/>
        <c:axId val="14729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47285888"/>
        <c:axId val="147292160"/>
      </c:lineChart>
      <c:dateAx>
        <c:axId val="147285888"/>
        <c:scaling>
          <c:orientation val="minMax"/>
        </c:scaling>
        <c:delete val="1"/>
        <c:axPos val="b"/>
        <c:numFmt formatCode="ge" sourceLinked="1"/>
        <c:majorTickMark val="none"/>
        <c:minorTickMark val="none"/>
        <c:tickLblPos val="none"/>
        <c:crossAx val="147292160"/>
        <c:crosses val="autoZero"/>
        <c:auto val="1"/>
        <c:lblOffset val="100"/>
        <c:baseTimeUnit val="years"/>
      </c:dateAx>
      <c:valAx>
        <c:axId val="14729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116.9</c:v>
                </c:pt>
                <c:pt idx="1">
                  <c:v>115.5</c:v>
                </c:pt>
                <c:pt idx="2">
                  <c:v>111.05</c:v>
                </c:pt>
                <c:pt idx="3">
                  <c:v>127.59</c:v>
                </c:pt>
                <c:pt idx="4">
                  <c:v>253.4</c:v>
                </c:pt>
              </c:numCache>
            </c:numRef>
          </c:val>
        </c:ser>
        <c:dLbls>
          <c:showLegendKey val="0"/>
          <c:showVal val="0"/>
          <c:showCatName val="0"/>
          <c:showSerName val="0"/>
          <c:showPercent val="0"/>
          <c:showBubbleSize val="0"/>
        </c:dLbls>
        <c:gapWidth val="150"/>
        <c:axId val="146736256"/>
        <c:axId val="1467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46736256"/>
        <c:axId val="146738176"/>
      </c:lineChart>
      <c:dateAx>
        <c:axId val="146736256"/>
        <c:scaling>
          <c:orientation val="minMax"/>
        </c:scaling>
        <c:delete val="1"/>
        <c:axPos val="b"/>
        <c:numFmt formatCode="ge" sourceLinked="1"/>
        <c:majorTickMark val="none"/>
        <c:minorTickMark val="none"/>
        <c:tickLblPos val="none"/>
        <c:crossAx val="146738176"/>
        <c:crosses val="autoZero"/>
        <c:auto val="1"/>
        <c:lblOffset val="100"/>
        <c:baseTimeUnit val="years"/>
      </c:dateAx>
      <c:valAx>
        <c:axId val="146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80928"/>
        <c:axId val="14678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80928"/>
        <c:axId val="146782848"/>
      </c:lineChart>
      <c:dateAx>
        <c:axId val="146780928"/>
        <c:scaling>
          <c:orientation val="minMax"/>
        </c:scaling>
        <c:delete val="1"/>
        <c:axPos val="b"/>
        <c:numFmt formatCode="ge" sourceLinked="1"/>
        <c:majorTickMark val="none"/>
        <c:minorTickMark val="none"/>
        <c:tickLblPos val="none"/>
        <c:crossAx val="146782848"/>
        <c:crosses val="autoZero"/>
        <c:auto val="1"/>
        <c:lblOffset val="100"/>
        <c:baseTimeUnit val="years"/>
      </c:dateAx>
      <c:valAx>
        <c:axId val="14678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813312"/>
        <c:axId val="1468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13312"/>
        <c:axId val="146815232"/>
      </c:lineChart>
      <c:dateAx>
        <c:axId val="146813312"/>
        <c:scaling>
          <c:orientation val="minMax"/>
        </c:scaling>
        <c:delete val="1"/>
        <c:axPos val="b"/>
        <c:numFmt formatCode="ge" sourceLinked="1"/>
        <c:majorTickMark val="none"/>
        <c:minorTickMark val="none"/>
        <c:tickLblPos val="none"/>
        <c:crossAx val="146815232"/>
        <c:crosses val="autoZero"/>
        <c:auto val="1"/>
        <c:lblOffset val="100"/>
        <c:baseTimeUnit val="years"/>
      </c:dateAx>
      <c:valAx>
        <c:axId val="1468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860288"/>
        <c:axId val="14693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860288"/>
        <c:axId val="146932096"/>
      </c:lineChart>
      <c:dateAx>
        <c:axId val="146860288"/>
        <c:scaling>
          <c:orientation val="minMax"/>
        </c:scaling>
        <c:delete val="1"/>
        <c:axPos val="b"/>
        <c:numFmt formatCode="ge" sourceLinked="1"/>
        <c:majorTickMark val="none"/>
        <c:minorTickMark val="none"/>
        <c:tickLblPos val="none"/>
        <c:crossAx val="146932096"/>
        <c:crosses val="autoZero"/>
        <c:auto val="1"/>
        <c:lblOffset val="100"/>
        <c:baseTimeUnit val="years"/>
      </c:dateAx>
      <c:valAx>
        <c:axId val="1469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954112"/>
        <c:axId val="1469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954112"/>
        <c:axId val="146968576"/>
      </c:lineChart>
      <c:dateAx>
        <c:axId val="146954112"/>
        <c:scaling>
          <c:orientation val="minMax"/>
        </c:scaling>
        <c:delete val="1"/>
        <c:axPos val="b"/>
        <c:numFmt formatCode="ge" sourceLinked="1"/>
        <c:majorTickMark val="none"/>
        <c:minorTickMark val="none"/>
        <c:tickLblPos val="none"/>
        <c:crossAx val="146968576"/>
        <c:crosses val="autoZero"/>
        <c:auto val="1"/>
        <c:lblOffset val="100"/>
        <c:baseTimeUnit val="years"/>
      </c:dateAx>
      <c:valAx>
        <c:axId val="1469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74.680000000000007</c:v>
                </c:pt>
                <c:pt idx="1">
                  <c:v>77.23</c:v>
                </c:pt>
                <c:pt idx="2">
                  <c:v>72.45</c:v>
                </c:pt>
                <c:pt idx="3">
                  <c:v>100.4</c:v>
                </c:pt>
                <c:pt idx="4">
                  <c:v>138.94999999999999</c:v>
                </c:pt>
              </c:numCache>
            </c:numRef>
          </c:val>
        </c:ser>
        <c:dLbls>
          <c:showLegendKey val="0"/>
          <c:showVal val="0"/>
          <c:showCatName val="0"/>
          <c:showSerName val="0"/>
          <c:showPercent val="0"/>
          <c:showBubbleSize val="0"/>
        </c:dLbls>
        <c:gapWidth val="150"/>
        <c:axId val="146994688"/>
        <c:axId val="1469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46994688"/>
        <c:axId val="146996608"/>
      </c:lineChart>
      <c:dateAx>
        <c:axId val="146994688"/>
        <c:scaling>
          <c:orientation val="minMax"/>
        </c:scaling>
        <c:delete val="1"/>
        <c:axPos val="b"/>
        <c:numFmt formatCode="ge" sourceLinked="1"/>
        <c:majorTickMark val="none"/>
        <c:minorTickMark val="none"/>
        <c:tickLblPos val="none"/>
        <c:crossAx val="146996608"/>
        <c:crosses val="autoZero"/>
        <c:auto val="1"/>
        <c:lblOffset val="100"/>
        <c:baseTimeUnit val="years"/>
      </c:dateAx>
      <c:valAx>
        <c:axId val="1469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9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97.84</c:v>
                </c:pt>
                <c:pt idx="1">
                  <c:v>108.33</c:v>
                </c:pt>
                <c:pt idx="2">
                  <c:v>106.73</c:v>
                </c:pt>
                <c:pt idx="3">
                  <c:v>108.92</c:v>
                </c:pt>
                <c:pt idx="4">
                  <c:v>117.66</c:v>
                </c:pt>
              </c:numCache>
            </c:numRef>
          </c:val>
        </c:ser>
        <c:dLbls>
          <c:showLegendKey val="0"/>
          <c:showVal val="0"/>
          <c:showCatName val="0"/>
          <c:showSerName val="0"/>
          <c:showPercent val="0"/>
          <c:showBubbleSize val="0"/>
        </c:dLbls>
        <c:gapWidth val="150"/>
        <c:axId val="147043456"/>
        <c:axId val="1470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47043456"/>
        <c:axId val="147045376"/>
      </c:lineChart>
      <c:dateAx>
        <c:axId val="147043456"/>
        <c:scaling>
          <c:orientation val="minMax"/>
        </c:scaling>
        <c:delete val="1"/>
        <c:axPos val="b"/>
        <c:numFmt formatCode="ge" sourceLinked="1"/>
        <c:majorTickMark val="none"/>
        <c:minorTickMark val="none"/>
        <c:tickLblPos val="none"/>
        <c:crossAx val="147045376"/>
        <c:crosses val="autoZero"/>
        <c:auto val="1"/>
        <c:lblOffset val="100"/>
        <c:baseTimeUnit val="years"/>
      </c:dateAx>
      <c:valAx>
        <c:axId val="1470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181.2</c:v>
                </c:pt>
                <c:pt idx="1">
                  <c:v>155.36000000000001</c:v>
                </c:pt>
                <c:pt idx="2">
                  <c:v>156.31</c:v>
                </c:pt>
                <c:pt idx="3">
                  <c:v>159.41999999999999</c:v>
                </c:pt>
                <c:pt idx="4">
                  <c:v>147.85</c:v>
                </c:pt>
              </c:numCache>
            </c:numRef>
          </c:val>
        </c:ser>
        <c:dLbls>
          <c:showLegendKey val="0"/>
          <c:showVal val="0"/>
          <c:showCatName val="0"/>
          <c:showSerName val="0"/>
          <c:showPercent val="0"/>
          <c:showBubbleSize val="0"/>
        </c:dLbls>
        <c:gapWidth val="150"/>
        <c:axId val="147057280"/>
        <c:axId val="147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47057280"/>
        <c:axId val="147137280"/>
      </c:lineChart>
      <c:dateAx>
        <c:axId val="147057280"/>
        <c:scaling>
          <c:orientation val="minMax"/>
        </c:scaling>
        <c:delete val="1"/>
        <c:axPos val="b"/>
        <c:numFmt formatCode="ge" sourceLinked="1"/>
        <c:majorTickMark val="none"/>
        <c:minorTickMark val="none"/>
        <c:tickLblPos val="none"/>
        <c:crossAx val="147137280"/>
        <c:crosses val="autoZero"/>
        <c:auto val="1"/>
        <c:lblOffset val="100"/>
        <c:baseTimeUnit val="years"/>
      </c:dateAx>
      <c:valAx>
        <c:axId val="147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5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B50" zoomScale="90" zoomScaleNormal="9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広川町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7423</v>
      </c>
      <c r="AJ8" s="74"/>
      <c r="AK8" s="74"/>
      <c r="AL8" s="74"/>
      <c r="AM8" s="74"/>
      <c r="AN8" s="74"/>
      <c r="AO8" s="74"/>
      <c r="AP8" s="75"/>
      <c r="AQ8" s="56">
        <f>データ!R6</f>
        <v>65.33</v>
      </c>
      <c r="AR8" s="56"/>
      <c r="AS8" s="56"/>
      <c r="AT8" s="56"/>
      <c r="AU8" s="56"/>
      <c r="AV8" s="56"/>
      <c r="AW8" s="56"/>
      <c r="AX8" s="56"/>
      <c r="AY8" s="56">
        <f>データ!S6</f>
        <v>113.62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63.88</v>
      </c>
      <c r="S10" s="56"/>
      <c r="T10" s="56"/>
      <c r="U10" s="56"/>
      <c r="V10" s="56"/>
      <c r="W10" s="56"/>
      <c r="X10" s="56"/>
      <c r="Y10" s="56"/>
      <c r="Z10" s="64">
        <f>データ!P6</f>
        <v>2962</v>
      </c>
      <c r="AA10" s="64"/>
      <c r="AB10" s="64"/>
      <c r="AC10" s="64"/>
      <c r="AD10" s="64"/>
      <c r="AE10" s="64"/>
      <c r="AF10" s="64"/>
      <c r="AG10" s="64"/>
      <c r="AH10" s="2"/>
      <c r="AI10" s="64">
        <f>データ!T6</f>
        <v>4710</v>
      </c>
      <c r="AJ10" s="64"/>
      <c r="AK10" s="64"/>
      <c r="AL10" s="64"/>
      <c r="AM10" s="64"/>
      <c r="AN10" s="64"/>
      <c r="AO10" s="64"/>
      <c r="AP10" s="64"/>
      <c r="AQ10" s="56">
        <f>データ!U6</f>
        <v>4.3600000000000003</v>
      </c>
      <c r="AR10" s="56"/>
      <c r="AS10" s="56"/>
      <c r="AT10" s="56"/>
      <c r="AU10" s="56"/>
      <c r="AV10" s="56"/>
      <c r="AW10" s="56"/>
      <c r="AX10" s="56"/>
      <c r="AY10" s="56">
        <f>データ!V6</f>
        <v>1080.28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303623</v>
      </c>
      <c r="D6" s="31">
        <f t="shared" si="3"/>
        <v>47</v>
      </c>
      <c r="E6" s="31">
        <f t="shared" si="3"/>
        <v>1</v>
      </c>
      <c r="F6" s="31">
        <f t="shared" si="3"/>
        <v>0</v>
      </c>
      <c r="G6" s="31">
        <f t="shared" si="3"/>
        <v>0</v>
      </c>
      <c r="H6" s="31" t="str">
        <f t="shared" si="3"/>
        <v>和歌山県　広川町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63.88</v>
      </c>
      <c r="P6" s="32">
        <f t="shared" si="3"/>
        <v>2962</v>
      </c>
      <c r="Q6" s="32">
        <f t="shared" si="3"/>
        <v>7423</v>
      </c>
      <c r="R6" s="32">
        <f t="shared" si="3"/>
        <v>65.33</v>
      </c>
      <c r="S6" s="32">
        <f t="shared" si="3"/>
        <v>113.62</v>
      </c>
      <c r="T6" s="32">
        <f t="shared" si="3"/>
        <v>4710</v>
      </c>
      <c r="U6" s="32">
        <f t="shared" si="3"/>
        <v>4.3600000000000003</v>
      </c>
      <c r="V6" s="32">
        <f t="shared" si="3"/>
        <v>1080.28</v>
      </c>
      <c r="W6" s="33">
        <f>IF(W7="",NA(),W7)</f>
        <v>116.9</v>
      </c>
      <c r="X6" s="33">
        <f t="shared" ref="X6:AF6" si="4">IF(X7="",NA(),X7)</f>
        <v>115.5</v>
      </c>
      <c r="Y6" s="33">
        <f t="shared" si="4"/>
        <v>111.05</v>
      </c>
      <c r="Z6" s="33">
        <f t="shared" si="4"/>
        <v>127.59</v>
      </c>
      <c r="AA6" s="33">
        <f t="shared" si="4"/>
        <v>253.4</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74.680000000000007</v>
      </c>
      <c r="BE6" s="33">
        <f t="shared" ref="BE6:BM6" si="7">IF(BE7="",NA(),BE7)</f>
        <v>77.23</v>
      </c>
      <c r="BF6" s="33">
        <f t="shared" si="7"/>
        <v>72.45</v>
      </c>
      <c r="BG6" s="33">
        <f t="shared" si="7"/>
        <v>100.4</v>
      </c>
      <c r="BH6" s="33">
        <f t="shared" si="7"/>
        <v>138.94999999999999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97.84</v>
      </c>
      <c r="BP6" s="33">
        <f t="shared" ref="BP6:BX6" si="8">IF(BP7="",NA(),BP7)</f>
        <v>108.33</v>
      </c>
      <c r="BQ6" s="33">
        <f t="shared" si="8"/>
        <v>106.73</v>
      </c>
      <c r="BR6" s="33">
        <f t="shared" si="8"/>
        <v>108.92</v>
      </c>
      <c r="BS6" s="33">
        <f t="shared" si="8"/>
        <v>117.66</v>
      </c>
      <c r="BT6" s="33">
        <f t="shared" si="8"/>
        <v>56.46</v>
      </c>
      <c r="BU6" s="33">
        <f t="shared" si="8"/>
        <v>19.77</v>
      </c>
      <c r="BV6" s="33">
        <f t="shared" si="8"/>
        <v>34.25</v>
      </c>
      <c r="BW6" s="33">
        <f t="shared" si="8"/>
        <v>46.48</v>
      </c>
      <c r="BX6" s="33">
        <f t="shared" si="8"/>
        <v>40.6</v>
      </c>
      <c r="BY6" s="32" t="str">
        <f>IF(BY7="","",IF(BY7="-","【-】","【"&amp;SUBSTITUTE(TEXT(BY7,"#,##0.00"),"-","△")&amp;"】"))</f>
        <v>【33.35】</v>
      </c>
      <c r="BZ6" s="33">
        <f>IF(BZ7="",NA(),BZ7)</f>
        <v>181.2</v>
      </c>
      <c r="CA6" s="33">
        <f t="shared" ref="CA6:CI6" si="9">IF(CA7="",NA(),CA7)</f>
        <v>155.36000000000001</v>
      </c>
      <c r="CB6" s="33">
        <f t="shared" si="9"/>
        <v>156.31</v>
      </c>
      <c r="CC6" s="33">
        <f t="shared" si="9"/>
        <v>159.41999999999999</v>
      </c>
      <c r="CD6" s="33">
        <f t="shared" si="9"/>
        <v>147.85</v>
      </c>
      <c r="CE6" s="33">
        <f t="shared" si="9"/>
        <v>306.49</v>
      </c>
      <c r="CF6" s="33">
        <f t="shared" si="9"/>
        <v>878.73</v>
      </c>
      <c r="CG6" s="33">
        <f t="shared" si="9"/>
        <v>501.18</v>
      </c>
      <c r="CH6" s="33">
        <f t="shared" si="9"/>
        <v>376.61</v>
      </c>
      <c r="CI6" s="33">
        <f t="shared" si="9"/>
        <v>440.03</v>
      </c>
      <c r="CJ6" s="32" t="str">
        <f>IF(CJ7="","",IF(CJ7="-","【-】","【"&amp;SUBSTITUTE(TEXT(CJ7,"#,##0.00"),"-","△")&amp;"】"))</f>
        <v>【524.69】</v>
      </c>
      <c r="CK6" s="33">
        <f>IF(CK7="",NA(),CK7)</f>
        <v>124.86</v>
      </c>
      <c r="CL6" s="33">
        <f t="shared" ref="CL6:CT6" si="10">IF(CL7="",NA(),CL7)</f>
        <v>124.93</v>
      </c>
      <c r="CM6" s="33">
        <f t="shared" si="10"/>
        <v>128.9</v>
      </c>
      <c r="CN6" s="33">
        <f t="shared" si="10"/>
        <v>113.06</v>
      </c>
      <c r="CO6" s="33">
        <f t="shared" si="10"/>
        <v>114.64</v>
      </c>
      <c r="CP6" s="33">
        <f t="shared" si="10"/>
        <v>58.25</v>
      </c>
      <c r="CQ6" s="33">
        <f t="shared" si="10"/>
        <v>57.17</v>
      </c>
      <c r="CR6" s="33">
        <f t="shared" si="10"/>
        <v>57.55</v>
      </c>
      <c r="CS6" s="33">
        <f t="shared" si="10"/>
        <v>57.43</v>
      </c>
      <c r="CT6" s="33">
        <f t="shared" si="10"/>
        <v>57.29</v>
      </c>
      <c r="CU6" s="32" t="str">
        <f>IF(CU7="","",IF(CU7="-","【-】","【"&amp;SUBSTITUTE(TEXT(CU7,"#,##0.00"),"-","△")&amp;"】"))</f>
        <v>【57.58】</v>
      </c>
      <c r="CV6" s="33">
        <f>IF(CV7="",NA(),CV7)</f>
        <v>83.24</v>
      </c>
      <c r="CW6" s="33">
        <f t="shared" ref="CW6:DE6" si="11">IF(CW7="",NA(),CW7)</f>
        <v>87.83</v>
      </c>
      <c r="CX6" s="33">
        <f t="shared" si="11"/>
        <v>85.2</v>
      </c>
      <c r="CY6" s="33">
        <f t="shared" si="11"/>
        <v>93.77</v>
      </c>
      <c r="CZ6" s="33">
        <f t="shared" si="11"/>
        <v>92.75</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0.67</v>
      </c>
      <c r="ED6" s="33">
        <f t="shared" ref="ED6:EL6" si="14">IF(ED7="",NA(),ED7)</f>
        <v>0.24</v>
      </c>
      <c r="EE6" s="33">
        <f t="shared" si="14"/>
        <v>0.02</v>
      </c>
      <c r="EF6" s="33">
        <f t="shared" si="14"/>
        <v>0.96</v>
      </c>
      <c r="EG6" s="33">
        <f t="shared" si="14"/>
        <v>0.64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303623</v>
      </c>
      <c r="D7" s="35">
        <v>47</v>
      </c>
      <c r="E7" s="35">
        <v>1</v>
      </c>
      <c r="F7" s="35">
        <v>0</v>
      </c>
      <c r="G7" s="35">
        <v>0</v>
      </c>
      <c r="H7" s="35" t="s">
        <v>93</v>
      </c>
      <c r="I7" s="35" t="s">
        <v>94</v>
      </c>
      <c r="J7" s="35" t="s">
        <v>95</v>
      </c>
      <c r="K7" s="35" t="s">
        <v>96</v>
      </c>
      <c r="L7" s="35" t="s">
        <v>97</v>
      </c>
      <c r="M7" s="36" t="s">
        <v>98</v>
      </c>
      <c r="N7" s="36" t="s">
        <v>99</v>
      </c>
      <c r="O7" s="36">
        <v>63.88</v>
      </c>
      <c r="P7" s="36">
        <v>2962</v>
      </c>
      <c r="Q7" s="36">
        <v>7423</v>
      </c>
      <c r="R7" s="36">
        <v>65.33</v>
      </c>
      <c r="S7" s="36">
        <v>113.62</v>
      </c>
      <c r="T7" s="36">
        <v>4710</v>
      </c>
      <c r="U7" s="36">
        <v>4.3600000000000003</v>
      </c>
      <c r="V7" s="36">
        <v>1080.28</v>
      </c>
      <c r="W7" s="36">
        <v>116.9</v>
      </c>
      <c r="X7" s="36">
        <v>115.5</v>
      </c>
      <c r="Y7" s="36">
        <v>111.05</v>
      </c>
      <c r="Z7" s="36">
        <v>127.59</v>
      </c>
      <c r="AA7" s="36">
        <v>253.4</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74.680000000000007</v>
      </c>
      <c r="BE7" s="36">
        <v>77.23</v>
      </c>
      <c r="BF7" s="36">
        <v>72.45</v>
      </c>
      <c r="BG7" s="36">
        <v>100.4</v>
      </c>
      <c r="BH7" s="36">
        <v>138.94999999999999</v>
      </c>
      <c r="BI7" s="36">
        <v>1124.6400000000001</v>
      </c>
      <c r="BJ7" s="36">
        <v>1108.26</v>
      </c>
      <c r="BK7" s="36">
        <v>1113.76</v>
      </c>
      <c r="BL7" s="36">
        <v>1125.69</v>
      </c>
      <c r="BM7" s="36">
        <v>1134.67</v>
      </c>
      <c r="BN7" s="36">
        <v>1242.9000000000001</v>
      </c>
      <c r="BO7" s="36">
        <v>97.84</v>
      </c>
      <c r="BP7" s="36">
        <v>108.33</v>
      </c>
      <c r="BQ7" s="36">
        <v>106.73</v>
      </c>
      <c r="BR7" s="36">
        <v>108.92</v>
      </c>
      <c r="BS7" s="36">
        <v>117.66</v>
      </c>
      <c r="BT7" s="36">
        <v>56.46</v>
      </c>
      <c r="BU7" s="36">
        <v>19.77</v>
      </c>
      <c r="BV7" s="36">
        <v>34.25</v>
      </c>
      <c r="BW7" s="36">
        <v>46.48</v>
      </c>
      <c r="BX7" s="36">
        <v>40.6</v>
      </c>
      <c r="BY7" s="36">
        <v>33.35</v>
      </c>
      <c r="BZ7" s="36">
        <v>181.2</v>
      </c>
      <c r="CA7" s="36">
        <v>155.36000000000001</v>
      </c>
      <c r="CB7" s="36">
        <v>156.31</v>
      </c>
      <c r="CC7" s="36">
        <v>159.41999999999999</v>
      </c>
      <c r="CD7" s="36">
        <v>147.85</v>
      </c>
      <c r="CE7" s="36">
        <v>306.49</v>
      </c>
      <c r="CF7" s="36">
        <v>878.73</v>
      </c>
      <c r="CG7" s="36">
        <v>501.18</v>
      </c>
      <c r="CH7" s="36">
        <v>376.61</v>
      </c>
      <c r="CI7" s="36">
        <v>440.03</v>
      </c>
      <c r="CJ7" s="36">
        <v>524.69000000000005</v>
      </c>
      <c r="CK7" s="36">
        <v>124.86</v>
      </c>
      <c r="CL7" s="36">
        <v>124.93</v>
      </c>
      <c r="CM7" s="36">
        <v>128.9</v>
      </c>
      <c r="CN7" s="36">
        <v>113.06</v>
      </c>
      <c r="CO7" s="36">
        <v>114.64</v>
      </c>
      <c r="CP7" s="36">
        <v>58.25</v>
      </c>
      <c r="CQ7" s="36">
        <v>57.17</v>
      </c>
      <c r="CR7" s="36">
        <v>57.55</v>
      </c>
      <c r="CS7" s="36">
        <v>57.43</v>
      </c>
      <c r="CT7" s="36">
        <v>57.29</v>
      </c>
      <c r="CU7" s="36">
        <v>57.58</v>
      </c>
      <c r="CV7" s="36">
        <v>83.24</v>
      </c>
      <c r="CW7" s="36">
        <v>87.83</v>
      </c>
      <c r="CX7" s="36">
        <v>85.2</v>
      </c>
      <c r="CY7" s="36">
        <v>93.77</v>
      </c>
      <c r="CZ7" s="36">
        <v>92.75</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0.67</v>
      </c>
      <c r="ED7" s="36">
        <v>0.24</v>
      </c>
      <c r="EE7" s="36">
        <v>0.02</v>
      </c>
      <c r="EF7" s="36">
        <v>0.96</v>
      </c>
      <c r="EG7" s="36">
        <v>0.64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2017-02-04T05:31:46Z</cp:lastPrinted>
  <dcterms:created xsi:type="dcterms:W3CDTF">2016-12-02T02:20:12Z</dcterms:created>
  <dcterms:modified xsi:type="dcterms:W3CDTF">2017-02-15T02:57:48Z</dcterms:modified>
  <cp:category/>
</cp:coreProperties>
</file>