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03 総務課\03 財政係\06_公営企業\H28\170203公営企業に係る「経営比較分析表」の分析等について（依頼）\提出\"/>
    </mc:Choice>
  </mc:AlternateContent>
  <workbookProtection workbookAlgorithmName="SHA-512" workbookHashValue="L48ijIfNeWPiBKgFLs5RrdA42wMWtShq7bkzY+O+Zzz75McVEciTqP+G6UEbevekYMa1zvxJKv3ReaiqycI7vA==" workbookSaltValue="9uF+NFeaKVbkX1rPilIqag==" workbookSpinCount="100000" lockStructure="1"/>
  <bookViews>
    <workbookView xWindow="0" yWindow="0" windowWidth="20490" windowHeight="7770"/>
  </bookViews>
  <sheets>
    <sheet name="法適用_水道事業" sheetId="4" r:id="rId1"/>
    <sheet name="データ" sheetId="5" state="hidden" r:id="rId2"/>
  </sheets>
  <calcPr calcId="152511" calcMode="manual"/>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<sst xmlns="http://schemas.openxmlformats.org/spreadsheetml/2006/main" count="217" uniqueCount="107">
  <si>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</si>
  <si>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</si>
  <si>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</si>
  <si>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</si>
  <si>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</si>
  <si>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</si>
  <si>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</si>
  <si>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</si>
  <si>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</si>
  <si>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</si>
  <si>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</si>
  <si>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</si>
  <si>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</si>
  <si>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</si>
  <si>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</si>
  <si>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</si>
  <si>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</si>
  <si>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</si>
  <si>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</si>
  <si>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</si>
  <si>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</si>
  <si>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</si>
  <si>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</si>
  <si>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</si>
  <si>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</si>
  <si>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</si>
  <si>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</si>
  <si>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</si>
  <si>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</si>
  <si>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</si>
  <si>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</si>
  <si>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</si>
  <si>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</si>
  <si>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</si>
  <si>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</si>
  <si>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</si>
  <si>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</si>
  <si>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</si>
  <si>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</si>
  <si>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</si>
  <si>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</si>
  <si>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</si>
  <si>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</si>
  <si>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</si>
  <si>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</si>
  <si>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</si>
  <si>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</si>
  <si>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</si>
  <si>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</si>
  <si>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</si>
  <si>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</si>
  <si>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</si>
  <si>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</si>
  <si>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</si>
  <si>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</si>
  <si>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</si>
  <si>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</si>
  <si>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</si>
  <si>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</si>
  <si>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</si>
  <si>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</si>
  <si>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</si>
  <si>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</si>
  <si>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</si>
  <si>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</si>
  <si>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</si>
  <si>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</si>
  <si>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</si>
  <si>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</si>
  <si>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</si>
  <si>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</si>
  <si>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</si>
  <si>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</si>
  <si>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</si>
  <si>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</si>
  <si>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</si>
  <si>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</si>
  <si>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</si>
  <si>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</si>
  <si>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</si>
  <si>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</si>
  <si>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</si>
  <si>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</si>
  <si>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</si>
  <si>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</si>
  <si>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</si>
  <si>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</si>
  <si>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</si>
  <si>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</si>
  <si>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</si>
  <si>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</si>
  <si>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</si>
  <si>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</si>
  <si>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湯浅町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</si>
  <si>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</si>
  <si>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</si>
  <si>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</si>
  <si>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</si>
  <si>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</si>
  <si>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</si>
  <si>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</si>
  <si>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</si>
  <si>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</si>
  <si>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</si>
  <si>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水道管の約6割が耐用年数が経過している中、布設替えを年次計画に基づき実施しているが、更新率が上がらない状況である。また、2か所の浄水施設のうち横田浄水場が更新時期を迎えている。
　現在、策定中のアセットマネジメント計画により施設更新を図りたい。</t>
    <rPh sb="1" eb="4">
      <t>スイドウカン</t>
    </rPh>
    <rPh sb="5" eb="6">
      <t>ヤク</t>
    </rPh>
    <rPh sb="7" eb="8">
      <t>ワリ</t>
    </rPh>
    <rPh sb="9" eb="11">
      <t>タイヨウ</t>
    </rPh>
    <rPh sb="11" eb="13">
      <t>ネンスウ</t>
    </rPh>
    <rPh sb="14" eb="16">
      <t>ケイカ</t>
    </rPh>
    <rPh sb="20" eb="21">
      <t>ナカ</t>
    </rPh>
    <rPh sb="22" eb="24">
      <t>フセツ</t>
    </rPh>
    <rPh sb="24" eb="25">
      <t>ガ</t>
    </rPh>
    <rPh sb="27" eb="29">
      <t>ネンジ</t>
    </rPh>
    <rPh sb="29" eb="31">
      <t>ケイカク</t>
    </rPh>
    <rPh sb="32" eb="33">
      <t>モト</t>
    </rPh>
    <rPh sb="35" eb="37">
      <t>ジッシ</t>
    </rPh>
    <rPh sb="43" eb="45">
      <t>コウシン</t>
    </rPh>
    <rPh sb="45" eb="46">
      <t>リツ</t>
    </rPh>
    <rPh sb="47" eb="48">
      <t>ア</t>
    </rPh>
    <rPh sb="52" eb="54">
      <t>ジョウキョウ</t>
    </rPh>
    <rPh sb="63" eb="64">
      <t>ショ</t>
    </rPh>
    <rPh sb="65" eb="67">
      <t>ジョウスイ</t>
    </rPh>
    <rPh sb="67" eb="69">
      <t>シセツ</t>
    </rPh>
    <rPh sb="72" eb="74">
      <t>ヨコタ</t>
    </rPh>
    <rPh sb="74" eb="77">
      <t>ジョウスイジョウ</t>
    </rPh>
    <rPh sb="78" eb="80">
      <t>コウシン</t>
    </rPh>
    <rPh sb="80" eb="82">
      <t>ジキ</t>
    </rPh>
    <rPh sb="83" eb="84">
      <t>ムカ</t>
    </rPh>
    <rPh sb="91" eb="93">
      <t>ゲンザイ</t>
    </rPh>
    <rPh sb="94" eb="96">
      <t>サクテイ</t>
    </rPh>
    <rPh sb="96" eb="97">
      <t>チュウ</t>
    </rPh>
    <rPh sb="108" eb="110">
      <t>ケイカク</t>
    </rPh>
    <rPh sb="113" eb="115">
      <t>シセツ</t>
    </rPh>
    <rPh sb="115" eb="117">
      <t>コウシン</t>
    </rPh>
    <rPh sb="118" eb="119">
      <t>ハカ</t>
    </rPh>
    <phoneticPr fontId="4"/>
  </si>
  <si>
    <t>　すべてにおいて厳しい経営であり、特に安定した水源がないため天候により経営が左右される状態である。また、収益では給水人口の減少や利用者の節水意識に伴い給水収益の減少が進んでいる。
また、各施設等の老朽化が進む中で、管路の更新や耐震化が必要であり、現在策定中のアセットマネジメントを基に、健全経営を維持するためにも水源の確保とともに具体的な経営計画を策定し料金の改正も視野に入れながら収入の確保が必要である。</t>
    <rPh sb="8" eb="9">
      <t>キビ</t>
    </rPh>
    <rPh sb="11" eb="13">
      <t>ケイエイ</t>
    </rPh>
    <rPh sb="17" eb="18">
      <t>トク</t>
    </rPh>
    <rPh sb="19" eb="21">
      <t>アンテイ</t>
    </rPh>
    <rPh sb="23" eb="25">
      <t>スイゲン</t>
    </rPh>
    <rPh sb="30" eb="32">
      <t>テンコウ</t>
    </rPh>
    <rPh sb="35" eb="37">
      <t>ケイエイ</t>
    </rPh>
    <rPh sb="38" eb="40">
      <t>サユウ</t>
    </rPh>
    <rPh sb="43" eb="45">
      <t>ジョウタイ</t>
    </rPh>
    <rPh sb="52" eb="54">
      <t>シュウエキ</t>
    </rPh>
    <rPh sb="56" eb="58">
      <t>キュウスイ</t>
    </rPh>
    <rPh sb="58" eb="60">
      <t>ジンコウ</t>
    </rPh>
    <rPh sb="61" eb="63">
      <t>ゲンショウ</t>
    </rPh>
    <rPh sb="64" eb="67">
      <t>リヨウシャ</t>
    </rPh>
    <rPh sb="68" eb="70">
      <t>セッスイ</t>
    </rPh>
    <rPh sb="70" eb="72">
      <t>イシキ</t>
    </rPh>
    <rPh sb="73" eb="74">
      <t>トモナ</t>
    </rPh>
    <rPh sb="75" eb="77">
      <t>キュウスイ</t>
    </rPh>
    <rPh sb="77" eb="79">
      <t>シュウエキ</t>
    </rPh>
    <rPh sb="80" eb="82">
      <t>ゲンショウ</t>
    </rPh>
    <rPh sb="83" eb="84">
      <t>スス</t>
    </rPh>
    <rPh sb="93" eb="94">
      <t>カク</t>
    </rPh>
    <rPh sb="94" eb="96">
      <t>シセツ</t>
    </rPh>
    <rPh sb="96" eb="97">
      <t>トウ</t>
    </rPh>
    <rPh sb="98" eb="101">
      <t>ロウキュウカ</t>
    </rPh>
    <rPh sb="102" eb="103">
      <t>スス</t>
    </rPh>
    <rPh sb="104" eb="105">
      <t>ナカ</t>
    </rPh>
    <rPh sb="107" eb="109">
      <t>カンロ</t>
    </rPh>
    <rPh sb="110" eb="112">
      <t>コウシン</t>
    </rPh>
    <rPh sb="113" eb="116">
      <t>タイシンカ</t>
    </rPh>
    <rPh sb="117" eb="119">
      <t>ヒツヨウ</t>
    </rPh>
    <rPh sb="123" eb="125">
      <t>ゲンザイ</t>
    </rPh>
    <rPh sb="125" eb="127">
      <t>サクテイ</t>
    </rPh>
    <rPh sb="127" eb="128">
      <t>チュウ</t>
    </rPh>
    <rPh sb="140" eb="141">
      <t>モト</t>
    </rPh>
    <rPh sb="143" eb="145">
      <t>ケンゼン</t>
    </rPh>
    <rPh sb="145" eb="147">
      <t>ケイエイ</t>
    </rPh>
    <rPh sb="148" eb="150">
      <t>イジ</t>
    </rPh>
    <rPh sb="156" eb="158">
      <t>スイゲン</t>
    </rPh>
    <rPh sb="159" eb="161">
      <t>カクホ</t>
    </rPh>
    <rPh sb="165" eb="168">
      <t>グタイテキ</t>
    </rPh>
    <rPh sb="169" eb="171">
      <t>ケイエイ</t>
    </rPh>
    <rPh sb="171" eb="173">
      <t>ケイカク</t>
    </rPh>
    <rPh sb="174" eb="176">
      <t>サクテイ</t>
    </rPh>
    <rPh sb="177" eb="179">
      <t>リョウキン</t>
    </rPh>
    <rPh sb="180" eb="182">
      <t>カイセイ</t>
    </rPh>
    <rPh sb="183" eb="185">
      <t>シヤ</t>
    </rPh>
    <rPh sb="186" eb="187">
      <t>イ</t>
    </rPh>
    <rPh sb="191" eb="193">
      <t>シュウニュウ</t>
    </rPh>
    <rPh sb="194" eb="196">
      <t>カクホ</t>
    </rPh>
    <rPh sb="197" eb="199">
      <t>ヒツヨウ</t>
    </rPh>
    <phoneticPr fontId="4"/>
  </si>
  <si>
    <t xml:space="preserve">　経常収支比率については、平成25年度までは、100％を維持していたが、平成26年度の会計制度の見直しや給水人口の減少に伴い100％を下回る状態となっており、あまり健全経営とはいえない。また、今年の夏場の渇水で受水費用が増加したことにより更なる厳しい経営となる見込みである。
　経営改善の取り組みでは、業務の民間への委託、工事設計の経済比較などの費用の削減を行っている。
　流動比率については、類似団体より少し下回っており、平成29年度から水源開発を実施していく予定であるので注意が必要である。
　企業債残高についても、水源開発で起債を借り入れる予定である。料金の回収率については、平成25年度から100％を下回る状態が続いているが、今後更に給水人口の減少が見込まれる中、適切な料金収入の確保が必要である。
　給水原価については、類似団体より少し下回っているが、安定的な水源がないために夏場の渇水時に受水費用が増加し悪化が懸念される。また、施設利用率については、類似団体とほぼ同じ率であるが、給水人口の減少に伴い更に利用率の低下が見込まれるので、耐用年数到来施設の更新時には規模縮小を考えていきたい。
　有収率の向上については、毎年漏水調査や布設替工事を実施し類似団体に近づけたい。
</t>
    <rPh sb="1" eb="3">
      <t>ケイジョウ</t>
    </rPh>
    <rPh sb="3" eb="5">
      <t>シュウシ</t>
    </rPh>
    <rPh sb="5" eb="7">
      <t>ヒリツ</t>
    </rPh>
    <rPh sb="13" eb="15">
      <t>ヘイセイ</t>
    </rPh>
    <rPh sb="17" eb="18">
      <t>ネン</t>
    </rPh>
    <rPh sb="18" eb="19">
      <t>ド</t>
    </rPh>
    <rPh sb="28" eb="30">
      <t>イジ</t>
    </rPh>
    <rPh sb="36" eb="38">
      <t>ヘイセイ</t>
    </rPh>
    <rPh sb="40" eb="42">
      <t>ネンド</t>
    </rPh>
    <rPh sb="43" eb="45">
      <t>カイケイ</t>
    </rPh>
    <rPh sb="45" eb="47">
      <t>セイド</t>
    </rPh>
    <rPh sb="48" eb="50">
      <t>ミナオ</t>
    </rPh>
    <rPh sb="52" eb="54">
      <t>キュウスイ</t>
    </rPh>
    <rPh sb="54" eb="56">
      <t>ジンコウ</t>
    </rPh>
    <rPh sb="57" eb="59">
      <t>ゲンショウ</t>
    </rPh>
    <rPh sb="60" eb="61">
      <t>トモナ</t>
    </rPh>
    <rPh sb="67" eb="69">
      <t>シタマワ</t>
    </rPh>
    <rPh sb="70" eb="72">
      <t>ジョウタイ</t>
    </rPh>
    <rPh sb="82" eb="84">
      <t>ケンゼン</t>
    </rPh>
    <rPh sb="84" eb="86">
      <t>ケイエイ</t>
    </rPh>
    <rPh sb="96" eb="98">
      <t>コトシ</t>
    </rPh>
    <rPh sb="99" eb="101">
      <t>ナツバ</t>
    </rPh>
    <rPh sb="102" eb="104">
      <t>カッスイ</t>
    </rPh>
    <rPh sb="105" eb="107">
      <t>ジュスイ</t>
    </rPh>
    <rPh sb="107" eb="109">
      <t>ヒヨウ</t>
    </rPh>
    <rPh sb="110" eb="112">
      <t>ゾウカ</t>
    </rPh>
    <rPh sb="119" eb="120">
      <t>サラ</t>
    </rPh>
    <rPh sb="122" eb="123">
      <t>キビ</t>
    </rPh>
    <rPh sb="125" eb="127">
      <t>ケイエイ</t>
    </rPh>
    <rPh sb="130" eb="132">
      <t>ミコ</t>
    </rPh>
    <rPh sb="139" eb="141">
      <t>ケイエイ</t>
    </rPh>
    <rPh sb="141" eb="143">
      <t>カイゼン</t>
    </rPh>
    <rPh sb="144" eb="145">
      <t>ト</t>
    </rPh>
    <rPh sb="146" eb="147">
      <t>ク</t>
    </rPh>
    <rPh sb="151" eb="153">
      <t>ギョウム</t>
    </rPh>
    <rPh sb="154" eb="156">
      <t>ミンカン</t>
    </rPh>
    <rPh sb="158" eb="160">
      <t>イタク</t>
    </rPh>
    <rPh sb="161" eb="163">
      <t>コウジ</t>
    </rPh>
    <rPh sb="163" eb="165">
      <t>セッケイ</t>
    </rPh>
    <rPh sb="166" eb="168">
      <t>ケイザイ</t>
    </rPh>
    <rPh sb="168" eb="170">
      <t>ヒカク</t>
    </rPh>
    <rPh sb="173" eb="175">
      <t>ヒヨウ</t>
    </rPh>
    <rPh sb="176" eb="178">
      <t>サクゲン</t>
    </rPh>
    <rPh sb="179" eb="180">
      <t>オコナ</t>
    </rPh>
    <rPh sb="187" eb="189">
      <t>リュウドウ</t>
    </rPh>
    <rPh sb="189" eb="191">
      <t>ヒリツ</t>
    </rPh>
    <rPh sb="197" eb="199">
      <t>ルイジ</t>
    </rPh>
    <rPh sb="199" eb="201">
      <t>ダンタイ</t>
    </rPh>
    <rPh sb="203" eb="204">
      <t>スコ</t>
    </rPh>
    <rPh sb="205" eb="207">
      <t>シタマワ</t>
    </rPh>
    <rPh sb="212" eb="214">
      <t>ヘイセイ</t>
    </rPh>
    <rPh sb="216" eb="218">
      <t>ネンド</t>
    </rPh>
    <rPh sb="220" eb="222">
      <t>スイゲン</t>
    </rPh>
    <rPh sb="222" eb="224">
      <t>カイハツ</t>
    </rPh>
    <rPh sb="225" eb="227">
      <t>ジッシ</t>
    </rPh>
    <rPh sb="231" eb="233">
      <t>ヨテイ</t>
    </rPh>
    <rPh sb="238" eb="240">
      <t>チュウイ</t>
    </rPh>
    <rPh sb="241" eb="243">
      <t>ヒツヨウ</t>
    </rPh>
    <rPh sb="249" eb="251">
      <t>キギョウ</t>
    </rPh>
    <rPh sb="251" eb="252">
      <t>サイ</t>
    </rPh>
    <rPh sb="252" eb="254">
      <t>ザンダカ</t>
    </rPh>
    <rPh sb="260" eb="262">
      <t>スイゲン</t>
    </rPh>
    <rPh sb="262" eb="264">
      <t>カイハツ</t>
    </rPh>
    <rPh sb="265" eb="267">
      <t>キサイ</t>
    </rPh>
    <rPh sb="268" eb="269">
      <t>カ</t>
    </rPh>
    <rPh sb="270" eb="271">
      <t>イ</t>
    </rPh>
    <rPh sb="273" eb="275">
      <t>ヨテイ</t>
    </rPh>
    <rPh sb="279" eb="281">
      <t>リョウキン</t>
    </rPh>
    <rPh sb="282" eb="284">
      <t>カイシュウ</t>
    </rPh>
    <rPh sb="284" eb="285">
      <t>リツ</t>
    </rPh>
    <rPh sb="291" eb="293">
      <t>ヘイセイ</t>
    </rPh>
    <rPh sb="295" eb="297">
      <t>ネンド</t>
    </rPh>
    <rPh sb="304" eb="306">
      <t>シタマワ</t>
    </rPh>
    <rPh sb="307" eb="309">
      <t>ジョウタイ</t>
    </rPh>
    <rPh sb="310" eb="311">
      <t>ツヅ</t>
    </rPh>
    <rPh sb="317" eb="319">
      <t>コンゴ</t>
    </rPh>
    <rPh sb="319" eb="320">
      <t>サラ</t>
    </rPh>
    <rPh sb="321" eb="323">
      <t>キュウスイ</t>
    </rPh>
    <rPh sb="323" eb="325">
      <t>ジンコウ</t>
    </rPh>
    <rPh sb="326" eb="328">
      <t>ゲンショウ</t>
    </rPh>
    <rPh sb="329" eb="331">
      <t>ミコ</t>
    </rPh>
    <rPh sb="334" eb="335">
      <t>ナカ</t>
    </rPh>
    <rPh sb="336" eb="338">
      <t>テキセツ</t>
    </rPh>
    <rPh sb="339" eb="341">
      <t>リョウキン</t>
    </rPh>
    <rPh sb="341" eb="343">
      <t>シュウニュウ</t>
    </rPh>
    <rPh sb="344" eb="346">
      <t>カクホ</t>
    </rPh>
    <rPh sb="347" eb="349">
      <t>ヒツヨウ</t>
    </rPh>
    <rPh sb="355" eb="357">
      <t>キュウスイ</t>
    </rPh>
    <rPh sb="357" eb="359">
      <t>ゲンカ</t>
    </rPh>
    <rPh sb="365" eb="367">
      <t>ルイジ</t>
    </rPh>
    <rPh sb="367" eb="369">
      <t>ダンタイ</t>
    </rPh>
    <rPh sb="371" eb="372">
      <t>スコ</t>
    </rPh>
    <rPh sb="373" eb="375">
      <t>シタマワ</t>
    </rPh>
    <rPh sb="381" eb="384">
      <t>アンテイテキ</t>
    </rPh>
    <rPh sb="385" eb="387">
      <t>スイゲン</t>
    </rPh>
    <rPh sb="393" eb="395">
      <t>ナツバ</t>
    </rPh>
    <rPh sb="396" eb="398">
      <t>カッスイ</t>
    </rPh>
    <rPh sb="398" eb="399">
      <t>ジ</t>
    </rPh>
    <rPh sb="400" eb="402">
      <t>ジュスイ</t>
    </rPh>
    <rPh sb="402" eb="404">
      <t>ヒヨウ</t>
    </rPh>
    <rPh sb="405" eb="407">
      <t>ゾウカ</t>
    </rPh>
    <rPh sb="408" eb="410">
      <t>アッカ</t>
    </rPh>
    <rPh sb="411" eb="413">
      <t>ケネン</t>
    </rPh>
    <rPh sb="420" eb="422">
      <t>シセツ</t>
    </rPh>
    <rPh sb="422" eb="425">
      <t>リヨウリツ</t>
    </rPh>
    <rPh sb="431" eb="433">
      <t>ルイジ</t>
    </rPh>
    <rPh sb="433" eb="435">
      <t>ダンタイ</t>
    </rPh>
    <rPh sb="438" eb="439">
      <t>オナ</t>
    </rPh>
    <rPh sb="440" eb="441">
      <t>リツ</t>
    </rPh>
    <rPh sb="446" eb="448">
      <t>キュウスイ</t>
    </rPh>
    <rPh sb="448" eb="450">
      <t>ジンコウ</t>
    </rPh>
    <rPh sb="451" eb="453">
      <t>ゲンショウ</t>
    </rPh>
    <rPh sb="454" eb="455">
      <t>トモナ</t>
    </rPh>
    <rPh sb="456" eb="457">
      <t>サラ</t>
    </rPh>
    <rPh sb="458" eb="461">
      <t>リヨウリツ</t>
    </rPh>
    <rPh sb="462" eb="464">
      <t>テイカ</t>
    </rPh>
    <rPh sb="465" eb="467">
      <t>ミコ</t>
    </rPh>
    <rPh sb="473" eb="475">
      <t>タイヨウ</t>
    </rPh>
    <rPh sb="475" eb="477">
      <t>ネンスウ</t>
    </rPh>
    <rPh sb="477" eb="479">
      <t>トウライ</t>
    </rPh>
    <rPh sb="479" eb="481">
      <t>シセツ</t>
    </rPh>
    <rPh sb="482" eb="485">
      <t>コウシンジ</t>
    </rPh>
    <rPh sb="487" eb="489">
      <t>キボ</t>
    </rPh>
    <rPh sb="489" eb="491">
      <t>シュクショウ</t>
    </rPh>
    <rPh sb="492" eb="493">
      <t>カンガ</t>
    </rPh>
    <rPh sb="502" eb="504">
      <t>ユウシュウ</t>
    </rPh>
    <rPh sb="504" eb="505">
      <t>リツ</t>
    </rPh>
    <rPh sb="506" eb="508">
      <t>コウジョウ</t>
    </rPh>
    <rPh sb="514" eb="516">
      <t>マイトシ</t>
    </rPh>
    <rPh sb="516" eb="518">
      <t>ロウスイ</t>
    </rPh>
    <rPh sb="518" eb="520">
      <t>チョウサ</t>
    </rPh>
    <rPh sb="521" eb="523">
      <t>フセツ</t>
    </rPh>
    <rPh sb="523" eb="524">
      <t>カ</t>
    </rPh>
    <rPh sb="524" eb="526">
      <t>コウジ</t>
    </rPh>
    <rPh sb="527" eb="529">
      <t>ジッシ</t>
    </rPh>
    <rPh sb="530" eb="532">
      <t>ルイジ</t>
    </rPh>
    <rPh sb="532" eb="534">
      <t>ダンタイ</t>
    </rPh>
    <rPh sb="535" eb="536">
      <t>チカ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</si>
</sst>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0.37</c:v>
                </c:pt>
                <c:pt idx="1">
                  <c:v>0.74</c:v>
                </c:pt>
                <c:pt idx="2">
                  <c:v>0.45</c:v>
                </c:pt>
                <c:pt idx="3">
                  <c:v>0.38</c:v>
                </c:pt>
                <c:pt idx="4">
                  <c:v>0.24</c:v>
                </c:pt>
              </c:numCache>
            </c:numRef>
          </c:val>
        </c:ser>
        <c:dLbls>
          <c:showLegendKey val="0"/>
          <c:showVal val="0"/>
          <c:showCatName val="0"/>
          <c:showSerName val="0"/>
          <c:showPercent val="0"/>
          <c:showBubbleSize val="0"/>
        </c:dLbls>
        <c:gapWidth val="150"/>
        <c:axId val="513863496"/>
        <c:axId val="51386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513863496"/>
        <c:axId val="513863888"/>
      </c:lineChart>
      <c:dateAx>
        <c:axId val="513863496"/>
        <c:scaling>
          <c:orientation val="minMax"/>
        </c:scaling>
        <c:delete val="1"/>
        <c:axPos val="b"/>
        <c:numFmt formatCode="ge" sourceLinked="1"/>
        <c:majorTickMark val="none"/>
        <c:minorTickMark val="none"/>
        <c:tickLblPos val="none"/>
        <c:crossAx val="513863888"/>
        <c:crosses val="autoZero"/>
        <c:auto val="1"/>
        <c:lblOffset val="100"/>
        <c:baseTimeUnit val="years"/>
      </c:dateAx>
      <c:valAx>
        <c:axId val="51386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6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61.19</c:v>
                </c:pt>
                <c:pt idx="1">
                  <c:v>58.21</c:v>
                </c:pt>
                <c:pt idx="2">
                  <c:v>59.28</c:v>
                </c:pt>
                <c:pt idx="3">
                  <c:v>56.58</c:v>
                </c:pt>
                <c:pt idx="4">
                  <c:v>55.05</c:v>
                </c:pt>
              </c:numCache>
            </c:numRef>
          </c:val>
        </c:ser>
        <c:dLbls>
          <c:showLegendKey val="0"/>
          <c:showVal val="0"/>
          <c:showCatName val="0"/>
          <c:showSerName val="0"/>
          <c:showPercent val="0"/>
          <c:showBubbleSize val="0"/>
        </c:dLbls>
        <c:gapWidth val="150"/>
        <c:axId val="514849496"/>
        <c:axId val="974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514849496"/>
        <c:axId val="9743192"/>
      </c:lineChart>
      <c:dateAx>
        <c:axId val="514849496"/>
        <c:scaling>
          <c:orientation val="minMax"/>
        </c:scaling>
        <c:delete val="1"/>
        <c:axPos val="b"/>
        <c:numFmt formatCode="ge" sourceLinked="1"/>
        <c:majorTickMark val="none"/>
        <c:minorTickMark val="none"/>
        <c:tickLblPos val="none"/>
        <c:crossAx val="9743192"/>
        <c:crosses val="autoZero"/>
        <c:auto val="1"/>
        <c:lblOffset val="100"/>
        <c:baseTimeUnit val="years"/>
      </c:dateAx>
      <c:valAx>
        <c:axId val="974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84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79.5</c:v>
                </c:pt>
                <c:pt idx="1">
                  <c:v>81.58</c:v>
                </c:pt>
                <c:pt idx="2">
                  <c:v>78.709999999999994</c:v>
                </c:pt>
                <c:pt idx="3">
                  <c:v>78.5</c:v>
                </c:pt>
                <c:pt idx="4">
                  <c:v>79.2</c:v>
                </c:pt>
              </c:numCache>
            </c:numRef>
          </c:val>
        </c:ser>
        <c:dLbls>
          <c:showLegendKey val="0"/>
          <c:showVal val="0"/>
          <c:showCatName val="0"/>
          <c:showSerName val="0"/>
          <c:showPercent val="0"/>
          <c:showBubbleSize val="0"/>
        </c:dLbls>
        <c:gapWidth val="150"/>
        <c:axId val="9744368"/>
        <c:axId val="974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744368"/>
        <c:axId val="9744760"/>
      </c:lineChart>
      <c:dateAx>
        <c:axId val="9744368"/>
        <c:scaling>
          <c:orientation val="minMax"/>
        </c:scaling>
        <c:delete val="1"/>
        <c:axPos val="b"/>
        <c:numFmt formatCode="ge" sourceLinked="1"/>
        <c:majorTickMark val="none"/>
        <c:minorTickMark val="none"/>
        <c:tickLblPos val="none"/>
        <c:crossAx val="9744760"/>
        <c:crosses val="autoZero"/>
        <c:auto val="1"/>
        <c:lblOffset val="100"/>
        <c:baseTimeUnit val="years"/>
      </c:dateAx>
      <c:valAx>
        <c:axId val="974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102.33</c:v>
                </c:pt>
                <c:pt idx="1">
                  <c:v>101.24</c:v>
                </c:pt>
                <c:pt idx="2">
                  <c:v>100.85</c:v>
                </c:pt>
                <c:pt idx="3">
                  <c:v>96.11</c:v>
                </c:pt>
                <c:pt idx="4">
                  <c:v>97.9</c:v>
                </c:pt>
              </c:numCache>
            </c:numRef>
          </c:val>
        </c:ser>
        <c:dLbls>
          <c:showLegendKey val="0"/>
          <c:showVal val="0"/>
          <c:showCatName val="0"/>
          <c:showSerName val="0"/>
          <c:showPercent val="0"/>
          <c:showBubbleSize val="0"/>
        </c:dLbls>
        <c:gapWidth val="150"/>
        <c:axId val="450045528"/>
        <c:axId val="4500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450045528"/>
        <c:axId val="450045920"/>
      </c:lineChart>
      <c:dateAx>
        <c:axId val="450045528"/>
        <c:scaling>
          <c:orientation val="minMax"/>
        </c:scaling>
        <c:delete val="1"/>
        <c:axPos val="b"/>
        <c:numFmt formatCode="ge" sourceLinked="1"/>
        <c:majorTickMark val="none"/>
        <c:minorTickMark val="none"/>
        <c:tickLblPos val="none"/>
        <c:crossAx val="450045920"/>
        <c:crosses val="autoZero"/>
        <c:auto val="1"/>
        <c:lblOffset val="100"/>
        <c:baseTimeUnit val="years"/>
      </c:dateAx>
      <c:valAx>
        <c:axId val="45004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0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53.2</c:v>
                </c:pt>
                <c:pt idx="1">
                  <c:v>55.01</c:v>
                </c:pt>
                <c:pt idx="2">
                  <c:v>57.2</c:v>
                </c:pt>
                <c:pt idx="3">
                  <c:v>60.13</c:v>
                </c:pt>
                <c:pt idx="4">
                  <c:v>62.13</c:v>
                </c:pt>
              </c:numCache>
            </c:numRef>
          </c:val>
        </c:ser>
        <c:dLbls>
          <c:showLegendKey val="0"/>
          <c:showVal val="0"/>
          <c:showCatName val="0"/>
          <c:showSerName val="0"/>
          <c:showPercent val="0"/>
          <c:showBubbleSize val="0"/>
        </c:dLbls>
        <c:gapWidth val="150"/>
        <c:axId val="396613888"/>
        <c:axId val="39661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396613888"/>
        <c:axId val="396614280"/>
      </c:lineChart>
      <c:dateAx>
        <c:axId val="396613888"/>
        <c:scaling>
          <c:orientation val="minMax"/>
        </c:scaling>
        <c:delete val="1"/>
        <c:axPos val="b"/>
        <c:numFmt formatCode="ge" sourceLinked="1"/>
        <c:majorTickMark val="none"/>
        <c:minorTickMark val="none"/>
        <c:tickLblPos val="none"/>
        <c:crossAx val="396614280"/>
        <c:crosses val="autoZero"/>
        <c:auto val="1"/>
        <c:lblOffset val="100"/>
        <c:baseTimeUnit val="years"/>
      </c:dateAx>
      <c:valAx>
        <c:axId val="3966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58.96</c:v>
                </c:pt>
                <c:pt idx="1">
                  <c:v>58.23</c:v>
                </c:pt>
                <c:pt idx="2">
                  <c:v>57.81</c:v>
                </c:pt>
                <c:pt idx="3">
                  <c:v>57.33</c:v>
                </c:pt>
                <c:pt idx="4">
                  <c:v>57.09</c:v>
                </c:pt>
              </c:numCache>
            </c:numRef>
          </c:val>
        </c:ser>
        <c:dLbls>
          <c:showLegendKey val="0"/>
          <c:showVal val="0"/>
          <c:showCatName val="0"/>
          <c:showSerName val="0"/>
          <c:showPercent val="0"/>
          <c:showBubbleSize val="0"/>
        </c:dLbls>
        <c:gapWidth val="150"/>
        <c:axId val="513839792"/>
        <c:axId val="51384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513839792"/>
        <c:axId val="513840184"/>
      </c:lineChart>
      <c:dateAx>
        <c:axId val="513839792"/>
        <c:scaling>
          <c:orientation val="minMax"/>
        </c:scaling>
        <c:delete val="1"/>
        <c:axPos val="b"/>
        <c:numFmt formatCode="ge" sourceLinked="1"/>
        <c:majorTickMark val="none"/>
        <c:minorTickMark val="none"/>
        <c:tickLblPos val="none"/>
        <c:crossAx val="513840184"/>
        <c:crosses val="autoZero"/>
        <c:auto val="1"/>
        <c:lblOffset val="100"/>
        <c:baseTimeUnit val="years"/>
      </c:dateAx>
      <c:valAx>
        <c:axId val="51384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3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3841360"/>
        <c:axId val="44978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513841360"/>
        <c:axId val="449786296"/>
      </c:lineChart>
      <c:dateAx>
        <c:axId val="513841360"/>
        <c:scaling>
          <c:orientation val="minMax"/>
        </c:scaling>
        <c:delete val="1"/>
        <c:axPos val="b"/>
        <c:numFmt formatCode="ge" sourceLinked="1"/>
        <c:majorTickMark val="none"/>
        <c:minorTickMark val="none"/>
        <c:tickLblPos val="none"/>
        <c:crossAx val="449786296"/>
        <c:crosses val="autoZero"/>
        <c:auto val="1"/>
        <c:lblOffset val="100"/>
        <c:baseTimeUnit val="years"/>
      </c:dateAx>
      <c:valAx>
        <c:axId val="449786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84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4151.28</c:v>
                </c:pt>
                <c:pt idx="1">
                  <c:v>859.64</c:v>
                </c:pt>
                <c:pt idx="2">
                  <c:v>2365.88</c:v>
                </c:pt>
                <c:pt idx="3">
                  <c:v>307.3</c:v>
                </c:pt>
                <c:pt idx="4">
                  <c:v>232.8</c:v>
                </c:pt>
              </c:numCache>
            </c:numRef>
          </c:val>
        </c:ser>
        <c:dLbls>
          <c:showLegendKey val="0"/>
          <c:showVal val="0"/>
          <c:showCatName val="0"/>
          <c:showSerName val="0"/>
          <c:showPercent val="0"/>
          <c:showBubbleSize val="0"/>
        </c:dLbls>
        <c:gapWidth val="150"/>
        <c:axId val="449787472"/>
        <c:axId val="44978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449787472"/>
        <c:axId val="449787864"/>
      </c:lineChart>
      <c:dateAx>
        <c:axId val="449787472"/>
        <c:scaling>
          <c:orientation val="minMax"/>
        </c:scaling>
        <c:delete val="1"/>
        <c:axPos val="b"/>
        <c:numFmt formatCode="ge" sourceLinked="1"/>
        <c:majorTickMark val="none"/>
        <c:minorTickMark val="none"/>
        <c:tickLblPos val="none"/>
        <c:crossAx val="449787864"/>
        <c:crosses val="autoZero"/>
        <c:auto val="1"/>
        <c:lblOffset val="100"/>
        <c:baseTimeUnit val="years"/>
      </c:dateAx>
      <c:valAx>
        <c:axId val="449787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78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281.47000000000003</c:v>
                </c:pt>
                <c:pt idx="1">
                  <c:v>275.85000000000002</c:v>
                </c:pt>
                <c:pt idx="2">
                  <c:v>266.14</c:v>
                </c:pt>
                <c:pt idx="3">
                  <c:v>262.16000000000003</c:v>
                </c:pt>
                <c:pt idx="4">
                  <c:v>246.8</c:v>
                </c:pt>
              </c:numCache>
            </c:numRef>
          </c:val>
        </c:ser>
        <c:dLbls>
          <c:showLegendKey val="0"/>
          <c:showVal val="0"/>
          <c:showCatName val="0"/>
          <c:showSerName val="0"/>
          <c:showPercent val="0"/>
          <c:showBubbleSize val="0"/>
        </c:dLbls>
        <c:gapWidth val="150"/>
        <c:axId val="448338200"/>
        <c:axId val="4483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448338200"/>
        <c:axId val="448338592"/>
      </c:lineChart>
      <c:dateAx>
        <c:axId val="448338200"/>
        <c:scaling>
          <c:orientation val="minMax"/>
        </c:scaling>
        <c:delete val="1"/>
        <c:axPos val="b"/>
        <c:numFmt formatCode="ge" sourceLinked="1"/>
        <c:majorTickMark val="none"/>
        <c:minorTickMark val="none"/>
        <c:tickLblPos val="none"/>
        <c:crossAx val="448338592"/>
        <c:crosses val="autoZero"/>
        <c:auto val="1"/>
        <c:lblOffset val="100"/>
        <c:baseTimeUnit val="years"/>
      </c:dateAx>
      <c:valAx>
        <c:axId val="44833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833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101.08</c:v>
                </c:pt>
                <c:pt idx="1">
                  <c:v>100.04</c:v>
                </c:pt>
                <c:pt idx="2">
                  <c:v>98.03</c:v>
                </c:pt>
                <c:pt idx="3">
                  <c:v>94.7</c:v>
                </c:pt>
                <c:pt idx="4">
                  <c:v>95.89</c:v>
                </c:pt>
              </c:numCache>
            </c:numRef>
          </c:val>
        </c:ser>
        <c:dLbls>
          <c:showLegendKey val="0"/>
          <c:showVal val="0"/>
          <c:showCatName val="0"/>
          <c:showSerName val="0"/>
          <c:showPercent val="0"/>
          <c:showBubbleSize val="0"/>
        </c:dLbls>
        <c:gapWidth val="150"/>
        <c:axId val="516257936"/>
        <c:axId val="51625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516257936"/>
        <c:axId val="516258328"/>
      </c:lineChart>
      <c:dateAx>
        <c:axId val="516257936"/>
        <c:scaling>
          <c:orientation val="minMax"/>
        </c:scaling>
        <c:delete val="1"/>
        <c:axPos val="b"/>
        <c:numFmt formatCode="ge" sourceLinked="1"/>
        <c:majorTickMark val="none"/>
        <c:minorTickMark val="none"/>
        <c:tickLblPos val="none"/>
        <c:crossAx val="516258328"/>
        <c:crosses val="autoZero"/>
        <c:auto val="1"/>
        <c:lblOffset val="100"/>
        <c:baseTimeUnit val="years"/>
      </c:dateAx>
      <c:valAx>
        <c:axId val="51625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25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134.04</c:v>
                </c:pt>
                <c:pt idx="1">
                  <c:v>135.31</c:v>
                </c:pt>
                <c:pt idx="2">
                  <c:v>138.38999999999999</c:v>
                </c:pt>
                <c:pt idx="3">
                  <c:v>144.6</c:v>
                </c:pt>
                <c:pt idx="4">
                  <c:v>145.19</c:v>
                </c:pt>
              </c:numCache>
            </c:numRef>
          </c:val>
        </c:ser>
        <c:dLbls>
          <c:showLegendKey val="0"/>
          <c:showVal val="0"/>
          <c:showCatName val="0"/>
          <c:showSerName val="0"/>
          <c:showPercent val="0"/>
          <c:showBubbleSize val="0"/>
        </c:dLbls>
        <c:gapWidth val="150"/>
        <c:axId val="514847928"/>
        <c:axId val="5148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514847928"/>
        <c:axId val="514848320"/>
      </c:lineChart>
      <c:dateAx>
        <c:axId val="514847928"/>
        <c:scaling>
          <c:orientation val="minMax"/>
        </c:scaling>
        <c:delete val="1"/>
        <c:axPos val="b"/>
        <c:numFmt formatCode="ge" sourceLinked="1"/>
        <c:majorTickMark val="none"/>
        <c:minorTickMark val="none"/>
        <c:tickLblPos val="none"/>
        <c:crossAx val="514848320"/>
        <c:crosses val="autoZero"/>
        <c:auto val="1"/>
        <c:lblOffset val="100"/>
        <c:baseTimeUnit val="years"/>
      </c:dateAx>
      <c:valAx>
        <c:axId val="514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84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5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湯浅町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12786</v>
      </c>
      <c r="AJ8" s="75"/>
      <c r="AK8" s="75"/>
      <c r="AL8" s="75"/>
      <c r="AM8" s="75"/>
      <c r="AN8" s="75"/>
      <c r="AO8" s="75"/>
      <c r="AP8" s="76"/>
      <c r="AQ8" s="57">
        <f>データ!R6</f>
        <v>20.79</v>
      </c>
      <c r="AR8" s="57"/>
      <c r="AS8" s="57"/>
      <c r="AT8" s="57"/>
      <c r="AU8" s="57"/>
      <c r="AV8" s="57"/>
      <c r="AW8" s="57"/>
      <c r="AX8" s="57"/>
      <c r="AY8" s="57">
        <f>データ!S6</f>
        <v>615.01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50.84</v>
      </c>
      <c r="K10" s="57"/>
      <c r="L10" s="57"/>
      <c r="M10" s="57"/>
      <c r="N10" s="57"/>
      <c r="O10" s="57"/>
      <c r="P10" s="57"/>
      <c r="Q10" s="57"/>
      <c r="R10" s="57">
        <f>データ!O6</f>
        <v>99.8</v>
      </c>
      <c r="S10" s="57"/>
      <c r="T10" s="57"/>
      <c r="U10" s="57"/>
      <c r="V10" s="57"/>
      <c r="W10" s="57"/>
      <c r="X10" s="57"/>
      <c r="Y10" s="57"/>
      <c r="Z10" s="65">
        <f>データ!P6</f>
        <v>2393</v>
      </c>
      <c r="AA10" s="65"/>
      <c r="AB10" s="65"/>
      <c r="AC10" s="65"/>
      <c r="AD10" s="65"/>
      <c r="AE10" s="65"/>
      <c r="AF10" s="65"/>
      <c r="AG10" s="65"/>
      <c r="AH10" s="2"/>
      <c r="AI10" s="65">
        <f>データ!T6</f>
        <v>15145</v>
      </c>
      <c r="AJ10" s="65"/>
      <c r="AK10" s="65"/>
      <c r="AL10" s="65"/>
      <c r="AM10" s="65"/>
      <c r="AN10" s="65"/>
      <c r="AO10" s="65"/>
      <c r="AP10" s="65"/>
      <c r="AQ10" s="57">
        <f>データ!U6</f>
        <v>23.64</v>
      </c>
      <c r="AR10" s="57"/>
      <c r="AS10" s="57"/>
      <c r="AT10" s="57"/>
      <c r="AU10" s="57"/>
      <c r="AV10" s="57"/>
      <c r="AW10" s="57"/>
      <c r="AX10" s="57"/>
      <c r="AY10" s="57">
        <f>データ!V6</f>
        <v>640.65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O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303615</v>
      </c>
      <c r="D6" s="31">
        <f t="shared" si="3"/>
        <v>46</v>
      </c>
      <c r="E6" s="31">
        <f t="shared" si="3"/>
        <v>1</v>
      </c>
      <c r="F6" s="31">
        <f t="shared" si="3"/>
        <v>0</v>
      </c>
      <c r="G6" s="31">
        <f t="shared" si="3"/>
        <v>1</v>
      </c>
      <c r="H6" s="31" t="str">
        <f t="shared" si="3"/>
        <v>和歌山県　湯浅町</v>
      </c>
      <c r="I6" s="31" t="str">
        <f t="shared" si="3"/>
        <v>法適用</v>
      </c>
      <c r="J6" s="31" t="str">
        <f t="shared" si="3"/>
        <v>水道事業</v>
      </c>
      <c r="K6" s="31" t="str">
        <f t="shared" si="3"/>
        <v>末端給水事業</v>
      </c>
      <c r="L6" s="31" t="str">
        <f t="shared" si="3"/>
        <v>A6</v>
      </c>
      <c r="M6" s="32" t="str">
        <f t="shared" si="3"/>
        <v>-</v>
      </c>
      <c r="N6" s="32">
        <f t="shared" si="3"/>
        <v>50.84</v>
      </c>
      <c r="O6" s="32">
        <f t="shared" si="3"/>
        <v>99.8</v>
      </c>
      <c r="P6" s="32">
        <f t="shared" si="3"/>
        <v>2393</v>
      </c>
      <c r="Q6" s="32">
        <f t="shared" si="3"/>
        <v>12786</v>
      </c>
      <c r="R6" s="32">
        <f t="shared" si="3"/>
        <v>20.79</v>
      </c>
      <c r="S6" s="32">
        <f t="shared" si="3"/>
        <v>615.01</v>
      </c>
      <c r="T6" s="32">
        <f t="shared" si="3"/>
        <v>15145</v>
      </c>
      <c r="U6" s="32">
        <f t="shared" si="3"/>
        <v>23.64</v>
      </c>
      <c r="V6" s="32">
        <f t="shared" si="3"/>
        <v>640.65</v>
      </c>
      <c r="W6" s="33">
        <f>IF(W7="",NA(),W7)</f>
        <v>102.33</v>
      </c>
      <c r="X6" s="33">
        <f t="shared" ref="X6:AF6" si="4">IF(X7="",NA(),X7)</f>
        <v>101.24</v>
      </c>
      <c r="Y6" s="33">
        <f t="shared" si="4"/>
        <v>100.85</v>
      </c>
      <c r="Z6" s="33">
        <f t="shared" si="4"/>
        <v>96.11</v>
      </c>
      <c r="AA6" s="33">
        <f t="shared" si="4"/>
        <v>97.9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4151.28</v>
      </c>
      <c r="AT6" s="33">
        <f t="shared" ref="AT6:BB6" si="6">IF(AT7="",NA(),AT7)</f>
        <v>859.64</v>
      </c>
      <c r="AU6" s="33">
        <f t="shared" si="6"/>
        <v>2365.88</v>
      </c>
      <c r="AV6" s="33">
        <f t="shared" si="6"/>
        <v>307.3</v>
      </c>
      <c r="AW6" s="33">
        <f t="shared" si="6"/>
        <v>232.8</v>
      </c>
      <c r="AX6" s="33">
        <f t="shared" si="6"/>
        <v>995.5</v>
      </c>
      <c r="AY6" s="33">
        <f t="shared" si="6"/>
        <v>915.5</v>
      </c>
      <c r="AZ6" s="33">
        <f t="shared" si="6"/>
        <v>963.24</v>
      </c>
      <c r="BA6" s="33">
        <f t="shared" si="6"/>
        <v>381.53</v>
      </c>
      <c r="BB6" s="33">
        <f t="shared" si="6"/>
        <v>391.54</v>
      </c>
      <c r="BC6" s="32" t="str">
        <f>IF(BC7="","",IF(BC7="-","【-】","【"&amp;SUBSTITUTE(TEXT(BC7,"#,##0.00"),"-","△")&amp;"】"))</f>
        <v>【262.74】</v>
      </c>
      <c r="BD6" s="33">
        <f>IF(BD7="",NA(),BD7)</f>
        <v>281.47000000000003</v>
      </c>
      <c r="BE6" s="33">
        <f t="shared" ref="BE6:BM6" si="7">IF(BE7="",NA(),BE7)</f>
        <v>275.85000000000002</v>
      </c>
      <c r="BF6" s="33">
        <f t="shared" si="7"/>
        <v>266.14</v>
      </c>
      <c r="BG6" s="33">
        <f t="shared" si="7"/>
        <v>262.16000000000003</v>
      </c>
      <c r="BH6" s="33">
        <f t="shared" si="7"/>
        <v>246.8</v>
      </c>
      <c r="BI6" s="33">
        <f t="shared" si="7"/>
        <v>414.59</v>
      </c>
      <c r="BJ6" s="33">
        <f t="shared" si="7"/>
        <v>404.78</v>
      </c>
      <c r="BK6" s="33">
        <f t="shared" si="7"/>
        <v>400.38</v>
      </c>
      <c r="BL6" s="33">
        <f t="shared" si="7"/>
        <v>393.27</v>
      </c>
      <c r="BM6" s="33">
        <f t="shared" si="7"/>
        <v>386.97</v>
      </c>
      <c r="BN6" s="32" t="str">
        <f>IF(BN7="","",IF(BN7="-","【-】","【"&amp;SUBSTITUTE(TEXT(BN7,"#,##0.00"),"-","△")&amp;"】"))</f>
        <v>【276.38】</v>
      </c>
      <c r="BO6" s="33">
        <f>IF(BO7="",NA(),BO7)</f>
        <v>101.08</v>
      </c>
      <c r="BP6" s="33">
        <f t="shared" ref="BP6:BX6" si="8">IF(BP7="",NA(),BP7)</f>
        <v>100.04</v>
      </c>
      <c r="BQ6" s="33">
        <f t="shared" si="8"/>
        <v>98.03</v>
      </c>
      <c r="BR6" s="33">
        <f t="shared" si="8"/>
        <v>94.7</v>
      </c>
      <c r="BS6" s="33">
        <f t="shared" si="8"/>
        <v>95.89</v>
      </c>
      <c r="BT6" s="33">
        <f t="shared" si="8"/>
        <v>97.71</v>
      </c>
      <c r="BU6" s="33">
        <f t="shared" si="8"/>
        <v>98.07</v>
      </c>
      <c r="BV6" s="33">
        <f t="shared" si="8"/>
        <v>96.56</v>
      </c>
      <c r="BW6" s="33">
        <f t="shared" si="8"/>
        <v>100.47</v>
      </c>
      <c r="BX6" s="33">
        <f t="shared" si="8"/>
        <v>101.72</v>
      </c>
      <c r="BY6" s="32" t="str">
        <f>IF(BY7="","",IF(BY7="-","【-】","【"&amp;SUBSTITUTE(TEXT(BY7,"#,##0.00"),"-","△")&amp;"】"))</f>
        <v>【104.99】</v>
      </c>
      <c r="BZ6" s="33">
        <f>IF(BZ7="",NA(),BZ7)</f>
        <v>134.04</v>
      </c>
      <c r="CA6" s="33">
        <f t="shared" ref="CA6:CI6" si="9">IF(CA7="",NA(),CA7)</f>
        <v>135.31</v>
      </c>
      <c r="CB6" s="33">
        <f t="shared" si="9"/>
        <v>138.38999999999999</v>
      </c>
      <c r="CC6" s="33">
        <f t="shared" si="9"/>
        <v>144.6</v>
      </c>
      <c r="CD6" s="33">
        <f t="shared" si="9"/>
        <v>145.19</v>
      </c>
      <c r="CE6" s="33">
        <f t="shared" si="9"/>
        <v>173.56</v>
      </c>
      <c r="CF6" s="33">
        <f t="shared" si="9"/>
        <v>172.26</v>
      </c>
      <c r="CG6" s="33">
        <f t="shared" si="9"/>
        <v>177.14</v>
      </c>
      <c r="CH6" s="33">
        <f t="shared" si="9"/>
        <v>169.82</v>
      </c>
      <c r="CI6" s="33">
        <f t="shared" si="9"/>
        <v>168.2</v>
      </c>
      <c r="CJ6" s="32" t="str">
        <f>IF(CJ7="","",IF(CJ7="-","【-】","【"&amp;SUBSTITUTE(TEXT(CJ7,"#,##0.00"),"-","△")&amp;"】"))</f>
        <v>【163.72】</v>
      </c>
      <c r="CK6" s="33">
        <f>IF(CK7="",NA(),CK7)</f>
        <v>61.19</v>
      </c>
      <c r="CL6" s="33">
        <f t="shared" ref="CL6:CT6" si="10">IF(CL7="",NA(),CL7)</f>
        <v>58.21</v>
      </c>
      <c r="CM6" s="33">
        <f t="shared" si="10"/>
        <v>59.28</v>
      </c>
      <c r="CN6" s="33">
        <f t="shared" si="10"/>
        <v>56.58</v>
      </c>
      <c r="CO6" s="33">
        <f t="shared" si="10"/>
        <v>55.05</v>
      </c>
      <c r="CP6" s="33">
        <f t="shared" si="10"/>
        <v>55.84</v>
      </c>
      <c r="CQ6" s="33">
        <f t="shared" si="10"/>
        <v>55.68</v>
      </c>
      <c r="CR6" s="33">
        <f t="shared" si="10"/>
        <v>55.64</v>
      </c>
      <c r="CS6" s="33">
        <f t="shared" si="10"/>
        <v>55.13</v>
      </c>
      <c r="CT6" s="33">
        <f t="shared" si="10"/>
        <v>54.77</v>
      </c>
      <c r="CU6" s="32" t="str">
        <f>IF(CU7="","",IF(CU7="-","【-】","【"&amp;SUBSTITUTE(TEXT(CU7,"#,##0.00"),"-","△")&amp;"】"))</f>
        <v>【59.76】</v>
      </c>
      <c r="CV6" s="33">
        <f>IF(CV7="",NA(),CV7)</f>
        <v>79.5</v>
      </c>
      <c r="CW6" s="33">
        <f t="shared" ref="CW6:DE6" si="11">IF(CW7="",NA(),CW7)</f>
        <v>81.58</v>
      </c>
      <c r="CX6" s="33">
        <f t="shared" si="11"/>
        <v>78.709999999999994</v>
      </c>
      <c r="CY6" s="33">
        <f t="shared" si="11"/>
        <v>78.5</v>
      </c>
      <c r="CZ6" s="33">
        <f t="shared" si="11"/>
        <v>79.2</v>
      </c>
      <c r="DA6" s="33">
        <f t="shared" si="11"/>
        <v>83.11</v>
      </c>
      <c r="DB6" s="33">
        <f t="shared" si="11"/>
        <v>83.18</v>
      </c>
      <c r="DC6" s="33">
        <f t="shared" si="11"/>
        <v>83.09</v>
      </c>
      <c r="DD6" s="33">
        <f t="shared" si="11"/>
        <v>83</v>
      </c>
      <c r="DE6" s="33">
        <f t="shared" si="11"/>
        <v>82.89</v>
      </c>
      <c r="DF6" s="32" t="str">
        <f>IF(DF7="","",IF(DF7="-","【-】","【"&amp;SUBSTITUTE(TEXT(DF7,"#,##0.00"),"-","△")&amp;"】"))</f>
        <v>【89.95】</v>
      </c>
      <c r="DG6" s="33">
        <f>IF(DG7="",NA(),DG7)</f>
        <v>53.2</v>
      </c>
      <c r="DH6" s="33">
        <f t="shared" ref="DH6:DP6" si="12">IF(DH7="",NA(),DH7)</f>
        <v>55.01</v>
      </c>
      <c r="DI6" s="33">
        <f t="shared" si="12"/>
        <v>57.2</v>
      </c>
      <c r="DJ6" s="33">
        <f t="shared" si="12"/>
        <v>60.13</v>
      </c>
      <c r="DK6" s="33">
        <f t="shared" si="12"/>
        <v>62.13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58.96</v>
      </c>
      <c r="DS6" s="33">
        <f t="shared" ref="DS6:EA6" si="13">IF(DS7="",NA(),DS7)</f>
        <v>58.23</v>
      </c>
      <c r="DT6" s="33">
        <f t="shared" si="13"/>
        <v>57.81</v>
      </c>
      <c r="DU6" s="33">
        <f t="shared" si="13"/>
        <v>57.33</v>
      </c>
      <c r="DV6" s="33">
        <f t="shared" si="13"/>
        <v>57.09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0.37</v>
      </c>
      <c r="ED6" s="33">
        <f t="shared" ref="ED6:EL6" si="14">IF(ED7="",NA(),ED7)</f>
        <v>0.74</v>
      </c>
      <c r="EE6" s="33">
        <f t="shared" si="14"/>
        <v>0.45</v>
      </c>
      <c r="EF6" s="33">
        <f t="shared" si="14"/>
        <v>0.38</v>
      </c>
      <c r="EG6" s="33">
        <f t="shared" si="14"/>
        <v>0.24</v>
      </c>
      <c r="EH6" s="33">
        <f t="shared" si="14"/>
        <v>0.78</v>
      </c>
      <c r="EI6" s="33">
        <f t="shared" si="14"/>
        <v>0.67</v>
      </c>
      <c r="EJ6" s="33">
        <f t="shared" si="14"/>
        <v>0.67</v>
      </c>
      <c r="EK6" s="33">
        <f t="shared" si="14"/>
        <v>0.66</v>
      </c>
      <c r="EL6" s="33">
        <f t="shared" si="14"/>
        <v>0.99</v>
      </c>
      <c r="EM6" s="32" t="str">
        <f>IF(EM7="","",IF(EM7="-","【-】","【"&amp;SUBSTITUTE(TEXT(EM7,"#,##0.00"),"-","△")&amp;"】"))</f>
        <v>【1.06】</v>
      </c>
    </row>
    <row r="7" spans="1:143" s="34" customFormat="1">
      <c r="A7" s="26"/>
      <c r="B7" s="35">
        <v>2015</v>
      </c>
      <c r="C7" s="35">
        <v>303615</v>
      </c>
      <c r="D7" s="35">
        <v>46</v>
      </c>
      <c r="E7" s="35">
        <v>1</v>
      </c>
      <c r="F7" s="35">
        <v>0</v>
      </c>
      <c r="G7" s="35">
        <v>1</v>
      </c>
      <c r="H7" s="35" t="s">
        <v>93</v>
      </c>
      <c r="I7" s="35" t="s">
        <v>94</v>
      </c>
      <c r="J7" s="35" t="s">
        <v>95</v>
      </c>
      <c r="K7" s="35" t="s">
        <v>96</v>
      </c>
      <c r="L7" s="35" t="s">
        <v>97</v>
      </c>
      <c r="M7" s="36" t="s">
        <v>98</v>
      </c>
      <c r="N7" s="36">
        <v>50.84</v>
      </c>
      <c r="O7" s="36">
        <v>99.8</v>
      </c>
      <c r="P7" s="36">
        <v>2393</v>
      </c>
      <c r="Q7" s="36">
        <v>12786</v>
      </c>
      <c r="R7" s="36">
        <v>20.79</v>
      </c>
      <c r="S7" s="36">
        <v>615.01</v>
      </c>
      <c r="T7" s="36">
        <v>15145</v>
      </c>
      <c r="U7" s="36">
        <v>23.64</v>
      </c>
      <c r="V7" s="36">
        <v>640.65</v>
      </c>
      <c r="W7" s="36">
        <v>102.33</v>
      </c>
      <c r="X7" s="36">
        <v>101.24</v>
      </c>
      <c r="Y7" s="36">
        <v>100.85</v>
      </c>
      <c r="Z7" s="36">
        <v>96.11</v>
      </c>
      <c r="AA7" s="36">
        <v>97.9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4151.28</v>
      </c>
      <c r="AT7" s="36">
        <v>859.64</v>
      </c>
      <c r="AU7" s="36">
        <v>2365.88</v>
      </c>
      <c r="AV7" s="36">
        <v>307.3</v>
      </c>
      <c r="AW7" s="36">
        <v>232.8</v>
      </c>
      <c r="AX7" s="36">
        <v>995.5</v>
      </c>
      <c r="AY7" s="36">
        <v>915.5</v>
      </c>
      <c r="AZ7" s="36">
        <v>963.24</v>
      </c>
      <c r="BA7" s="36">
        <v>381.53</v>
      </c>
      <c r="BB7" s="36">
        <v>391.54</v>
      </c>
      <c r="BC7" s="36">
        <v>262.74</v>
      </c>
      <c r="BD7" s="36">
        <v>281.47000000000003</v>
      </c>
      <c r="BE7" s="36">
        <v>275.85000000000002</v>
      </c>
      <c r="BF7" s="36">
        <v>266.14</v>
      </c>
      <c r="BG7" s="36">
        <v>262.16000000000003</v>
      </c>
      <c r="BH7" s="36">
        <v>246.8</v>
      </c>
      <c r="BI7" s="36">
        <v>414.59</v>
      </c>
      <c r="BJ7" s="36">
        <v>404.78</v>
      </c>
      <c r="BK7" s="36">
        <v>400.38</v>
      </c>
      <c r="BL7" s="36">
        <v>393.27</v>
      </c>
      <c r="BM7" s="36">
        <v>386.97</v>
      </c>
      <c r="BN7" s="36">
        <v>276.38</v>
      </c>
      <c r="BO7" s="36">
        <v>101.08</v>
      </c>
      <c r="BP7" s="36">
        <v>100.04</v>
      </c>
      <c r="BQ7" s="36">
        <v>98.03</v>
      </c>
      <c r="BR7" s="36">
        <v>94.7</v>
      </c>
      <c r="BS7" s="36">
        <v>95.89</v>
      </c>
      <c r="BT7" s="36">
        <v>97.71</v>
      </c>
      <c r="BU7" s="36">
        <v>98.07</v>
      </c>
      <c r="BV7" s="36">
        <v>96.56</v>
      </c>
      <c r="BW7" s="36">
        <v>100.47</v>
      </c>
      <c r="BX7" s="36">
        <v>101.72</v>
      </c>
      <c r="BY7" s="36">
        <v>104.99</v>
      </c>
      <c r="BZ7" s="36">
        <v>134.04</v>
      </c>
      <c r="CA7" s="36">
        <v>135.31</v>
      </c>
      <c r="CB7" s="36">
        <v>138.38999999999999</v>
      </c>
      <c r="CC7" s="36">
        <v>144.6</v>
      </c>
      <c r="CD7" s="36">
        <v>145.19</v>
      </c>
      <c r="CE7" s="36">
        <v>173.56</v>
      </c>
      <c r="CF7" s="36">
        <v>172.26</v>
      </c>
      <c r="CG7" s="36">
        <v>177.14</v>
      </c>
      <c r="CH7" s="36">
        <v>169.82</v>
      </c>
      <c r="CI7" s="36">
        <v>168.2</v>
      </c>
      <c r="CJ7" s="36">
        <v>163.72</v>
      </c>
      <c r="CK7" s="36">
        <v>61.19</v>
      </c>
      <c r="CL7" s="36">
        <v>58.21</v>
      </c>
      <c r="CM7" s="36">
        <v>59.28</v>
      </c>
      <c r="CN7" s="36">
        <v>56.58</v>
      </c>
      <c r="CO7" s="36">
        <v>55.05</v>
      </c>
      <c r="CP7" s="36">
        <v>55.84</v>
      </c>
      <c r="CQ7" s="36">
        <v>55.68</v>
      </c>
      <c r="CR7" s="36">
        <v>55.64</v>
      </c>
      <c r="CS7" s="36">
        <v>55.13</v>
      </c>
      <c r="CT7" s="36">
        <v>54.77</v>
      </c>
      <c r="CU7" s="36">
        <v>59.76</v>
      </c>
      <c r="CV7" s="36">
        <v>79.5</v>
      </c>
      <c r="CW7" s="36">
        <v>81.58</v>
      </c>
      <c r="CX7" s="36">
        <v>78.709999999999994</v>
      </c>
      <c r="CY7" s="36">
        <v>78.5</v>
      </c>
      <c r="CZ7" s="36">
        <v>79.2</v>
      </c>
      <c r="DA7" s="36">
        <v>83.11</v>
      </c>
      <c r="DB7" s="36">
        <v>83.18</v>
      </c>
      <c r="DC7" s="36">
        <v>83.09</v>
      </c>
      <c r="DD7" s="36">
        <v>83</v>
      </c>
      <c r="DE7" s="36">
        <v>82.89</v>
      </c>
      <c r="DF7" s="36">
        <v>89.95</v>
      </c>
      <c r="DG7" s="36">
        <v>53.2</v>
      </c>
      <c r="DH7" s="36">
        <v>55.01</v>
      </c>
      <c r="DI7" s="36">
        <v>57.2</v>
      </c>
      <c r="DJ7" s="36">
        <v>60.13</v>
      </c>
      <c r="DK7" s="36">
        <v>62.13</v>
      </c>
      <c r="DL7" s="36">
        <v>37.090000000000003</v>
      </c>
      <c r="DM7" s="36">
        <v>38.07</v>
      </c>
      <c r="DN7" s="36">
        <v>39.06</v>
      </c>
      <c r="DO7" s="36">
        <v>46.66</v>
      </c>
      <c r="DP7" s="36">
        <v>47.46</v>
      </c>
      <c r="DQ7" s="36">
        <v>47.18</v>
      </c>
      <c r="DR7" s="36">
        <v>58.96</v>
      </c>
      <c r="DS7" s="36">
        <v>58.23</v>
      </c>
      <c r="DT7" s="36">
        <v>57.81</v>
      </c>
      <c r="DU7" s="36">
        <v>57.33</v>
      </c>
      <c r="DV7" s="36">
        <v>57.09</v>
      </c>
      <c r="DW7" s="36">
        <v>6.63</v>
      </c>
      <c r="DX7" s="36">
        <v>7.73</v>
      </c>
      <c r="DY7" s="36">
        <v>8.8699999999999992</v>
      </c>
      <c r="DZ7" s="36">
        <v>9.85</v>
      </c>
      <c r="EA7" s="36">
        <v>9.7100000000000009</v>
      </c>
      <c r="EB7" s="36">
        <v>13.18</v>
      </c>
      <c r="EC7" s="36">
        <v>0.37</v>
      </c>
      <c r="ED7" s="36">
        <v>0.74</v>
      </c>
      <c r="EE7" s="36">
        <v>0.45</v>
      </c>
      <c r="EF7" s="36">
        <v>0.38</v>
      </c>
      <c r="EG7" s="36">
        <v>0.24</v>
      </c>
      <c r="EH7" s="36">
        <v>0.78</v>
      </c>
      <c r="EI7" s="36">
        <v>0.67</v>
      </c>
      <c r="EJ7" s="36">
        <v>0.67</v>
      </c>
      <c r="EK7" s="36">
        <v>0.66</v>
      </c>
      <c r="EL7" s="36">
        <v>0.99</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2017-01-25T07:02:38Z</cp:lastPrinted>
  <dcterms:created xsi:type="dcterms:W3CDTF">2016-12-02T02:08:05Z</dcterms:created>
  <dcterms:modified xsi:type="dcterms:W3CDTF">2017-02-15T01:28:23Z</dcterms:modified>
  <cp:category/>
</cp:coreProperties>
</file>