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<sst xmlns="http://schemas.openxmlformats.org/spreadsheetml/2006/main" count="218" uniqueCount="108">
  <si>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</si>
  <si>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</si>
  <si>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</si>
  <si>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</si>
  <si>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</si>
  <si>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</si>
  <si>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</si>
  <si>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</si>
  <si>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</si>
  <si>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</si>
  <si>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</si>
  <si>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</si>
  <si>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</si>
  <si>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</si>
  <si>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</si>
  <si>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</si>
  <si>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</si>
  <si>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</si>
  <si>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</si>
  <si>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</si>
  <si>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</si>
  <si>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</si>
  <si>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</si>
  <si>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</si>
  <si>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</si>
  <si>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</si>
  <si>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</si>
  <si>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</si>
  <si>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</si>
  <si>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</si>
  <si>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</si>
  <si>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</si>
  <si>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</si>
  <si>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</si>
  <si>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</si>
  <si>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</si>
  <si>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</si>
  <si>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</si>
  <si>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</si>
  <si>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</si>
  <si>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</si>
  <si>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</si>
  <si>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</si>
  <si>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</si>
  <si>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</si>
  <si>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</si>
  <si>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</si>
  <si>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</si>
  <si>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</si>
  <si>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</si>
  <si>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</si>
  <si>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</si>
  <si>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</si>
  <si>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</si>
  <si>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</si>
  <si>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</si>
  <si>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</si>
  <si>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</si>
  <si>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</si>
  <si>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</si>
  <si>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</si>
  <si>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</si>
  <si>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</si>
  <si>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</si>
  <si>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</si>
  <si>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</si>
  <si>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</si>
  <si>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</si>
  <si>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</si>
  <si>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</si>
  <si>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</si>
  <si>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</si>
  <si>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</si>
  <si>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</si>
  <si>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</si>
  <si>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</si>
  <si>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</si>
  <si>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</si>
  <si>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</si>
  <si>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</si>
  <si>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</si>
  <si>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</si>
  <si>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</si>
  <si>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</si>
  <si>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</si>
  <si>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</si>
  <si>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</si>
  <si>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</si>
  <si>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</si>
  <si>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</si>
  <si>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</si>
  <si>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</si>
  <si>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</si>
  <si>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</si>
  <si>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</si>
  <si>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</si>
  <si>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</si>
  <si>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</si>
  <si>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</si>
  <si>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</si>
  <si>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</si>
  <si>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</si>
  <si>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</si>
  <si>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</si>
  <si>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</si>
  <si>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更新率は、第２次拡張事業の管路更新後は更新実績がなく、更新ペースが非常に遅くなっている。管路及び配給水管の老朽化で漏水が頻繁に起こっているなど、管路経年化率が高く更新率が低いことから、今後は更新投資の必要性が高く、財源の確保や経営改善の実施や投資計画等の見直しなどを行う必要がある。
</t>
    <rPh sb="0" eb="2">
      <t>カンロ</t>
    </rPh>
    <rPh sb="2" eb="4">
      <t>コウシン</t>
    </rPh>
    <rPh sb="4" eb="5">
      <t>リツ</t>
    </rPh>
    <rPh sb="7" eb="8">
      <t>ダイ</t>
    </rPh>
    <rPh sb="9" eb="10">
      <t>ジ</t>
    </rPh>
    <rPh sb="10" eb="12">
      <t>カクチョウ</t>
    </rPh>
    <rPh sb="12" eb="14">
      <t>ジギョウ</t>
    </rPh>
    <rPh sb="15" eb="17">
      <t>カンロ</t>
    </rPh>
    <rPh sb="17" eb="19">
      <t>コウシン</t>
    </rPh>
    <rPh sb="19" eb="20">
      <t>ゴ</t>
    </rPh>
    <rPh sb="21" eb="23">
      <t>コウシン</t>
    </rPh>
    <rPh sb="23" eb="25">
      <t>ジッセキ</t>
    </rPh>
    <rPh sb="46" eb="48">
      <t>カンロ</t>
    </rPh>
    <rPh sb="48" eb="49">
      <t>オヨ</t>
    </rPh>
    <rPh sb="50" eb="52">
      <t>ハイキュウ</t>
    </rPh>
    <rPh sb="52" eb="53">
      <t>スイ</t>
    </rPh>
    <rPh sb="53" eb="54">
      <t>カン</t>
    </rPh>
    <rPh sb="55" eb="58">
      <t>ロウキュウカ</t>
    </rPh>
    <rPh sb="59" eb="61">
      <t>ロウスイ</t>
    </rPh>
    <rPh sb="62" eb="64">
      <t>ヒンパン</t>
    </rPh>
    <rPh sb="65" eb="66">
      <t>オ</t>
    </rPh>
    <rPh sb="74" eb="76">
      <t>カンロ</t>
    </rPh>
    <rPh sb="76" eb="79">
      <t>ケイネンカ</t>
    </rPh>
    <rPh sb="79" eb="80">
      <t>リツ</t>
    </rPh>
    <rPh sb="81" eb="82">
      <t>タカ</t>
    </rPh>
    <rPh sb="83" eb="85">
      <t>コウシン</t>
    </rPh>
    <rPh sb="85" eb="86">
      <t>リツ</t>
    </rPh>
    <rPh sb="87" eb="88">
      <t>ヒク</t>
    </rPh>
    <rPh sb="94" eb="96">
      <t>コンゴ</t>
    </rPh>
    <rPh sb="97" eb="99">
      <t>コウシン</t>
    </rPh>
    <rPh sb="99" eb="101">
      <t>トウシ</t>
    </rPh>
    <rPh sb="102" eb="104">
      <t>ヒツヨウ</t>
    </rPh>
    <rPh sb="104" eb="105">
      <t>セイ</t>
    </rPh>
    <rPh sb="106" eb="107">
      <t>タカ</t>
    </rPh>
    <rPh sb="109" eb="111">
      <t>ザイゲン</t>
    </rPh>
    <rPh sb="112" eb="114">
      <t>カクホ</t>
    </rPh>
    <rPh sb="115" eb="117">
      <t>ケイエイ</t>
    </rPh>
    <rPh sb="117" eb="119">
      <t>カイゼン</t>
    </rPh>
    <rPh sb="120" eb="122">
      <t>ジッシ</t>
    </rPh>
    <rPh sb="123" eb="125">
      <t>トウシ</t>
    </rPh>
    <rPh sb="125" eb="127">
      <t>ケイカク</t>
    </rPh>
    <rPh sb="127" eb="128">
      <t>トウ</t>
    </rPh>
    <rPh sb="129" eb="131">
      <t>ミナオ</t>
    </rPh>
    <rPh sb="135" eb="136">
      <t>オコナ</t>
    </rPh>
    <rPh sb="137" eb="139">
      <t>ヒツヨウ</t>
    </rPh>
    <phoneticPr fontId="4"/>
  </si>
  <si>
    <t>簡易水道事業の環境は厳しい状況の中、収益的収支比率①は類似団体の平均値と同程度の水準であるが、総費用や地方債償還金を営業収益や一般会計からの繰入による財源で経営が成り立っているのが現状である。また、企業債残高対給水収益比率④は料金収入に対し企業債残高が多いことを示し、毎期減少にあるものの全国平均及び類似団体平均値より上回っている。次に、料金回収率⑤は水準より上回っているが、給水収益以外で賄われていることから経営の改善を図る必要がある。次に、給水原価⑥は類似団体と比較して高くなっており、今後は老朽化した施設の修繕や維持管理費の負担が見込まれるため、更なる合理化が求められる。次に、施設利用率⑦は類似団体より下回っており、今後施設の老朽化が進む中で施設利用率はさらに低下が予想され、適正な施設規模を検討する必要がある。次に、有収率⑧に関しては類似団体よりはるかに低い水準であり、引続き漏水対策に取り組み、有収率の向上と施設の稼働が収益に繋がる対策が必要である。</t>
    <rPh sb="0" eb="2">
      <t>カンイ</t>
    </rPh>
    <rPh sb="2" eb="4">
      <t>スイドウ</t>
    </rPh>
    <rPh sb="4" eb="6">
      <t>ジギョウ</t>
    </rPh>
    <rPh sb="7" eb="9">
      <t>カンキョウ</t>
    </rPh>
    <rPh sb="10" eb="11">
      <t>キビ</t>
    </rPh>
    <rPh sb="13" eb="15">
      <t>ジョウキョウ</t>
    </rPh>
    <rPh sb="16" eb="17">
      <t>ナカ</t>
    </rPh>
    <rPh sb="47" eb="50">
      <t>ソウヒヨウ</t>
    </rPh>
    <rPh sb="51" eb="54">
      <t>チホウサイ</t>
    </rPh>
    <rPh sb="54" eb="57">
      <t>ショウカンキン</t>
    </rPh>
    <rPh sb="58" eb="60">
      <t>エイギョウ</t>
    </rPh>
    <rPh sb="60" eb="62">
      <t>シュウエキ</t>
    </rPh>
    <rPh sb="63" eb="65">
      <t>イッパン</t>
    </rPh>
    <rPh sb="65" eb="67">
      <t>カイケイ</t>
    </rPh>
    <rPh sb="70" eb="72">
      <t>クリイレ</t>
    </rPh>
    <rPh sb="75" eb="77">
      <t>ザイゲン</t>
    </rPh>
    <rPh sb="78" eb="80">
      <t>ケイエイ</t>
    </rPh>
    <rPh sb="81" eb="82">
      <t>ナ</t>
    </rPh>
    <rPh sb="83" eb="84">
      <t>タ</t>
    </rPh>
    <rPh sb="90" eb="92">
      <t>ゲンジョウ</t>
    </rPh>
    <rPh sb="99" eb="101">
      <t>キギョウ</t>
    </rPh>
    <rPh sb="101" eb="102">
      <t>サイ</t>
    </rPh>
    <rPh sb="102" eb="104">
      <t>ザンダカ</t>
    </rPh>
    <rPh sb="104" eb="105">
      <t>タイ</t>
    </rPh>
    <rPh sb="105" eb="107">
      <t>キュウスイ</t>
    </rPh>
    <rPh sb="107" eb="109">
      <t>シュウエキ</t>
    </rPh>
    <rPh sb="109" eb="111">
      <t>ヒリツ</t>
    </rPh>
    <rPh sb="134" eb="136">
      <t>マイキ</t>
    </rPh>
    <rPh sb="136" eb="138">
      <t>ゲンショウ</t>
    </rPh>
    <rPh sb="144" eb="146">
      <t>ゼンコク</t>
    </rPh>
    <rPh sb="146" eb="148">
      <t>ヘイキン</t>
    </rPh>
    <rPh sb="148" eb="149">
      <t>オヨ</t>
    </rPh>
    <rPh sb="150" eb="151">
      <t>ルイ</t>
    </rPh>
    <rPh sb="151" eb="152">
      <t>ニ</t>
    </rPh>
    <rPh sb="152" eb="154">
      <t>ダンタイ</t>
    </rPh>
    <rPh sb="154" eb="156">
      <t>ヘイキン</t>
    </rPh>
    <rPh sb="156" eb="157">
      <t>チ</t>
    </rPh>
    <rPh sb="159" eb="161">
      <t>ウワマワ</t>
    </rPh>
    <rPh sb="166" eb="167">
      <t>ツギ</t>
    </rPh>
    <rPh sb="169" eb="171">
      <t>リョウキン</t>
    </rPh>
    <rPh sb="171" eb="173">
      <t>カイシュウ</t>
    </rPh>
    <rPh sb="173" eb="174">
      <t>リツ</t>
    </rPh>
    <rPh sb="176" eb="178">
      <t>スイジュン</t>
    </rPh>
    <rPh sb="180" eb="182">
      <t>ウワマワ</t>
    </rPh>
    <rPh sb="188" eb="190">
      <t>キュウスイ</t>
    </rPh>
    <rPh sb="190" eb="192">
      <t>シュウエキ</t>
    </rPh>
    <rPh sb="192" eb="194">
      <t>イガイ</t>
    </rPh>
    <rPh sb="195" eb="196">
      <t>マカナ</t>
    </rPh>
    <rPh sb="205" eb="207">
      <t>ケイエイ</t>
    </rPh>
    <rPh sb="208" eb="210">
      <t>カイゼン</t>
    </rPh>
    <rPh sb="211" eb="212">
      <t>ハカ</t>
    </rPh>
    <rPh sb="213" eb="215">
      <t>ヒツヨウ</t>
    </rPh>
    <rPh sb="219" eb="220">
      <t>ツギ</t>
    </rPh>
    <rPh sb="222" eb="224">
      <t>キュウスイ</t>
    </rPh>
    <rPh sb="224" eb="226">
      <t>ゲンカ</t>
    </rPh>
    <rPh sb="228" eb="229">
      <t>ルイ</t>
    </rPh>
    <rPh sb="229" eb="230">
      <t>ニ</t>
    </rPh>
    <rPh sb="230" eb="232">
      <t>ダンタイ</t>
    </rPh>
    <rPh sb="233" eb="235">
      <t>ヒカク</t>
    </rPh>
    <rPh sb="237" eb="238">
      <t>タカ</t>
    </rPh>
    <rPh sb="245" eb="247">
      <t>コンゴ</t>
    </rPh>
    <rPh sb="248" eb="251">
      <t>ロウキュウカ</t>
    </rPh>
    <rPh sb="253" eb="255">
      <t>シセツ</t>
    </rPh>
    <rPh sb="256" eb="258">
      <t>シュウゼン</t>
    </rPh>
    <rPh sb="259" eb="261">
      <t>イジ</t>
    </rPh>
    <rPh sb="261" eb="264">
      <t>カンリヒ</t>
    </rPh>
    <rPh sb="265" eb="267">
      <t>フタン</t>
    </rPh>
    <rPh sb="268" eb="270">
      <t>ミコ</t>
    </rPh>
    <rPh sb="276" eb="277">
      <t>サラ</t>
    </rPh>
    <rPh sb="279" eb="282">
      <t>ゴウリカ</t>
    </rPh>
    <rPh sb="283" eb="284">
      <t>モト</t>
    </rPh>
    <rPh sb="289" eb="290">
      <t>ツギ</t>
    </rPh>
    <rPh sb="292" eb="294">
      <t>シセツ</t>
    </rPh>
    <rPh sb="294" eb="297">
      <t>リヨウリツ</t>
    </rPh>
    <rPh sb="299" eb="300">
      <t>ルイ</t>
    </rPh>
    <rPh sb="300" eb="301">
      <t>ニ</t>
    </rPh>
    <rPh sb="301" eb="303">
      <t>ダンタイ</t>
    </rPh>
    <rPh sb="305" eb="307">
      <t>シタマワ</t>
    </rPh>
    <rPh sb="312" eb="314">
      <t>コンゴ</t>
    </rPh>
    <rPh sb="314" eb="316">
      <t>シセツ</t>
    </rPh>
    <rPh sb="317" eb="320">
      <t>ロウキュウカ</t>
    </rPh>
    <rPh sb="321" eb="322">
      <t>スス</t>
    </rPh>
    <rPh sb="323" eb="324">
      <t>ナカ</t>
    </rPh>
    <rPh sb="325" eb="327">
      <t>シセツ</t>
    </rPh>
    <rPh sb="327" eb="330">
      <t>リヨウリツ</t>
    </rPh>
    <rPh sb="334" eb="336">
      <t>テイカ</t>
    </rPh>
    <rPh sb="337" eb="339">
      <t>ヨソウ</t>
    </rPh>
    <rPh sb="342" eb="344">
      <t>テキセイ</t>
    </rPh>
    <rPh sb="345" eb="347">
      <t>シセツ</t>
    </rPh>
    <rPh sb="347" eb="349">
      <t>キボ</t>
    </rPh>
    <rPh sb="350" eb="352">
      <t>ケントウ</t>
    </rPh>
    <rPh sb="354" eb="356">
      <t>ヒツヨウ</t>
    </rPh>
    <rPh sb="360" eb="361">
      <t>ツギ</t>
    </rPh>
    <rPh sb="363" eb="364">
      <t>ユウ</t>
    </rPh>
    <rPh sb="364" eb="366">
      <t>シュウリツ</t>
    </rPh>
    <rPh sb="368" eb="369">
      <t>カン</t>
    </rPh>
    <rPh sb="372" eb="373">
      <t>ルイ</t>
    </rPh>
    <rPh sb="373" eb="374">
      <t>ニ</t>
    </rPh>
    <rPh sb="374" eb="376">
      <t>ダンタイ</t>
    </rPh>
    <rPh sb="382" eb="383">
      <t>ヒク</t>
    </rPh>
    <rPh sb="384" eb="386">
      <t>スイジュン</t>
    </rPh>
    <rPh sb="390" eb="392">
      <t>ヒキツヅ</t>
    </rPh>
    <rPh sb="393" eb="395">
      <t>ロウスイ</t>
    </rPh>
    <rPh sb="395" eb="397">
      <t>タイサク</t>
    </rPh>
    <rPh sb="398" eb="399">
      <t>ト</t>
    </rPh>
    <rPh sb="400" eb="401">
      <t>ク</t>
    </rPh>
    <rPh sb="403" eb="404">
      <t>ユウ</t>
    </rPh>
    <rPh sb="404" eb="406">
      <t>シュウリツ</t>
    </rPh>
    <rPh sb="407" eb="409">
      <t>コウジョウ</t>
    </rPh>
    <rPh sb="410" eb="412">
      <t>シセツ</t>
    </rPh>
    <rPh sb="413" eb="415">
      <t>カドウ</t>
    </rPh>
    <rPh sb="416" eb="418">
      <t>シュウエキ</t>
    </rPh>
    <rPh sb="419" eb="420">
      <t>ツナ</t>
    </rPh>
    <rPh sb="422" eb="424">
      <t>タイサク</t>
    </rPh>
    <rPh sb="425" eb="427">
      <t>ヒツヨウ</t>
    </rPh>
    <phoneticPr fontId="4"/>
  </si>
  <si>
    <t xml:space="preserve">簡易水道事業の環境が厳しい中、収益的収支比率は平均数値となっているが、給水原価が高く収入の大半を一般会計繰入金に頼っている状況からすると、現時点で経営改善に向けた本格的な取り組みを開始する必要があるといえる。また、財源確保が重要な課題である。今後、老朽化した施設の更新や人口減少に伴う料金収入の減少等も予想されるため、適切な更新投資の実施や維持管理の合理化、収益確保に向けた取組み等を実施していく必要があるといえる。
</t>
    <rPh sb="13" eb="14">
      <t>ナカ</t>
    </rPh>
    <rPh sb="15" eb="17">
      <t>シュウエキ</t>
    </rPh>
    <rPh sb="17" eb="18">
      <t>テキ</t>
    </rPh>
    <rPh sb="18" eb="20">
      <t>シュウシ</t>
    </rPh>
    <rPh sb="20" eb="22">
      <t>ヒリツ</t>
    </rPh>
    <rPh sb="23" eb="25">
      <t>ヘイキン</t>
    </rPh>
    <rPh sb="25" eb="27">
      <t>スウチ</t>
    </rPh>
    <rPh sb="107" eb="109">
      <t>ザイゲン</t>
    </rPh>
    <rPh sb="109" eb="111">
      <t>カクホ</t>
    </rPh>
    <rPh sb="112" eb="114">
      <t>ジュウヨウ</t>
    </rPh>
    <rPh sb="115" eb="117">
      <t>カダイ</t>
    </rPh>
    <rPh sb="121" eb="123">
      <t>コンゴ</t>
    </rPh>
    <rPh sb="124" eb="127">
      <t>ロウキュウカ</t>
    </rPh>
    <rPh sb="129" eb="131">
      <t>シセツ</t>
    </rPh>
    <rPh sb="132" eb="134">
      <t>コウシン</t>
    </rPh>
    <rPh sb="135" eb="137">
      <t>ジンコウ</t>
    </rPh>
    <rPh sb="137" eb="139">
      <t>ゲンショウ</t>
    </rPh>
    <rPh sb="140" eb="141">
      <t>トモナ</t>
    </rPh>
    <rPh sb="142" eb="144">
      <t>リョウキン</t>
    </rPh>
    <rPh sb="144" eb="146">
      <t>シュウニュウ</t>
    </rPh>
    <rPh sb="147" eb="149">
      <t>ゲンショウ</t>
    </rPh>
    <rPh sb="149" eb="150">
      <t>トウ</t>
    </rPh>
    <rPh sb="151" eb="153">
      <t>ヨソウ</t>
    </rPh>
    <rPh sb="159" eb="161">
      <t>テキセツ</t>
    </rPh>
    <rPh sb="162" eb="164">
      <t>コウシン</t>
    </rPh>
    <rPh sb="164" eb="166">
      <t>トウシ</t>
    </rPh>
    <rPh sb="167" eb="169">
      <t>ジッシ</t>
    </rPh>
    <rPh sb="170" eb="172">
      <t>イジ</t>
    </rPh>
    <rPh sb="172" eb="174">
      <t>カンリ</t>
    </rPh>
    <rPh sb="175" eb="178">
      <t>ゴウリカ</t>
    </rPh>
    <rPh sb="179" eb="181">
      <t>シュウエキ</t>
    </rPh>
    <rPh sb="181" eb="183">
      <t>カクホ</t>
    </rPh>
    <rPh sb="184" eb="185">
      <t>ム</t>
    </rPh>
    <rPh sb="187" eb="189">
      <t>トリク</t>
    </rPh>
    <rPh sb="190" eb="191">
      <t>トウ</t>
    </rPh>
    <rPh sb="192" eb="194">
      <t>ジッシ</t>
    </rPh>
    <rPh sb="198" eb="2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</si>
</sst>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8"/>
          <c:y val="0.158069456690286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927744"/>
        <c:axId val="668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54927744"/>
        <c:axId val="66825600"/>
      </c:lineChart>
      <c:dateAx>
        <c:axId val="54927744"/>
        <c:scaling>
          <c:orientation val="minMax"/>
        </c:scaling>
        <c:delete val="1"/>
        <c:axPos val="b"/>
        <c:numFmt formatCode="ge" sourceLinked="1"/>
        <c:majorTickMark val="none"/>
        <c:minorTickMark val="none"/>
        <c:tickLblPos val="none"/>
        <c:crossAx val="66825600"/>
        <c:crosses val="autoZero"/>
        <c:auto val="1"/>
        <c:lblOffset val="100"/>
        <c:baseTimeUnit val="years"/>
      </c:dateAx>
      <c:valAx>
        <c:axId val="668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56.02</c:v>
                </c:pt>
                <c:pt idx="1">
                  <c:v>53.5</c:v>
                </c:pt>
                <c:pt idx="2">
                  <c:v>50.81</c:v>
                </c:pt>
                <c:pt idx="3">
                  <c:v>46.87</c:v>
                </c:pt>
                <c:pt idx="4">
                  <c:v>44.01</c:v>
                </c:pt>
              </c:numCache>
            </c:numRef>
          </c:val>
        </c:ser>
        <c:dLbls>
          <c:showLegendKey val="0"/>
          <c:showVal val="0"/>
          <c:showCatName val="0"/>
          <c:showSerName val="0"/>
          <c:showPercent val="0"/>
          <c:showBubbleSize val="0"/>
        </c:dLbls>
        <c:gapWidth val="150"/>
        <c:axId val="82763776"/>
        <c:axId val="82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2763776"/>
        <c:axId val="82765696"/>
      </c:lineChart>
      <c:dateAx>
        <c:axId val="82763776"/>
        <c:scaling>
          <c:orientation val="minMax"/>
        </c:scaling>
        <c:delete val="1"/>
        <c:axPos val="b"/>
        <c:numFmt formatCode="ge" sourceLinked="1"/>
        <c:majorTickMark val="none"/>
        <c:minorTickMark val="none"/>
        <c:tickLblPos val="none"/>
        <c:crossAx val="82765696"/>
        <c:crosses val="autoZero"/>
        <c:auto val="1"/>
        <c:lblOffset val="100"/>
        <c:baseTimeUnit val="years"/>
      </c:dateAx>
      <c:valAx>
        <c:axId val="82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50.33</c:v>
                </c:pt>
                <c:pt idx="1">
                  <c:v>51</c:v>
                </c:pt>
                <c:pt idx="2">
                  <c:v>51.55</c:v>
                </c:pt>
                <c:pt idx="3">
                  <c:v>51.4</c:v>
                </c:pt>
                <c:pt idx="4">
                  <c:v>54.01</c:v>
                </c:pt>
              </c:numCache>
            </c:numRef>
          </c:val>
        </c:ser>
        <c:dLbls>
          <c:showLegendKey val="0"/>
          <c:showVal val="0"/>
          <c:showCatName val="0"/>
          <c:showSerName val="0"/>
          <c:showPercent val="0"/>
          <c:showBubbleSize val="0"/>
        </c:dLbls>
        <c:gapWidth val="150"/>
        <c:axId val="83524992"/>
        <c:axId val="835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3524992"/>
        <c:axId val="83543552"/>
      </c:lineChart>
      <c:dateAx>
        <c:axId val="83524992"/>
        <c:scaling>
          <c:orientation val="minMax"/>
        </c:scaling>
        <c:delete val="1"/>
        <c:axPos val="b"/>
        <c:numFmt formatCode="ge" sourceLinked="1"/>
        <c:majorTickMark val="none"/>
        <c:minorTickMark val="none"/>
        <c:tickLblPos val="none"/>
        <c:crossAx val="83543552"/>
        <c:crosses val="autoZero"/>
        <c:auto val="1"/>
        <c:lblOffset val="100"/>
        <c:baseTimeUnit val="years"/>
      </c:dateAx>
      <c:valAx>
        <c:axId val="835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3701688848885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71.41</c:v>
                </c:pt>
                <c:pt idx="1">
                  <c:v>70.98</c:v>
                </c:pt>
                <c:pt idx="2">
                  <c:v>66.25</c:v>
                </c:pt>
                <c:pt idx="3">
                  <c:v>79.72</c:v>
                </c:pt>
                <c:pt idx="4">
                  <c:v>74.040000000000006</c:v>
                </c:pt>
              </c:numCache>
            </c:numRef>
          </c:val>
        </c:ser>
        <c:dLbls>
          <c:showLegendKey val="0"/>
          <c:showVal val="0"/>
          <c:showCatName val="0"/>
          <c:showSerName val="0"/>
          <c:showPercent val="0"/>
          <c:showBubbleSize val="0"/>
        </c:dLbls>
        <c:gapWidth val="150"/>
        <c:axId val="54942720"/>
        <c:axId val="54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54942720"/>
        <c:axId val="54961280"/>
      </c:lineChart>
      <c:dateAx>
        <c:axId val="54942720"/>
        <c:scaling>
          <c:orientation val="minMax"/>
        </c:scaling>
        <c:delete val="1"/>
        <c:axPos val="b"/>
        <c:numFmt formatCode="ge" sourceLinked="1"/>
        <c:majorTickMark val="none"/>
        <c:minorTickMark val="none"/>
        <c:tickLblPos val="none"/>
        <c:crossAx val="54961280"/>
        <c:crosses val="autoZero"/>
        <c:auto val="1"/>
        <c:lblOffset val="100"/>
        <c:baseTimeUnit val="years"/>
      </c:dateAx>
      <c:valAx>
        <c:axId val="54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983296"/>
        <c:axId val="75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983296"/>
        <c:axId val="75768576"/>
      </c:lineChart>
      <c:dateAx>
        <c:axId val="54983296"/>
        <c:scaling>
          <c:orientation val="minMax"/>
        </c:scaling>
        <c:delete val="1"/>
        <c:axPos val="b"/>
        <c:numFmt formatCode="ge" sourceLinked="1"/>
        <c:majorTickMark val="none"/>
        <c:minorTickMark val="none"/>
        <c:tickLblPos val="none"/>
        <c:crossAx val="75768576"/>
        <c:crosses val="autoZero"/>
        <c:auto val="1"/>
        <c:lblOffset val="100"/>
        <c:baseTimeUnit val="years"/>
      </c:dateAx>
      <c:valAx>
        <c:axId val="757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7"/>
          <c:y val="0.158069456690286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98784"/>
        <c:axId val="75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98784"/>
        <c:axId val="75805056"/>
      </c:lineChart>
      <c:dateAx>
        <c:axId val="75798784"/>
        <c:scaling>
          <c:orientation val="minMax"/>
        </c:scaling>
        <c:delete val="1"/>
        <c:axPos val="b"/>
        <c:numFmt formatCode="ge" sourceLinked="1"/>
        <c:majorTickMark val="none"/>
        <c:minorTickMark val="none"/>
        <c:tickLblPos val="none"/>
        <c:crossAx val="75805056"/>
        <c:crosses val="autoZero"/>
        <c:auto val="1"/>
        <c:lblOffset val="100"/>
        <c:baseTimeUnit val="years"/>
      </c:dateAx>
      <c:valAx>
        <c:axId val="75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20320"/>
        <c:axId val="825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20320"/>
        <c:axId val="82530688"/>
      </c:lineChart>
      <c:dateAx>
        <c:axId val="82520320"/>
        <c:scaling>
          <c:orientation val="minMax"/>
        </c:scaling>
        <c:delete val="1"/>
        <c:axPos val="b"/>
        <c:numFmt formatCode="ge" sourceLinked="1"/>
        <c:majorTickMark val="none"/>
        <c:minorTickMark val="none"/>
        <c:tickLblPos val="none"/>
        <c:crossAx val="82530688"/>
        <c:crosses val="autoZero"/>
        <c:auto val="1"/>
        <c:lblOffset val="100"/>
        <c:baseTimeUnit val="years"/>
      </c:dateAx>
      <c:valAx>
        <c:axId val="825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48608"/>
        <c:axId val="825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48608"/>
        <c:axId val="82554880"/>
      </c:lineChart>
      <c:dateAx>
        <c:axId val="82548608"/>
        <c:scaling>
          <c:orientation val="minMax"/>
        </c:scaling>
        <c:delete val="1"/>
        <c:axPos val="b"/>
        <c:numFmt formatCode="ge" sourceLinked="1"/>
        <c:majorTickMark val="none"/>
        <c:minorTickMark val="none"/>
        <c:tickLblPos val="none"/>
        <c:crossAx val="82554880"/>
        <c:crosses val="autoZero"/>
        <c:auto val="1"/>
        <c:lblOffset val="100"/>
        <c:baseTimeUnit val="years"/>
      </c:dateAx>
      <c:valAx>
        <c:axId val="82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2043.69</c:v>
                </c:pt>
                <c:pt idx="1">
                  <c:v>1913.91</c:v>
                </c:pt>
                <c:pt idx="2">
                  <c:v>1897.72</c:v>
                </c:pt>
                <c:pt idx="3">
                  <c:v>1840.22</c:v>
                </c:pt>
                <c:pt idx="4">
                  <c:v>1690.91</c:v>
                </c:pt>
              </c:numCache>
            </c:numRef>
          </c:val>
        </c:ser>
        <c:dLbls>
          <c:showLegendKey val="0"/>
          <c:showVal val="0"/>
          <c:showCatName val="0"/>
          <c:showSerName val="0"/>
          <c:showPercent val="0"/>
          <c:showBubbleSize val="0"/>
        </c:dLbls>
        <c:gapWidth val="150"/>
        <c:axId val="82654720"/>
        <c:axId val="82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82654720"/>
        <c:axId val="82656640"/>
      </c:lineChart>
      <c:dateAx>
        <c:axId val="82654720"/>
        <c:scaling>
          <c:orientation val="minMax"/>
        </c:scaling>
        <c:delete val="1"/>
        <c:axPos val="b"/>
        <c:numFmt formatCode="ge" sourceLinked="1"/>
        <c:majorTickMark val="none"/>
        <c:minorTickMark val="none"/>
        <c:tickLblPos val="none"/>
        <c:crossAx val="82656640"/>
        <c:crosses val="autoZero"/>
        <c:auto val="1"/>
        <c:lblOffset val="100"/>
        <c:baseTimeUnit val="years"/>
      </c:dateAx>
      <c:valAx>
        <c:axId val="82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33.29</c:v>
                </c:pt>
                <c:pt idx="1">
                  <c:v>33</c:v>
                </c:pt>
                <c:pt idx="2">
                  <c:v>30.68</c:v>
                </c:pt>
                <c:pt idx="3">
                  <c:v>39.36</c:v>
                </c:pt>
                <c:pt idx="4">
                  <c:v>34.56</c:v>
                </c:pt>
              </c:numCache>
            </c:numRef>
          </c:val>
        </c:ser>
        <c:dLbls>
          <c:showLegendKey val="0"/>
          <c:showVal val="0"/>
          <c:showCatName val="0"/>
          <c:showSerName val="0"/>
          <c:showPercent val="0"/>
          <c:showBubbleSize val="0"/>
        </c:dLbls>
        <c:gapWidth val="150"/>
        <c:axId val="82691200"/>
        <c:axId val="826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82691200"/>
        <c:axId val="82693120"/>
      </c:lineChart>
      <c:dateAx>
        <c:axId val="82691200"/>
        <c:scaling>
          <c:orientation val="minMax"/>
        </c:scaling>
        <c:delete val="1"/>
        <c:axPos val="b"/>
        <c:numFmt formatCode="ge" sourceLinked="1"/>
        <c:majorTickMark val="none"/>
        <c:minorTickMark val="none"/>
        <c:tickLblPos val="none"/>
        <c:crossAx val="82693120"/>
        <c:crosses val="autoZero"/>
        <c:auto val="1"/>
        <c:lblOffset val="100"/>
        <c:baseTimeUnit val="years"/>
      </c:dateAx>
      <c:valAx>
        <c:axId val="826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818.29</c:v>
                </c:pt>
                <c:pt idx="1">
                  <c:v>843.84</c:v>
                </c:pt>
                <c:pt idx="2">
                  <c:v>918.39</c:v>
                </c:pt>
                <c:pt idx="3">
                  <c:v>746.46</c:v>
                </c:pt>
                <c:pt idx="4">
                  <c:v>868.49</c:v>
                </c:pt>
              </c:numCache>
            </c:numRef>
          </c:val>
        </c:ser>
        <c:dLbls>
          <c:showLegendKey val="0"/>
          <c:showVal val="0"/>
          <c:showCatName val="0"/>
          <c:showSerName val="0"/>
          <c:showPercent val="0"/>
          <c:showBubbleSize val="0"/>
        </c:dLbls>
        <c:gapWidth val="150"/>
        <c:axId val="82735488"/>
        <c:axId val="827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82735488"/>
        <c:axId val="82737408"/>
      </c:lineChart>
      <c:dateAx>
        <c:axId val="82735488"/>
        <c:scaling>
          <c:orientation val="minMax"/>
        </c:scaling>
        <c:delete val="1"/>
        <c:axPos val="b"/>
        <c:numFmt formatCode="ge" sourceLinked="1"/>
        <c:majorTickMark val="none"/>
        <c:minorTickMark val="none"/>
        <c:tickLblPos val="none"/>
        <c:crossAx val="82737408"/>
        <c:crosses val="autoZero"/>
        <c:auto val="1"/>
        <c:lblOffset val="100"/>
        <c:baseTimeUnit val="years"/>
      </c:dateAx>
      <c:valAx>
        <c:axId val="827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58" zoomScale="90" zoomScaleNormal="90" workbookViewId="0">
      <selection activeCell="BO84" sqref="BO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高野町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3298</v>
      </c>
      <c r="AJ8" s="55"/>
      <c r="AK8" s="55"/>
      <c r="AL8" s="55"/>
      <c r="AM8" s="55"/>
      <c r="AN8" s="55"/>
      <c r="AO8" s="55"/>
      <c r="AP8" s="56"/>
      <c r="AQ8" s="46">
        <f>データ!R6</f>
        <v>137.03</v>
      </c>
      <c r="AR8" s="46"/>
      <c r="AS8" s="46"/>
      <c r="AT8" s="46"/>
      <c r="AU8" s="46"/>
      <c r="AV8" s="46"/>
      <c r="AW8" s="46"/>
      <c r="AX8" s="46"/>
      <c r="AY8" s="46">
        <f>データ!S6</f>
        <v>24.07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12.32</v>
      </c>
      <c r="S10" s="46"/>
      <c r="T10" s="46"/>
      <c r="U10" s="46"/>
      <c r="V10" s="46"/>
      <c r="W10" s="46"/>
      <c r="X10" s="46"/>
      <c r="Y10" s="46"/>
      <c r="Z10" s="80">
        <f>データ!P6</f>
        <v>3775</v>
      </c>
      <c r="AA10" s="80"/>
      <c r="AB10" s="80"/>
      <c r="AC10" s="80"/>
      <c r="AD10" s="80"/>
      <c r="AE10" s="80"/>
      <c r="AF10" s="80"/>
      <c r="AG10" s="80"/>
      <c r="AH10" s="2"/>
      <c r="AI10" s="80">
        <f>データ!T6</f>
        <v>404</v>
      </c>
      <c r="AJ10" s="80"/>
      <c r="AK10" s="80"/>
      <c r="AL10" s="80"/>
      <c r="AM10" s="80"/>
      <c r="AN10" s="80"/>
      <c r="AO10" s="80"/>
      <c r="AP10" s="80"/>
      <c r="AQ10" s="46">
        <f>データ!U6</f>
        <v>1.25</v>
      </c>
      <c r="AR10" s="46"/>
      <c r="AS10" s="46"/>
      <c r="AT10" s="46"/>
      <c r="AU10" s="46"/>
      <c r="AV10" s="46"/>
      <c r="AW10" s="46"/>
      <c r="AX10" s="46"/>
      <c r="AY10" s="46">
        <f>データ!V6</f>
        <v>323.2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303445</v>
      </c>
      <c r="D6" s="31">
        <f t="shared" si="3"/>
        <v>47</v>
      </c>
      <c r="E6" s="31">
        <f t="shared" si="3"/>
        <v>1</v>
      </c>
      <c r="F6" s="31">
        <f t="shared" si="3"/>
        <v>0</v>
      </c>
      <c r="G6" s="31">
        <f t="shared" si="3"/>
        <v>0</v>
      </c>
      <c r="H6" s="31" t="str">
        <f t="shared" si="3"/>
        <v>和歌山県　高野町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12.32</v>
      </c>
      <c r="P6" s="32">
        <f t="shared" si="3"/>
        <v>3775</v>
      </c>
      <c r="Q6" s="32">
        <f t="shared" si="3"/>
        <v>3298</v>
      </c>
      <c r="R6" s="32">
        <f t="shared" si="3"/>
        <v>137.03</v>
      </c>
      <c r="S6" s="32">
        <f t="shared" si="3"/>
        <v>24.07</v>
      </c>
      <c r="T6" s="32">
        <f t="shared" si="3"/>
        <v>404</v>
      </c>
      <c r="U6" s="32">
        <f t="shared" si="3"/>
        <v>1.25</v>
      </c>
      <c r="V6" s="32">
        <f t="shared" si="3"/>
        <v>323.2</v>
      </c>
      <c r="W6" s="33">
        <f>IF(W7="",NA(),W7)</f>
        <v>71.41</v>
      </c>
      <c r="X6" s="33">
        <f t="shared" ref="X6:AF6" si="4">IF(X7="",NA(),X7)</f>
        <v>70.98</v>
      </c>
      <c r="Y6" s="33">
        <f t="shared" si="4"/>
        <v>66.25</v>
      </c>
      <c r="Z6" s="33">
        <f t="shared" si="4"/>
        <v>79.72</v>
      </c>
      <c r="AA6" s="33">
        <f t="shared" si="4"/>
        <v>74.040000000000006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2043.69</v>
      </c>
      <c r="BE6" s="33">
        <f t="shared" ref="BE6:BM6" si="7">IF(BE7="",NA(),BE7)</f>
        <v>1913.91</v>
      </c>
      <c r="BF6" s="33">
        <f t="shared" si="7"/>
        <v>1897.72</v>
      </c>
      <c r="BG6" s="33">
        <f t="shared" si="7"/>
        <v>1840.22</v>
      </c>
      <c r="BH6" s="33">
        <f t="shared" si="7"/>
        <v>1690.91</v>
      </c>
      <c r="BI6" s="33">
        <f t="shared" si="7"/>
        <v>1442.51</v>
      </c>
      <c r="BJ6" s="33">
        <f t="shared" si="7"/>
        <v>1496.15</v>
      </c>
      <c r="BK6" s="33">
        <f t="shared" si="7"/>
        <v>1462.56</v>
      </c>
      <c r="BL6" s="33">
        <f t="shared" si="7"/>
        <v>1486.62</v>
      </c>
      <c r="BM6" s="33">
        <f t="shared" si="7"/>
        <v>1510.14</v>
      </c>
      <c r="BN6" s="32" t="str">
        <f>IF(BN7="","",IF(BN7="-","【-】","【"&amp;SUBSTITUTE(TEXT(BN7,"#,##0.00"),"-","△")&amp;"】"))</f>
        <v>【1,242.90】</v>
      </c>
      <c r="BO6" s="33">
        <f>IF(BO7="",NA(),BO7)</f>
        <v>33.29</v>
      </c>
      <c r="BP6" s="33">
        <f t="shared" ref="BP6:BX6" si="8">IF(BP7="",NA(),BP7)</f>
        <v>33</v>
      </c>
      <c r="BQ6" s="33">
        <f t="shared" si="8"/>
        <v>30.68</v>
      </c>
      <c r="BR6" s="33">
        <f t="shared" si="8"/>
        <v>39.36</v>
      </c>
      <c r="BS6" s="33">
        <f t="shared" si="8"/>
        <v>34.56</v>
      </c>
      <c r="BT6" s="33">
        <f t="shared" si="8"/>
        <v>33.299999999999997</v>
      </c>
      <c r="BU6" s="33">
        <f t="shared" si="8"/>
        <v>33.01</v>
      </c>
      <c r="BV6" s="33">
        <f t="shared" si="8"/>
        <v>32.39</v>
      </c>
      <c r="BW6" s="33">
        <f t="shared" si="8"/>
        <v>24.39</v>
      </c>
      <c r="BX6" s="33">
        <f t="shared" si="8"/>
        <v>22.67</v>
      </c>
      <c r="BY6" s="32" t="str">
        <f>IF(BY7="","",IF(BY7="-","【-】","【"&amp;SUBSTITUTE(TEXT(BY7,"#,##0.00"),"-","△")&amp;"】"))</f>
        <v>【33.35】</v>
      </c>
      <c r="BZ6" s="33">
        <f>IF(BZ7="",NA(),BZ7)</f>
        <v>818.29</v>
      </c>
      <c r="CA6" s="33">
        <f t="shared" ref="CA6:CI6" si="9">IF(CA7="",NA(),CA7)</f>
        <v>843.84</v>
      </c>
      <c r="CB6" s="33">
        <f t="shared" si="9"/>
        <v>918.39</v>
      </c>
      <c r="CC6" s="33">
        <f t="shared" si="9"/>
        <v>746.46</v>
      </c>
      <c r="CD6" s="33">
        <f t="shared" si="9"/>
        <v>868.49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56.02</v>
      </c>
      <c r="CL6" s="33">
        <f t="shared" ref="CL6:CT6" si="10">IF(CL7="",NA(),CL7)</f>
        <v>53.5</v>
      </c>
      <c r="CM6" s="33">
        <f t="shared" si="10"/>
        <v>50.81</v>
      </c>
      <c r="CN6" s="33">
        <f t="shared" si="10"/>
        <v>46.87</v>
      </c>
      <c r="CO6" s="33">
        <f t="shared" si="10"/>
        <v>44.01</v>
      </c>
      <c r="CP6" s="33">
        <f t="shared" si="10"/>
        <v>50.66</v>
      </c>
      <c r="CQ6" s="33">
        <f t="shared" si="10"/>
        <v>51.11</v>
      </c>
      <c r="CR6" s="33">
        <f t="shared" si="10"/>
        <v>50.49</v>
      </c>
      <c r="CS6" s="33">
        <f t="shared" si="10"/>
        <v>48.36</v>
      </c>
      <c r="CT6" s="33">
        <f t="shared" si="10"/>
        <v>48.7</v>
      </c>
      <c r="CU6" s="32" t="str">
        <f>IF(CU7="","",IF(CU7="-","【-】","【"&amp;SUBSTITUTE(TEXT(CU7,"#,##0.00"),"-","△")&amp;"】"))</f>
        <v>【57.58】</v>
      </c>
      <c r="CV6" s="33">
        <f>IF(CV7="",NA(),CV7)</f>
        <v>50.33</v>
      </c>
      <c r="CW6" s="33">
        <f t="shared" ref="CW6:DE6" si="11">IF(CW7="",NA(),CW7)</f>
        <v>51</v>
      </c>
      <c r="CX6" s="33">
        <f t="shared" si="11"/>
        <v>51.55</v>
      </c>
      <c r="CY6" s="33">
        <f t="shared" si="11"/>
        <v>51.4</v>
      </c>
      <c r="CZ6" s="33">
        <f t="shared" si="11"/>
        <v>54.01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303445</v>
      </c>
      <c r="D7" s="35">
        <v>47</v>
      </c>
      <c r="E7" s="35">
        <v>1</v>
      </c>
      <c r="F7" s="35">
        <v>0</v>
      </c>
      <c r="G7" s="35">
        <v>0</v>
      </c>
      <c r="H7" s="35" t="s">
        <v>93</v>
      </c>
      <c r="I7" s="35" t="s">
        <v>94</v>
      </c>
      <c r="J7" s="35" t="s">
        <v>95</v>
      </c>
      <c r="K7" s="35" t="s">
        <v>96</v>
      </c>
      <c r="L7" s="35" t="s">
        <v>97</v>
      </c>
      <c r="M7" s="36" t="s">
        <v>98</v>
      </c>
      <c r="N7" s="36" t="s">
        <v>99</v>
      </c>
      <c r="O7" s="36">
        <v>12.32</v>
      </c>
      <c r="P7" s="36">
        <v>3775</v>
      </c>
      <c r="Q7" s="36">
        <v>3298</v>
      </c>
      <c r="R7" s="36">
        <v>137.03</v>
      </c>
      <c r="S7" s="36">
        <v>24.07</v>
      </c>
      <c r="T7" s="36">
        <v>404</v>
      </c>
      <c r="U7" s="36">
        <v>1.25</v>
      </c>
      <c r="V7" s="36">
        <v>323.2</v>
      </c>
      <c r="W7" s="36">
        <v>71.41</v>
      </c>
      <c r="X7" s="36">
        <v>70.98</v>
      </c>
      <c r="Y7" s="36">
        <v>66.25</v>
      </c>
      <c r="Z7" s="36">
        <v>79.72</v>
      </c>
      <c r="AA7" s="36">
        <v>74.040000000000006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2043.69</v>
      </c>
      <c r="BE7" s="36">
        <v>1913.91</v>
      </c>
      <c r="BF7" s="36">
        <v>1897.72</v>
      </c>
      <c r="BG7" s="36">
        <v>1840.22</v>
      </c>
      <c r="BH7" s="36">
        <v>1690.91</v>
      </c>
      <c r="BI7" s="36">
        <v>1442.51</v>
      </c>
      <c r="BJ7" s="36">
        <v>1496.15</v>
      </c>
      <c r="BK7" s="36">
        <v>1462.56</v>
      </c>
      <c r="BL7" s="36">
        <v>1486.62</v>
      </c>
      <c r="BM7" s="36">
        <v>1510.14</v>
      </c>
      <c r="BN7" s="36">
        <v>1242.9000000000001</v>
      </c>
      <c r="BO7" s="36">
        <v>33.29</v>
      </c>
      <c r="BP7" s="36">
        <v>33</v>
      </c>
      <c r="BQ7" s="36">
        <v>30.68</v>
      </c>
      <c r="BR7" s="36">
        <v>39.36</v>
      </c>
      <c r="BS7" s="36">
        <v>34.56</v>
      </c>
      <c r="BT7" s="36">
        <v>33.299999999999997</v>
      </c>
      <c r="BU7" s="36">
        <v>33.01</v>
      </c>
      <c r="BV7" s="36">
        <v>32.39</v>
      </c>
      <c r="BW7" s="36">
        <v>24.39</v>
      </c>
      <c r="BX7" s="36">
        <v>22.67</v>
      </c>
      <c r="BY7" s="36">
        <v>33.35</v>
      </c>
      <c r="BZ7" s="36">
        <v>818.29</v>
      </c>
      <c r="CA7" s="36">
        <v>843.84</v>
      </c>
      <c r="CB7" s="36">
        <v>918.39</v>
      </c>
      <c r="CC7" s="36">
        <v>746.46</v>
      </c>
      <c r="CD7" s="36">
        <v>868.49</v>
      </c>
      <c r="CE7" s="36">
        <v>526.57000000000005</v>
      </c>
      <c r="CF7" s="36">
        <v>523.08000000000004</v>
      </c>
      <c r="CG7" s="36">
        <v>530.83000000000004</v>
      </c>
      <c r="CH7" s="36">
        <v>734.18</v>
      </c>
      <c r="CI7" s="36">
        <v>789.62</v>
      </c>
      <c r="CJ7" s="36">
        <v>524.69000000000005</v>
      </c>
      <c r="CK7" s="36">
        <v>56.02</v>
      </c>
      <c r="CL7" s="36">
        <v>53.5</v>
      </c>
      <c r="CM7" s="36">
        <v>50.81</v>
      </c>
      <c r="CN7" s="36">
        <v>46.87</v>
      </c>
      <c r="CO7" s="36">
        <v>44.01</v>
      </c>
      <c r="CP7" s="36">
        <v>50.66</v>
      </c>
      <c r="CQ7" s="36">
        <v>51.11</v>
      </c>
      <c r="CR7" s="36">
        <v>50.49</v>
      </c>
      <c r="CS7" s="36">
        <v>48.36</v>
      </c>
      <c r="CT7" s="36">
        <v>48.7</v>
      </c>
      <c r="CU7" s="36">
        <v>57.58</v>
      </c>
      <c r="CV7" s="36">
        <v>50.33</v>
      </c>
      <c r="CW7" s="36">
        <v>51</v>
      </c>
      <c r="CX7" s="36">
        <v>51.55</v>
      </c>
      <c r="CY7" s="36">
        <v>51.4</v>
      </c>
      <c r="CZ7" s="36">
        <v>54.01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2017-02-02T02:15:27Z</cp:lastPrinted>
  <dcterms:created xsi:type="dcterms:W3CDTF">2016-12-02T02:20:11Z</dcterms:created>
  <dcterms:modified xsi:type="dcterms:W3CDTF">2017-02-03T00:38:44Z</dcterms:modified>
  <cp:category/>
</cp:coreProperties>
</file>