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x5ggo0t0ytJ3eJ4AX+4kyGmJCknH++w1QZcIu2Uds3bwqIfNc0yYYS6+111VIgTw0ZsZ+Y07bdKvYX20PV+cA==" workbookSaltValue="d8Hrw1mNk1UX/42dY1EW4g==" workbookSpinCount="100000" lockStructure="1"/>
  <bookViews>
    <workbookView xWindow="0" yWindow="0" windowWidth="2073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<sst xmlns="http://schemas.openxmlformats.org/spreadsheetml/2006/main" count="221" uniqueCount="111">
  <si>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</si>
  <si>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</si>
  <si>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</si>
  <si>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</si>
  <si>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</si>
  <si>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</si>
  <si>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</si>
  <si>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</si>
  <si>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</si>
  <si>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</si>
  <si>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</si>
  <si>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</si>
  <si>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</si>
  <si>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</si>
  <si>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</si>
  <si>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</si>
  <si>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</si>
  <si>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</si>
  <si>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</si>
  <si>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</si>
  <si>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</si>
  <si>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</si>
  <si>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</si>
  <si>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</si>
  <si>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</si>
  <si>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</si>
  <si>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</si>
  <si>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</si>
  <si>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</si>
  <si>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</si>
  <si>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</si>
  <si>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</si>
  <si>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</si>
  <si>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</si>
  <si>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</si>
  <si>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</si>
  <si>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</si>
  <si>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</si>
  <si>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</si>
  <si>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</si>
  <si>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</si>
  <si>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</si>
  <si>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</si>
  <si>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</si>
  <si>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</si>
  <si>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</si>
  <si>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</si>
  <si>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</si>
  <si>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</si>
  <si>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</si>
  <si>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</si>
  <si>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</si>
  <si>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</si>
  <si>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</si>
  <si>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</si>
  <si>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</si>
  <si>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</si>
  <si>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</si>
  <si>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</si>
  <si>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</si>
  <si>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</si>
  <si>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</si>
  <si>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</si>
  <si>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</si>
  <si>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</si>
  <si>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</si>
  <si>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</si>
  <si>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</si>
  <si>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</si>
  <si>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</si>
  <si>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</si>
  <si>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</si>
  <si>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</si>
  <si>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</si>
  <si>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</si>
  <si>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</si>
  <si>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</si>
  <si>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</si>
  <si>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</si>
  <si>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</si>
  <si>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</si>
  <si>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</si>
  <si>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</si>
  <si>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</si>
  <si>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</si>
  <si>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</si>
  <si>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</si>
  <si>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</si>
  <si>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</si>
  <si>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</si>
  <si>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</si>
  <si>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</si>
  <si>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</si>
  <si>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</si>
  <si>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</si>
  <si>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</si>
  <si>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</si>
  <si>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</si>
  <si>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</si>
  <si>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</si>
  <si>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</si>
  <si>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</si>
  <si>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</si>
  <si>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</si>
  <si>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</si>
  <si>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</si>
  <si>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</si>
  <si>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</si>
  <si>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決算において特定環境保全公共下水事業収益では使用料が総収益の61％となっています。一般会計に依存する経営が続いています。処理区域内の接続率はほぼ100％であるので、これ以上接続件数は増えないものと考えられます。現状、料金収入の増加のためには、使用料金の値上げせざるを得ない状況になりかねないので、経営の効率化を図るため、平成28年度末に公共下水道へ接続し、本施設を廃止します。</t>
    <rPh sb="1" eb="3">
      <t>ヘイセイ</t>
    </rPh>
    <rPh sb="5" eb="7">
      <t>ネンド</t>
    </rPh>
    <rPh sb="7" eb="9">
      <t>ケッサン</t>
    </rPh>
    <rPh sb="13" eb="14">
      <t>トク</t>
    </rPh>
    <rPh sb="14" eb="15">
      <t>テイ</t>
    </rPh>
    <rPh sb="15" eb="17">
      <t>カンキョウ</t>
    </rPh>
    <rPh sb="17" eb="19">
      <t>ホゼン</t>
    </rPh>
    <rPh sb="19" eb="21">
      <t>コウキョウ</t>
    </rPh>
    <rPh sb="21" eb="23">
      <t>ゲスイ</t>
    </rPh>
    <rPh sb="23" eb="25">
      <t>ジギョウ</t>
    </rPh>
    <rPh sb="25" eb="27">
      <t>シュウエキ</t>
    </rPh>
    <rPh sb="29" eb="31">
      <t>シヨウ</t>
    </rPh>
    <rPh sb="31" eb="32">
      <t>リョウ</t>
    </rPh>
    <rPh sb="33" eb="36">
      <t>ソウシュウエキ</t>
    </rPh>
    <rPh sb="48" eb="50">
      <t>イッパン</t>
    </rPh>
    <rPh sb="50" eb="52">
      <t>カイケイ</t>
    </rPh>
    <rPh sb="53" eb="55">
      <t>イゾン</t>
    </rPh>
    <rPh sb="57" eb="59">
      <t>ケイエイ</t>
    </rPh>
    <rPh sb="60" eb="61">
      <t>ツヅ</t>
    </rPh>
    <rPh sb="167" eb="169">
      <t>ヘイセイ</t>
    </rPh>
    <rPh sb="173" eb="174">
      <t>マツ</t>
    </rPh>
    <phoneticPr fontId="4"/>
  </si>
  <si>
    <t>　当施設は、平成2年に和歌山県から旧貴志川町に移管され、そこから数えてもすでに27年が経過しています。汚水管の長寿命化および不明水対策として平成25年度から管更生工事を行っています。</t>
    <rPh sb="1" eb="2">
      <t>トウ</t>
    </rPh>
    <rPh sb="2" eb="4">
      <t>シセツ</t>
    </rPh>
    <rPh sb="6" eb="8">
      <t>ヘイセイ</t>
    </rPh>
    <rPh sb="9" eb="10">
      <t>ネン</t>
    </rPh>
    <rPh sb="11" eb="15">
      <t>ワカヤマケン</t>
    </rPh>
    <rPh sb="17" eb="18">
      <t>キュウ</t>
    </rPh>
    <rPh sb="18" eb="22">
      <t>キシガワチョウ</t>
    </rPh>
    <rPh sb="23" eb="25">
      <t>イカン</t>
    </rPh>
    <rPh sb="32" eb="33">
      <t>カゾ</t>
    </rPh>
    <rPh sb="41" eb="42">
      <t>ネン</t>
    </rPh>
    <rPh sb="43" eb="45">
      <t>ケイカ</t>
    </rPh>
    <rPh sb="51" eb="53">
      <t>オスイ</t>
    </rPh>
    <rPh sb="53" eb="54">
      <t>カン</t>
    </rPh>
    <rPh sb="55" eb="56">
      <t>チョウ</t>
    </rPh>
    <rPh sb="56" eb="59">
      <t>ジュミョウカ</t>
    </rPh>
    <rPh sb="62" eb="64">
      <t>フメイ</t>
    </rPh>
    <rPh sb="64" eb="65">
      <t>スイ</t>
    </rPh>
    <rPh sb="65" eb="67">
      <t>タイサク</t>
    </rPh>
    <rPh sb="70" eb="72">
      <t>ヘイセイ</t>
    </rPh>
    <rPh sb="74" eb="76">
      <t>ネンド</t>
    </rPh>
    <rPh sb="78" eb="79">
      <t>カン</t>
    </rPh>
    <rPh sb="79" eb="81">
      <t>コウセイ</t>
    </rPh>
    <rPh sb="81" eb="83">
      <t>コウジ</t>
    </rPh>
    <rPh sb="84" eb="85">
      <t>オコナ</t>
    </rPh>
    <phoneticPr fontId="4"/>
  </si>
  <si>
    <t>　一般会計に依存する状態が続いていることから、平成28年度末に公共下水道事業に統合します。処理場を廃止することで経営の効率化を図ります。</t>
    <rPh sb="1" eb="3">
      <t>イッパン</t>
    </rPh>
    <rPh sb="3" eb="5">
      <t>カイケイ</t>
    </rPh>
    <rPh sb="6" eb="8">
      <t>イゾン</t>
    </rPh>
    <rPh sb="10" eb="12">
      <t>ジョウタイ</t>
    </rPh>
    <rPh sb="13" eb="14">
      <t>ツヅ</t>
    </rPh>
    <rPh sb="23" eb="25">
      <t>ヘイセイ</t>
    </rPh>
    <rPh sb="27" eb="30">
      <t>ネンドマツ</t>
    </rPh>
    <rPh sb="31" eb="33">
      <t>コウキョウ</t>
    </rPh>
    <rPh sb="33" eb="36">
      <t>ゲスイドウ</t>
    </rPh>
    <rPh sb="36" eb="38">
      <t>ジギョウ</t>
    </rPh>
    <rPh sb="39" eb="41">
      <t>トウゴウ</t>
    </rPh>
    <rPh sb="45" eb="48">
      <t>ショリジョウ</t>
    </rPh>
    <rPh sb="49" eb="51">
      <t>ハイシ</t>
    </rPh>
    <rPh sb="56" eb="58">
      <t>ケイエイ</t>
    </rPh>
    <rPh sb="59" eb="62">
      <t>コウリツカ</t>
    </rPh>
    <rPh sb="63" eb="6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</si>
</sst>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11.88</c:v>
                </c:pt>
                <c:pt idx="4" formatCode="#,##0.00;&quot;△&quot;#,##0.00;&quot;-&quot;">
                  <c:v>7.38</c:v>
                </c:pt>
              </c:numCache>
            </c:numRef>
          </c:val>
        </c:ser>
        <c:dLbls>
          <c:showLegendKey val="0"/>
          <c:showVal val="0"/>
          <c:showCatName val="0"/>
          <c:showSerName val="0"/>
          <c:showPercent val="0"/>
          <c:showBubbleSize val="0"/>
        </c:dLbls>
        <c:gapWidth val="150"/>
        <c:axId val="55523968"/>
        <c:axId val="555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5523968"/>
        <c:axId val="55595776"/>
      </c:lineChart>
      <c:dateAx>
        <c:axId val="55523968"/>
        <c:scaling>
          <c:orientation val="minMax"/>
        </c:scaling>
        <c:delete val="1"/>
        <c:axPos val="b"/>
        <c:numFmt formatCode="ge" sourceLinked="1"/>
        <c:majorTickMark val="none"/>
        <c:minorTickMark val="none"/>
        <c:tickLblPos val="none"/>
        <c:crossAx val="55595776"/>
        <c:crosses val="autoZero"/>
        <c:auto val="1"/>
        <c:lblOffset val="100"/>
        <c:baseTimeUnit val="years"/>
      </c:dateAx>
      <c:valAx>
        <c:axId val="555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40.049999999999997</c:v>
                </c:pt>
                <c:pt idx="1">
                  <c:v>39.33</c:v>
                </c:pt>
                <c:pt idx="2">
                  <c:v>38.67</c:v>
                </c:pt>
                <c:pt idx="3">
                  <c:v>36.29</c:v>
                </c:pt>
                <c:pt idx="4" formatCode="#,##0.00;&quot;△&quot;#,##0.00">
                  <c:v>35.19</c:v>
                </c:pt>
              </c:numCache>
            </c:numRef>
          </c:val>
        </c:ser>
        <c:dLbls>
          <c:showLegendKey val="0"/>
          <c:showVal val="0"/>
          <c:showCatName val="0"/>
          <c:showSerName val="0"/>
          <c:showPercent val="0"/>
          <c:showBubbleSize val="0"/>
        </c:dLbls>
        <c:gapWidth val="150"/>
        <c:axId val="205576448"/>
        <c:axId val="206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05576448"/>
        <c:axId val="206594816"/>
      </c:lineChart>
      <c:dateAx>
        <c:axId val="205576448"/>
        <c:scaling>
          <c:orientation val="minMax"/>
        </c:scaling>
        <c:delete val="1"/>
        <c:axPos val="b"/>
        <c:numFmt formatCode="ge" sourceLinked="1"/>
        <c:majorTickMark val="none"/>
        <c:minorTickMark val="none"/>
        <c:tickLblPos val="none"/>
        <c:crossAx val="206594816"/>
        <c:crosses val="autoZero"/>
        <c:auto val="1"/>
        <c:lblOffset val="100"/>
        <c:baseTimeUnit val="years"/>
      </c:dateAx>
      <c:valAx>
        <c:axId val="206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77213184"/>
        <c:axId val="2772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77213184"/>
        <c:axId val="277216256"/>
      </c:lineChart>
      <c:dateAx>
        <c:axId val="277213184"/>
        <c:scaling>
          <c:orientation val="minMax"/>
        </c:scaling>
        <c:delete val="1"/>
        <c:axPos val="b"/>
        <c:numFmt formatCode="ge" sourceLinked="1"/>
        <c:majorTickMark val="none"/>
        <c:minorTickMark val="none"/>
        <c:tickLblPos val="none"/>
        <c:crossAx val="277216256"/>
        <c:crosses val="autoZero"/>
        <c:auto val="1"/>
        <c:lblOffset val="100"/>
        <c:baseTimeUnit val="years"/>
      </c:dateAx>
      <c:valAx>
        <c:axId val="2772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99.83</c:v>
                </c:pt>
                <c:pt idx="1">
                  <c:v>97.3</c:v>
                </c:pt>
                <c:pt idx="2">
                  <c:v>101.83</c:v>
                </c:pt>
                <c:pt idx="3">
                  <c:v>103.61</c:v>
                </c:pt>
                <c:pt idx="4">
                  <c:v>104.05</c:v>
                </c:pt>
              </c:numCache>
            </c:numRef>
          </c:val>
        </c:ser>
        <c:dLbls>
          <c:showLegendKey val="0"/>
          <c:showVal val="0"/>
          <c:showCatName val="0"/>
          <c:showSerName val="0"/>
          <c:showPercent val="0"/>
          <c:showBubbleSize val="0"/>
        </c:dLbls>
        <c:gapWidth val="150"/>
        <c:axId val="55684480"/>
        <c:axId val="556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84480"/>
        <c:axId val="55691520"/>
      </c:lineChart>
      <c:dateAx>
        <c:axId val="55684480"/>
        <c:scaling>
          <c:orientation val="minMax"/>
        </c:scaling>
        <c:delete val="1"/>
        <c:axPos val="b"/>
        <c:numFmt formatCode="ge" sourceLinked="1"/>
        <c:majorTickMark val="none"/>
        <c:minorTickMark val="none"/>
        <c:tickLblPos val="none"/>
        <c:crossAx val="55691520"/>
        <c:crosses val="autoZero"/>
        <c:auto val="1"/>
        <c:lblOffset val="100"/>
        <c:baseTimeUnit val="years"/>
      </c:dateAx>
      <c:valAx>
        <c:axId val="556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55840"/>
        <c:axId val="563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55840"/>
        <c:axId val="56359168"/>
      </c:lineChart>
      <c:dateAx>
        <c:axId val="56355840"/>
        <c:scaling>
          <c:orientation val="minMax"/>
        </c:scaling>
        <c:delete val="1"/>
        <c:axPos val="b"/>
        <c:numFmt formatCode="ge" sourceLinked="1"/>
        <c:majorTickMark val="none"/>
        <c:minorTickMark val="none"/>
        <c:tickLblPos val="none"/>
        <c:crossAx val="56359168"/>
        <c:crosses val="autoZero"/>
        <c:auto val="1"/>
        <c:lblOffset val="100"/>
        <c:baseTimeUnit val="years"/>
      </c:dateAx>
      <c:valAx>
        <c:axId val="563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19808"/>
        <c:axId val="57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19808"/>
        <c:axId val="57322880"/>
      </c:lineChart>
      <c:dateAx>
        <c:axId val="57319808"/>
        <c:scaling>
          <c:orientation val="minMax"/>
        </c:scaling>
        <c:delete val="1"/>
        <c:axPos val="b"/>
        <c:numFmt formatCode="ge" sourceLinked="1"/>
        <c:majorTickMark val="none"/>
        <c:minorTickMark val="none"/>
        <c:tickLblPos val="none"/>
        <c:crossAx val="57322880"/>
        <c:crosses val="autoZero"/>
        <c:auto val="1"/>
        <c:lblOffset val="100"/>
        <c:baseTimeUnit val="years"/>
      </c:dateAx>
      <c:valAx>
        <c:axId val="573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15520"/>
        <c:axId val="58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15520"/>
        <c:axId val="58392576"/>
      </c:lineChart>
      <c:dateAx>
        <c:axId val="58315520"/>
        <c:scaling>
          <c:orientation val="minMax"/>
        </c:scaling>
        <c:delete val="1"/>
        <c:axPos val="b"/>
        <c:numFmt formatCode="ge" sourceLinked="1"/>
        <c:majorTickMark val="none"/>
        <c:minorTickMark val="none"/>
        <c:tickLblPos val="none"/>
        <c:crossAx val="58392576"/>
        <c:crosses val="autoZero"/>
        <c:auto val="1"/>
        <c:lblOffset val="100"/>
        <c:baseTimeUnit val="years"/>
      </c:dateAx>
      <c:valAx>
        <c:axId val="58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1632"/>
        <c:axId val="584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1632"/>
        <c:axId val="58424704"/>
      </c:lineChart>
      <c:dateAx>
        <c:axId val="58421632"/>
        <c:scaling>
          <c:orientation val="minMax"/>
        </c:scaling>
        <c:delete val="1"/>
        <c:axPos val="b"/>
        <c:numFmt formatCode="ge" sourceLinked="1"/>
        <c:majorTickMark val="none"/>
        <c:minorTickMark val="none"/>
        <c:tickLblPos val="none"/>
        <c:crossAx val="58424704"/>
        <c:crosses val="autoZero"/>
        <c:auto val="1"/>
        <c:lblOffset val="100"/>
        <c:baseTimeUnit val="years"/>
      </c:dateAx>
      <c:valAx>
        <c:axId val="584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245184"/>
        <c:axId val="151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1245184"/>
        <c:axId val="151247104"/>
      </c:lineChart>
      <c:dateAx>
        <c:axId val="151245184"/>
        <c:scaling>
          <c:orientation val="minMax"/>
        </c:scaling>
        <c:delete val="1"/>
        <c:axPos val="b"/>
        <c:numFmt formatCode="ge" sourceLinked="1"/>
        <c:majorTickMark val="none"/>
        <c:minorTickMark val="none"/>
        <c:tickLblPos val="none"/>
        <c:crossAx val="151247104"/>
        <c:crosses val="autoZero"/>
        <c:auto val="1"/>
        <c:lblOffset val="100"/>
        <c:baseTimeUnit val="years"/>
      </c:dateAx>
      <c:valAx>
        <c:axId val="151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72.11</c:v>
                </c:pt>
                <c:pt idx="1">
                  <c:v>69.95</c:v>
                </c:pt>
                <c:pt idx="2">
                  <c:v>66.14</c:v>
                </c:pt>
                <c:pt idx="3">
                  <c:v>68.73</c:v>
                </c:pt>
                <c:pt idx="4">
                  <c:v>68.27</c:v>
                </c:pt>
              </c:numCache>
            </c:numRef>
          </c:val>
        </c:ser>
        <c:dLbls>
          <c:showLegendKey val="0"/>
          <c:showVal val="0"/>
          <c:showCatName val="0"/>
          <c:showSerName val="0"/>
          <c:showPercent val="0"/>
          <c:showBubbleSize val="0"/>
        </c:dLbls>
        <c:gapWidth val="150"/>
        <c:axId val="194867584"/>
        <c:axId val="194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94867584"/>
        <c:axId val="194869504"/>
      </c:lineChart>
      <c:dateAx>
        <c:axId val="194867584"/>
        <c:scaling>
          <c:orientation val="minMax"/>
        </c:scaling>
        <c:delete val="1"/>
        <c:axPos val="b"/>
        <c:numFmt formatCode="ge" sourceLinked="1"/>
        <c:majorTickMark val="none"/>
        <c:minorTickMark val="none"/>
        <c:tickLblPos val="none"/>
        <c:crossAx val="194869504"/>
        <c:crosses val="autoZero"/>
        <c:auto val="1"/>
        <c:lblOffset val="100"/>
        <c:baseTimeUnit val="years"/>
      </c:dateAx>
      <c:valAx>
        <c:axId val="1948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192.75</c:v>
                </c:pt>
                <c:pt idx="1">
                  <c:v>199.72</c:v>
                </c:pt>
                <c:pt idx="2">
                  <c:v>212.74</c:v>
                </c:pt>
                <c:pt idx="3">
                  <c:v>214.51</c:v>
                </c:pt>
                <c:pt idx="4">
                  <c:v>215.82</c:v>
                </c:pt>
              </c:numCache>
            </c:numRef>
          </c:val>
        </c:ser>
        <c:dLbls>
          <c:showLegendKey val="0"/>
          <c:showVal val="0"/>
          <c:showCatName val="0"/>
          <c:showSerName val="0"/>
          <c:showPercent val="0"/>
          <c:showBubbleSize val="0"/>
        </c:dLbls>
        <c:gapWidth val="150"/>
        <c:axId val="203096832"/>
        <c:axId val="203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3096832"/>
        <c:axId val="203218944"/>
      </c:lineChart>
      <c:dateAx>
        <c:axId val="203096832"/>
        <c:scaling>
          <c:orientation val="minMax"/>
        </c:scaling>
        <c:delete val="1"/>
        <c:axPos val="b"/>
        <c:numFmt formatCode="ge" sourceLinked="1"/>
        <c:majorTickMark val="none"/>
        <c:minorTickMark val="none"/>
        <c:tickLblPos val="none"/>
        <c:crossAx val="203218944"/>
        <c:crosses val="autoZero"/>
        <c:auto val="1"/>
        <c:lblOffset val="100"/>
        <c:baseTimeUnit val="years"/>
      </c:dateAx>
      <c:valAx>
        <c:axId val="203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紀の川市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65318</v>
      </c>
      <c r="AM8" s="47"/>
      <c r="AN8" s="47"/>
      <c r="AO8" s="47"/>
      <c r="AP8" s="47"/>
      <c r="AQ8" s="47"/>
      <c r="AR8" s="47"/>
      <c r="AS8" s="47"/>
      <c r="AT8" s="43">
        <f>データ!S6</f>
        <v>228.21</v>
      </c>
      <c r="AU8" s="43"/>
      <c r="AV8" s="43"/>
      <c r="AW8" s="43"/>
      <c r="AX8" s="43"/>
      <c r="AY8" s="43"/>
      <c r="AZ8" s="43"/>
      <c r="BA8" s="43"/>
      <c r="BB8" s="43">
        <f>データ!T6</f>
        <v>286.22000000000003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3.44</v>
      </c>
      <c r="Q10" s="43"/>
      <c r="R10" s="43"/>
      <c r="S10" s="43"/>
      <c r="T10" s="43"/>
      <c r="U10" s="43"/>
      <c r="V10" s="43"/>
      <c r="W10" s="43">
        <f>データ!P6</f>
        <v>81.14</v>
      </c>
      <c r="X10" s="43"/>
      <c r="Y10" s="43"/>
      <c r="Z10" s="43"/>
      <c r="AA10" s="43"/>
      <c r="AB10" s="43"/>
      <c r="AC10" s="43"/>
      <c r="AD10" s="47">
        <f>データ!Q6</f>
        <v>2720</v>
      </c>
      <c r="AE10" s="47"/>
      <c r="AF10" s="47"/>
      <c r="AG10" s="47"/>
      <c r="AH10" s="47"/>
      <c r="AI10" s="47"/>
      <c r="AJ10" s="47"/>
      <c r="AK10" s="2"/>
      <c r="AL10" s="47">
        <f>データ!U6</f>
        <v>2237</v>
      </c>
      <c r="AM10" s="47"/>
      <c r="AN10" s="47"/>
      <c r="AO10" s="47"/>
      <c r="AP10" s="47"/>
      <c r="AQ10" s="47"/>
      <c r="AR10" s="47"/>
      <c r="AS10" s="47"/>
      <c r="AT10" s="43">
        <f>データ!V6</f>
        <v>0.39</v>
      </c>
      <c r="AU10" s="43"/>
      <c r="AV10" s="43"/>
      <c r="AW10" s="43"/>
      <c r="AX10" s="43"/>
      <c r="AY10" s="43"/>
      <c r="AZ10" s="43"/>
      <c r="BA10" s="43"/>
      <c r="BB10" s="43">
        <f>データ!W6</f>
        <v>5735.9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9NJ1vIj/e8ZTiSbluEWlku5ukNSc6KwRLHH4LV8bzRD4F6eqyuDa583ARITXfaNrVgfA6fINJsJ2LqqJI10TjQ==" saltValue="ODJp5FiBPClOYbR7xzggY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G1" workbookViewId="0">
      <selection activeCell="CP8" sqref="CP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302082</v>
      </c>
      <c r="D6" s="31">
        <f t="shared" si="3"/>
        <v>47</v>
      </c>
      <c r="E6" s="31">
        <f t="shared" si="3"/>
        <v>17</v>
      </c>
      <c r="F6" s="31">
        <f t="shared" si="3"/>
        <v>4</v>
      </c>
      <c r="G6" s="31">
        <f t="shared" si="3"/>
        <v>0</v>
      </c>
      <c r="H6" s="31" t="str">
        <f t="shared" si="3"/>
        <v>和歌山県　紀の川市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3.44</v>
      </c>
      <c r="P6" s="32">
        <f t="shared" si="3"/>
        <v>81.14</v>
      </c>
      <c r="Q6" s="32">
        <f t="shared" si="3"/>
        <v>2720</v>
      </c>
      <c r="R6" s="32">
        <f t="shared" si="3"/>
        <v>65318</v>
      </c>
      <c r="S6" s="32">
        <f t="shared" si="3"/>
        <v>228.21</v>
      </c>
      <c r="T6" s="32">
        <f t="shared" si="3"/>
        <v>286.22000000000003</v>
      </c>
      <c r="U6" s="32">
        <f t="shared" si="3"/>
        <v>2237</v>
      </c>
      <c r="V6" s="32">
        <f t="shared" si="3"/>
        <v>0.39</v>
      </c>
      <c r="W6" s="32">
        <f t="shared" si="3"/>
        <v>5735.9</v>
      </c>
      <c r="X6" s="33">
        <f>IF(X7="",NA(),X7)</f>
        <v>99.83</v>
      </c>
      <c r="Y6" s="33">
        <f t="shared" ref="Y6:AG6" si="4">IF(Y7="",NA(),Y7)</f>
        <v>97.3</v>
      </c>
      <c r="Z6" s="33">
        <f t="shared" si="4"/>
        <v>101.83</v>
      </c>
      <c r="AA6" s="33">
        <f t="shared" si="4"/>
        <v>103.61</v>
      </c>
      <c r="AB6" s="33">
        <f t="shared" si="4"/>
        <v>104.05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72.11</v>
      </c>
      <c r="BQ6" s="33">
        <f t="shared" ref="BQ6:BY6" si="8">IF(BQ7="",NA(),BQ7)</f>
        <v>69.95</v>
      </c>
      <c r="BR6" s="33">
        <f t="shared" si="8"/>
        <v>66.14</v>
      </c>
      <c r="BS6" s="33">
        <f t="shared" si="8"/>
        <v>68.73</v>
      </c>
      <c r="BT6" s="33">
        <f t="shared" si="8"/>
        <v>68.27</v>
      </c>
      <c r="BU6" s="33">
        <f t="shared" si="8"/>
        <v>60.75</v>
      </c>
      <c r="BV6" s="33">
        <f t="shared" si="8"/>
        <v>62.83</v>
      </c>
      <c r="BW6" s="33">
        <f t="shared" si="8"/>
        <v>64.63</v>
      </c>
      <c r="BX6" s="33">
        <f t="shared" si="8"/>
        <v>66.56</v>
      </c>
      <c r="BY6" s="33">
        <f t="shared" si="8"/>
        <v>66.22</v>
      </c>
      <c r="BZ6" s="32" t="str">
        <f>IF(BZ7="","",IF(BZ7="-","【-】","【"&amp;SUBSTITUTE(TEXT(BZ7,"#,##0.00"),"-","△")&amp;"】"))</f>
        <v>【64.73】</v>
      </c>
      <c r="CA6" s="33">
        <f>IF(CA7="",NA(),CA7)</f>
        <v>192.75</v>
      </c>
      <c r="CB6" s="33">
        <f t="shared" ref="CB6:CJ6" si="9">IF(CB7="",NA(),CB7)</f>
        <v>199.72</v>
      </c>
      <c r="CC6" s="33">
        <f t="shared" si="9"/>
        <v>212.74</v>
      </c>
      <c r="CD6" s="33">
        <f t="shared" si="9"/>
        <v>214.51</v>
      </c>
      <c r="CE6" s="33">
        <f t="shared" si="9"/>
        <v>215.82</v>
      </c>
      <c r="CF6" s="33">
        <f t="shared" si="9"/>
        <v>256</v>
      </c>
      <c r="CG6" s="33">
        <f t="shared" si="9"/>
        <v>250.43</v>
      </c>
      <c r="CH6" s="33">
        <f t="shared" si="9"/>
        <v>245.75</v>
      </c>
      <c r="CI6" s="33">
        <f t="shared" si="9"/>
        <v>244.29</v>
      </c>
      <c r="CJ6" s="33">
        <f t="shared" si="9"/>
        <v>246.72</v>
      </c>
      <c r="CK6" s="32" t="str">
        <f>IF(CK7="","",IF(CK7="-","【-】","【"&amp;SUBSTITUTE(TEXT(CK7,"#,##0.00"),"-","△")&amp;"】"))</f>
        <v>【250.25】</v>
      </c>
      <c r="CL6" s="33">
        <f>IF(CL7="",NA(),CL7)</f>
        <v>40.049999999999997</v>
      </c>
      <c r="CM6" s="33">
        <f t="shared" ref="CM6:CU6" si="10">IF(CM7="",NA(),CM7)</f>
        <v>39.33</v>
      </c>
      <c r="CN6" s="33">
        <f t="shared" si="10"/>
        <v>38.67</v>
      </c>
      <c r="CO6" s="33">
        <f t="shared" si="10"/>
        <v>36.29</v>
      </c>
      <c r="CP6" s="32">
        <f t="shared" si="10"/>
        <v>35.19</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11.88</v>
      </c>
      <c r="EH6" s="33">
        <f t="shared" si="14"/>
        <v>7.38</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302082</v>
      </c>
      <c r="D7" s="35">
        <v>47</v>
      </c>
      <c r="E7" s="35">
        <v>17</v>
      </c>
      <c r="F7" s="35">
        <v>4</v>
      </c>
      <c r="G7" s="35">
        <v>0</v>
      </c>
      <c r="H7" s="35" t="s">
        <v>96</v>
      </c>
      <c r="I7" s="35" t="s">
        <v>97</v>
      </c>
      <c r="J7" s="35" t="s">
        <v>98</v>
      </c>
      <c r="K7" s="35" t="s">
        <v>99</v>
      </c>
      <c r="L7" s="35" t="s">
        <v>100</v>
      </c>
      <c r="M7" s="36" t="s">
        <v>101</v>
      </c>
      <c r="N7" s="36" t="s">
        <v>102</v>
      </c>
      <c r="O7" s="36">
        <v>3.44</v>
      </c>
      <c r="P7" s="36">
        <v>81.14</v>
      </c>
      <c r="Q7" s="36">
        <v>2720</v>
      </c>
      <c r="R7" s="36">
        <v>65318</v>
      </c>
      <c r="S7" s="36">
        <v>228.21</v>
      </c>
      <c r="T7" s="36">
        <v>286.22000000000003</v>
      </c>
      <c r="U7" s="36">
        <v>2237</v>
      </c>
      <c r="V7" s="36">
        <v>0.39</v>
      </c>
      <c r="W7" s="36">
        <v>5735.9</v>
      </c>
      <c r="X7" s="36">
        <v>99.83</v>
      </c>
      <c r="Y7" s="36">
        <v>97.3</v>
      </c>
      <c r="Z7" s="36">
        <v>101.83</v>
      </c>
      <c r="AA7" s="36">
        <v>103.61</v>
      </c>
      <c r="AB7" s="36">
        <v>104.05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72.11</v>
      </c>
      <c r="BQ7" s="36">
        <v>69.95</v>
      </c>
      <c r="BR7" s="36">
        <v>66.14</v>
      </c>
      <c r="BS7" s="36">
        <v>68.73</v>
      </c>
      <c r="BT7" s="36">
        <v>68.27</v>
      </c>
      <c r="BU7" s="36">
        <v>60.75</v>
      </c>
      <c r="BV7" s="36">
        <v>62.83</v>
      </c>
      <c r="BW7" s="36">
        <v>64.63</v>
      </c>
      <c r="BX7" s="36">
        <v>66.56</v>
      </c>
      <c r="BY7" s="36">
        <v>66.22</v>
      </c>
      <c r="BZ7" s="36">
        <v>64.73</v>
      </c>
      <c r="CA7" s="36">
        <v>192.75</v>
      </c>
      <c r="CB7" s="36">
        <v>199.72</v>
      </c>
      <c r="CC7" s="36">
        <v>212.74</v>
      </c>
      <c r="CD7" s="36">
        <v>214.51</v>
      </c>
      <c r="CE7" s="36">
        <v>215.82</v>
      </c>
      <c r="CF7" s="36">
        <v>256</v>
      </c>
      <c r="CG7" s="36">
        <v>250.43</v>
      </c>
      <c r="CH7" s="36">
        <v>245.75</v>
      </c>
      <c r="CI7" s="36">
        <v>244.29</v>
      </c>
      <c r="CJ7" s="36">
        <v>246.72</v>
      </c>
      <c r="CK7" s="36">
        <v>250.25</v>
      </c>
      <c r="CL7" s="36">
        <v>40.049999999999997</v>
      </c>
      <c r="CM7" s="36">
        <v>39.33</v>
      </c>
      <c r="CN7" s="36">
        <v>38.67</v>
      </c>
      <c r="CO7" s="36">
        <v>36.29</v>
      </c>
      <c r="CP7" s="36">
        <v>35.19</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11.88</v>
      </c>
      <c r="EH7" s="36">
        <v>7.38</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2017-02-08T03:03:09Z</dcterms:created>
  <dcterms:modified xsi:type="dcterms:W3CDTF">2017-02-14T08:42:04Z</dcterms:modified>
</cp:coreProperties>
</file>