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Q8" i="4" s="1"/>
  <c r="Q6" i="5"/>
  <c r="P6" i="5"/>
  <c r="O6" i="5"/>
  <c r="N6" i="5"/>
  <c r="J10" i="4" s="1"/>
  <c r="M6" i="5"/>
  <c r="B10" i="4" s="1"/>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AY8" i="4"/>
  <c r="AI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<sst xmlns="http://schemas.openxmlformats.org/spreadsheetml/2006/main" count="217" uniqueCount="107">
  <si>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</si>
  <si>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</si>
  <si>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</si>
  <si>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</si>
  <si>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</si>
  <si>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</si>
  <si>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</si>
  <si>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</si>
  <si>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</si>
  <si>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</si>
  <si>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</si>
  <si>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</si>
  <si>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</si>
  <si>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</si>
  <si>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</si>
  <si>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</si>
  <si>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</si>
  <si>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</si>
  <si>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</si>
  <si>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</si>
  <si>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</si>
  <si>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</si>
  <si>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</si>
  <si>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</si>
  <si>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</si>
  <si>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</si>
  <si>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</si>
  <si>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</si>
  <si>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</si>
  <si>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</si>
  <si>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</si>
  <si>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</si>
  <si>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</si>
  <si>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</si>
  <si>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</si>
  <si>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</si>
  <si>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</si>
  <si>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</si>
  <si>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</si>
  <si>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</si>
  <si>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</si>
  <si>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</si>
  <si>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</si>
  <si>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</si>
  <si>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</si>
  <si>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</si>
  <si>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</si>
  <si>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</si>
  <si>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</si>
  <si>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</si>
  <si>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</si>
  <si>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</si>
  <si>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</si>
  <si>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</si>
  <si>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</si>
  <si>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</si>
  <si>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</si>
  <si>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</si>
  <si>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</si>
  <si>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</si>
  <si>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</si>
  <si>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</si>
  <si>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</si>
  <si>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</si>
  <si>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</si>
  <si>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</si>
  <si>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</si>
  <si>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</si>
  <si>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</si>
  <si>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</si>
  <si>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</si>
  <si>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</si>
  <si>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</si>
  <si>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</si>
  <si>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</si>
  <si>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</si>
  <si>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</si>
  <si>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</si>
  <si>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</si>
  <si>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</si>
  <si>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</si>
  <si>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</si>
  <si>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</si>
  <si>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</si>
  <si>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</si>
  <si>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</si>
  <si>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</si>
  <si>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</si>
  <si>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</si>
  <si>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</si>
  <si>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</si>
  <si>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</si>
  <si>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</si>
  <si>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紀の川市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</si>
  <si>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</si>
  <si>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</si>
  <si>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</si>
  <si>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</si>
  <si>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</si>
  <si>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</si>
  <si>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</si>
  <si>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</si>
  <si>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</si>
  <si>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</si>
  <si>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●経常収支比率
　平成27年度おいては臨時的費用が減少したため一時的に収支が改善されていますが、給水収益は年々減少傾向にあります。
●流動比率
　平成27年度は類似団体の平均値を上回り、現段階における当市水道事業運営資金は確保できていると思われます。
●企業債残高対給水収益比率
　当市水道事業は、給水収益規模からすると企業債残高が多額であるように思われます。
●料金回収率
　類似団体と比較して低く、今後費用の増加が継続的に見込まれる場合は適正料金の算定が必要です。
●給水原価
　類似団体と比較して経費を低く抑えている状況であるが、今後施設の老朽化に伴う維持管理費の増加により給水原価の増加が予想されます。
●施設利用率
　類似団体と比較して低く、非効率施設が存在する可能性があります。
●有収率
　類似団体と比較して低くなっていますが、毎年度漏水調査を行い継続的に修繕工事を行っています。
</t>
    <rPh sb="1" eb="3">
      <t>ケイジョウ</t>
    </rPh>
    <rPh sb="3" eb="5">
      <t>シュウシ</t>
    </rPh>
    <rPh sb="5" eb="7">
      <t>ヒリツ</t>
    </rPh>
    <rPh sb="9" eb="11">
      <t>ヘイセイ</t>
    </rPh>
    <rPh sb="13" eb="15">
      <t>ネンド</t>
    </rPh>
    <rPh sb="19" eb="22">
      <t>リンジテキ</t>
    </rPh>
    <rPh sb="22" eb="24">
      <t>ヒヨウ</t>
    </rPh>
    <rPh sb="25" eb="27">
      <t>ゲンショウ</t>
    </rPh>
    <rPh sb="31" eb="34">
      <t>イチジテキ</t>
    </rPh>
    <rPh sb="35" eb="37">
      <t>シュウシ</t>
    </rPh>
    <rPh sb="38" eb="40">
      <t>カイゼン</t>
    </rPh>
    <rPh sb="53" eb="55">
      <t>ネンネン</t>
    </rPh>
    <rPh sb="57" eb="59">
      <t>ケイコウ</t>
    </rPh>
    <rPh sb="67" eb="69">
      <t>リュウドウ</t>
    </rPh>
    <rPh sb="69" eb="71">
      <t>ヒリツ</t>
    </rPh>
    <rPh sb="73" eb="75">
      <t>ヘイセイ</t>
    </rPh>
    <rPh sb="77" eb="79">
      <t>ネンド</t>
    </rPh>
    <rPh sb="80" eb="82">
      <t>ルイジ</t>
    </rPh>
    <rPh sb="82" eb="84">
      <t>ダンタイ</t>
    </rPh>
    <rPh sb="85" eb="88">
      <t>ヘイキンチ</t>
    </rPh>
    <rPh sb="89" eb="91">
      <t>ウワマワ</t>
    </rPh>
    <rPh sb="93" eb="96">
      <t>ゲンダンカイ</t>
    </rPh>
    <rPh sb="100" eb="102">
      <t>トウシ</t>
    </rPh>
    <rPh sb="102" eb="104">
      <t>スイドウ</t>
    </rPh>
    <rPh sb="104" eb="106">
      <t>ジギョウ</t>
    </rPh>
    <rPh sb="106" eb="108">
      <t>ウンエイ</t>
    </rPh>
    <rPh sb="108" eb="110">
      <t>シキン</t>
    </rPh>
    <rPh sb="111" eb="113">
      <t>カクホ</t>
    </rPh>
    <rPh sb="119" eb="120">
      <t>オモ</t>
    </rPh>
    <rPh sb="127" eb="129">
      <t>キギョウ</t>
    </rPh>
    <rPh sb="129" eb="130">
      <t>サイ</t>
    </rPh>
    <rPh sb="130" eb="132">
      <t>ザンダカ</t>
    </rPh>
    <rPh sb="132" eb="133">
      <t>タイ</t>
    </rPh>
    <rPh sb="133" eb="135">
      <t>キュウスイ</t>
    </rPh>
    <rPh sb="135" eb="137">
      <t>シュウエキ</t>
    </rPh>
    <rPh sb="137" eb="139">
      <t>ヒリツ</t>
    </rPh>
    <rPh sb="141" eb="143">
      <t>トウシ</t>
    </rPh>
    <rPh sb="143" eb="145">
      <t>スイドウ</t>
    </rPh>
    <rPh sb="145" eb="147">
      <t>ジギョウ</t>
    </rPh>
    <rPh sb="149" eb="151">
      <t>キュウスイ</t>
    </rPh>
    <rPh sb="151" eb="153">
      <t>シュウエキ</t>
    </rPh>
    <rPh sb="153" eb="155">
      <t>キボ</t>
    </rPh>
    <rPh sb="160" eb="162">
      <t>キギョウ</t>
    </rPh>
    <rPh sb="162" eb="163">
      <t>サイ</t>
    </rPh>
    <rPh sb="163" eb="165">
      <t>ザンダカ</t>
    </rPh>
    <rPh sb="166" eb="168">
      <t>タガク</t>
    </rPh>
    <rPh sb="174" eb="175">
      <t>オモ</t>
    </rPh>
    <rPh sb="182" eb="184">
      <t>リョウキン</t>
    </rPh>
    <rPh sb="184" eb="186">
      <t>カイシュウ</t>
    </rPh>
    <rPh sb="186" eb="187">
      <t>リツ</t>
    </rPh>
    <rPh sb="189" eb="191">
      <t>ルイジ</t>
    </rPh>
    <rPh sb="191" eb="193">
      <t>ダンタイ</t>
    </rPh>
    <rPh sb="194" eb="196">
      <t>ヒカク</t>
    </rPh>
    <rPh sb="198" eb="199">
      <t>ヒク</t>
    </rPh>
    <rPh sb="201" eb="203">
      <t>コンゴ</t>
    </rPh>
    <rPh sb="203" eb="205">
      <t>ヒヨウ</t>
    </rPh>
    <rPh sb="206" eb="208">
      <t>ゾウカ</t>
    </rPh>
    <rPh sb="209" eb="212">
      <t>ケイゾクテキ</t>
    </rPh>
    <rPh sb="213" eb="215">
      <t>ミコ</t>
    </rPh>
    <rPh sb="218" eb="220">
      <t>バアイ</t>
    </rPh>
    <rPh sb="221" eb="223">
      <t>テキセイ</t>
    </rPh>
    <rPh sb="223" eb="225">
      <t>リョウキン</t>
    </rPh>
    <rPh sb="226" eb="228">
      <t>サンテイ</t>
    </rPh>
    <rPh sb="229" eb="231">
      <t>ヒツヨウ</t>
    </rPh>
    <rPh sb="236" eb="238">
      <t>キュウスイ</t>
    </rPh>
    <rPh sb="238" eb="240">
      <t>ゲンカ</t>
    </rPh>
    <rPh sb="242" eb="244">
      <t>ルイジ</t>
    </rPh>
    <rPh sb="244" eb="246">
      <t>ダンタイ</t>
    </rPh>
    <rPh sb="247" eb="249">
      <t>ヒカク</t>
    </rPh>
    <rPh sb="251" eb="253">
      <t>ケイヒ</t>
    </rPh>
    <rPh sb="254" eb="255">
      <t>ヒク</t>
    </rPh>
    <rPh sb="256" eb="257">
      <t>オサ</t>
    </rPh>
    <rPh sb="261" eb="263">
      <t>ジョウキョウ</t>
    </rPh>
    <rPh sb="268" eb="270">
      <t>コンゴ</t>
    </rPh>
    <rPh sb="270" eb="272">
      <t>シセツ</t>
    </rPh>
    <rPh sb="273" eb="276">
      <t>ロウキュウカ</t>
    </rPh>
    <rPh sb="277" eb="278">
      <t>トモナ</t>
    </rPh>
    <rPh sb="279" eb="281">
      <t>イジ</t>
    </rPh>
    <rPh sb="281" eb="283">
      <t>カンリ</t>
    </rPh>
    <rPh sb="283" eb="284">
      <t>ヒ</t>
    </rPh>
    <rPh sb="285" eb="287">
      <t>ゾウカ</t>
    </rPh>
    <rPh sb="290" eb="292">
      <t>キュウスイ</t>
    </rPh>
    <rPh sb="292" eb="294">
      <t>ゲンカ</t>
    </rPh>
    <rPh sb="295" eb="297">
      <t>ゾウカ</t>
    </rPh>
    <rPh sb="298" eb="300">
      <t>ヨソウ</t>
    </rPh>
    <rPh sb="319" eb="321">
      <t>ヒカク</t>
    </rPh>
    <rPh sb="357" eb="359">
      <t>ヒカク</t>
    </rPh>
    <rPh sb="371" eb="374">
      <t>マイネンド</t>
    </rPh>
    <rPh sb="374" eb="376">
      <t>ロウスイ</t>
    </rPh>
    <rPh sb="376" eb="378">
      <t>チョウサ</t>
    </rPh>
    <rPh sb="379" eb="380">
      <t>オコナ</t>
    </rPh>
    <rPh sb="381" eb="383">
      <t>ケイゾク</t>
    </rPh>
    <rPh sb="383" eb="384">
      <t>テキ</t>
    </rPh>
    <rPh sb="385" eb="387">
      <t>シュウゼン</t>
    </rPh>
    <rPh sb="387" eb="389">
      <t>コウジ</t>
    </rPh>
    <rPh sb="390" eb="391">
      <t>オコナ</t>
    </rPh>
    <phoneticPr fontId="4"/>
  </si>
  <si>
    <t>●有形固定資産減価償却率
　当市水道事業の施設は、総資産に対する減価償却が50%を超えており、法定耐用年数を迎える管路及び施設が数多くあります。
●管路更新率
　毎年度漏水修繕工事や老朽管配管替工事等により管路更新を行っていますが、類似団体と比較すると低い水準となっています。
　</t>
    <rPh sb="1" eb="3">
      <t>ユウケイ</t>
    </rPh>
    <rPh sb="3" eb="5">
      <t>コテイ</t>
    </rPh>
    <rPh sb="5" eb="7">
      <t>シサン</t>
    </rPh>
    <rPh sb="7" eb="9">
      <t>ゲンカ</t>
    </rPh>
    <rPh sb="9" eb="11">
      <t>ショウキャク</t>
    </rPh>
    <rPh sb="11" eb="12">
      <t>リツ</t>
    </rPh>
    <rPh sb="14" eb="16">
      <t>トウシ</t>
    </rPh>
    <rPh sb="16" eb="18">
      <t>スイドウ</t>
    </rPh>
    <rPh sb="18" eb="20">
      <t>ジギョウ</t>
    </rPh>
    <rPh sb="21" eb="23">
      <t>シセツ</t>
    </rPh>
    <rPh sb="25" eb="28">
      <t>ソウシサン</t>
    </rPh>
    <rPh sb="29" eb="30">
      <t>タイ</t>
    </rPh>
    <rPh sb="32" eb="34">
      <t>ゲンカ</t>
    </rPh>
    <rPh sb="34" eb="36">
      <t>ショウキャク</t>
    </rPh>
    <rPh sb="41" eb="42">
      <t>コ</t>
    </rPh>
    <rPh sb="47" eb="49">
      <t>ホウテイ</t>
    </rPh>
    <rPh sb="49" eb="51">
      <t>タイヨウ</t>
    </rPh>
    <rPh sb="51" eb="53">
      <t>ネンスウ</t>
    </rPh>
    <rPh sb="54" eb="55">
      <t>ムカ</t>
    </rPh>
    <rPh sb="57" eb="59">
      <t>カンロ</t>
    </rPh>
    <rPh sb="59" eb="60">
      <t>オヨ</t>
    </rPh>
    <rPh sb="61" eb="63">
      <t>シセツ</t>
    </rPh>
    <rPh sb="64" eb="66">
      <t>カズオオ</t>
    </rPh>
    <rPh sb="74" eb="76">
      <t>カンロ</t>
    </rPh>
    <rPh sb="76" eb="78">
      <t>コウシン</t>
    </rPh>
    <rPh sb="78" eb="79">
      <t>リツ</t>
    </rPh>
    <rPh sb="81" eb="83">
      <t>マイネン</t>
    </rPh>
    <rPh sb="83" eb="84">
      <t>ド</t>
    </rPh>
    <rPh sb="84" eb="86">
      <t>ロウスイ</t>
    </rPh>
    <rPh sb="86" eb="88">
      <t>シュウゼン</t>
    </rPh>
    <rPh sb="88" eb="90">
      <t>コウジ</t>
    </rPh>
    <rPh sb="91" eb="93">
      <t>ロウキュウ</t>
    </rPh>
    <rPh sb="93" eb="94">
      <t>カン</t>
    </rPh>
    <rPh sb="94" eb="96">
      <t>ハイカン</t>
    </rPh>
    <rPh sb="96" eb="97">
      <t>カ</t>
    </rPh>
    <rPh sb="97" eb="99">
      <t>コウジ</t>
    </rPh>
    <rPh sb="99" eb="100">
      <t>トウ</t>
    </rPh>
    <rPh sb="103" eb="105">
      <t>カンロ</t>
    </rPh>
    <rPh sb="105" eb="107">
      <t>コウシン</t>
    </rPh>
    <rPh sb="108" eb="109">
      <t>オコナ</t>
    </rPh>
    <rPh sb="116" eb="118">
      <t>ルイジ</t>
    </rPh>
    <rPh sb="118" eb="120">
      <t>ダンタイ</t>
    </rPh>
    <rPh sb="121" eb="123">
      <t>ヒカク</t>
    </rPh>
    <rPh sb="126" eb="127">
      <t>ヒク</t>
    </rPh>
    <rPh sb="128" eb="130">
      <t>スイジュン</t>
    </rPh>
    <phoneticPr fontId="4"/>
  </si>
  <si>
    <t>　当市水道事業は、人口の自然減少による給水収益の減少と施設の老朽化に伴う維持管理費の増加や施設の大量更新時期の到来により、経営環境はますます厳しい状況になることが予想されます。また今後簡易水道事業との統合も予定されていることから、左記の経営指標も長期的な見地から安定的で健全な水準にあるとは言えない状況にあります。
　このため、現在当市では水道事業基本計画の変更に取り組んでいますが、計画に当たっては、人口減少に見合う適正規模の水道施設を維持・構築していくための必要不可欠な投資事業を選別し、これを行うための財源を十分に確保できるよう経営効率化と適正料金の算定を盛り込んだ計画策定に努めています。</t>
    <rPh sb="1" eb="3">
      <t>トウシ</t>
    </rPh>
    <rPh sb="3" eb="5">
      <t>スイドウ</t>
    </rPh>
    <rPh sb="5" eb="7">
      <t>ジギョウ</t>
    </rPh>
    <rPh sb="9" eb="11">
      <t>ジンコウ</t>
    </rPh>
    <rPh sb="12" eb="14">
      <t>シゼン</t>
    </rPh>
    <rPh sb="14" eb="16">
      <t>ゲンショウ</t>
    </rPh>
    <rPh sb="19" eb="21">
      <t>キュウスイ</t>
    </rPh>
    <rPh sb="21" eb="23">
      <t>シュウエキ</t>
    </rPh>
    <rPh sb="24" eb="26">
      <t>ゲンショウ</t>
    </rPh>
    <rPh sb="27" eb="29">
      <t>シセツ</t>
    </rPh>
    <rPh sb="30" eb="33">
      <t>ロウキュウカ</t>
    </rPh>
    <rPh sb="34" eb="35">
      <t>トモナ</t>
    </rPh>
    <rPh sb="36" eb="38">
      <t>イジ</t>
    </rPh>
    <rPh sb="38" eb="40">
      <t>カンリ</t>
    </rPh>
    <rPh sb="42" eb="44">
      <t>ゾウカ</t>
    </rPh>
    <rPh sb="45" eb="47">
      <t>シセツ</t>
    </rPh>
    <rPh sb="48" eb="50">
      <t>タイリョウ</t>
    </rPh>
    <rPh sb="50" eb="52">
      <t>コウシン</t>
    </rPh>
    <rPh sb="52" eb="54">
      <t>ジキ</t>
    </rPh>
    <rPh sb="55" eb="57">
      <t>トウライ</t>
    </rPh>
    <rPh sb="61" eb="63">
      <t>ケイエイ</t>
    </rPh>
    <rPh sb="63" eb="65">
      <t>カンキョウ</t>
    </rPh>
    <rPh sb="70" eb="71">
      <t>キビ</t>
    </rPh>
    <rPh sb="73" eb="75">
      <t>ジョウキョウ</t>
    </rPh>
    <rPh sb="81" eb="83">
      <t>ヨソウ</t>
    </rPh>
    <rPh sb="90" eb="92">
      <t>コンゴ</t>
    </rPh>
    <rPh sb="92" eb="94">
      <t>カンイ</t>
    </rPh>
    <rPh sb="94" eb="96">
      <t>スイドウ</t>
    </rPh>
    <rPh sb="96" eb="98">
      <t>ジギョウ</t>
    </rPh>
    <rPh sb="100" eb="102">
      <t>トウゴウ</t>
    </rPh>
    <rPh sb="103" eb="105">
      <t>ヨテイ</t>
    </rPh>
    <rPh sb="115" eb="117">
      <t>サキ</t>
    </rPh>
    <rPh sb="118" eb="120">
      <t>ケイエイ</t>
    </rPh>
    <rPh sb="120" eb="122">
      <t>シヒョウ</t>
    </rPh>
    <rPh sb="123" eb="126">
      <t>チョウキテキ</t>
    </rPh>
    <rPh sb="127" eb="129">
      <t>ケンチ</t>
    </rPh>
    <rPh sb="131" eb="134">
      <t>アンテイテキ</t>
    </rPh>
    <rPh sb="135" eb="137">
      <t>ケンゼン</t>
    </rPh>
    <rPh sb="138" eb="140">
      <t>スイジュン</t>
    </rPh>
    <rPh sb="145" eb="146">
      <t>イ</t>
    </rPh>
    <rPh sb="149" eb="151">
      <t>ジョウキョウ</t>
    </rPh>
    <rPh sb="164" eb="166">
      <t>ゲンザイ</t>
    </rPh>
    <rPh sb="170" eb="172">
      <t>スイドウ</t>
    </rPh>
    <rPh sb="172" eb="174">
      <t>ジギョウ</t>
    </rPh>
    <rPh sb="174" eb="176">
      <t>キホン</t>
    </rPh>
    <rPh sb="176" eb="178">
      <t>ケイカク</t>
    </rPh>
    <rPh sb="179" eb="181">
      <t>ヘンコウ</t>
    </rPh>
    <rPh sb="182" eb="183">
      <t>ト</t>
    </rPh>
    <rPh sb="184" eb="185">
      <t>ク</t>
    </rPh>
    <rPh sb="192" eb="194">
      <t>ケイカク</t>
    </rPh>
    <rPh sb="195" eb="196">
      <t>ア</t>
    </rPh>
    <rPh sb="201" eb="203">
      <t>ジンコウ</t>
    </rPh>
    <rPh sb="203" eb="205">
      <t>ゲンショウ</t>
    </rPh>
    <rPh sb="206" eb="208">
      <t>ミア</t>
    </rPh>
    <rPh sb="214" eb="216">
      <t>スイドウ</t>
    </rPh>
    <rPh sb="216" eb="218">
      <t>シセツ</t>
    </rPh>
    <rPh sb="219" eb="221">
      <t>イジ</t>
    </rPh>
    <rPh sb="222" eb="224">
      <t>コウチク</t>
    </rPh>
    <rPh sb="231" eb="233">
      <t>ヒツヨウ</t>
    </rPh>
    <rPh sb="233" eb="236">
      <t>フカケツ</t>
    </rPh>
    <rPh sb="237" eb="239">
      <t>トウシ</t>
    </rPh>
    <rPh sb="239" eb="241">
      <t>ジギョウ</t>
    </rPh>
    <rPh sb="242" eb="244">
      <t>センベツ</t>
    </rPh>
    <rPh sb="249" eb="250">
      <t>オコナ</t>
    </rPh>
    <rPh sb="254" eb="256">
      <t>ザイゲン</t>
    </rPh>
    <rPh sb="257" eb="259">
      <t>ジュウブン</t>
    </rPh>
    <rPh sb="260" eb="262">
      <t>カクホ</t>
    </rPh>
    <rPh sb="269" eb="272">
      <t>コウリツカ</t>
    </rPh>
    <rPh sb="273" eb="275">
      <t>テキセイ</t>
    </rPh>
    <rPh sb="275" eb="277">
      <t>リョウキン</t>
    </rPh>
    <rPh sb="278" eb="280">
      <t>サンテイ</t>
    </rPh>
    <rPh sb="281" eb="282">
      <t>モ</t>
    </rPh>
    <rPh sb="283" eb="284">
      <t>コ</t>
    </rPh>
    <rPh sb="286" eb="288">
      <t>ケイカク</t>
    </rPh>
    <rPh sb="288" eb="290">
      <t>サクテイ</t>
    </rPh>
    <rPh sb="291" eb="29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</si>
</sst>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0.65</c:v>
                </c:pt>
                <c:pt idx="1">
                  <c:v>0.8</c:v>
                </c:pt>
                <c:pt idx="2">
                  <c:v>0.57999999999999996</c:v>
                </c:pt>
                <c:pt idx="3">
                  <c:v>0.93</c:v>
                </c:pt>
                <c:pt idx="4">
                  <c:v>0.44</c:v>
                </c:pt>
              </c:numCache>
            </c:numRef>
          </c:val>
        </c:ser>
        <c:dLbls>
          <c:showLegendKey val="0"/>
          <c:showVal val="0"/>
          <c:showCatName val="0"/>
          <c:showSerName val="0"/>
          <c:showPercent val="0"/>
          <c:showBubbleSize val="0"/>
        </c:dLbls>
        <c:gapWidth val="150"/>
        <c:axId val="155862528"/>
        <c:axId val="1558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55862528"/>
        <c:axId val="155864448"/>
      </c:lineChart>
      <c:dateAx>
        <c:axId val="155862528"/>
        <c:scaling>
          <c:orientation val="minMax"/>
        </c:scaling>
        <c:delete val="1"/>
        <c:axPos val="b"/>
        <c:numFmt formatCode="ge" sourceLinked="1"/>
        <c:majorTickMark val="none"/>
        <c:minorTickMark val="none"/>
        <c:tickLblPos val="none"/>
        <c:crossAx val="155864448"/>
        <c:crosses val="autoZero"/>
        <c:auto val="1"/>
        <c:lblOffset val="100"/>
        <c:baseTimeUnit val="years"/>
      </c:dateAx>
      <c:valAx>
        <c:axId val="1558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44.97</c:v>
                </c:pt>
                <c:pt idx="1">
                  <c:v>44.69</c:v>
                </c:pt>
                <c:pt idx="2">
                  <c:v>44.09</c:v>
                </c:pt>
                <c:pt idx="3">
                  <c:v>43.33</c:v>
                </c:pt>
                <c:pt idx="4">
                  <c:v>42.58</c:v>
                </c:pt>
              </c:numCache>
            </c:numRef>
          </c:val>
        </c:ser>
        <c:dLbls>
          <c:showLegendKey val="0"/>
          <c:showVal val="0"/>
          <c:showCatName val="0"/>
          <c:showSerName val="0"/>
          <c:showPercent val="0"/>
          <c:showBubbleSize val="0"/>
        </c:dLbls>
        <c:gapWidth val="150"/>
        <c:axId val="156149632"/>
        <c:axId val="1561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56149632"/>
        <c:axId val="156168192"/>
      </c:lineChart>
      <c:dateAx>
        <c:axId val="156149632"/>
        <c:scaling>
          <c:orientation val="minMax"/>
        </c:scaling>
        <c:delete val="1"/>
        <c:axPos val="b"/>
        <c:numFmt formatCode="ge" sourceLinked="1"/>
        <c:majorTickMark val="none"/>
        <c:minorTickMark val="none"/>
        <c:tickLblPos val="none"/>
        <c:crossAx val="156168192"/>
        <c:crosses val="autoZero"/>
        <c:auto val="1"/>
        <c:lblOffset val="100"/>
        <c:baseTimeUnit val="years"/>
      </c:dateAx>
      <c:valAx>
        <c:axId val="156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80.260000000000005</c:v>
                </c:pt>
                <c:pt idx="1">
                  <c:v>80.69</c:v>
                </c:pt>
                <c:pt idx="2">
                  <c:v>81.23</c:v>
                </c:pt>
                <c:pt idx="3">
                  <c:v>81.319999999999993</c:v>
                </c:pt>
                <c:pt idx="4">
                  <c:v>81.900000000000006</c:v>
                </c:pt>
              </c:numCache>
            </c:numRef>
          </c:val>
        </c:ser>
        <c:dLbls>
          <c:showLegendKey val="0"/>
          <c:showVal val="0"/>
          <c:showCatName val="0"/>
          <c:showSerName val="0"/>
          <c:showPercent val="0"/>
          <c:showBubbleSize val="0"/>
        </c:dLbls>
        <c:gapWidth val="150"/>
        <c:axId val="156259840"/>
        <c:axId val="1562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56259840"/>
        <c:axId val="156261760"/>
      </c:lineChart>
      <c:dateAx>
        <c:axId val="156259840"/>
        <c:scaling>
          <c:orientation val="minMax"/>
        </c:scaling>
        <c:delete val="1"/>
        <c:axPos val="b"/>
        <c:numFmt formatCode="ge" sourceLinked="1"/>
        <c:majorTickMark val="none"/>
        <c:minorTickMark val="none"/>
        <c:tickLblPos val="none"/>
        <c:crossAx val="156261760"/>
        <c:crosses val="autoZero"/>
        <c:auto val="1"/>
        <c:lblOffset val="100"/>
        <c:baseTimeUnit val="years"/>
      </c:dateAx>
      <c:valAx>
        <c:axId val="1562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102.18</c:v>
                </c:pt>
                <c:pt idx="1">
                  <c:v>108.56</c:v>
                </c:pt>
                <c:pt idx="2">
                  <c:v>105.95</c:v>
                </c:pt>
                <c:pt idx="3">
                  <c:v>103.32</c:v>
                </c:pt>
                <c:pt idx="4">
                  <c:v>111.19</c:v>
                </c:pt>
              </c:numCache>
            </c:numRef>
          </c:val>
        </c:ser>
        <c:dLbls>
          <c:showLegendKey val="0"/>
          <c:showVal val="0"/>
          <c:showCatName val="0"/>
          <c:showSerName val="0"/>
          <c:showPercent val="0"/>
          <c:showBubbleSize val="0"/>
        </c:dLbls>
        <c:gapWidth val="150"/>
        <c:axId val="155907200"/>
        <c:axId val="1559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55907200"/>
        <c:axId val="155909120"/>
      </c:lineChart>
      <c:dateAx>
        <c:axId val="155907200"/>
        <c:scaling>
          <c:orientation val="minMax"/>
        </c:scaling>
        <c:delete val="1"/>
        <c:axPos val="b"/>
        <c:numFmt formatCode="ge" sourceLinked="1"/>
        <c:majorTickMark val="none"/>
        <c:minorTickMark val="none"/>
        <c:tickLblPos val="none"/>
        <c:crossAx val="155909120"/>
        <c:crosses val="autoZero"/>
        <c:auto val="1"/>
        <c:lblOffset val="100"/>
        <c:baseTimeUnit val="years"/>
      </c:dateAx>
      <c:valAx>
        <c:axId val="155909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9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50.43</c:v>
                </c:pt>
                <c:pt idx="1">
                  <c:v>51.07</c:v>
                </c:pt>
                <c:pt idx="2">
                  <c:v>52.3</c:v>
                </c:pt>
                <c:pt idx="3">
                  <c:v>51.24</c:v>
                </c:pt>
                <c:pt idx="4">
                  <c:v>50.83</c:v>
                </c:pt>
              </c:numCache>
            </c:numRef>
          </c:val>
        </c:ser>
        <c:dLbls>
          <c:showLegendKey val="0"/>
          <c:showVal val="0"/>
          <c:showCatName val="0"/>
          <c:showSerName val="0"/>
          <c:showPercent val="0"/>
          <c:showBubbleSize val="0"/>
        </c:dLbls>
        <c:gapWidth val="150"/>
        <c:axId val="155755264"/>
        <c:axId val="1557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55755264"/>
        <c:axId val="155757184"/>
      </c:lineChart>
      <c:dateAx>
        <c:axId val="155755264"/>
        <c:scaling>
          <c:orientation val="minMax"/>
        </c:scaling>
        <c:delete val="1"/>
        <c:axPos val="b"/>
        <c:numFmt formatCode="ge" sourceLinked="1"/>
        <c:majorTickMark val="none"/>
        <c:minorTickMark val="none"/>
        <c:tickLblPos val="none"/>
        <c:crossAx val="155757184"/>
        <c:crosses val="autoZero"/>
        <c:auto val="1"/>
        <c:lblOffset val="100"/>
        <c:baseTimeUnit val="years"/>
      </c:dateAx>
      <c:valAx>
        <c:axId val="1557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791744"/>
        <c:axId val="15579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55791744"/>
        <c:axId val="155793664"/>
      </c:lineChart>
      <c:dateAx>
        <c:axId val="155791744"/>
        <c:scaling>
          <c:orientation val="minMax"/>
        </c:scaling>
        <c:delete val="1"/>
        <c:axPos val="b"/>
        <c:numFmt formatCode="ge" sourceLinked="1"/>
        <c:majorTickMark val="none"/>
        <c:minorTickMark val="none"/>
        <c:tickLblPos val="none"/>
        <c:crossAx val="155793664"/>
        <c:crosses val="autoZero"/>
        <c:auto val="1"/>
        <c:lblOffset val="100"/>
        <c:baseTimeUnit val="years"/>
      </c:dateAx>
      <c:valAx>
        <c:axId val="1557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7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834240"/>
        <c:axId val="1559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55834240"/>
        <c:axId val="155910144"/>
      </c:lineChart>
      <c:dateAx>
        <c:axId val="155834240"/>
        <c:scaling>
          <c:orientation val="minMax"/>
        </c:scaling>
        <c:delete val="1"/>
        <c:axPos val="b"/>
        <c:numFmt formatCode="ge" sourceLinked="1"/>
        <c:majorTickMark val="none"/>
        <c:minorTickMark val="none"/>
        <c:tickLblPos val="none"/>
        <c:crossAx val="155910144"/>
        <c:crosses val="autoZero"/>
        <c:auto val="1"/>
        <c:lblOffset val="100"/>
        <c:baseTimeUnit val="years"/>
      </c:dateAx>
      <c:valAx>
        <c:axId val="15591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8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1546.95</c:v>
                </c:pt>
                <c:pt idx="1">
                  <c:v>1249.6300000000001</c:v>
                </c:pt>
                <c:pt idx="2">
                  <c:v>2109.88</c:v>
                </c:pt>
                <c:pt idx="3">
                  <c:v>196.25</c:v>
                </c:pt>
                <c:pt idx="4">
                  <c:v>422.58</c:v>
                </c:pt>
              </c:numCache>
            </c:numRef>
          </c:val>
        </c:ser>
        <c:dLbls>
          <c:showLegendKey val="0"/>
          <c:showVal val="0"/>
          <c:showCatName val="0"/>
          <c:showSerName val="0"/>
          <c:showPercent val="0"/>
          <c:showBubbleSize val="0"/>
        </c:dLbls>
        <c:gapWidth val="150"/>
        <c:axId val="155936640"/>
        <c:axId val="15594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55936640"/>
        <c:axId val="155942912"/>
      </c:lineChart>
      <c:dateAx>
        <c:axId val="155936640"/>
        <c:scaling>
          <c:orientation val="minMax"/>
        </c:scaling>
        <c:delete val="1"/>
        <c:axPos val="b"/>
        <c:numFmt formatCode="ge" sourceLinked="1"/>
        <c:majorTickMark val="none"/>
        <c:minorTickMark val="none"/>
        <c:tickLblPos val="none"/>
        <c:crossAx val="155942912"/>
        <c:crosses val="autoZero"/>
        <c:auto val="1"/>
        <c:lblOffset val="100"/>
        <c:baseTimeUnit val="years"/>
      </c:dateAx>
      <c:valAx>
        <c:axId val="155942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9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438.02</c:v>
                </c:pt>
                <c:pt idx="1">
                  <c:v>447.98</c:v>
                </c:pt>
                <c:pt idx="2">
                  <c:v>491.44</c:v>
                </c:pt>
                <c:pt idx="3">
                  <c:v>536.38</c:v>
                </c:pt>
                <c:pt idx="4">
                  <c:v>567.66999999999996</c:v>
                </c:pt>
              </c:numCache>
            </c:numRef>
          </c:val>
        </c:ser>
        <c:dLbls>
          <c:showLegendKey val="0"/>
          <c:showVal val="0"/>
          <c:showCatName val="0"/>
          <c:showSerName val="0"/>
          <c:showPercent val="0"/>
          <c:showBubbleSize val="0"/>
        </c:dLbls>
        <c:gapWidth val="150"/>
        <c:axId val="155954560"/>
        <c:axId val="15597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55954560"/>
        <c:axId val="155973120"/>
      </c:lineChart>
      <c:dateAx>
        <c:axId val="155954560"/>
        <c:scaling>
          <c:orientation val="minMax"/>
        </c:scaling>
        <c:delete val="1"/>
        <c:axPos val="b"/>
        <c:numFmt formatCode="ge" sourceLinked="1"/>
        <c:majorTickMark val="none"/>
        <c:minorTickMark val="none"/>
        <c:tickLblPos val="none"/>
        <c:crossAx val="155973120"/>
        <c:crosses val="autoZero"/>
        <c:auto val="1"/>
        <c:lblOffset val="100"/>
        <c:baseTimeUnit val="years"/>
      </c:dateAx>
      <c:valAx>
        <c:axId val="15597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9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97.58</c:v>
                </c:pt>
                <c:pt idx="1">
                  <c:v>102.48</c:v>
                </c:pt>
                <c:pt idx="2">
                  <c:v>97.01</c:v>
                </c:pt>
                <c:pt idx="3">
                  <c:v>103.94</c:v>
                </c:pt>
                <c:pt idx="4">
                  <c:v>103.06</c:v>
                </c:pt>
              </c:numCache>
            </c:numRef>
          </c:val>
        </c:ser>
        <c:dLbls>
          <c:showLegendKey val="0"/>
          <c:showVal val="0"/>
          <c:showCatName val="0"/>
          <c:showSerName val="0"/>
          <c:showPercent val="0"/>
          <c:showBubbleSize val="0"/>
        </c:dLbls>
        <c:gapWidth val="150"/>
        <c:axId val="156019712"/>
        <c:axId val="1560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56019712"/>
        <c:axId val="156021888"/>
      </c:lineChart>
      <c:dateAx>
        <c:axId val="156019712"/>
        <c:scaling>
          <c:orientation val="minMax"/>
        </c:scaling>
        <c:delete val="1"/>
        <c:axPos val="b"/>
        <c:numFmt formatCode="ge" sourceLinked="1"/>
        <c:majorTickMark val="none"/>
        <c:minorTickMark val="none"/>
        <c:tickLblPos val="none"/>
        <c:crossAx val="156021888"/>
        <c:crosses val="autoZero"/>
        <c:auto val="1"/>
        <c:lblOffset val="100"/>
        <c:baseTimeUnit val="years"/>
      </c:dateAx>
      <c:valAx>
        <c:axId val="1560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165.16</c:v>
                </c:pt>
                <c:pt idx="1">
                  <c:v>157.41</c:v>
                </c:pt>
                <c:pt idx="2">
                  <c:v>166.08</c:v>
                </c:pt>
                <c:pt idx="3">
                  <c:v>154.78</c:v>
                </c:pt>
                <c:pt idx="4">
                  <c:v>156.35</c:v>
                </c:pt>
              </c:numCache>
            </c:numRef>
          </c:val>
        </c:ser>
        <c:dLbls>
          <c:showLegendKey val="0"/>
          <c:showVal val="0"/>
          <c:showCatName val="0"/>
          <c:showSerName val="0"/>
          <c:showPercent val="0"/>
          <c:showBubbleSize val="0"/>
        </c:dLbls>
        <c:gapWidth val="150"/>
        <c:axId val="156113152"/>
        <c:axId val="156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56113152"/>
        <c:axId val="156115328"/>
      </c:lineChart>
      <c:dateAx>
        <c:axId val="156113152"/>
        <c:scaling>
          <c:orientation val="minMax"/>
        </c:scaling>
        <c:delete val="1"/>
        <c:axPos val="b"/>
        <c:numFmt formatCode="ge" sourceLinked="1"/>
        <c:majorTickMark val="none"/>
        <c:minorTickMark val="none"/>
        <c:tickLblPos val="none"/>
        <c:crossAx val="156115328"/>
        <c:crosses val="autoZero"/>
        <c:auto val="1"/>
        <c:lblOffset val="100"/>
        <c:baseTimeUnit val="years"/>
      </c:dateAx>
      <c:valAx>
        <c:axId val="1561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和歌山県　紀の川市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65318</v>
      </c>
      <c r="AJ8" s="56"/>
      <c r="AK8" s="56"/>
      <c r="AL8" s="56"/>
      <c r="AM8" s="56"/>
      <c r="AN8" s="56"/>
      <c r="AO8" s="56"/>
      <c r="AP8" s="57"/>
      <c r="AQ8" s="47">
        <f>データ!R6</f>
        <v>228.21</v>
      </c>
      <c r="AR8" s="47"/>
      <c r="AS8" s="47"/>
      <c r="AT8" s="47"/>
      <c r="AU8" s="47"/>
      <c r="AV8" s="47"/>
      <c r="AW8" s="47"/>
      <c r="AX8" s="47"/>
      <c r="AY8" s="47">
        <f>データ!S6</f>
        <v>286.22000000000003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56.43</v>
      </c>
      <c r="K10" s="47"/>
      <c r="L10" s="47"/>
      <c r="M10" s="47"/>
      <c r="N10" s="47"/>
      <c r="O10" s="47"/>
      <c r="P10" s="47"/>
      <c r="Q10" s="47"/>
      <c r="R10" s="47">
        <f>データ!O6</f>
        <v>90.62</v>
      </c>
      <c r="S10" s="47"/>
      <c r="T10" s="47"/>
      <c r="U10" s="47"/>
      <c r="V10" s="47"/>
      <c r="W10" s="47"/>
      <c r="X10" s="47"/>
      <c r="Y10" s="47"/>
      <c r="Z10" s="78">
        <f>データ!P6</f>
        <v>2980</v>
      </c>
      <c r="AA10" s="78"/>
      <c r="AB10" s="78"/>
      <c r="AC10" s="78"/>
      <c r="AD10" s="78"/>
      <c r="AE10" s="78"/>
      <c r="AF10" s="78"/>
      <c r="AG10" s="78"/>
      <c r="AH10" s="2"/>
      <c r="AI10" s="78">
        <f>データ!T6</f>
        <v>58909</v>
      </c>
      <c r="AJ10" s="78"/>
      <c r="AK10" s="78"/>
      <c r="AL10" s="78"/>
      <c r="AM10" s="78"/>
      <c r="AN10" s="78"/>
      <c r="AO10" s="78"/>
      <c r="AP10" s="78"/>
      <c r="AQ10" s="47">
        <f>データ!U6</f>
        <v>121.95</v>
      </c>
      <c r="AR10" s="47"/>
      <c r="AS10" s="47"/>
      <c r="AT10" s="47"/>
      <c r="AU10" s="47"/>
      <c r="AV10" s="47"/>
      <c r="AW10" s="47"/>
      <c r="AX10" s="47"/>
      <c r="AY10" s="47">
        <f>データ!V6</f>
        <v>483.06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302082</v>
      </c>
      <c r="D6" s="31">
        <f t="shared" si="3"/>
        <v>46</v>
      </c>
      <c r="E6" s="31">
        <f t="shared" si="3"/>
        <v>1</v>
      </c>
      <c r="F6" s="31">
        <f t="shared" si="3"/>
        <v>0</v>
      </c>
      <c r="G6" s="31">
        <f t="shared" si="3"/>
        <v>1</v>
      </c>
      <c r="H6" s="31" t="str">
        <f t="shared" si="3"/>
        <v>和歌山県　紀の川市</v>
      </c>
      <c r="I6" s="31" t="str">
        <f t="shared" si="3"/>
        <v>法適用</v>
      </c>
      <c r="J6" s="31" t="str">
        <f t="shared" si="3"/>
        <v>水道事業</v>
      </c>
      <c r="K6" s="31" t="str">
        <f t="shared" si="3"/>
        <v>末端給水事業</v>
      </c>
      <c r="L6" s="31" t="str">
        <f t="shared" si="3"/>
        <v>A4</v>
      </c>
      <c r="M6" s="32" t="str">
        <f t="shared" si="3"/>
        <v>-</v>
      </c>
      <c r="N6" s="32">
        <f t="shared" si="3"/>
        <v>56.43</v>
      </c>
      <c r="O6" s="32">
        <f t="shared" si="3"/>
        <v>90.62</v>
      </c>
      <c r="P6" s="32">
        <f t="shared" si="3"/>
        <v>2980</v>
      </c>
      <c r="Q6" s="32">
        <f t="shared" si="3"/>
        <v>65318</v>
      </c>
      <c r="R6" s="32">
        <f t="shared" si="3"/>
        <v>228.21</v>
      </c>
      <c r="S6" s="32">
        <f t="shared" si="3"/>
        <v>286.22000000000003</v>
      </c>
      <c r="T6" s="32">
        <f t="shared" si="3"/>
        <v>58909</v>
      </c>
      <c r="U6" s="32">
        <f t="shared" si="3"/>
        <v>121.95</v>
      </c>
      <c r="V6" s="32">
        <f t="shared" si="3"/>
        <v>483.06</v>
      </c>
      <c r="W6" s="33">
        <f>IF(W7="",NA(),W7)</f>
        <v>102.18</v>
      </c>
      <c r="X6" s="33">
        <f t="shared" ref="X6:AF6" si="4">IF(X7="",NA(),X7)</f>
        <v>108.56</v>
      </c>
      <c r="Y6" s="33">
        <f t="shared" si="4"/>
        <v>105.95</v>
      </c>
      <c r="Z6" s="33">
        <f t="shared" si="4"/>
        <v>103.32</v>
      </c>
      <c r="AA6" s="33">
        <f t="shared" si="4"/>
        <v>111.19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1546.95</v>
      </c>
      <c r="AT6" s="33">
        <f t="shared" ref="AT6:BB6" si="6">IF(AT7="",NA(),AT7)</f>
        <v>1249.6300000000001</v>
      </c>
      <c r="AU6" s="33">
        <f t="shared" si="6"/>
        <v>2109.88</v>
      </c>
      <c r="AV6" s="33">
        <f t="shared" si="6"/>
        <v>196.25</v>
      </c>
      <c r="AW6" s="33">
        <f t="shared" si="6"/>
        <v>422.58</v>
      </c>
      <c r="AX6" s="33">
        <f t="shared" si="6"/>
        <v>695.41</v>
      </c>
      <c r="AY6" s="33">
        <f t="shared" si="6"/>
        <v>701</v>
      </c>
      <c r="AZ6" s="33">
        <f t="shared" si="6"/>
        <v>739.59</v>
      </c>
      <c r="BA6" s="33">
        <f t="shared" si="6"/>
        <v>335.95</v>
      </c>
      <c r="BB6" s="33">
        <f t="shared" si="6"/>
        <v>346.59</v>
      </c>
      <c r="BC6" s="32" t="str">
        <f>IF(BC7="","",IF(BC7="-","【-】","【"&amp;SUBSTITUTE(TEXT(BC7,"#,##0.00"),"-","△")&amp;"】"))</f>
        <v>【262.74】</v>
      </c>
      <c r="BD6" s="33">
        <f>IF(BD7="",NA(),BD7)</f>
        <v>438.02</v>
      </c>
      <c r="BE6" s="33">
        <f t="shared" ref="BE6:BM6" si="7">IF(BE7="",NA(),BE7)</f>
        <v>447.98</v>
      </c>
      <c r="BF6" s="33">
        <f t="shared" si="7"/>
        <v>491.44</v>
      </c>
      <c r="BG6" s="33">
        <f t="shared" si="7"/>
        <v>536.38</v>
      </c>
      <c r="BH6" s="33">
        <f t="shared" si="7"/>
        <v>567.66999999999996</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97.58</v>
      </c>
      <c r="BP6" s="33">
        <f t="shared" ref="BP6:BX6" si="8">IF(BP7="",NA(),BP7)</f>
        <v>102.48</v>
      </c>
      <c r="BQ6" s="33">
        <f t="shared" si="8"/>
        <v>97.01</v>
      </c>
      <c r="BR6" s="33">
        <f t="shared" si="8"/>
        <v>103.94</v>
      </c>
      <c r="BS6" s="33">
        <f t="shared" si="8"/>
        <v>103.06</v>
      </c>
      <c r="BT6" s="33">
        <f t="shared" si="8"/>
        <v>99.61</v>
      </c>
      <c r="BU6" s="33">
        <f t="shared" si="8"/>
        <v>100.27</v>
      </c>
      <c r="BV6" s="33">
        <f t="shared" si="8"/>
        <v>99.46</v>
      </c>
      <c r="BW6" s="33">
        <f t="shared" si="8"/>
        <v>105.21</v>
      </c>
      <c r="BX6" s="33">
        <f t="shared" si="8"/>
        <v>105.71</v>
      </c>
      <c r="BY6" s="32" t="str">
        <f>IF(BY7="","",IF(BY7="-","【-】","【"&amp;SUBSTITUTE(TEXT(BY7,"#,##0.00"),"-","△")&amp;"】"))</f>
        <v>【104.99】</v>
      </c>
      <c r="BZ6" s="33">
        <f>IF(BZ7="",NA(),BZ7)</f>
        <v>165.16</v>
      </c>
      <c r="CA6" s="33">
        <f t="shared" ref="CA6:CI6" si="9">IF(CA7="",NA(),CA7)</f>
        <v>157.41</v>
      </c>
      <c r="CB6" s="33">
        <f t="shared" si="9"/>
        <v>166.08</v>
      </c>
      <c r="CC6" s="33">
        <f t="shared" si="9"/>
        <v>154.78</v>
      </c>
      <c r="CD6" s="33">
        <f t="shared" si="9"/>
        <v>156.35</v>
      </c>
      <c r="CE6" s="33">
        <f t="shared" si="9"/>
        <v>169.59</v>
      </c>
      <c r="CF6" s="33">
        <f t="shared" si="9"/>
        <v>169.62</v>
      </c>
      <c r="CG6" s="33">
        <f t="shared" si="9"/>
        <v>171.78</v>
      </c>
      <c r="CH6" s="33">
        <f t="shared" si="9"/>
        <v>162.59</v>
      </c>
      <c r="CI6" s="33">
        <f t="shared" si="9"/>
        <v>162.15</v>
      </c>
      <c r="CJ6" s="32" t="str">
        <f>IF(CJ7="","",IF(CJ7="-","【-】","【"&amp;SUBSTITUTE(TEXT(CJ7,"#,##0.00"),"-","△")&amp;"】"))</f>
        <v>【163.72】</v>
      </c>
      <c r="CK6" s="33">
        <f>IF(CK7="",NA(),CK7)</f>
        <v>44.97</v>
      </c>
      <c r="CL6" s="33">
        <f t="shared" ref="CL6:CT6" si="10">IF(CL7="",NA(),CL7)</f>
        <v>44.69</v>
      </c>
      <c r="CM6" s="33">
        <f t="shared" si="10"/>
        <v>44.09</v>
      </c>
      <c r="CN6" s="33">
        <f t="shared" si="10"/>
        <v>43.33</v>
      </c>
      <c r="CO6" s="33">
        <f t="shared" si="10"/>
        <v>42.58</v>
      </c>
      <c r="CP6" s="33">
        <f t="shared" si="10"/>
        <v>60.04</v>
      </c>
      <c r="CQ6" s="33">
        <f t="shared" si="10"/>
        <v>59.88</v>
      </c>
      <c r="CR6" s="33">
        <f t="shared" si="10"/>
        <v>59.68</v>
      </c>
      <c r="CS6" s="33">
        <f t="shared" si="10"/>
        <v>59.17</v>
      </c>
      <c r="CT6" s="33">
        <f t="shared" si="10"/>
        <v>59.34</v>
      </c>
      <c r="CU6" s="32" t="str">
        <f>IF(CU7="","",IF(CU7="-","【-】","【"&amp;SUBSTITUTE(TEXT(CU7,"#,##0.00"),"-","△")&amp;"】"))</f>
        <v>【59.76】</v>
      </c>
      <c r="CV6" s="33">
        <f>IF(CV7="",NA(),CV7)</f>
        <v>80.260000000000005</v>
      </c>
      <c r="CW6" s="33">
        <f t="shared" ref="CW6:DE6" si="11">IF(CW7="",NA(),CW7)</f>
        <v>80.69</v>
      </c>
      <c r="CX6" s="33">
        <f t="shared" si="11"/>
        <v>81.23</v>
      </c>
      <c r="CY6" s="33">
        <f t="shared" si="11"/>
        <v>81.319999999999993</v>
      </c>
      <c r="CZ6" s="33">
        <f t="shared" si="11"/>
        <v>81.900000000000006</v>
      </c>
      <c r="DA6" s="33">
        <f t="shared" si="11"/>
        <v>87.33</v>
      </c>
      <c r="DB6" s="33">
        <f t="shared" si="11"/>
        <v>87.65</v>
      </c>
      <c r="DC6" s="33">
        <f t="shared" si="11"/>
        <v>87.63</v>
      </c>
      <c r="DD6" s="33">
        <f t="shared" si="11"/>
        <v>87.6</v>
      </c>
      <c r="DE6" s="33">
        <f t="shared" si="11"/>
        <v>87.74</v>
      </c>
      <c r="DF6" s="32" t="str">
        <f>IF(DF7="","",IF(DF7="-","【-】","【"&amp;SUBSTITUTE(TEXT(DF7,"#,##0.00"),"-","△")&amp;"】"))</f>
        <v>【89.95】</v>
      </c>
      <c r="DG6" s="33">
        <f>IF(DG7="",NA(),DG7)</f>
        <v>50.43</v>
      </c>
      <c r="DH6" s="33">
        <f t="shared" ref="DH6:DP6" si="12">IF(DH7="",NA(),DH7)</f>
        <v>51.07</v>
      </c>
      <c r="DI6" s="33">
        <f t="shared" si="12"/>
        <v>52.3</v>
      </c>
      <c r="DJ6" s="33">
        <f t="shared" si="12"/>
        <v>51.24</v>
      </c>
      <c r="DK6" s="33">
        <f t="shared" si="12"/>
        <v>50.83</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0.65</v>
      </c>
      <c r="ED6" s="33">
        <f t="shared" ref="ED6:EL6" si="14">IF(ED7="",NA(),ED7)</f>
        <v>0.8</v>
      </c>
      <c r="EE6" s="33">
        <f t="shared" si="14"/>
        <v>0.57999999999999996</v>
      </c>
      <c r="EF6" s="33">
        <f t="shared" si="14"/>
        <v>0.93</v>
      </c>
      <c r="EG6" s="33">
        <f t="shared" si="14"/>
        <v>0.44</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302082</v>
      </c>
      <c r="D7" s="35">
        <v>46</v>
      </c>
      <c r="E7" s="35">
        <v>1</v>
      </c>
      <c r="F7" s="35">
        <v>0</v>
      </c>
      <c r="G7" s="35">
        <v>1</v>
      </c>
      <c r="H7" s="35" t="s">
        <v>93</v>
      </c>
      <c r="I7" s="35" t="s">
        <v>94</v>
      </c>
      <c r="J7" s="35" t="s">
        <v>95</v>
      </c>
      <c r="K7" s="35" t="s">
        <v>96</v>
      </c>
      <c r="L7" s="35" t="s">
        <v>97</v>
      </c>
      <c r="M7" s="36" t="s">
        <v>98</v>
      </c>
      <c r="N7" s="36">
        <v>56.43</v>
      </c>
      <c r="O7" s="36">
        <v>90.62</v>
      </c>
      <c r="P7" s="36">
        <v>2980</v>
      </c>
      <c r="Q7" s="36">
        <v>65318</v>
      </c>
      <c r="R7" s="36">
        <v>228.21</v>
      </c>
      <c r="S7" s="36">
        <v>286.22000000000003</v>
      </c>
      <c r="T7" s="36">
        <v>58909</v>
      </c>
      <c r="U7" s="36">
        <v>121.95</v>
      </c>
      <c r="V7" s="36">
        <v>483.06</v>
      </c>
      <c r="W7" s="36">
        <v>102.18</v>
      </c>
      <c r="X7" s="36">
        <v>108.56</v>
      </c>
      <c r="Y7" s="36">
        <v>105.95</v>
      </c>
      <c r="Z7" s="36">
        <v>103.32</v>
      </c>
      <c r="AA7" s="36">
        <v>111.19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1546.95</v>
      </c>
      <c r="AT7" s="36">
        <v>1249.6300000000001</v>
      </c>
      <c r="AU7" s="36">
        <v>2109.88</v>
      </c>
      <c r="AV7" s="36">
        <v>196.25</v>
      </c>
      <c r="AW7" s="36">
        <v>422.58</v>
      </c>
      <c r="AX7" s="36">
        <v>695.41</v>
      </c>
      <c r="AY7" s="36">
        <v>701</v>
      </c>
      <c r="AZ7" s="36">
        <v>739.59</v>
      </c>
      <c r="BA7" s="36">
        <v>335.95</v>
      </c>
      <c r="BB7" s="36">
        <v>346.59</v>
      </c>
      <c r="BC7" s="36">
        <v>262.74</v>
      </c>
      <c r="BD7" s="36">
        <v>438.02</v>
      </c>
      <c r="BE7" s="36">
        <v>447.98</v>
      </c>
      <c r="BF7" s="36">
        <v>491.44</v>
      </c>
      <c r="BG7" s="36">
        <v>536.38</v>
      </c>
      <c r="BH7" s="36">
        <v>567.66999999999996</v>
      </c>
      <c r="BI7" s="36">
        <v>343.45</v>
      </c>
      <c r="BJ7" s="36">
        <v>330.99</v>
      </c>
      <c r="BK7" s="36">
        <v>324.08999999999997</v>
      </c>
      <c r="BL7" s="36">
        <v>319.82</v>
      </c>
      <c r="BM7" s="36">
        <v>312.02999999999997</v>
      </c>
      <c r="BN7" s="36">
        <v>276.38</v>
      </c>
      <c r="BO7" s="36">
        <v>97.58</v>
      </c>
      <c r="BP7" s="36">
        <v>102.48</v>
      </c>
      <c r="BQ7" s="36">
        <v>97.01</v>
      </c>
      <c r="BR7" s="36">
        <v>103.94</v>
      </c>
      <c r="BS7" s="36">
        <v>103.06</v>
      </c>
      <c r="BT7" s="36">
        <v>99.61</v>
      </c>
      <c r="BU7" s="36">
        <v>100.27</v>
      </c>
      <c r="BV7" s="36">
        <v>99.46</v>
      </c>
      <c r="BW7" s="36">
        <v>105.21</v>
      </c>
      <c r="BX7" s="36">
        <v>105.71</v>
      </c>
      <c r="BY7" s="36">
        <v>104.99</v>
      </c>
      <c r="BZ7" s="36">
        <v>165.16</v>
      </c>
      <c r="CA7" s="36">
        <v>157.41</v>
      </c>
      <c r="CB7" s="36">
        <v>166.08</v>
      </c>
      <c r="CC7" s="36">
        <v>154.78</v>
      </c>
      <c r="CD7" s="36">
        <v>156.35</v>
      </c>
      <c r="CE7" s="36">
        <v>169.59</v>
      </c>
      <c r="CF7" s="36">
        <v>169.62</v>
      </c>
      <c r="CG7" s="36">
        <v>171.78</v>
      </c>
      <c r="CH7" s="36">
        <v>162.59</v>
      </c>
      <c r="CI7" s="36">
        <v>162.15</v>
      </c>
      <c r="CJ7" s="36">
        <v>163.72</v>
      </c>
      <c r="CK7" s="36">
        <v>44.97</v>
      </c>
      <c r="CL7" s="36">
        <v>44.69</v>
      </c>
      <c r="CM7" s="36">
        <v>44.09</v>
      </c>
      <c r="CN7" s="36">
        <v>43.33</v>
      </c>
      <c r="CO7" s="36">
        <v>42.58</v>
      </c>
      <c r="CP7" s="36">
        <v>60.04</v>
      </c>
      <c r="CQ7" s="36">
        <v>59.88</v>
      </c>
      <c r="CR7" s="36">
        <v>59.68</v>
      </c>
      <c r="CS7" s="36">
        <v>59.17</v>
      </c>
      <c r="CT7" s="36">
        <v>59.34</v>
      </c>
      <c r="CU7" s="36">
        <v>59.76</v>
      </c>
      <c r="CV7" s="36">
        <v>80.260000000000005</v>
      </c>
      <c r="CW7" s="36">
        <v>80.69</v>
      </c>
      <c r="CX7" s="36">
        <v>81.23</v>
      </c>
      <c r="CY7" s="36">
        <v>81.319999999999993</v>
      </c>
      <c r="CZ7" s="36">
        <v>81.900000000000006</v>
      </c>
      <c r="DA7" s="36">
        <v>87.33</v>
      </c>
      <c r="DB7" s="36">
        <v>87.65</v>
      </c>
      <c r="DC7" s="36">
        <v>87.63</v>
      </c>
      <c r="DD7" s="36">
        <v>87.6</v>
      </c>
      <c r="DE7" s="36">
        <v>87.74</v>
      </c>
      <c r="DF7" s="36">
        <v>89.95</v>
      </c>
      <c r="DG7" s="36">
        <v>50.43</v>
      </c>
      <c r="DH7" s="36">
        <v>51.07</v>
      </c>
      <c r="DI7" s="36">
        <v>52.3</v>
      </c>
      <c r="DJ7" s="36">
        <v>51.24</v>
      </c>
      <c r="DK7" s="36">
        <v>50.83</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0.65</v>
      </c>
      <c r="ED7" s="36">
        <v>0.8</v>
      </c>
      <c r="EE7" s="36">
        <v>0.57999999999999996</v>
      </c>
      <c r="EF7" s="36">
        <v>0.93</v>
      </c>
      <c r="EG7" s="36">
        <v>0.44</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cp:lastPrinted>2017-02-10T01:14:21Z</cp:lastPrinted>
  <dcterms:created xsi:type="dcterms:W3CDTF">2017-02-01T08:46:15Z</dcterms:created>
  <dcterms:modified xsi:type="dcterms:W3CDTF">2017-02-14T08:15:59Z</dcterms:modified>
  <cp:category/>
</cp:coreProperties>
</file>