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R10" i="4" s="1"/>
  <c r="N6" i="5"/>
  <c r="J10" i="4" s="1"/>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B10" i="4"/>
  <c r="AI8" i="4"/>
  <c r="B8" i="4"/>
  <c r="C10" i="5" l="1"/>
  <c r="E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<sst xmlns="http://schemas.openxmlformats.org/spreadsheetml/2006/main" count="217" uniqueCount="107">
  <si>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</si>
  <si>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</si>
  <si>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</si>
  <si>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</si>
  <si>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</si>
  <si>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</si>
  <si>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</si>
  <si>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</si>
  <si>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</si>
  <si>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</si>
  <si>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</si>
  <si>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</si>
  <si>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</si>
  <si>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</si>
  <si>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</si>
  <si>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</si>
  <si>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</si>
  <si>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</si>
  <si>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</si>
  <si>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</si>
  <si>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</si>
  <si>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</si>
  <si>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</si>
  <si>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</si>
  <si>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</si>
  <si>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</si>
  <si>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</si>
  <si>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</si>
  <si>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</si>
  <si>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</si>
  <si>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</si>
  <si>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</si>
  <si>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</si>
  <si>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</si>
  <si>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</si>
  <si>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</si>
  <si>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</si>
  <si>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</si>
  <si>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</si>
  <si>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</si>
  <si>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</si>
  <si>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</si>
  <si>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</si>
  <si>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</si>
  <si>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</si>
  <si>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</si>
  <si>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</si>
  <si>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</si>
  <si>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</si>
  <si>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</si>
  <si>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</si>
  <si>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</si>
  <si>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</si>
  <si>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</si>
  <si>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</si>
  <si>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</si>
  <si>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</si>
  <si>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</si>
  <si>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</si>
  <si>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</si>
  <si>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</si>
  <si>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</si>
  <si>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</si>
  <si>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</si>
  <si>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</si>
  <si>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</si>
  <si>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</si>
  <si>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</si>
  <si>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</si>
  <si>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</si>
  <si>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</si>
  <si>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</si>
  <si>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</si>
  <si>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</si>
  <si>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</si>
  <si>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</si>
  <si>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</si>
  <si>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</si>
  <si>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</si>
  <si>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</si>
  <si>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</si>
  <si>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</si>
  <si>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</si>
  <si>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</si>
  <si>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</si>
  <si>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</si>
  <si>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</si>
  <si>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</si>
  <si>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</si>
  <si>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</si>
  <si>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</si>
  <si>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</si>
  <si>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</si>
  <si>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</si>
  <si>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</si>
  <si>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</si>
  <si>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</si>
  <si>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</si>
  <si>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</si>
  <si>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</si>
  <si>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</si>
  <si>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</si>
  <si>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</si>
  <si>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</si>
  <si>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増加傾向にあるため老朽化が徐々に進んでいる。②管路経年比率は類似団体より低いが、大規模開発地の老朽化が進めば、管路経年化率も急激に悪化するため、計画的な管路更新が必要である。③管路更新率は類似団体と比べても著しく低く、投資計画見直しの完了後は、管路の更新を加速させる必要がある。</t>
    <rPh sb="1" eb="3">
      <t>ユウケイ</t>
    </rPh>
    <rPh sb="3" eb="7">
      <t>コテイシサン</t>
    </rPh>
    <rPh sb="7" eb="9">
      <t>ゲンカ</t>
    </rPh>
    <rPh sb="9" eb="12">
      <t>ショウキャクリツ</t>
    </rPh>
    <rPh sb="14" eb="16">
      <t>ゾウカ</t>
    </rPh>
    <rPh sb="16" eb="18">
      <t>ケイコウ</t>
    </rPh>
    <rPh sb="23" eb="26">
      <t>ロウキュウカ</t>
    </rPh>
    <rPh sb="27" eb="29">
      <t>ジョジョ</t>
    </rPh>
    <rPh sb="30" eb="31">
      <t>スス</t>
    </rPh>
    <rPh sb="37" eb="39">
      <t>カンロ</t>
    </rPh>
    <rPh sb="39" eb="41">
      <t>ケイネン</t>
    </rPh>
    <rPh sb="41" eb="43">
      <t>ヒリツ</t>
    </rPh>
    <rPh sb="44" eb="46">
      <t>ルイジ</t>
    </rPh>
    <rPh sb="46" eb="48">
      <t>ダンタイ</t>
    </rPh>
    <rPh sb="50" eb="51">
      <t>ヒク</t>
    </rPh>
    <rPh sb="54" eb="57">
      <t>ダイキボ</t>
    </rPh>
    <rPh sb="57" eb="60">
      <t>カイハツチ</t>
    </rPh>
    <rPh sb="61" eb="64">
      <t>ロウキュウカ</t>
    </rPh>
    <rPh sb="65" eb="66">
      <t>スス</t>
    </rPh>
    <rPh sb="69" eb="71">
      <t>カンロ</t>
    </rPh>
    <rPh sb="71" eb="73">
      <t>ケイネン</t>
    </rPh>
    <rPh sb="73" eb="74">
      <t>カ</t>
    </rPh>
    <rPh sb="74" eb="75">
      <t>リツ</t>
    </rPh>
    <rPh sb="76" eb="78">
      <t>キュウゲキ</t>
    </rPh>
    <rPh sb="79" eb="81">
      <t>アッカ</t>
    </rPh>
    <rPh sb="86" eb="89">
      <t>ケイカクテキ</t>
    </rPh>
    <rPh sb="90" eb="92">
      <t>カンロ</t>
    </rPh>
    <rPh sb="92" eb="94">
      <t>コウシン</t>
    </rPh>
    <rPh sb="95" eb="97">
      <t>ヒツヨウ</t>
    </rPh>
    <rPh sb="102" eb="104">
      <t>カンロ</t>
    </rPh>
    <rPh sb="104" eb="106">
      <t>コウシン</t>
    </rPh>
    <rPh sb="106" eb="107">
      <t>リツ</t>
    </rPh>
    <rPh sb="108" eb="110">
      <t>ルイジ</t>
    </rPh>
    <rPh sb="110" eb="112">
      <t>ダンタイ</t>
    </rPh>
    <rPh sb="113" eb="114">
      <t>クラ</t>
    </rPh>
    <rPh sb="117" eb="118">
      <t>イチジル</t>
    </rPh>
    <rPh sb="120" eb="121">
      <t>ヒク</t>
    </rPh>
    <rPh sb="123" eb="125">
      <t>トウシ</t>
    </rPh>
    <rPh sb="125" eb="127">
      <t>ケイカク</t>
    </rPh>
    <rPh sb="127" eb="129">
      <t>ミナオ</t>
    </rPh>
    <rPh sb="131" eb="134">
      <t>カンリョウゴ</t>
    </rPh>
    <rPh sb="136" eb="138">
      <t>カンロ</t>
    </rPh>
    <rPh sb="139" eb="141">
      <t>コウシン</t>
    </rPh>
    <rPh sb="142" eb="144">
      <t>カソク</t>
    </rPh>
    <rPh sb="147" eb="149">
      <t>ヒツヨウ</t>
    </rPh>
    <phoneticPr fontId="4"/>
  </si>
  <si>
    <t>現状では、経営の健全性は比較的確保されており、老朽化の状況も悪くないが、大規模開発地が多い本市においては将来急激に老朽化が進むことが予想される。過大な施設規模となっているため、ダウンサイジングを考慮した投資計画の見直しを平成27年度に開始し、３年間で財政計画も含めて将来計画を策定する。投資計画見直し後は、管路の更新を加速させる必要がある。また、財源の確保のため適正な料金水準を設定する必要がある。外部委託が可能な分野の検討も平成27年度に開始した。検討結果により人件費削減によるコストカットが可能であれば外部委託を積極的に行う予定。</t>
    <rPh sb="0" eb="2">
      <t>ゲンジョウ</t>
    </rPh>
    <rPh sb="5" eb="7">
      <t>ケイエイ</t>
    </rPh>
    <rPh sb="8" eb="11">
      <t>ケンゼンセイ</t>
    </rPh>
    <rPh sb="12" eb="15">
      <t>ヒカクテキ</t>
    </rPh>
    <rPh sb="15" eb="17">
      <t>カクホ</t>
    </rPh>
    <rPh sb="23" eb="26">
      <t>ロウキュウカ</t>
    </rPh>
    <rPh sb="27" eb="29">
      <t>ジョウキョウ</t>
    </rPh>
    <rPh sb="30" eb="31">
      <t>ワル</t>
    </rPh>
    <rPh sb="36" eb="39">
      <t>ダイキボ</t>
    </rPh>
    <rPh sb="39" eb="41">
      <t>カイハツ</t>
    </rPh>
    <rPh sb="41" eb="42">
      <t>チ</t>
    </rPh>
    <rPh sb="43" eb="44">
      <t>オオ</t>
    </rPh>
    <rPh sb="45" eb="47">
      <t>ホンシ</t>
    </rPh>
    <rPh sb="52" eb="54">
      <t>ショウライ</t>
    </rPh>
    <rPh sb="54" eb="56">
      <t>キュウゲキ</t>
    </rPh>
    <rPh sb="57" eb="60">
      <t>ロウキュウカ</t>
    </rPh>
    <rPh sb="61" eb="62">
      <t>スス</t>
    </rPh>
    <rPh sb="66" eb="68">
      <t>ヨソウ</t>
    </rPh>
    <rPh sb="97" eb="99">
      <t>コウリョ</t>
    </rPh>
    <rPh sb="101" eb="103">
      <t>トウシ</t>
    </rPh>
    <rPh sb="103" eb="105">
      <t>ケイカク</t>
    </rPh>
    <rPh sb="106" eb="108">
      <t>ミナオ</t>
    </rPh>
    <rPh sb="110" eb="112">
      <t>ヘイセイ</t>
    </rPh>
    <rPh sb="114" eb="116">
      <t>ネンド</t>
    </rPh>
    <rPh sb="117" eb="119">
      <t>カイシ</t>
    </rPh>
    <rPh sb="122" eb="124">
      <t>ネンカン</t>
    </rPh>
    <rPh sb="125" eb="127">
      <t>ザイセイ</t>
    </rPh>
    <rPh sb="127" eb="129">
      <t>ケイカク</t>
    </rPh>
    <rPh sb="130" eb="131">
      <t>フク</t>
    </rPh>
    <rPh sb="133" eb="135">
      <t>ショウライ</t>
    </rPh>
    <rPh sb="135" eb="137">
      <t>ケイカク</t>
    </rPh>
    <rPh sb="138" eb="140">
      <t>サクテイ</t>
    </rPh>
    <rPh sb="156" eb="158">
      <t>コウシン</t>
    </rPh>
    <rPh sb="159" eb="161">
      <t>カソク</t>
    </rPh>
    <rPh sb="164" eb="166">
      <t>ヒツヨウ</t>
    </rPh>
    <rPh sb="193" eb="195">
      <t>ヒツヨウ</t>
    </rPh>
    <rPh sb="199" eb="201">
      <t>ガイブ</t>
    </rPh>
    <rPh sb="201" eb="203">
      <t>イタク</t>
    </rPh>
    <rPh sb="204" eb="206">
      <t>カノウ</t>
    </rPh>
    <rPh sb="207" eb="209">
      <t>ブンヤ</t>
    </rPh>
    <rPh sb="210" eb="212">
      <t>ケントウ</t>
    </rPh>
    <rPh sb="213" eb="215">
      <t>ヘイセイ</t>
    </rPh>
    <rPh sb="217" eb="219">
      <t>ネンド</t>
    </rPh>
    <rPh sb="220" eb="222">
      <t>カイシ</t>
    </rPh>
    <rPh sb="225" eb="227">
      <t>ケントウ</t>
    </rPh>
    <rPh sb="227" eb="229">
      <t>ケッカ</t>
    </rPh>
    <rPh sb="232" eb="235">
      <t>ジンケンヒ</t>
    </rPh>
    <rPh sb="235" eb="237">
      <t>サクゲン</t>
    </rPh>
    <rPh sb="247" eb="249">
      <t>カノウ</t>
    </rPh>
    <rPh sb="253" eb="255">
      <t>ガイブ</t>
    </rPh>
    <rPh sb="255" eb="257">
      <t>イタク</t>
    </rPh>
    <rPh sb="258" eb="261">
      <t>セッキョクテキ</t>
    </rPh>
    <rPh sb="262" eb="263">
      <t>オコナ</t>
    </rPh>
    <rPh sb="264" eb="266">
      <t>ヨテイ</t>
    </rPh>
    <phoneticPr fontId="4"/>
  </si>
  <si>
    <t xml:space="preserve">　累積欠損金は、平成26年度の会計制度改正により②累積欠損金比率のとおり解消された。また、①経常収支比率も、送水管への通水開始や、電気設備の更新などによる減価償却費の増加、大滝ダム負担金の増加により、前年度より悪化したが、まだ類似団体より若干良い値にある。しかし、今後の老朽施設の大規模更新による減価償却費の増加により、類似団体以下となり採算性の悪化が懸念される。
　資金面においては、将来投資のための内部留保がある程度行えており、③流動比率が類似団体よりも高く、当面の投資をまかなえるが、現在取組み中であるダウンサイジングを含めた投資計画の見直しが完了した後は、老朽施設の大規模更新が控えており、今後は企業債の発行、施設の更新投資の増加等により、急激に悪化する可能性が高い。
　⑦施設利用率は、依然として低い数値にあり、⑧有収率も平均値を下回っているため、今後施設規模の縮小や老朽施設の更新により、効率的な事業運営を行っていく必要がある。
</t>
    <rPh sb="1" eb="3">
      <t>ルイセキ</t>
    </rPh>
    <rPh sb="3" eb="6">
      <t>ケッソンキン</t>
    </rPh>
    <rPh sb="8" eb="10">
      <t>ヘイセイ</t>
    </rPh>
    <rPh sb="12" eb="14">
      <t>ネンド</t>
    </rPh>
    <rPh sb="15" eb="17">
      <t>カイケイ</t>
    </rPh>
    <rPh sb="17" eb="19">
      <t>セイド</t>
    </rPh>
    <rPh sb="19" eb="21">
      <t>カイセイ</t>
    </rPh>
    <rPh sb="25" eb="27">
      <t>ルイセキ</t>
    </rPh>
    <rPh sb="27" eb="30">
      <t>ケッソンキン</t>
    </rPh>
    <rPh sb="30" eb="32">
      <t>ヒリツ</t>
    </rPh>
    <rPh sb="36" eb="38">
      <t>カイショウ</t>
    </rPh>
    <rPh sb="46" eb="48">
      <t>ケイジョウ</t>
    </rPh>
    <rPh sb="48" eb="50">
      <t>シュウシ</t>
    </rPh>
    <rPh sb="50" eb="52">
      <t>ヒリツ</t>
    </rPh>
    <rPh sb="54" eb="57">
      <t>ソウスイカン</t>
    </rPh>
    <rPh sb="59" eb="61">
      <t>ツウスイ</t>
    </rPh>
    <rPh sb="61" eb="63">
      <t>カイシ</t>
    </rPh>
    <rPh sb="65" eb="67">
      <t>デンキ</t>
    </rPh>
    <rPh sb="67" eb="69">
      <t>セツビ</t>
    </rPh>
    <rPh sb="70" eb="72">
      <t>コウシン</t>
    </rPh>
    <rPh sb="77" eb="79">
      <t>ゲンカ</t>
    </rPh>
    <rPh sb="79" eb="82">
      <t>ショウキャクヒ</t>
    </rPh>
    <rPh sb="83" eb="85">
      <t>ゾウカ</t>
    </rPh>
    <rPh sb="86" eb="88">
      <t>オオタキ</t>
    </rPh>
    <rPh sb="90" eb="93">
      <t>フタンキン</t>
    </rPh>
    <rPh sb="94" eb="96">
      <t>ゾウカ</t>
    </rPh>
    <rPh sb="100" eb="102">
      <t>ゼンネン</t>
    </rPh>
    <rPh sb="102" eb="103">
      <t>ド</t>
    </rPh>
    <rPh sb="105" eb="107">
      <t>アッカ</t>
    </rPh>
    <rPh sb="113" eb="115">
      <t>ルイジ</t>
    </rPh>
    <rPh sb="115" eb="117">
      <t>ダンタイ</t>
    </rPh>
    <rPh sb="119" eb="121">
      <t>ジャッカン</t>
    </rPh>
    <rPh sb="121" eb="122">
      <t>ヨ</t>
    </rPh>
    <rPh sb="123" eb="124">
      <t>アタイ</t>
    </rPh>
    <rPh sb="132" eb="134">
      <t>コンゴ</t>
    </rPh>
    <rPh sb="135" eb="137">
      <t>ロウキュウ</t>
    </rPh>
    <rPh sb="137" eb="139">
      <t>シセツ</t>
    </rPh>
    <rPh sb="140" eb="143">
      <t>ダイキボ</t>
    </rPh>
    <rPh sb="143" eb="145">
      <t>コウシン</t>
    </rPh>
    <rPh sb="148" eb="150">
      <t>ゲンカ</t>
    </rPh>
    <rPh sb="150" eb="153">
      <t>ショウキャクヒ</t>
    </rPh>
    <rPh sb="154" eb="156">
      <t>ゾウカ</t>
    </rPh>
    <rPh sb="164" eb="166">
      <t>イカ</t>
    </rPh>
    <rPh sb="173" eb="175">
      <t>アッカ</t>
    </rPh>
    <rPh sb="176" eb="178">
      <t>ケネン</t>
    </rPh>
    <rPh sb="184" eb="187">
      <t>シキンメン</t>
    </rPh>
    <rPh sb="208" eb="210">
      <t>テイド</t>
    </rPh>
    <rPh sb="210" eb="211">
      <t>オコナ</t>
    </rPh>
    <rPh sb="217" eb="219">
      <t>リュウドウ</t>
    </rPh>
    <rPh sb="219" eb="221">
      <t>ヒリツ</t>
    </rPh>
    <rPh sb="229" eb="230">
      <t>タカ</t>
    </rPh>
    <rPh sb="232" eb="234">
      <t>トウメン</t>
    </rPh>
    <rPh sb="235" eb="237">
      <t>トウシ</t>
    </rPh>
    <rPh sb="245" eb="247">
      <t>ゲンザイ</t>
    </rPh>
    <rPh sb="247" eb="248">
      <t>ト</t>
    </rPh>
    <rPh sb="248" eb="249">
      <t>ク</t>
    </rPh>
    <rPh sb="250" eb="251">
      <t>チュウ</t>
    </rPh>
    <rPh sb="263" eb="264">
      <t>フク</t>
    </rPh>
    <rPh sb="266" eb="268">
      <t>トウシ</t>
    </rPh>
    <rPh sb="268" eb="270">
      <t>ケイカク</t>
    </rPh>
    <rPh sb="271" eb="273">
      <t>ミナオ</t>
    </rPh>
    <rPh sb="275" eb="277">
      <t>カンリョウ</t>
    </rPh>
    <rPh sb="279" eb="280">
      <t>ノチ</t>
    </rPh>
    <rPh sb="282" eb="284">
      <t>ロウキュウ</t>
    </rPh>
    <rPh sb="284" eb="286">
      <t>シセツ</t>
    </rPh>
    <rPh sb="287" eb="290">
      <t>ダイキボ</t>
    </rPh>
    <rPh sb="290" eb="292">
      <t>コウシン</t>
    </rPh>
    <rPh sb="293" eb="294">
      <t>ヒカ</t>
    </rPh>
    <rPh sb="299" eb="301">
      <t>コンゴ</t>
    </rPh>
    <rPh sb="302" eb="305">
      <t>キギョウサイ</t>
    </rPh>
    <rPh sb="306" eb="308">
      <t>ハッコウ</t>
    </rPh>
    <rPh sb="309" eb="311">
      <t>シセツ</t>
    </rPh>
    <rPh sb="312" eb="314">
      <t>コウシン</t>
    </rPh>
    <rPh sb="314" eb="316">
      <t>トウシ</t>
    </rPh>
    <rPh sb="317" eb="319">
      <t>ゾウカ</t>
    </rPh>
    <rPh sb="319" eb="320">
      <t>トウ</t>
    </rPh>
    <rPh sb="324" eb="326">
      <t>キュウゲキ</t>
    </rPh>
    <rPh sb="327" eb="329">
      <t>アッカ</t>
    </rPh>
    <rPh sb="331" eb="334">
      <t>カノウセイ</t>
    </rPh>
    <rPh sb="335" eb="336">
      <t>タカ</t>
    </rPh>
    <rPh sb="341" eb="343">
      <t>シセツ</t>
    </rPh>
    <rPh sb="343" eb="346">
      <t>リヨウリツ</t>
    </rPh>
    <rPh sb="348" eb="350">
      <t>イゼン</t>
    </rPh>
    <rPh sb="353" eb="354">
      <t>ヒク</t>
    </rPh>
    <rPh sb="355" eb="357">
      <t>スウチ</t>
    </rPh>
    <rPh sb="362" eb="364">
      <t>ユウシュウ</t>
    </rPh>
    <rPh sb="364" eb="365">
      <t>リツ</t>
    </rPh>
    <rPh sb="366" eb="368">
      <t>ヘイキン</t>
    </rPh>
    <rPh sb="368" eb="369">
      <t>アタイ</t>
    </rPh>
    <rPh sb="370" eb="372">
      <t>シタマワ</t>
    </rPh>
    <rPh sb="379" eb="381">
      <t>コンゴ</t>
    </rPh>
    <rPh sb="381" eb="383">
      <t>シセツ</t>
    </rPh>
    <rPh sb="383" eb="385">
      <t>キボ</t>
    </rPh>
    <rPh sb="386" eb="388">
      <t>シュクショウ</t>
    </rPh>
    <rPh sb="389" eb="391">
      <t>ロウキュウ</t>
    </rPh>
    <rPh sb="391" eb="393">
      <t>シセツ</t>
    </rPh>
    <rPh sb="394" eb="396">
      <t>コウシン</t>
    </rPh>
    <rPh sb="400" eb="403">
      <t>コウリツテキ</t>
    </rPh>
    <rPh sb="404" eb="406">
      <t>ジギョウ</t>
    </rPh>
    <rPh sb="406" eb="408">
      <t>ウンエイ</t>
    </rPh>
    <rPh sb="409" eb="410">
      <t>オコナ</t>
    </rPh>
    <rPh sb="414" eb="4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</si>
</sst>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0.13</c:v>
                </c:pt>
                <c:pt idx="1">
                  <c:v>0.49</c:v>
                </c:pt>
                <c:pt idx="2">
                  <c:v>0.28999999999999998</c:v>
                </c:pt>
                <c:pt idx="3">
                  <c:v>0.28999999999999998</c:v>
                </c:pt>
                <c:pt idx="4">
                  <c:v>0.22</c:v>
                </c:pt>
              </c:numCache>
            </c:numRef>
          </c:val>
        </c:ser>
        <c:dLbls>
          <c:showLegendKey val="0"/>
          <c:showVal val="0"/>
          <c:showCatName val="0"/>
          <c:showSerName val="0"/>
          <c:showPercent val="0"/>
          <c:showBubbleSize val="0"/>
        </c:dLbls>
        <c:gapWidth val="150"/>
        <c:axId val="146556416"/>
        <c:axId val="1465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46556416"/>
        <c:axId val="146558336"/>
      </c:lineChart>
      <c:dateAx>
        <c:axId val="146556416"/>
        <c:scaling>
          <c:orientation val="minMax"/>
        </c:scaling>
        <c:delete val="1"/>
        <c:axPos val="b"/>
        <c:numFmt formatCode="ge" sourceLinked="1"/>
        <c:majorTickMark val="none"/>
        <c:minorTickMark val="none"/>
        <c:tickLblPos val="none"/>
        <c:crossAx val="146558336"/>
        <c:crosses val="autoZero"/>
        <c:auto val="1"/>
        <c:lblOffset val="100"/>
        <c:baseTimeUnit val="years"/>
      </c:dateAx>
      <c:valAx>
        <c:axId val="1465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39.69</c:v>
                </c:pt>
                <c:pt idx="1">
                  <c:v>38.909999999999997</c:v>
                </c:pt>
                <c:pt idx="2">
                  <c:v>38.619999999999997</c:v>
                </c:pt>
                <c:pt idx="3">
                  <c:v>37.590000000000003</c:v>
                </c:pt>
                <c:pt idx="4">
                  <c:v>37.43</c:v>
                </c:pt>
              </c:numCache>
            </c:numRef>
          </c:val>
        </c:ser>
        <c:dLbls>
          <c:showLegendKey val="0"/>
          <c:showVal val="0"/>
          <c:showCatName val="0"/>
          <c:showSerName val="0"/>
          <c:showPercent val="0"/>
          <c:showBubbleSize val="0"/>
        </c:dLbls>
        <c:gapWidth val="150"/>
        <c:axId val="147151104"/>
        <c:axId val="147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47151104"/>
        <c:axId val="147190144"/>
      </c:lineChart>
      <c:dateAx>
        <c:axId val="147151104"/>
        <c:scaling>
          <c:orientation val="minMax"/>
        </c:scaling>
        <c:delete val="1"/>
        <c:axPos val="b"/>
        <c:numFmt formatCode="ge" sourceLinked="1"/>
        <c:majorTickMark val="none"/>
        <c:minorTickMark val="none"/>
        <c:tickLblPos val="none"/>
        <c:crossAx val="147190144"/>
        <c:crosses val="autoZero"/>
        <c:auto val="1"/>
        <c:lblOffset val="100"/>
        <c:baseTimeUnit val="years"/>
      </c:dateAx>
      <c:valAx>
        <c:axId val="147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83.64</c:v>
                </c:pt>
                <c:pt idx="1">
                  <c:v>84.29</c:v>
                </c:pt>
                <c:pt idx="2">
                  <c:v>84.67</c:v>
                </c:pt>
                <c:pt idx="3">
                  <c:v>85.43</c:v>
                </c:pt>
                <c:pt idx="4">
                  <c:v>85.4</c:v>
                </c:pt>
              </c:numCache>
            </c:numRef>
          </c:val>
        </c:ser>
        <c:dLbls>
          <c:showLegendKey val="0"/>
          <c:showVal val="0"/>
          <c:showCatName val="0"/>
          <c:showSerName val="0"/>
          <c:showPercent val="0"/>
          <c:showBubbleSize val="0"/>
        </c:dLbls>
        <c:gapWidth val="150"/>
        <c:axId val="146888576"/>
        <c:axId val="146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46888576"/>
        <c:axId val="146898944"/>
      </c:lineChart>
      <c:dateAx>
        <c:axId val="146888576"/>
        <c:scaling>
          <c:orientation val="minMax"/>
        </c:scaling>
        <c:delete val="1"/>
        <c:axPos val="b"/>
        <c:numFmt formatCode="ge" sourceLinked="1"/>
        <c:majorTickMark val="none"/>
        <c:minorTickMark val="none"/>
        <c:tickLblPos val="none"/>
        <c:crossAx val="146898944"/>
        <c:crosses val="autoZero"/>
        <c:auto val="1"/>
        <c:lblOffset val="100"/>
        <c:baseTimeUnit val="years"/>
      </c:dateAx>
      <c:valAx>
        <c:axId val="146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103.63</c:v>
                </c:pt>
                <c:pt idx="1">
                  <c:v>106.18</c:v>
                </c:pt>
                <c:pt idx="2">
                  <c:v>99.43</c:v>
                </c:pt>
                <c:pt idx="3">
                  <c:v>116.6</c:v>
                </c:pt>
                <c:pt idx="4">
                  <c:v>114.84</c:v>
                </c:pt>
              </c:numCache>
            </c:numRef>
          </c:val>
        </c:ser>
        <c:dLbls>
          <c:showLegendKey val="0"/>
          <c:showVal val="0"/>
          <c:showCatName val="0"/>
          <c:showSerName val="0"/>
          <c:showPercent val="0"/>
          <c:showBubbleSize val="0"/>
        </c:dLbls>
        <c:gapWidth val="150"/>
        <c:axId val="146601472"/>
        <c:axId val="1466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46601472"/>
        <c:axId val="146603392"/>
      </c:lineChart>
      <c:dateAx>
        <c:axId val="146601472"/>
        <c:scaling>
          <c:orientation val="minMax"/>
        </c:scaling>
        <c:delete val="1"/>
        <c:axPos val="b"/>
        <c:numFmt formatCode="ge" sourceLinked="1"/>
        <c:majorTickMark val="none"/>
        <c:minorTickMark val="none"/>
        <c:tickLblPos val="none"/>
        <c:crossAx val="146603392"/>
        <c:crosses val="autoZero"/>
        <c:auto val="1"/>
        <c:lblOffset val="100"/>
        <c:baseTimeUnit val="years"/>
      </c:dateAx>
      <c:valAx>
        <c:axId val="1466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42.96</c:v>
                </c:pt>
                <c:pt idx="1">
                  <c:v>44.33</c:v>
                </c:pt>
                <c:pt idx="2">
                  <c:v>45.7</c:v>
                </c:pt>
                <c:pt idx="3">
                  <c:v>45.42</c:v>
                </c:pt>
                <c:pt idx="4">
                  <c:v>46.71</c:v>
                </c:pt>
              </c:numCache>
            </c:numRef>
          </c:val>
        </c:ser>
        <c:dLbls>
          <c:showLegendKey val="0"/>
          <c:showVal val="0"/>
          <c:showCatName val="0"/>
          <c:showSerName val="0"/>
          <c:showPercent val="0"/>
          <c:showBubbleSize val="0"/>
        </c:dLbls>
        <c:gapWidth val="150"/>
        <c:axId val="146449536"/>
        <c:axId val="1464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46449536"/>
        <c:axId val="146451456"/>
      </c:lineChart>
      <c:dateAx>
        <c:axId val="146449536"/>
        <c:scaling>
          <c:orientation val="minMax"/>
        </c:scaling>
        <c:delete val="1"/>
        <c:axPos val="b"/>
        <c:numFmt formatCode="ge" sourceLinked="1"/>
        <c:majorTickMark val="none"/>
        <c:minorTickMark val="none"/>
        <c:tickLblPos val="none"/>
        <c:crossAx val="146451456"/>
        <c:crosses val="autoZero"/>
        <c:auto val="1"/>
        <c:lblOffset val="100"/>
        <c:baseTimeUnit val="years"/>
      </c:dateAx>
      <c:valAx>
        <c:axId val="1464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9.3000000000000007</c:v>
                </c:pt>
                <c:pt idx="1">
                  <c:v>8.27</c:v>
                </c:pt>
                <c:pt idx="2">
                  <c:v>8.58</c:v>
                </c:pt>
                <c:pt idx="3">
                  <c:v>8.73</c:v>
                </c:pt>
                <c:pt idx="4">
                  <c:v>8.82</c:v>
                </c:pt>
              </c:numCache>
            </c:numRef>
          </c:val>
        </c:ser>
        <c:dLbls>
          <c:showLegendKey val="0"/>
          <c:showVal val="0"/>
          <c:showCatName val="0"/>
          <c:showSerName val="0"/>
          <c:showPercent val="0"/>
          <c:showBubbleSize val="0"/>
        </c:dLbls>
        <c:gapWidth val="150"/>
        <c:axId val="146617088"/>
        <c:axId val="1466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46617088"/>
        <c:axId val="146619008"/>
      </c:lineChart>
      <c:dateAx>
        <c:axId val="146617088"/>
        <c:scaling>
          <c:orientation val="minMax"/>
        </c:scaling>
        <c:delete val="1"/>
        <c:axPos val="b"/>
        <c:numFmt formatCode="ge" sourceLinked="1"/>
        <c:majorTickMark val="none"/>
        <c:minorTickMark val="none"/>
        <c:tickLblPos val="none"/>
        <c:crossAx val="146619008"/>
        <c:crosses val="autoZero"/>
        <c:auto val="1"/>
        <c:lblOffset val="100"/>
        <c:baseTimeUnit val="years"/>
      </c:dateAx>
      <c:valAx>
        <c:axId val="1466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39.909999999999997</c:v>
                </c:pt>
                <c:pt idx="1">
                  <c:v>32</c:v>
                </c:pt>
                <c:pt idx="2">
                  <c:v>31.22</c:v>
                </c:pt>
                <c:pt idx="3" formatCode="#,##0.00;&quot;△&quot;#,##0.00">
                  <c:v>0</c:v>
                </c:pt>
                <c:pt idx="4" formatCode="#,##0.00;&quot;△&quot;#,##0.00">
                  <c:v>0</c:v>
                </c:pt>
              </c:numCache>
            </c:numRef>
          </c:val>
        </c:ser>
        <c:dLbls>
          <c:showLegendKey val="0"/>
          <c:showVal val="0"/>
          <c:showCatName val="0"/>
          <c:showSerName val="0"/>
          <c:showPercent val="0"/>
          <c:showBubbleSize val="0"/>
        </c:dLbls>
        <c:gapWidth val="150"/>
        <c:axId val="146659968"/>
        <c:axId val="1466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46659968"/>
        <c:axId val="146670336"/>
      </c:lineChart>
      <c:dateAx>
        <c:axId val="146659968"/>
        <c:scaling>
          <c:orientation val="minMax"/>
        </c:scaling>
        <c:delete val="1"/>
        <c:axPos val="b"/>
        <c:numFmt formatCode="ge" sourceLinked="1"/>
        <c:majorTickMark val="none"/>
        <c:minorTickMark val="none"/>
        <c:tickLblPos val="none"/>
        <c:crossAx val="146670336"/>
        <c:crosses val="autoZero"/>
        <c:auto val="1"/>
        <c:lblOffset val="100"/>
        <c:baseTimeUnit val="years"/>
      </c:dateAx>
      <c:valAx>
        <c:axId val="14667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1079.19</c:v>
                </c:pt>
                <c:pt idx="1">
                  <c:v>1083.17</c:v>
                </c:pt>
                <c:pt idx="2">
                  <c:v>801.13</c:v>
                </c:pt>
                <c:pt idx="3">
                  <c:v>963.01</c:v>
                </c:pt>
                <c:pt idx="4">
                  <c:v>1097.49</c:v>
                </c:pt>
              </c:numCache>
            </c:numRef>
          </c:val>
        </c:ser>
        <c:dLbls>
          <c:showLegendKey val="0"/>
          <c:showVal val="0"/>
          <c:showCatName val="0"/>
          <c:showSerName val="0"/>
          <c:showPercent val="0"/>
          <c:showBubbleSize val="0"/>
        </c:dLbls>
        <c:gapWidth val="150"/>
        <c:axId val="146692352"/>
        <c:axId val="1467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46692352"/>
        <c:axId val="146702720"/>
      </c:lineChart>
      <c:dateAx>
        <c:axId val="146692352"/>
        <c:scaling>
          <c:orientation val="minMax"/>
        </c:scaling>
        <c:delete val="1"/>
        <c:axPos val="b"/>
        <c:numFmt formatCode="ge" sourceLinked="1"/>
        <c:majorTickMark val="none"/>
        <c:minorTickMark val="none"/>
        <c:tickLblPos val="none"/>
        <c:crossAx val="146702720"/>
        <c:crosses val="autoZero"/>
        <c:auto val="1"/>
        <c:lblOffset val="100"/>
        <c:baseTimeUnit val="years"/>
      </c:dateAx>
      <c:valAx>
        <c:axId val="14670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262.39999999999998</c:v>
                </c:pt>
                <c:pt idx="1">
                  <c:v>246.81</c:v>
                </c:pt>
                <c:pt idx="2">
                  <c:v>234.39</c:v>
                </c:pt>
                <c:pt idx="3">
                  <c:v>220.99</c:v>
                </c:pt>
                <c:pt idx="4">
                  <c:v>208.23</c:v>
                </c:pt>
              </c:numCache>
            </c:numRef>
          </c:val>
        </c:ser>
        <c:dLbls>
          <c:showLegendKey val="0"/>
          <c:showVal val="0"/>
          <c:showCatName val="0"/>
          <c:showSerName val="0"/>
          <c:showPercent val="0"/>
          <c:showBubbleSize val="0"/>
        </c:dLbls>
        <c:gapWidth val="150"/>
        <c:axId val="146728832"/>
        <c:axId val="146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46728832"/>
        <c:axId val="146743296"/>
      </c:lineChart>
      <c:dateAx>
        <c:axId val="146728832"/>
        <c:scaling>
          <c:orientation val="minMax"/>
        </c:scaling>
        <c:delete val="1"/>
        <c:axPos val="b"/>
        <c:numFmt formatCode="ge" sourceLinked="1"/>
        <c:majorTickMark val="none"/>
        <c:minorTickMark val="none"/>
        <c:tickLblPos val="none"/>
        <c:crossAx val="146743296"/>
        <c:crosses val="autoZero"/>
        <c:auto val="1"/>
        <c:lblOffset val="100"/>
        <c:baseTimeUnit val="years"/>
      </c:dateAx>
      <c:valAx>
        <c:axId val="14674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98.63</c:v>
                </c:pt>
                <c:pt idx="1">
                  <c:v>96.58</c:v>
                </c:pt>
                <c:pt idx="2">
                  <c:v>90.07</c:v>
                </c:pt>
                <c:pt idx="3">
                  <c:v>113.56</c:v>
                </c:pt>
                <c:pt idx="4">
                  <c:v>112.03</c:v>
                </c:pt>
              </c:numCache>
            </c:numRef>
          </c:val>
        </c:ser>
        <c:dLbls>
          <c:showLegendKey val="0"/>
          <c:showVal val="0"/>
          <c:showCatName val="0"/>
          <c:showSerName val="0"/>
          <c:showPercent val="0"/>
          <c:showBubbleSize val="0"/>
        </c:dLbls>
        <c:gapWidth val="150"/>
        <c:axId val="146781696"/>
        <c:axId val="1467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46781696"/>
        <c:axId val="146783616"/>
      </c:lineChart>
      <c:dateAx>
        <c:axId val="146781696"/>
        <c:scaling>
          <c:orientation val="minMax"/>
        </c:scaling>
        <c:delete val="1"/>
        <c:axPos val="b"/>
        <c:numFmt formatCode="ge" sourceLinked="1"/>
        <c:majorTickMark val="none"/>
        <c:minorTickMark val="none"/>
        <c:tickLblPos val="none"/>
        <c:crossAx val="146783616"/>
        <c:crosses val="autoZero"/>
        <c:auto val="1"/>
        <c:lblOffset val="100"/>
        <c:baseTimeUnit val="years"/>
      </c:dateAx>
      <c:valAx>
        <c:axId val="1467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182.15</c:v>
                </c:pt>
                <c:pt idx="1">
                  <c:v>186.1</c:v>
                </c:pt>
                <c:pt idx="2">
                  <c:v>199.65</c:v>
                </c:pt>
                <c:pt idx="3">
                  <c:v>154.91999999999999</c:v>
                </c:pt>
                <c:pt idx="4">
                  <c:v>156.71</c:v>
                </c:pt>
              </c:numCache>
            </c:numRef>
          </c:val>
        </c:ser>
        <c:dLbls>
          <c:showLegendKey val="0"/>
          <c:showVal val="0"/>
          <c:showCatName val="0"/>
          <c:showSerName val="0"/>
          <c:showPercent val="0"/>
          <c:showBubbleSize val="0"/>
        </c:dLbls>
        <c:gapWidth val="150"/>
        <c:axId val="146795136"/>
        <c:axId val="147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46795136"/>
        <c:axId val="147137280"/>
      </c:lineChart>
      <c:dateAx>
        <c:axId val="146795136"/>
        <c:scaling>
          <c:orientation val="minMax"/>
        </c:scaling>
        <c:delete val="1"/>
        <c:axPos val="b"/>
        <c:numFmt formatCode="ge" sourceLinked="1"/>
        <c:majorTickMark val="none"/>
        <c:minorTickMark val="none"/>
        <c:tickLblPos val="none"/>
        <c:crossAx val="147137280"/>
        <c:crosses val="autoZero"/>
        <c:auto val="1"/>
        <c:lblOffset val="100"/>
        <c:baseTimeUnit val="years"/>
      </c:dateAx>
      <c:valAx>
        <c:axId val="14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橋本市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65074</v>
      </c>
      <c r="AJ8" s="75"/>
      <c r="AK8" s="75"/>
      <c r="AL8" s="75"/>
      <c r="AM8" s="75"/>
      <c r="AN8" s="75"/>
      <c r="AO8" s="75"/>
      <c r="AP8" s="76"/>
      <c r="AQ8" s="57">
        <f>データ!R6</f>
        <v>130.55000000000001</v>
      </c>
      <c r="AR8" s="57"/>
      <c r="AS8" s="57"/>
      <c r="AT8" s="57"/>
      <c r="AU8" s="57"/>
      <c r="AV8" s="57"/>
      <c r="AW8" s="57"/>
      <c r="AX8" s="57"/>
      <c r="AY8" s="57">
        <f>データ!S6</f>
        <v>498.46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90.76</v>
      </c>
      <c r="K10" s="57"/>
      <c r="L10" s="57"/>
      <c r="M10" s="57"/>
      <c r="N10" s="57"/>
      <c r="O10" s="57"/>
      <c r="P10" s="57"/>
      <c r="Q10" s="57"/>
      <c r="R10" s="57">
        <f>データ!O6</f>
        <v>98.3</v>
      </c>
      <c r="S10" s="57"/>
      <c r="T10" s="57"/>
      <c r="U10" s="57"/>
      <c r="V10" s="57"/>
      <c r="W10" s="57"/>
      <c r="X10" s="57"/>
      <c r="Y10" s="57"/>
      <c r="Z10" s="65">
        <f>データ!P6</f>
        <v>3560</v>
      </c>
      <c r="AA10" s="65"/>
      <c r="AB10" s="65"/>
      <c r="AC10" s="65"/>
      <c r="AD10" s="65"/>
      <c r="AE10" s="65"/>
      <c r="AF10" s="65"/>
      <c r="AG10" s="65"/>
      <c r="AH10" s="2"/>
      <c r="AI10" s="65">
        <f>データ!T6</f>
        <v>63690</v>
      </c>
      <c r="AJ10" s="65"/>
      <c r="AK10" s="65"/>
      <c r="AL10" s="65"/>
      <c r="AM10" s="65"/>
      <c r="AN10" s="65"/>
      <c r="AO10" s="65"/>
      <c r="AP10" s="65"/>
      <c r="AQ10" s="57">
        <f>データ!U6</f>
        <v>61.09</v>
      </c>
      <c r="AR10" s="57"/>
      <c r="AS10" s="57"/>
      <c r="AT10" s="57"/>
      <c r="AU10" s="57"/>
      <c r="AV10" s="57"/>
      <c r="AW10" s="57"/>
      <c r="AX10" s="57"/>
      <c r="AY10" s="57">
        <f>データ!V6</f>
        <v>1042.56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302031</v>
      </c>
      <c r="D6" s="31">
        <f t="shared" si="3"/>
        <v>46</v>
      </c>
      <c r="E6" s="31">
        <f t="shared" si="3"/>
        <v>1</v>
      </c>
      <c r="F6" s="31">
        <f t="shared" si="3"/>
        <v>0</v>
      </c>
      <c r="G6" s="31">
        <f t="shared" si="3"/>
        <v>1</v>
      </c>
      <c r="H6" s="31" t="str">
        <f t="shared" si="3"/>
        <v>和歌山県　橋本市</v>
      </c>
      <c r="I6" s="31" t="str">
        <f t="shared" si="3"/>
        <v>法適用</v>
      </c>
      <c r="J6" s="31" t="str">
        <f t="shared" si="3"/>
        <v>水道事業</v>
      </c>
      <c r="K6" s="31" t="str">
        <f t="shared" si="3"/>
        <v>末端給水事業</v>
      </c>
      <c r="L6" s="31" t="str">
        <f t="shared" si="3"/>
        <v>A4</v>
      </c>
      <c r="M6" s="32" t="str">
        <f t="shared" si="3"/>
        <v>-</v>
      </c>
      <c r="N6" s="32">
        <f t="shared" si="3"/>
        <v>90.76</v>
      </c>
      <c r="O6" s="32">
        <f t="shared" si="3"/>
        <v>98.3</v>
      </c>
      <c r="P6" s="32">
        <f t="shared" si="3"/>
        <v>3560</v>
      </c>
      <c r="Q6" s="32">
        <f t="shared" si="3"/>
        <v>65074</v>
      </c>
      <c r="R6" s="32">
        <f t="shared" si="3"/>
        <v>130.55000000000001</v>
      </c>
      <c r="S6" s="32">
        <f t="shared" si="3"/>
        <v>498.46</v>
      </c>
      <c r="T6" s="32">
        <f t="shared" si="3"/>
        <v>63690</v>
      </c>
      <c r="U6" s="32">
        <f t="shared" si="3"/>
        <v>61.09</v>
      </c>
      <c r="V6" s="32">
        <f t="shared" si="3"/>
        <v>1042.56</v>
      </c>
      <c r="W6" s="33">
        <f>IF(W7="",NA(),W7)</f>
        <v>103.63</v>
      </c>
      <c r="X6" s="33">
        <f t="shared" ref="X6:AF6" si="4">IF(X7="",NA(),X7)</f>
        <v>106.18</v>
      </c>
      <c r="Y6" s="33">
        <f t="shared" si="4"/>
        <v>99.43</v>
      </c>
      <c r="Z6" s="33">
        <f t="shared" si="4"/>
        <v>116.6</v>
      </c>
      <c r="AA6" s="33">
        <f t="shared" si="4"/>
        <v>114.84</v>
      </c>
      <c r="AB6" s="33">
        <f t="shared" si="4"/>
        <v>107.68</v>
      </c>
      <c r="AC6" s="33">
        <f t="shared" si="4"/>
        <v>108.24</v>
      </c>
      <c r="AD6" s="33">
        <f t="shared" si="4"/>
        <v>107.8</v>
      </c>
      <c r="AE6" s="33">
        <f t="shared" si="4"/>
        <v>111.96</v>
      </c>
      <c r="AF6" s="33">
        <f t="shared" si="4"/>
        <v>112.69</v>
      </c>
      <c r="AG6" s="32" t="str">
        <f>IF(AG7="","",IF(AG7="-","【-】","【"&amp;SUBSTITUTE(TEXT(AG7,"#,##0.00"),"-","△")&amp;"】"))</f>
        <v>【113.56】</v>
      </c>
      <c r="AH6" s="33">
        <f>IF(AH7="",NA(),AH7)</f>
        <v>39.909999999999997</v>
      </c>
      <c r="AI6" s="33">
        <f t="shared" ref="AI6:AQ6" si="5">IF(AI7="",NA(),AI7)</f>
        <v>32</v>
      </c>
      <c r="AJ6" s="33">
        <f t="shared" si="5"/>
        <v>31.22</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1079.19</v>
      </c>
      <c r="AT6" s="33">
        <f t="shared" ref="AT6:BB6" si="6">IF(AT7="",NA(),AT7)</f>
        <v>1083.17</v>
      </c>
      <c r="AU6" s="33">
        <f t="shared" si="6"/>
        <v>801.13</v>
      </c>
      <c r="AV6" s="33">
        <f t="shared" si="6"/>
        <v>963.01</v>
      </c>
      <c r="AW6" s="33">
        <f t="shared" si="6"/>
        <v>1097.49</v>
      </c>
      <c r="AX6" s="33">
        <f t="shared" si="6"/>
        <v>695.41</v>
      </c>
      <c r="AY6" s="33">
        <f t="shared" si="6"/>
        <v>701</v>
      </c>
      <c r="AZ6" s="33">
        <f t="shared" si="6"/>
        <v>739.59</v>
      </c>
      <c r="BA6" s="33">
        <f t="shared" si="6"/>
        <v>335.95</v>
      </c>
      <c r="BB6" s="33">
        <f t="shared" si="6"/>
        <v>346.59</v>
      </c>
      <c r="BC6" s="32" t="str">
        <f>IF(BC7="","",IF(BC7="-","【-】","【"&amp;SUBSTITUTE(TEXT(BC7,"#,##0.00"),"-","△")&amp;"】"))</f>
        <v>【262.74】</v>
      </c>
      <c r="BD6" s="33">
        <f>IF(BD7="",NA(),BD7)</f>
        <v>262.39999999999998</v>
      </c>
      <c r="BE6" s="33">
        <f t="shared" ref="BE6:BM6" si="7">IF(BE7="",NA(),BE7)</f>
        <v>246.81</v>
      </c>
      <c r="BF6" s="33">
        <f t="shared" si="7"/>
        <v>234.39</v>
      </c>
      <c r="BG6" s="33">
        <f t="shared" si="7"/>
        <v>220.99</v>
      </c>
      <c r="BH6" s="33">
        <f t="shared" si="7"/>
        <v>208.23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98.63</v>
      </c>
      <c r="BP6" s="33">
        <f t="shared" ref="BP6:BX6" si="8">IF(BP7="",NA(),BP7)</f>
        <v>96.58</v>
      </c>
      <c r="BQ6" s="33">
        <f t="shared" si="8"/>
        <v>90.07</v>
      </c>
      <c r="BR6" s="33">
        <f t="shared" si="8"/>
        <v>113.56</v>
      </c>
      <c r="BS6" s="33">
        <f t="shared" si="8"/>
        <v>112.03</v>
      </c>
      <c r="BT6" s="33">
        <f t="shared" si="8"/>
        <v>99.61</v>
      </c>
      <c r="BU6" s="33">
        <f t="shared" si="8"/>
        <v>100.27</v>
      </c>
      <c r="BV6" s="33">
        <f t="shared" si="8"/>
        <v>99.46</v>
      </c>
      <c r="BW6" s="33">
        <f t="shared" si="8"/>
        <v>105.21</v>
      </c>
      <c r="BX6" s="33">
        <f t="shared" si="8"/>
        <v>105.71</v>
      </c>
      <c r="BY6" s="32" t="str">
        <f>IF(BY7="","",IF(BY7="-","【-】","【"&amp;SUBSTITUTE(TEXT(BY7,"#,##0.00"),"-","△")&amp;"】"))</f>
        <v>【104.99】</v>
      </c>
      <c r="BZ6" s="33">
        <f>IF(BZ7="",NA(),BZ7)</f>
        <v>182.15</v>
      </c>
      <c r="CA6" s="33">
        <f t="shared" ref="CA6:CI6" si="9">IF(CA7="",NA(),CA7)</f>
        <v>186.1</v>
      </c>
      <c r="CB6" s="33">
        <f t="shared" si="9"/>
        <v>199.65</v>
      </c>
      <c r="CC6" s="33">
        <f t="shared" si="9"/>
        <v>154.91999999999999</v>
      </c>
      <c r="CD6" s="33">
        <f t="shared" si="9"/>
        <v>156.71</v>
      </c>
      <c r="CE6" s="33">
        <f t="shared" si="9"/>
        <v>169.59</v>
      </c>
      <c r="CF6" s="33">
        <f t="shared" si="9"/>
        <v>169.62</v>
      </c>
      <c r="CG6" s="33">
        <f t="shared" si="9"/>
        <v>171.78</v>
      </c>
      <c r="CH6" s="33">
        <f t="shared" si="9"/>
        <v>162.59</v>
      </c>
      <c r="CI6" s="33">
        <f t="shared" si="9"/>
        <v>162.15</v>
      </c>
      <c r="CJ6" s="32" t="str">
        <f>IF(CJ7="","",IF(CJ7="-","【-】","【"&amp;SUBSTITUTE(TEXT(CJ7,"#,##0.00"),"-","△")&amp;"】"))</f>
        <v>【163.72】</v>
      </c>
      <c r="CK6" s="33">
        <f>IF(CK7="",NA(),CK7)</f>
        <v>39.69</v>
      </c>
      <c r="CL6" s="33">
        <f t="shared" ref="CL6:CT6" si="10">IF(CL7="",NA(),CL7)</f>
        <v>38.909999999999997</v>
      </c>
      <c r="CM6" s="33">
        <f t="shared" si="10"/>
        <v>38.619999999999997</v>
      </c>
      <c r="CN6" s="33">
        <f t="shared" si="10"/>
        <v>37.590000000000003</v>
      </c>
      <c r="CO6" s="33">
        <f t="shared" si="10"/>
        <v>37.43</v>
      </c>
      <c r="CP6" s="33">
        <f t="shared" si="10"/>
        <v>60.04</v>
      </c>
      <c r="CQ6" s="33">
        <f t="shared" si="10"/>
        <v>59.88</v>
      </c>
      <c r="CR6" s="33">
        <f t="shared" si="10"/>
        <v>59.68</v>
      </c>
      <c r="CS6" s="33">
        <f t="shared" si="10"/>
        <v>59.17</v>
      </c>
      <c r="CT6" s="33">
        <f t="shared" si="10"/>
        <v>59.34</v>
      </c>
      <c r="CU6" s="32" t="str">
        <f>IF(CU7="","",IF(CU7="-","【-】","【"&amp;SUBSTITUTE(TEXT(CU7,"#,##0.00"),"-","△")&amp;"】"))</f>
        <v>【59.76】</v>
      </c>
      <c r="CV6" s="33">
        <f>IF(CV7="",NA(),CV7)</f>
        <v>83.64</v>
      </c>
      <c r="CW6" s="33">
        <f t="shared" ref="CW6:DE6" si="11">IF(CW7="",NA(),CW7)</f>
        <v>84.29</v>
      </c>
      <c r="CX6" s="33">
        <f t="shared" si="11"/>
        <v>84.67</v>
      </c>
      <c r="CY6" s="33">
        <f t="shared" si="11"/>
        <v>85.43</v>
      </c>
      <c r="CZ6" s="33">
        <f t="shared" si="11"/>
        <v>85.4</v>
      </c>
      <c r="DA6" s="33">
        <f t="shared" si="11"/>
        <v>87.33</v>
      </c>
      <c r="DB6" s="33">
        <f t="shared" si="11"/>
        <v>87.65</v>
      </c>
      <c r="DC6" s="33">
        <f t="shared" si="11"/>
        <v>87.63</v>
      </c>
      <c r="DD6" s="33">
        <f t="shared" si="11"/>
        <v>87.6</v>
      </c>
      <c r="DE6" s="33">
        <f t="shared" si="11"/>
        <v>87.74</v>
      </c>
      <c r="DF6" s="32" t="str">
        <f>IF(DF7="","",IF(DF7="-","【-】","【"&amp;SUBSTITUTE(TEXT(DF7,"#,##0.00"),"-","△")&amp;"】"))</f>
        <v>【89.95】</v>
      </c>
      <c r="DG6" s="33">
        <f>IF(DG7="",NA(),DG7)</f>
        <v>42.96</v>
      </c>
      <c r="DH6" s="33">
        <f t="shared" ref="DH6:DP6" si="12">IF(DH7="",NA(),DH7)</f>
        <v>44.33</v>
      </c>
      <c r="DI6" s="33">
        <f t="shared" si="12"/>
        <v>45.7</v>
      </c>
      <c r="DJ6" s="33">
        <f t="shared" si="12"/>
        <v>45.42</v>
      </c>
      <c r="DK6" s="33">
        <f t="shared" si="12"/>
        <v>46.71</v>
      </c>
      <c r="DL6" s="33">
        <f t="shared" si="12"/>
        <v>37.71</v>
      </c>
      <c r="DM6" s="33">
        <f t="shared" si="12"/>
        <v>38.69</v>
      </c>
      <c r="DN6" s="33">
        <f t="shared" si="12"/>
        <v>39.65</v>
      </c>
      <c r="DO6" s="33">
        <f t="shared" si="12"/>
        <v>45.25</v>
      </c>
      <c r="DP6" s="33">
        <f t="shared" si="12"/>
        <v>46.27</v>
      </c>
      <c r="DQ6" s="32" t="str">
        <f>IF(DQ7="","",IF(DQ7="-","【-】","【"&amp;SUBSTITUTE(TEXT(DQ7,"#,##0.00"),"-","△")&amp;"】"))</f>
        <v>【47.18】</v>
      </c>
      <c r="DR6" s="33">
        <f>IF(DR7="",NA(),DR7)</f>
        <v>9.3000000000000007</v>
      </c>
      <c r="DS6" s="33">
        <f t="shared" ref="DS6:EA6" si="13">IF(DS7="",NA(),DS7)</f>
        <v>8.27</v>
      </c>
      <c r="DT6" s="33">
        <f t="shared" si="13"/>
        <v>8.58</v>
      </c>
      <c r="DU6" s="33">
        <f t="shared" si="13"/>
        <v>8.73</v>
      </c>
      <c r="DV6" s="33">
        <f t="shared" si="13"/>
        <v>8.82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0.13</v>
      </c>
      <c r="ED6" s="33">
        <f t="shared" ref="ED6:EL6" si="14">IF(ED7="",NA(),ED7)</f>
        <v>0.49</v>
      </c>
      <c r="EE6" s="33">
        <f t="shared" si="14"/>
        <v>0.28999999999999998</v>
      </c>
      <c r="EF6" s="33">
        <f t="shared" si="14"/>
        <v>0.28999999999999998</v>
      </c>
      <c r="EG6" s="33">
        <f t="shared" si="14"/>
        <v>0.22</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302031</v>
      </c>
      <c r="D7" s="35">
        <v>46</v>
      </c>
      <c r="E7" s="35">
        <v>1</v>
      </c>
      <c r="F7" s="35">
        <v>0</v>
      </c>
      <c r="G7" s="35">
        <v>1</v>
      </c>
      <c r="H7" s="35" t="s">
        <v>93</v>
      </c>
      <c r="I7" s="35" t="s">
        <v>94</v>
      </c>
      <c r="J7" s="35" t="s">
        <v>95</v>
      </c>
      <c r="K7" s="35" t="s">
        <v>96</v>
      </c>
      <c r="L7" s="35" t="s">
        <v>97</v>
      </c>
      <c r="M7" s="36" t="s">
        <v>98</v>
      </c>
      <c r="N7" s="36">
        <v>90.76</v>
      </c>
      <c r="O7" s="36">
        <v>98.3</v>
      </c>
      <c r="P7" s="36">
        <v>3560</v>
      </c>
      <c r="Q7" s="36">
        <v>65074</v>
      </c>
      <c r="R7" s="36">
        <v>130.55000000000001</v>
      </c>
      <c r="S7" s="36">
        <v>498.46</v>
      </c>
      <c r="T7" s="36">
        <v>63690</v>
      </c>
      <c r="U7" s="36">
        <v>61.09</v>
      </c>
      <c r="V7" s="36">
        <v>1042.56</v>
      </c>
      <c r="W7" s="36">
        <v>103.63</v>
      </c>
      <c r="X7" s="36">
        <v>106.18</v>
      </c>
      <c r="Y7" s="36">
        <v>99.43</v>
      </c>
      <c r="Z7" s="36">
        <v>116.6</v>
      </c>
      <c r="AA7" s="36">
        <v>114.84</v>
      </c>
      <c r="AB7" s="36">
        <v>107.68</v>
      </c>
      <c r="AC7" s="36">
        <v>108.24</v>
      </c>
      <c r="AD7" s="36">
        <v>107.8</v>
      </c>
      <c r="AE7" s="36">
        <v>111.96</v>
      </c>
      <c r="AF7" s="36">
        <v>112.69</v>
      </c>
      <c r="AG7" s="36">
        <v>113.56</v>
      </c>
      <c r="AH7" s="36">
        <v>39.909999999999997</v>
      </c>
      <c r="AI7" s="36">
        <v>32</v>
      </c>
      <c r="AJ7" s="36">
        <v>31.22</v>
      </c>
      <c r="AK7" s="36">
        <v>0</v>
      </c>
      <c r="AL7" s="36">
        <v>0</v>
      </c>
      <c r="AM7" s="36">
        <v>4.67</v>
      </c>
      <c r="AN7" s="36">
        <v>4.46</v>
      </c>
      <c r="AO7" s="36">
        <v>4.3899999999999997</v>
      </c>
      <c r="AP7" s="36">
        <v>0.41</v>
      </c>
      <c r="AQ7" s="36">
        <v>0.54</v>
      </c>
      <c r="AR7" s="36">
        <v>0.87</v>
      </c>
      <c r="AS7" s="36">
        <v>1079.19</v>
      </c>
      <c r="AT7" s="36">
        <v>1083.17</v>
      </c>
      <c r="AU7" s="36">
        <v>801.13</v>
      </c>
      <c r="AV7" s="36">
        <v>963.01</v>
      </c>
      <c r="AW7" s="36">
        <v>1097.49</v>
      </c>
      <c r="AX7" s="36">
        <v>695.41</v>
      </c>
      <c r="AY7" s="36">
        <v>701</v>
      </c>
      <c r="AZ7" s="36">
        <v>739.59</v>
      </c>
      <c r="BA7" s="36">
        <v>335.95</v>
      </c>
      <c r="BB7" s="36">
        <v>346.59</v>
      </c>
      <c r="BC7" s="36">
        <v>262.74</v>
      </c>
      <c r="BD7" s="36">
        <v>262.39999999999998</v>
      </c>
      <c r="BE7" s="36">
        <v>246.81</v>
      </c>
      <c r="BF7" s="36">
        <v>234.39</v>
      </c>
      <c r="BG7" s="36">
        <v>220.99</v>
      </c>
      <c r="BH7" s="36">
        <v>208.23</v>
      </c>
      <c r="BI7" s="36">
        <v>343.45</v>
      </c>
      <c r="BJ7" s="36">
        <v>330.99</v>
      </c>
      <c r="BK7" s="36">
        <v>324.08999999999997</v>
      </c>
      <c r="BL7" s="36">
        <v>319.82</v>
      </c>
      <c r="BM7" s="36">
        <v>312.02999999999997</v>
      </c>
      <c r="BN7" s="36">
        <v>276.38</v>
      </c>
      <c r="BO7" s="36">
        <v>98.63</v>
      </c>
      <c r="BP7" s="36">
        <v>96.58</v>
      </c>
      <c r="BQ7" s="36">
        <v>90.07</v>
      </c>
      <c r="BR7" s="36">
        <v>113.56</v>
      </c>
      <c r="BS7" s="36">
        <v>112.03</v>
      </c>
      <c r="BT7" s="36">
        <v>99.61</v>
      </c>
      <c r="BU7" s="36">
        <v>100.27</v>
      </c>
      <c r="BV7" s="36">
        <v>99.46</v>
      </c>
      <c r="BW7" s="36">
        <v>105.21</v>
      </c>
      <c r="BX7" s="36">
        <v>105.71</v>
      </c>
      <c r="BY7" s="36">
        <v>104.99</v>
      </c>
      <c r="BZ7" s="36">
        <v>182.15</v>
      </c>
      <c r="CA7" s="36">
        <v>186.1</v>
      </c>
      <c r="CB7" s="36">
        <v>199.65</v>
      </c>
      <c r="CC7" s="36">
        <v>154.91999999999999</v>
      </c>
      <c r="CD7" s="36">
        <v>156.71</v>
      </c>
      <c r="CE7" s="36">
        <v>169.59</v>
      </c>
      <c r="CF7" s="36">
        <v>169.62</v>
      </c>
      <c r="CG7" s="36">
        <v>171.78</v>
      </c>
      <c r="CH7" s="36">
        <v>162.59</v>
      </c>
      <c r="CI7" s="36">
        <v>162.15</v>
      </c>
      <c r="CJ7" s="36">
        <v>163.72</v>
      </c>
      <c r="CK7" s="36">
        <v>39.69</v>
      </c>
      <c r="CL7" s="36">
        <v>38.909999999999997</v>
      </c>
      <c r="CM7" s="36">
        <v>38.619999999999997</v>
      </c>
      <c r="CN7" s="36">
        <v>37.590000000000003</v>
      </c>
      <c r="CO7" s="36">
        <v>37.43</v>
      </c>
      <c r="CP7" s="36">
        <v>60.04</v>
      </c>
      <c r="CQ7" s="36">
        <v>59.88</v>
      </c>
      <c r="CR7" s="36">
        <v>59.68</v>
      </c>
      <c r="CS7" s="36">
        <v>59.17</v>
      </c>
      <c r="CT7" s="36">
        <v>59.34</v>
      </c>
      <c r="CU7" s="36">
        <v>59.76</v>
      </c>
      <c r="CV7" s="36">
        <v>83.64</v>
      </c>
      <c r="CW7" s="36">
        <v>84.29</v>
      </c>
      <c r="CX7" s="36">
        <v>84.67</v>
      </c>
      <c r="CY7" s="36">
        <v>85.43</v>
      </c>
      <c r="CZ7" s="36">
        <v>85.4</v>
      </c>
      <c r="DA7" s="36">
        <v>87.33</v>
      </c>
      <c r="DB7" s="36">
        <v>87.65</v>
      </c>
      <c r="DC7" s="36">
        <v>87.63</v>
      </c>
      <c r="DD7" s="36">
        <v>87.6</v>
      </c>
      <c r="DE7" s="36">
        <v>87.74</v>
      </c>
      <c r="DF7" s="36">
        <v>89.95</v>
      </c>
      <c r="DG7" s="36">
        <v>42.96</v>
      </c>
      <c r="DH7" s="36">
        <v>44.33</v>
      </c>
      <c r="DI7" s="36">
        <v>45.7</v>
      </c>
      <c r="DJ7" s="36">
        <v>45.42</v>
      </c>
      <c r="DK7" s="36">
        <v>46.71</v>
      </c>
      <c r="DL7" s="36">
        <v>37.71</v>
      </c>
      <c r="DM7" s="36">
        <v>38.69</v>
      </c>
      <c r="DN7" s="36">
        <v>39.65</v>
      </c>
      <c r="DO7" s="36">
        <v>45.25</v>
      </c>
      <c r="DP7" s="36">
        <v>46.27</v>
      </c>
      <c r="DQ7" s="36">
        <v>47.18</v>
      </c>
      <c r="DR7" s="36">
        <v>9.3000000000000007</v>
      </c>
      <c r="DS7" s="36">
        <v>8.27</v>
      </c>
      <c r="DT7" s="36">
        <v>8.58</v>
      </c>
      <c r="DU7" s="36">
        <v>8.73</v>
      </c>
      <c r="DV7" s="36">
        <v>8.82</v>
      </c>
      <c r="DW7" s="36">
        <v>7.67</v>
      </c>
      <c r="DX7" s="36">
        <v>8.4</v>
      </c>
      <c r="DY7" s="36">
        <v>9.7100000000000009</v>
      </c>
      <c r="DZ7" s="36">
        <v>10.71</v>
      </c>
      <c r="EA7" s="36">
        <v>10.93</v>
      </c>
      <c r="EB7" s="36">
        <v>13.18</v>
      </c>
      <c r="EC7" s="36">
        <v>0.13</v>
      </c>
      <c r="ED7" s="36">
        <v>0.49</v>
      </c>
      <c r="EE7" s="36">
        <v>0.28999999999999998</v>
      </c>
      <c r="EF7" s="36">
        <v>0.28999999999999998</v>
      </c>
      <c r="EG7" s="36">
        <v>0.22</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2017-01-26T00:19:26Z</cp:lastPrinted>
  <dcterms:created xsi:type="dcterms:W3CDTF">2016-12-02T02:07:56Z</dcterms:created>
  <dcterms:modified xsi:type="dcterms:W3CDTF">2017-02-16T00:26:39Z</dcterms:modified>
  <cp:category/>
</cp:coreProperties>
</file>