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AQ8" i="4" s="1"/>
  <c r="Q6" i="5"/>
  <c r="P6" i="5"/>
  <c r="O6" i="5"/>
  <c r="N6" i="5"/>
  <c r="M6" i="5"/>
  <c r="B10" i="4" s="1"/>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AY8" i="4"/>
  <c r="AI8" i="4"/>
  <c r="J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<sst xmlns="http://schemas.openxmlformats.org/spreadsheetml/2006/main" count="217" uniqueCount="106">
  <si>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</si>
  <si>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</si>
  <si>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</si>
  <si>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</si>
  <si>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</si>
  <si>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</si>
  <si>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</si>
  <si>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</si>
  <si>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</si>
  <si>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</si>
  <si>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</si>
  <si>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</si>
  <si>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</si>
  <si>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</si>
  <si>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</si>
  <si>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</si>
  <si>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</si>
  <si>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</si>
  <si>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</si>
  <si>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</si>
  <si>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</si>
  <si>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</si>
  <si>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</si>
  <si>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</si>
  <si>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</si>
  <si>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</si>
  <si>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</si>
  <si>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</si>
  <si>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</si>
  <si>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</si>
  <si>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</si>
  <si>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</si>
  <si>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</si>
  <si>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</si>
  <si>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</si>
  <si>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</si>
  <si>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</si>
  <si>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</si>
  <si>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</si>
  <si>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</si>
  <si>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</si>
  <si>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</si>
  <si>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</si>
  <si>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</si>
  <si>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</si>
  <si>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</si>
  <si>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</si>
  <si>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</si>
  <si>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</si>
  <si>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</si>
  <si>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</si>
  <si>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</si>
  <si>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</si>
  <si>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</si>
  <si>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</si>
  <si>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</si>
  <si>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</si>
  <si>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</si>
  <si>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</si>
  <si>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</si>
  <si>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</si>
  <si>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</si>
  <si>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</si>
  <si>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</si>
  <si>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</si>
  <si>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</si>
  <si>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</si>
  <si>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</si>
  <si>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</si>
  <si>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</si>
  <si>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</si>
  <si>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</si>
  <si>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</si>
  <si>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</si>
  <si>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</si>
  <si>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</si>
  <si>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</si>
  <si>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</si>
  <si>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</si>
  <si>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</si>
  <si>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</si>
  <si>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</si>
  <si>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</si>
  <si>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</si>
  <si>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</si>
  <si>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</si>
  <si>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</si>
  <si>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</si>
  <si>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</si>
  <si>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</si>
  <si>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</si>
  <si>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</si>
  <si>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海南市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</si>
  <si>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</si>
  <si>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</si>
  <si>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</si>
  <si>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</si>
  <si>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</si>
  <si>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</si>
  <si>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</si>
  <si>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</si>
  <si>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</si>
  <si>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</si>
  <si>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8"/>
        <color theme="1"/>
        <rFont val="ＭＳ ゴシック"/>
        <family val="3"/>
        <charset val="128"/>
      </rPr>
      <t xml:space="preserve">【経常収支比率】
　営業収益は給水収益等の伸びにより約250万円増加したが、営業外収益において、他会計補助金等が減少し約1200万円の減収となったことから、前年度より1.06ポイント下降した。今後も業務委託の拡大や契約方法の見直しによる維持管理費の削減を図り、健全経営に努める。
【累積欠損金比率】
 長年にわたり0％であるが、今後は老朽化施設への大規模投資に伴う減価償却費や支払利息の増加により中々利益が得られず、利益剰余金の減少が続いていくものと見込まれる。
【流動比率】
　類似団体より152.38ポイント下回っているが、前年度より若干近づいている。今後も大規模投資による企業債の増加により減少傾向で推移することが見込まれる。
【企業債残高対給水収益比率】
　企業債の新規発行により、前年度より4.76ポイント増加した。類似団体平均を61.86ポイント上回っており、今後も大規模投資による更なる増加が見込まれるが、老朽化施設の延命を図り、施設の更新時期・工法等を見直すことにより、企業債の発行抑制に努める。
【料金回収率】
　給水収益の増加により、前年度より0.2ポイント上昇した。今後も業務委託の拡大や契約方法の見直しによる維持管理費の節減等を図り、料金回収率の維持に努める。
【給水原価】
　長年に渡り、類似団体平均を下回っているが、今後は大規模投資に伴う減価償却費や支払利息の増加により、給水原価の増加が見込まれる。
【施設利用率】
　使用水量の減少に伴いこれまで減少傾向で推移しており、前年度より0.2ポイント減少した。また、類似団体平均を2.72ポイント下回っており、今後も人口減少や高齢化が更に進むことにより、利用率の減少が見込まれる。
【有収率】
　老朽管の更新や漏水の早期修繕によりこれまで僅かながら上昇しており、前年度より0.04ポイント上昇した。また、類似団体平均を4.77ポイント下回っており、今後も引き続き有収率の向上に努める。
</t>
    </r>
    <r>
      <rPr>
        <sz val="11"/>
        <color theme="1"/>
        <rFont val="ＭＳ ゴシック"/>
        <family val="3"/>
        <charset val="128"/>
      </rPr>
      <t xml:space="preserve">
　</t>
    </r>
    <rPh sb="1" eb="3">
      <t>ケイジョウ</t>
    </rPh>
    <rPh sb="3" eb="5">
      <t>シュウシ</t>
    </rPh>
    <rPh sb="5" eb="7">
      <t>ヒリツ</t>
    </rPh>
    <rPh sb="10" eb="12">
      <t>エイギョウ</t>
    </rPh>
    <rPh sb="12" eb="14">
      <t>シュウエキ</t>
    </rPh>
    <rPh sb="21" eb="22">
      <t>ノ</t>
    </rPh>
    <rPh sb="26" eb="27">
      <t>ヤク</t>
    </rPh>
    <rPh sb="30" eb="32">
      <t>マンエン</t>
    </rPh>
    <rPh sb="32" eb="34">
      <t>ゾウカ</t>
    </rPh>
    <rPh sb="38" eb="41">
      <t>エイギョウガイ</t>
    </rPh>
    <rPh sb="41" eb="43">
      <t>シュウエキ</t>
    </rPh>
    <rPh sb="48" eb="49">
      <t>タ</t>
    </rPh>
    <rPh sb="49" eb="51">
      <t>カイケイ</t>
    </rPh>
    <rPh sb="51" eb="54">
      <t>ホジョキン</t>
    </rPh>
    <rPh sb="54" eb="55">
      <t>トウ</t>
    </rPh>
    <rPh sb="56" eb="58">
      <t>ゲンショウ</t>
    </rPh>
    <rPh sb="59" eb="60">
      <t>ヤク</t>
    </rPh>
    <rPh sb="64" eb="66">
      <t>マンエン</t>
    </rPh>
    <rPh sb="67" eb="69">
      <t>ゲンシュウ</t>
    </rPh>
    <rPh sb="78" eb="81">
      <t>ゼンネンド</t>
    </rPh>
    <rPh sb="91" eb="93">
      <t>カコウ</t>
    </rPh>
    <rPh sb="96" eb="98">
      <t>コンゴ</t>
    </rPh>
    <rPh sb="99" eb="101">
      <t>ギョウム</t>
    </rPh>
    <rPh sb="101" eb="103">
      <t>イタク</t>
    </rPh>
    <rPh sb="104" eb="106">
      <t>カクダイ</t>
    </rPh>
    <rPh sb="107" eb="109">
      <t>ケイヤク</t>
    </rPh>
    <rPh sb="109" eb="111">
      <t>ホウホウ</t>
    </rPh>
    <rPh sb="112" eb="114">
      <t>ミナオ</t>
    </rPh>
    <rPh sb="118" eb="120">
      <t>イジ</t>
    </rPh>
    <rPh sb="120" eb="123">
      <t>カンリヒ</t>
    </rPh>
    <rPh sb="124" eb="126">
      <t>サクゲン</t>
    </rPh>
    <rPh sb="127" eb="128">
      <t>ハカ</t>
    </rPh>
    <rPh sb="130" eb="132">
      <t>ケンゼン</t>
    </rPh>
    <rPh sb="132" eb="134">
      <t>ケイエイ</t>
    </rPh>
    <rPh sb="135" eb="136">
      <t>ツト</t>
    </rPh>
    <rPh sb="141" eb="143">
      <t>ルイセキ</t>
    </rPh>
    <rPh sb="143" eb="146">
      <t>ケッソンキン</t>
    </rPh>
    <rPh sb="146" eb="148">
      <t>ヒリツ</t>
    </rPh>
    <rPh sb="151" eb="153">
      <t>ナガネン</t>
    </rPh>
    <rPh sb="164" eb="166">
      <t>コンゴ</t>
    </rPh>
    <rPh sb="167" eb="170">
      <t>ロウキュウカ</t>
    </rPh>
    <rPh sb="170" eb="172">
      <t>シセツ</t>
    </rPh>
    <rPh sb="174" eb="177">
      <t>ダイキボ</t>
    </rPh>
    <rPh sb="177" eb="179">
      <t>トウシ</t>
    </rPh>
    <rPh sb="180" eb="181">
      <t>トモナ</t>
    </rPh>
    <rPh sb="182" eb="184">
      <t>ゲンカ</t>
    </rPh>
    <rPh sb="184" eb="186">
      <t>ショウキャク</t>
    </rPh>
    <rPh sb="186" eb="187">
      <t>ヒ</t>
    </rPh>
    <rPh sb="188" eb="190">
      <t>シハライ</t>
    </rPh>
    <rPh sb="190" eb="192">
      <t>リソク</t>
    </rPh>
    <rPh sb="193" eb="195">
      <t>ゾウカ</t>
    </rPh>
    <rPh sb="198" eb="200">
      <t>ナカナカ</t>
    </rPh>
    <rPh sb="200" eb="202">
      <t>リエキ</t>
    </rPh>
    <rPh sb="203" eb="204">
      <t>エ</t>
    </rPh>
    <rPh sb="208" eb="210">
      <t>リエキ</t>
    </rPh>
    <rPh sb="210" eb="213">
      <t>ジョウヨキン</t>
    </rPh>
    <rPh sb="214" eb="216">
      <t>ゲンショウ</t>
    </rPh>
    <rPh sb="217" eb="218">
      <t>ツヅ</t>
    </rPh>
    <rPh sb="225" eb="227">
      <t>ミコ</t>
    </rPh>
    <rPh sb="233" eb="235">
      <t>リュウドウ</t>
    </rPh>
    <rPh sb="235" eb="237">
      <t>ヒリツ</t>
    </rPh>
    <rPh sb="240" eb="242">
      <t>ルイジ</t>
    </rPh>
    <rPh sb="242" eb="244">
      <t>ダンタイ</t>
    </rPh>
    <rPh sb="256" eb="258">
      <t>シタマワ</t>
    </rPh>
    <rPh sb="264" eb="267">
      <t>ゼンネンド</t>
    </rPh>
    <rPh sb="269" eb="271">
      <t>ジャッカン</t>
    </rPh>
    <rPh sb="271" eb="272">
      <t>チカ</t>
    </rPh>
    <rPh sb="278" eb="280">
      <t>コンゴ</t>
    </rPh>
    <rPh sb="281" eb="284">
      <t>ダイキボ</t>
    </rPh>
    <rPh sb="284" eb="286">
      <t>トウシ</t>
    </rPh>
    <rPh sb="289" eb="291">
      <t>キギョウ</t>
    </rPh>
    <rPh sb="291" eb="292">
      <t>サイ</t>
    </rPh>
    <rPh sb="293" eb="295">
      <t>ゾウカ</t>
    </rPh>
    <rPh sb="298" eb="300">
      <t>ゲンショウ</t>
    </rPh>
    <rPh sb="300" eb="302">
      <t>ケイコウ</t>
    </rPh>
    <rPh sb="303" eb="305">
      <t>スイイ</t>
    </rPh>
    <rPh sb="310" eb="312">
      <t>ミコ</t>
    </rPh>
    <rPh sb="318" eb="320">
      <t>キギョウ</t>
    </rPh>
    <rPh sb="320" eb="321">
      <t>サイ</t>
    </rPh>
    <rPh sb="321" eb="323">
      <t>ザンダカ</t>
    </rPh>
    <rPh sb="323" eb="324">
      <t>タイ</t>
    </rPh>
    <rPh sb="324" eb="326">
      <t>キュウスイ</t>
    </rPh>
    <rPh sb="326" eb="328">
      <t>シュウエキ</t>
    </rPh>
    <rPh sb="328" eb="330">
      <t>ヒリツ</t>
    </rPh>
    <rPh sb="458" eb="460">
      <t>リョウキン</t>
    </rPh>
    <rPh sb="460" eb="462">
      <t>カイシュウ</t>
    </rPh>
    <rPh sb="462" eb="463">
      <t>リツ</t>
    </rPh>
    <rPh sb="466" eb="468">
      <t>キュウスイ</t>
    </rPh>
    <rPh sb="468" eb="470">
      <t>シュウエキ</t>
    </rPh>
    <rPh sb="471" eb="473">
      <t>ゾウカ</t>
    </rPh>
    <rPh sb="477" eb="480">
      <t>ゼンネンド</t>
    </rPh>
    <rPh sb="489" eb="491">
      <t>ジョウショウ</t>
    </rPh>
    <rPh sb="544" eb="546">
      <t>キュウスイ</t>
    </rPh>
    <rPh sb="551" eb="553">
      <t>ナガネン</t>
    </rPh>
    <rPh sb="554" eb="555">
      <t>ワタ</t>
    </rPh>
    <rPh sb="557" eb="559">
      <t>ルイジ</t>
    </rPh>
    <rPh sb="559" eb="561">
      <t>ダンタイ</t>
    </rPh>
    <rPh sb="561" eb="563">
      <t>ヘイキン</t>
    </rPh>
    <rPh sb="564" eb="566">
      <t>シタマワ</t>
    </rPh>
    <rPh sb="616" eb="618">
      <t>シセツ</t>
    </rPh>
    <rPh sb="618" eb="621">
      <t>リヨウリツ</t>
    </rPh>
    <rPh sb="721" eb="723">
      <t>ミコ</t>
    </rPh>
    <rPh sb="729" eb="732">
      <t>ユウシュウリツ</t>
    </rPh>
    <rPh sb="735" eb="737">
      <t>ロウキュウ</t>
    </rPh>
    <rPh sb="737" eb="738">
      <t>カン</t>
    </rPh>
    <rPh sb="739" eb="741">
      <t>コウシン</t>
    </rPh>
    <rPh sb="742" eb="744">
      <t>ロウスイ</t>
    </rPh>
    <rPh sb="745" eb="747">
      <t>ソウキ</t>
    </rPh>
    <rPh sb="747" eb="749">
      <t>シュウゼン</t>
    </rPh>
    <rPh sb="756" eb="757">
      <t>ワズ</t>
    </rPh>
    <rPh sb="761" eb="763">
      <t>ジョウショウ</t>
    </rPh>
    <rPh sb="768" eb="771">
      <t>ゼンネンド</t>
    </rPh>
    <rPh sb="781" eb="783">
      <t>ジョウショウ</t>
    </rPh>
    <rPh sb="789" eb="791">
      <t>ルイジ</t>
    </rPh>
    <rPh sb="791" eb="793">
      <t>ダンタイ</t>
    </rPh>
    <rPh sb="793" eb="795">
      <t>ヘイキン</t>
    </rPh>
    <rPh sb="804" eb="806">
      <t>シタマワ</t>
    </rPh>
    <rPh sb="811" eb="813">
      <t>コンゴ</t>
    </rPh>
    <rPh sb="814" eb="815">
      <t>ヒ</t>
    </rPh>
    <rPh sb="816" eb="817">
      <t>ツヅ</t>
    </rPh>
    <rPh sb="818" eb="821">
      <t>ユウシュウリツ</t>
    </rPh>
    <rPh sb="822" eb="824">
      <t>コウジョウ</t>
    </rPh>
    <rPh sb="825" eb="826">
      <t>ツト</t>
    </rPh>
    <phoneticPr fontId="4"/>
  </si>
  <si>
    <t>【有形固定資産減価償却率】
　類似団体平均と同水準ではあるが、管路経年化率が平均を下回っているところを見ると、浄水場など主要施設の方がより老朽化が進んでいると言える。今後は導水管の更新やその後予定の室山浄水場の更新など、施設整備がよりスムーズに効果的に行えるよう、事業計画を見直しながら主要施設の更新に取り組む。
【管路経年化率】
　これまでほぼ横ばいで推移しており、類似団体平均を2.07ポイント下回っているが、昭和50年代の拡張時に布設した管など耐用年数間近のものが数多く残っており、今後急激な増加が見込まれるため、漏水による影響が大きい老朽管を最優先に、経年化率の増加を抑えられるよう更新に取り組む。
【管路更新率】
　石綿管更新事業を行っていた数年前に比べ、ここ4年は減少している。類似団体平均を0.22ポイント下回っており、また耐用年数を考えれば、まだまだ更新ペースを上げていく必要があるため、漏水による影響が大きい老朽管を最優先に、平準化して更新に取り組む。</t>
    <rPh sb="1" eb="3">
      <t>ユウケイ</t>
    </rPh>
    <rPh sb="3" eb="5">
      <t>コテイ</t>
    </rPh>
    <rPh sb="5" eb="7">
      <t>シサン</t>
    </rPh>
    <rPh sb="7" eb="9">
      <t>ゲンカ</t>
    </rPh>
    <rPh sb="9" eb="11">
      <t>ショウキャク</t>
    </rPh>
    <rPh sb="11" eb="12">
      <t>リツ</t>
    </rPh>
    <phoneticPr fontId="4"/>
  </si>
  <si>
    <t>「経営の健全性・効率性」の各指標のうち、経常収支比率・料金回収率及び給水原価に関わる経常費用の節減に向けた取り組みとしては、施設の維持管理に係る業務委託の拡大や契約方法の見直しを図る。また有収率の向上を図るため、老朽管の更新を進めるとともに、漏水箇所の早期修繕に努める。施設利用率については、今後の配水施設更新にあたり、将来の水需要予測に見合った規模や能力へ見直すことにより改善を図る。
「老朽化の状況」の各指標の改善に向けた取り組みとしては、導水管をはじめ老朽化した管路や室山浄水場など主要施設の更新を、優先順位に沿って、安定供給体制を次の世代へ引き継げるよう計画的に行っていく。この施設への大規模投資により、後年にわたり減価償却費や支払利息、更に企業債の償還金が増加していくことになるが、更新時期や内容、事業費やその財源など、よりスムーズに効果的に行えるように事業計画の見直しを重ね、経営に関する各指標への影響を最小限に抑えられるよう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</si>
</sst>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0.84</c:v>
                </c:pt>
                <c:pt idx="1">
                  <c:v>0.63</c:v>
                </c:pt>
                <c:pt idx="2">
                  <c:v>0.49</c:v>
                </c:pt>
                <c:pt idx="3">
                  <c:v>0.53</c:v>
                </c:pt>
                <c:pt idx="4">
                  <c:v>0.34</c:v>
                </c:pt>
              </c:numCache>
            </c:numRef>
          </c:val>
        </c:ser>
        <c:dLbls>
          <c:showLegendKey val="0"/>
          <c:showVal val="0"/>
          <c:showCatName val="0"/>
          <c:showSerName val="0"/>
          <c:showPercent val="0"/>
          <c:showBubbleSize val="0"/>
        </c:dLbls>
        <c:gapWidth val="150"/>
        <c:axId val="152450944"/>
        <c:axId val="1524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52450944"/>
        <c:axId val="152469504"/>
      </c:lineChart>
      <c:dateAx>
        <c:axId val="152450944"/>
        <c:scaling>
          <c:orientation val="minMax"/>
        </c:scaling>
        <c:delete val="1"/>
        <c:axPos val="b"/>
        <c:numFmt formatCode="ge" sourceLinked="1"/>
        <c:majorTickMark val="none"/>
        <c:minorTickMark val="none"/>
        <c:tickLblPos val="none"/>
        <c:crossAx val="152469504"/>
        <c:crosses val="autoZero"/>
        <c:auto val="1"/>
        <c:lblOffset val="100"/>
        <c:baseTimeUnit val="years"/>
      </c:dateAx>
      <c:valAx>
        <c:axId val="1524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59.82</c:v>
                </c:pt>
                <c:pt idx="1">
                  <c:v>58.53</c:v>
                </c:pt>
                <c:pt idx="2">
                  <c:v>57.69</c:v>
                </c:pt>
                <c:pt idx="3">
                  <c:v>56.01</c:v>
                </c:pt>
                <c:pt idx="4">
                  <c:v>55.81</c:v>
                </c:pt>
              </c:numCache>
            </c:numRef>
          </c:val>
        </c:ser>
        <c:dLbls>
          <c:showLegendKey val="0"/>
          <c:showVal val="0"/>
          <c:showCatName val="0"/>
          <c:showSerName val="0"/>
          <c:showPercent val="0"/>
          <c:showBubbleSize val="0"/>
        </c:dLbls>
        <c:gapWidth val="150"/>
        <c:axId val="152729856"/>
        <c:axId val="1527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52729856"/>
        <c:axId val="152760704"/>
      </c:lineChart>
      <c:dateAx>
        <c:axId val="152729856"/>
        <c:scaling>
          <c:orientation val="minMax"/>
        </c:scaling>
        <c:delete val="1"/>
        <c:axPos val="b"/>
        <c:numFmt formatCode="ge" sourceLinked="1"/>
        <c:majorTickMark val="none"/>
        <c:minorTickMark val="none"/>
        <c:tickLblPos val="none"/>
        <c:crossAx val="152760704"/>
        <c:crosses val="autoZero"/>
        <c:auto val="1"/>
        <c:lblOffset val="100"/>
        <c:baseTimeUnit val="years"/>
      </c:dateAx>
      <c:valAx>
        <c:axId val="1527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79.599999999999994</c:v>
                </c:pt>
                <c:pt idx="1">
                  <c:v>79.86</c:v>
                </c:pt>
                <c:pt idx="2">
                  <c:v>80.069999999999993</c:v>
                </c:pt>
                <c:pt idx="3">
                  <c:v>80.45</c:v>
                </c:pt>
                <c:pt idx="4">
                  <c:v>80.489999999999995</c:v>
                </c:pt>
              </c:numCache>
            </c:numRef>
          </c:val>
        </c:ser>
        <c:dLbls>
          <c:showLegendKey val="0"/>
          <c:showVal val="0"/>
          <c:showCatName val="0"/>
          <c:showSerName val="0"/>
          <c:showPercent val="0"/>
          <c:showBubbleSize val="0"/>
        </c:dLbls>
        <c:gapWidth val="150"/>
        <c:axId val="152856448"/>
        <c:axId val="1528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52856448"/>
        <c:axId val="152866816"/>
      </c:lineChart>
      <c:dateAx>
        <c:axId val="152856448"/>
        <c:scaling>
          <c:orientation val="minMax"/>
        </c:scaling>
        <c:delete val="1"/>
        <c:axPos val="b"/>
        <c:numFmt formatCode="ge" sourceLinked="1"/>
        <c:majorTickMark val="none"/>
        <c:minorTickMark val="none"/>
        <c:tickLblPos val="none"/>
        <c:crossAx val="152866816"/>
        <c:crosses val="autoZero"/>
        <c:auto val="1"/>
        <c:lblOffset val="100"/>
        <c:baseTimeUnit val="years"/>
      </c:dateAx>
      <c:valAx>
        <c:axId val="15286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108.17</c:v>
                </c:pt>
                <c:pt idx="1">
                  <c:v>108.46</c:v>
                </c:pt>
                <c:pt idx="2">
                  <c:v>105.51</c:v>
                </c:pt>
                <c:pt idx="3">
                  <c:v>108.98</c:v>
                </c:pt>
                <c:pt idx="4">
                  <c:v>107.92</c:v>
                </c:pt>
              </c:numCache>
            </c:numRef>
          </c:val>
        </c:ser>
        <c:dLbls>
          <c:showLegendKey val="0"/>
          <c:showVal val="0"/>
          <c:showCatName val="0"/>
          <c:showSerName val="0"/>
          <c:showPercent val="0"/>
          <c:showBubbleSize val="0"/>
        </c:dLbls>
        <c:gapWidth val="150"/>
        <c:axId val="152307200"/>
        <c:axId val="1523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52307200"/>
        <c:axId val="152309120"/>
      </c:lineChart>
      <c:dateAx>
        <c:axId val="152307200"/>
        <c:scaling>
          <c:orientation val="minMax"/>
        </c:scaling>
        <c:delete val="1"/>
        <c:axPos val="b"/>
        <c:numFmt formatCode="ge" sourceLinked="1"/>
        <c:majorTickMark val="none"/>
        <c:minorTickMark val="none"/>
        <c:tickLblPos val="none"/>
        <c:crossAx val="152309120"/>
        <c:crosses val="autoZero"/>
        <c:auto val="1"/>
        <c:lblOffset val="100"/>
        <c:baseTimeUnit val="years"/>
      </c:dateAx>
      <c:valAx>
        <c:axId val="15230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3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37.67</c:v>
                </c:pt>
                <c:pt idx="1">
                  <c:v>39.07</c:v>
                </c:pt>
                <c:pt idx="2">
                  <c:v>40</c:v>
                </c:pt>
                <c:pt idx="3">
                  <c:v>44.17</c:v>
                </c:pt>
                <c:pt idx="4">
                  <c:v>45.3</c:v>
                </c:pt>
              </c:numCache>
            </c:numRef>
          </c:val>
        </c:ser>
        <c:dLbls>
          <c:showLegendKey val="0"/>
          <c:showVal val="0"/>
          <c:showCatName val="0"/>
          <c:showSerName val="0"/>
          <c:showPercent val="0"/>
          <c:showBubbleSize val="0"/>
        </c:dLbls>
        <c:gapWidth val="150"/>
        <c:axId val="152347776"/>
        <c:axId val="1523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52347776"/>
        <c:axId val="152349696"/>
      </c:lineChart>
      <c:dateAx>
        <c:axId val="152347776"/>
        <c:scaling>
          <c:orientation val="minMax"/>
        </c:scaling>
        <c:delete val="1"/>
        <c:axPos val="b"/>
        <c:numFmt formatCode="ge" sourceLinked="1"/>
        <c:majorTickMark val="none"/>
        <c:minorTickMark val="none"/>
        <c:tickLblPos val="none"/>
        <c:crossAx val="152349696"/>
        <c:crosses val="autoZero"/>
        <c:auto val="1"/>
        <c:lblOffset val="100"/>
        <c:baseTimeUnit val="years"/>
      </c:dateAx>
      <c:valAx>
        <c:axId val="1523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9.19</c:v>
                </c:pt>
                <c:pt idx="1">
                  <c:v>8.91</c:v>
                </c:pt>
                <c:pt idx="2">
                  <c:v>9.0299999999999994</c:v>
                </c:pt>
                <c:pt idx="3">
                  <c:v>8.89</c:v>
                </c:pt>
                <c:pt idx="4">
                  <c:v>8.4700000000000006</c:v>
                </c:pt>
              </c:numCache>
            </c:numRef>
          </c:val>
        </c:ser>
        <c:dLbls>
          <c:showLegendKey val="0"/>
          <c:showVal val="0"/>
          <c:showCatName val="0"/>
          <c:showSerName val="0"/>
          <c:showPercent val="0"/>
          <c:showBubbleSize val="0"/>
        </c:dLbls>
        <c:gapWidth val="150"/>
        <c:axId val="152384256"/>
        <c:axId val="1523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52384256"/>
        <c:axId val="152386176"/>
      </c:lineChart>
      <c:dateAx>
        <c:axId val="152384256"/>
        <c:scaling>
          <c:orientation val="minMax"/>
        </c:scaling>
        <c:delete val="1"/>
        <c:axPos val="b"/>
        <c:numFmt formatCode="ge" sourceLinked="1"/>
        <c:majorTickMark val="none"/>
        <c:minorTickMark val="none"/>
        <c:tickLblPos val="none"/>
        <c:crossAx val="152386176"/>
        <c:crosses val="autoZero"/>
        <c:auto val="1"/>
        <c:lblOffset val="100"/>
        <c:baseTimeUnit val="years"/>
      </c:dateAx>
      <c:valAx>
        <c:axId val="1523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3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431232"/>
        <c:axId val="1525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52431232"/>
        <c:axId val="152507136"/>
      </c:lineChart>
      <c:dateAx>
        <c:axId val="152431232"/>
        <c:scaling>
          <c:orientation val="minMax"/>
        </c:scaling>
        <c:delete val="1"/>
        <c:axPos val="b"/>
        <c:numFmt formatCode="ge" sourceLinked="1"/>
        <c:majorTickMark val="none"/>
        <c:minorTickMark val="none"/>
        <c:tickLblPos val="none"/>
        <c:crossAx val="152507136"/>
        <c:crosses val="autoZero"/>
        <c:auto val="1"/>
        <c:lblOffset val="100"/>
        <c:baseTimeUnit val="years"/>
      </c:dateAx>
      <c:valAx>
        <c:axId val="15250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4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684.61</c:v>
                </c:pt>
                <c:pt idx="1">
                  <c:v>902.22</c:v>
                </c:pt>
                <c:pt idx="2">
                  <c:v>540.22</c:v>
                </c:pt>
                <c:pt idx="3">
                  <c:v>228.06</c:v>
                </c:pt>
                <c:pt idx="4">
                  <c:v>218.93</c:v>
                </c:pt>
              </c:numCache>
            </c:numRef>
          </c:val>
        </c:ser>
        <c:dLbls>
          <c:showLegendKey val="0"/>
          <c:showVal val="0"/>
          <c:showCatName val="0"/>
          <c:showSerName val="0"/>
          <c:showPercent val="0"/>
          <c:showBubbleSize val="0"/>
        </c:dLbls>
        <c:gapWidth val="150"/>
        <c:axId val="152537344"/>
        <c:axId val="1525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52537344"/>
        <c:axId val="152543616"/>
      </c:lineChart>
      <c:dateAx>
        <c:axId val="152537344"/>
        <c:scaling>
          <c:orientation val="minMax"/>
        </c:scaling>
        <c:delete val="1"/>
        <c:axPos val="b"/>
        <c:numFmt formatCode="ge" sourceLinked="1"/>
        <c:majorTickMark val="none"/>
        <c:minorTickMark val="none"/>
        <c:tickLblPos val="none"/>
        <c:crossAx val="152543616"/>
        <c:crosses val="autoZero"/>
        <c:auto val="1"/>
        <c:lblOffset val="100"/>
        <c:baseTimeUnit val="years"/>
      </c:dateAx>
      <c:valAx>
        <c:axId val="15254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5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420.69</c:v>
                </c:pt>
                <c:pt idx="1">
                  <c:v>420.35</c:v>
                </c:pt>
                <c:pt idx="2">
                  <c:v>417.42</c:v>
                </c:pt>
                <c:pt idx="3">
                  <c:v>430.19</c:v>
                </c:pt>
                <c:pt idx="4">
                  <c:v>434.95</c:v>
                </c:pt>
              </c:numCache>
            </c:numRef>
          </c:val>
        </c:ser>
        <c:dLbls>
          <c:showLegendKey val="0"/>
          <c:showVal val="0"/>
          <c:showCatName val="0"/>
          <c:showSerName val="0"/>
          <c:showPercent val="0"/>
          <c:showBubbleSize val="0"/>
        </c:dLbls>
        <c:gapWidth val="150"/>
        <c:axId val="152569344"/>
        <c:axId val="1525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52569344"/>
        <c:axId val="152571264"/>
      </c:lineChart>
      <c:dateAx>
        <c:axId val="152569344"/>
        <c:scaling>
          <c:orientation val="minMax"/>
        </c:scaling>
        <c:delete val="1"/>
        <c:axPos val="b"/>
        <c:numFmt formatCode="ge" sourceLinked="1"/>
        <c:majorTickMark val="none"/>
        <c:minorTickMark val="none"/>
        <c:tickLblPos val="none"/>
        <c:crossAx val="152571264"/>
        <c:crosses val="autoZero"/>
        <c:auto val="1"/>
        <c:lblOffset val="100"/>
        <c:baseTimeUnit val="years"/>
      </c:dateAx>
      <c:valAx>
        <c:axId val="152571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5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101.59</c:v>
                </c:pt>
                <c:pt idx="1">
                  <c:v>102.86</c:v>
                </c:pt>
                <c:pt idx="2">
                  <c:v>100.33</c:v>
                </c:pt>
                <c:pt idx="3">
                  <c:v>103.79</c:v>
                </c:pt>
                <c:pt idx="4">
                  <c:v>103.99</c:v>
                </c:pt>
              </c:numCache>
            </c:numRef>
          </c:val>
        </c:ser>
        <c:dLbls>
          <c:showLegendKey val="0"/>
          <c:showVal val="0"/>
          <c:showCatName val="0"/>
          <c:showSerName val="0"/>
          <c:showPercent val="0"/>
          <c:showBubbleSize val="0"/>
        </c:dLbls>
        <c:gapWidth val="150"/>
        <c:axId val="152622208"/>
        <c:axId val="15262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52622208"/>
        <c:axId val="152624128"/>
      </c:lineChart>
      <c:dateAx>
        <c:axId val="152622208"/>
        <c:scaling>
          <c:orientation val="minMax"/>
        </c:scaling>
        <c:delete val="1"/>
        <c:axPos val="b"/>
        <c:numFmt formatCode="ge" sourceLinked="1"/>
        <c:majorTickMark val="none"/>
        <c:minorTickMark val="none"/>
        <c:tickLblPos val="none"/>
        <c:crossAx val="152624128"/>
        <c:crosses val="autoZero"/>
        <c:auto val="1"/>
        <c:lblOffset val="100"/>
        <c:baseTimeUnit val="years"/>
      </c:dateAx>
      <c:valAx>
        <c:axId val="1526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157.77000000000001</c:v>
                </c:pt>
                <c:pt idx="1">
                  <c:v>156.34</c:v>
                </c:pt>
                <c:pt idx="2">
                  <c:v>160.81</c:v>
                </c:pt>
                <c:pt idx="3">
                  <c:v>155.80000000000001</c:v>
                </c:pt>
                <c:pt idx="4">
                  <c:v>155.72999999999999</c:v>
                </c:pt>
              </c:numCache>
            </c:numRef>
          </c:val>
        </c:ser>
        <c:dLbls>
          <c:showLegendKey val="0"/>
          <c:showVal val="0"/>
          <c:showCatName val="0"/>
          <c:showSerName val="0"/>
          <c:showPercent val="0"/>
          <c:showBubbleSize val="0"/>
        </c:dLbls>
        <c:gapWidth val="150"/>
        <c:axId val="152701568"/>
        <c:axId val="15271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52701568"/>
        <c:axId val="152716032"/>
      </c:lineChart>
      <c:dateAx>
        <c:axId val="152701568"/>
        <c:scaling>
          <c:orientation val="minMax"/>
        </c:scaling>
        <c:delete val="1"/>
        <c:axPos val="b"/>
        <c:numFmt formatCode="ge" sourceLinked="1"/>
        <c:majorTickMark val="none"/>
        <c:minorTickMark val="none"/>
        <c:tickLblPos val="none"/>
        <c:crossAx val="152716032"/>
        <c:crosses val="autoZero"/>
        <c:auto val="1"/>
        <c:lblOffset val="100"/>
        <c:baseTimeUnit val="years"/>
      </c:dateAx>
      <c:valAx>
        <c:axId val="15271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海南市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53323</v>
      </c>
      <c r="AJ8" s="56"/>
      <c r="AK8" s="56"/>
      <c r="AL8" s="56"/>
      <c r="AM8" s="56"/>
      <c r="AN8" s="56"/>
      <c r="AO8" s="56"/>
      <c r="AP8" s="57"/>
      <c r="AQ8" s="47">
        <f>データ!R6</f>
        <v>101.06</v>
      </c>
      <c r="AR8" s="47"/>
      <c r="AS8" s="47"/>
      <c r="AT8" s="47"/>
      <c r="AU8" s="47"/>
      <c r="AV8" s="47"/>
      <c r="AW8" s="47"/>
      <c r="AX8" s="47"/>
      <c r="AY8" s="47">
        <f>データ!S6</f>
        <v>527.64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56.3</v>
      </c>
      <c r="K10" s="47"/>
      <c r="L10" s="47"/>
      <c r="M10" s="47"/>
      <c r="N10" s="47"/>
      <c r="O10" s="47"/>
      <c r="P10" s="47"/>
      <c r="Q10" s="47"/>
      <c r="R10" s="47">
        <f>データ!O6</f>
        <v>86.71</v>
      </c>
      <c r="S10" s="47"/>
      <c r="T10" s="47"/>
      <c r="U10" s="47"/>
      <c r="V10" s="47"/>
      <c r="W10" s="47"/>
      <c r="X10" s="47"/>
      <c r="Y10" s="47"/>
      <c r="Z10" s="78">
        <f>データ!P6</f>
        <v>2805</v>
      </c>
      <c r="AA10" s="78"/>
      <c r="AB10" s="78"/>
      <c r="AC10" s="78"/>
      <c r="AD10" s="78"/>
      <c r="AE10" s="78"/>
      <c r="AF10" s="78"/>
      <c r="AG10" s="78"/>
      <c r="AH10" s="2"/>
      <c r="AI10" s="78">
        <f>データ!T6</f>
        <v>46005</v>
      </c>
      <c r="AJ10" s="78"/>
      <c r="AK10" s="78"/>
      <c r="AL10" s="78"/>
      <c r="AM10" s="78"/>
      <c r="AN10" s="78"/>
      <c r="AO10" s="78"/>
      <c r="AP10" s="78"/>
      <c r="AQ10" s="47">
        <f>データ!U6</f>
        <v>46.97</v>
      </c>
      <c r="AR10" s="47"/>
      <c r="AS10" s="47"/>
      <c r="AT10" s="47"/>
      <c r="AU10" s="47"/>
      <c r="AV10" s="47"/>
      <c r="AW10" s="47"/>
      <c r="AX10" s="47"/>
      <c r="AY10" s="47">
        <f>データ!V6</f>
        <v>979.45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103</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34</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51</v>
      </c>
      <c r="B4" s="28"/>
      <c r="C4" s="28"/>
      <c r="D4" s="28"/>
      <c r="E4" s="28"/>
      <c r="F4" s="28"/>
      <c r="G4" s="28"/>
      <c r="H4" s="89"/>
      <c r="I4" s="90"/>
      <c r="J4" s="90"/>
      <c r="K4" s="90"/>
      <c r="L4" s="90"/>
      <c r="M4" s="90"/>
      <c r="N4" s="90"/>
      <c r="O4" s="90"/>
      <c r="P4" s="90"/>
      <c r="Q4" s="90"/>
      <c r="R4" s="90"/>
      <c r="S4" s="90"/>
      <c r="T4" s="90"/>
      <c r="U4" s="90"/>
      <c r="V4" s="91"/>
      <c r="W4" s="85" t="s">
        <v>52</v>
      </c>
      <c r="X4" s="85"/>
      <c r="Y4" s="85"/>
      <c r="Z4" s="85"/>
      <c r="AA4" s="85"/>
      <c r="AB4" s="85"/>
      <c r="AC4" s="85"/>
      <c r="AD4" s="85"/>
      <c r="AE4" s="85"/>
      <c r="AF4" s="85"/>
      <c r="AG4" s="85"/>
      <c r="AH4" s="85" t="s">
        <v>53</v>
      </c>
      <c r="AI4" s="85"/>
      <c r="AJ4" s="85"/>
      <c r="AK4" s="85"/>
      <c r="AL4" s="85"/>
      <c r="AM4" s="85"/>
      <c r="AN4" s="85"/>
      <c r="AO4" s="85"/>
      <c r="AP4" s="85"/>
      <c r="AQ4" s="85"/>
      <c r="AR4" s="85"/>
      <c r="AS4" s="85" t="s">
        <v>54</v>
      </c>
      <c r="AT4" s="85"/>
      <c r="AU4" s="85"/>
      <c r="AV4" s="85"/>
      <c r="AW4" s="85"/>
      <c r="AX4" s="85"/>
      <c r="AY4" s="85"/>
      <c r="AZ4" s="85"/>
      <c r="BA4" s="85"/>
      <c r="BB4" s="85"/>
      <c r="BC4" s="85"/>
      <c r="BD4" s="85" t="s">
        <v>55</v>
      </c>
      <c r="BE4" s="85"/>
      <c r="BF4" s="85"/>
      <c r="BG4" s="85"/>
      <c r="BH4" s="85"/>
      <c r="BI4" s="85"/>
      <c r="BJ4" s="85"/>
      <c r="BK4" s="85"/>
      <c r="BL4" s="85"/>
      <c r="BM4" s="85"/>
      <c r="BN4" s="85"/>
      <c r="BO4" s="85" t="s">
        <v>56</v>
      </c>
      <c r="BP4" s="85"/>
      <c r="BQ4" s="85"/>
      <c r="BR4" s="85"/>
      <c r="BS4" s="85"/>
      <c r="BT4" s="85"/>
      <c r="BU4" s="85"/>
      <c r="BV4" s="85"/>
      <c r="BW4" s="85"/>
      <c r="BX4" s="85"/>
      <c r="BY4" s="85"/>
      <c r="BZ4" s="85" t="s">
        <v>57</v>
      </c>
      <c r="CA4" s="85"/>
      <c r="CB4" s="85"/>
      <c r="CC4" s="85"/>
      <c r="CD4" s="85"/>
      <c r="CE4" s="85"/>
      <c r="CF4" s="85"/>
      <c r="CG4" s="85"/>
      <c r="CH4" s="85"/>
      <c r="CI4" s="85"/>
      <c r="CJ4" s="85"/>
      <c r="CK4" s="85" t="s">
        <v>58</v>
      </c>
      <c r="CL4" s="85"/>
      <c r="CM4" s="85"/>
      <c r="CN4" s="85"/>
      <c r="CO4" s="85"/>
      <c r="CP4" s="85"/>
      <c r="CQ4" s="85"/>
      <c r="CR4" s="85"/>
      <c r="CS4" s="85"/>
      <c r="CT4" s="85"/>
      <c r="CU4" s="85"/>
      <c r="CV4" s="85" t="s">
        <v>59</v>
      </c>
      <c r="CW4" s="85"/>
      <c r="CX4" s="85"/>
      <c r="CY4" s="85"/>
      <c r="CZ4" s="85"/>
      <c r="DA4" s="85"/>
      <c r="DB4" s="85"/>
      <c r="DC4" s="85"/>
      <c r="DD4" s="85"/>
      <c r="DE4" s="85"/>
      <c r="DF4" s="85"/>
      <c r="DG4" s="85" t="s">
        <v>60</v>
      </c>
      <c r="DH4" s="85"/>
      <c r="DI4" s="85"/>
      <c r="DJ4" s="85"/>
      <c r="DK4" s="85"/>
      <c r="DL4" s="85"/>
      <c r="DM4" s="85"/>
      <c r="DN4" s="85"/>
      <c r="DO4" s="85"/>
      <c r="DP4" s="85"/>
      <c r="DQ4" s="85"/>
      <c r="DR4" s="85" t="s">
        <v>61</v>
      </c>
      <c r="DS4" s="85"/>
      <c r="DT4" s="85"/>
      <c r="DU4" s="85"/>
      <c r="DV4" s="85"/>
      <c r="DW4" s="85"/>
      <c r="DX4" s="85"/>
      <c r="DY4" s="85"/>
      <c r="DZ4" s="85"/>
      <c r="EA4" s="85"/>
      <c r="EB4" s="85"/>
      <c r="EC4" s="85" t="s">
        <v>62</v>
      </c>
      <c r="ED4" s="85"/>
      <c r="EE4" s="85"/>
      <c r="EF4" s="85"/>
      <c r="EG4" s="85"/>
      <c r="EH4" s="85"/>
      <c r="EI4" s="85"/>
      <c r="EJ4" s="85"/>
      <c r="EK4" s="85"/>
      <c r="EL4" s="85"/>
      <c r="EM4" s="85"/>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302023</v>
      </c>
      <c r="D6" s="31">
        <f t="shared" si="3"/>
        <v>46</v>
      </c>
      <c r="E6" s="31">
        <f t="shared" si="3"/>
        <v>1</v>
      </c>
      <c r="F6" s="31">
        <f t="shared" si="3"/>
        <v>0</v>
      </c>
      <c r="G6" s="31">
        <f t="shared" si="3"/>
        <v>1</v>
      </c>
      <c r="H6" s="31" t="str">
        <f t="shared" si="3"/>
        <v>和歌山県　海南市</v>
      </c>
      <c r="I6" s="31" t="str">
        <f t="shared" si="3"/>
        <v>法適用</v>
      </c>
      <c r="J6" s="31" t="str">
        <f t="shared" si="3"/>
        <v>水道事業</v>
      </c>
      <c r="K6" s="31" t="str">
        <f t="shared" si="3"/>
        <v>末端給水事業</v>
      </c>
      <c r="L6" s="31" t="str">
        <f t="shared" si="3"/>
        <v>A5</v>
      </c>
      <c r="M6" s="32" t="str">
        <f t="shared" si="3"/>
        <v>-</v>
      </c>
      <c r="N6" s="32">
        <f t="shared" si="3"/>
        <v>56.3</v>
      </c>
      <c r="O6" s="32">
        <f t="shared" si="3"/>
        <v>86.71</v>
      </c>
      <c r="P6" s="32">
        <f t="shared" si="3"/>
        <v>2805</v>
      </c>
      <c r="Q6" s="32">
        <f t="shared" si="3"/>
        <v>53323</v>
      </c>
      <c r="R6" s="32">
        <f t="shared" si="3"/>
        <v>101.06</v>
      </c>
      <c r="S6" s="32">
        <f t="shared" si="3"/>
        <v>527.64</v>
      </c>
      <c r="T6" s="32">
        <f t="shared" si="3"/>
        <v>46005</v>
      </c>
      <c r="U6" s="32">
        <f t="shared" si="3"/>
        <v>46.97</v>
      </c>
      <c r="V6" s="32">
        <f t="shared" si="3"/>
        <v>979.45</v>
      </c>
      <c r="W6" s="33">
        <f>IF(W7="",NA(),W7)</f>
        <v>108.17</v>
      </c>
      <c r="X6" s="33">
        <f t="shared" ref="X6:AF6" si="4">IF(X7="",NA(),X7)</f>
        <v>108.46</v>
      </c>
      <c r="Y6" s="33">
        <f t="shared" si="4"/>
        <v>105.51</v>
      </c>
      <c r="Z6" s="33">
        <f t="shared" si="4"/>
        <v>108.98</v>
      </c>
      <c r="AA6" s="33">
        <f t="shared" si="4"/>
        <v>107.92</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684.61</v>
      </c>
      <c r="AT6" s="33">
        <f t="shared" ref="AT6:BB6" si="6">IF(AT7="",NA(),AT7)</f>
        <v>902.22</v>
      </c>
      <c r="AU6" s="33">
        <f t="shared" si="6"/>
        <v>540.22</v>
      </c>
      <c r="AV6" s="33">
        <f t="shared" si="6"/>
        <v>228.06</v>
      </c>
      <c r="AW6" s="33">
        <f t="shared" si="6"/>
        <v>218.93</v>
      </c>
      <c r="AX6" s="33">
        <f t="shared" si="6"/>
        <v>832.37</v>
      </c>
      <c r="AY6" s="33">
        <f t="shared" si="6"/>
        <v>852.01</v>
      </c>
      <c r="AZ6" s="33">
        <f t="shared" si="6"/>
        <v>909.68</v>
      </c>
      <c r="BA6" s="33">
        <f t="shared" si="6"/>
        <v>382.09</v>
      </c>
      <c r="BB6" s="33">
        <f t="shared" si="6"/>
        <v>371.31</v>
      </c>
      <c r="BC6" s="32" t="str">
        <f>IF(BC7="","",IF(BC7="-","【-】","【"&amp;SUBSTITUTE(TEXT(BC7,"#,##0.00"),"-","△")&amp;"】"))</f>
        <v>【262.74】</v>
      </c>
      <c r="BD6" s="33">
        <f>IF(BD7="",NA(),BD7)</f>
        <v>420.69</v>
      </c>
      <c r="BE6" s="33">
        <f t="shared" ref="BE6:BM6" si="7">IF(BE7="",NA(),BE7)</f>
        <v>420.35</v>
      </c>
      <c r="BF6" s="33">
        <f t="shared" si="7"/>
        <v>417.42</v>
      </c>
      <c r="BG6" s="33">
        <f t="shared" si="7"/>
        <v>430.19</v>
      </c>
      <c r="BH6" s="33">
        <f t="shared" si="7"/>
        <v>434.95</v>
      </c>
      <c r="BI6" s="33">
        <f t="shared" si="7"/>
        <v>403.15</v>
      </c>
      <c r="BJ6" s="33">
        <f t="shared" si="7"/>
        <v>391.4</v>
      </c>
      <c r="BK6" s="33">
        <f t="shared" si="7"/>
        <v>382.65</v>
      </c>
      <c r="BL6" s="33">
        <f t="shared" si="7"/>
        <v>385.06</v>
      </c>
      <c r="BM6" s="33">
        <f t="shared" si="7"/>
        <v>373.09</v>
      </c>
      <c r="BN6" s="32" t="str">
        <f>IF(BN7="","",IF(BN7="-","【-】","【"&amp;SUBSTITUTE(TEXT(BN7,"#,##0.00"),"-","△")&amp;"】"))</f>
        <v>【276.38】</v>
      </c>
      <c r="BO6" s="33">
        <f>IF(BO7="",NA(),BO7)</f>
        <v>101.59</v>
      </c>
      <c r="BP6" s="33">
        <f t="shared" ref="BP6:BX6" si="8">IF(BP7="",NA(),BP7)</f>
        <v>102.86</v>
      </c>
      <c r="BQ6" s="33">
        <f t="shared" si="8"/>
        <v>100.33</v>
      </c>
      <c r="BR6" s="33">
        <f t="shared" si="8"/>
        <v>103.79</v>
      </c>
      <c r="BS6" s="33">
        <f t="shared" si="8"/>
        <v>103.99</v>
      </c>
      <c r="BT6" s="33">
        <f t="shared" si="8"/>
        <v>94.86</v>
      </c>
      <c r="BU6" s="33">
        <f t="shared" si="8"/>
        <v>95.91</v>
      </c>
      <c r="BV6" s="33">
        <f t="shared" si="8"/>
        <v>96.1</v>
      </c>
      <c r="BW6" s="33">
        <f t="shared" si="8"/>
        <v>99.07</v>
      </c>
      <c r="BX6" s="33">
        <f t="shared" si="8"/>
        <v>99.99</v>
      </c>
      <c r="BY6" s="32" t="str">
        <f>IF(BY7="","",IF(BY7="-","【-】","【"&amp;SUBSTITUTE(TEXT(BY7,"#,##0.00"),"-","△")&amp;"】"))</f>
        <v>【104.99】</v>
      </c>
      <c r="BZ6" s="33">
        <f>IF(BZ7="",NA(),BZ7)</f>
        <v>157.77000000000001</v>
      </c>
      <c r="CA6" s="33">
        <f t="shared" ref="CA6:CI6" si="9">IF(CA7="",NA(),CA7)</f>
        <v>156.34</v>
      </c>
      <c r="CB6" s="33">
        <f t="shared" si="9"/>
        <v>160.81</v>
      </c>
      <c r="CC6" s="33">
        <f t="shared" si="9"/>
        <v>155.80000000000001</v>
      </c>
      <c r="CD6" s="33">
        <f t="shared" si="9"/>
        <v>155.72999999999999</v>
      </c>
      <c r="CE6" s="33">
        <f t="shared" si="9"/>
        <v>179.14</v>
      </c>
      <c r="CF6" s="33">
        <f t="shared" si="9"/>
        <v>179.29</v>
      </c>
      <c r="CG6" s="33">
        <f t="shared" si="9"/>
        <v>178.39</v>
      </c>
      <c r="CH6" s="33">
        <f t="shared" si="9"/>
        <v>173.03</v>
      </c>
      <c r="CI6" s="33">
        <f t="shared" si="9"/>
        <v>171.15</v>
      </c>
      <c r="CJ6" s="32" t="str">
        <f>IF(CJ7="","",IF(CJ7="-","【-】","【"&amp;SUBSTITUTE(TEXT(CJ7,"#,##0.00"),"-","△")&amp;"】"))</f>
        <v>【163.72】</v>
      </c>
      <c r="CK6" s="33">
        <f>IF(CK7="",NA(),CK7)</f>
        <v>59.82</v>
      </c>
      <c r="CL6" s="33">
        <f t="shared" ref="CL6:CT6" si="10">IF(CL7="",NA(),CL7)</f>
        <v>58.53</v>
      </c>
      <c r="CM6" s="33">
        <f t="shared" si="10"/>
        <v>57.69</v>
      </c>
      <c r="CN6" s="33">
        <f t="shared" si="10"/>
        <v>56.01</v>
      </c>
      <c r="CO6" s="33">
        <f t="shared" si="10"/>
        <v>55.81</v>
      </c>
      <c r="CP6" s="33">
        <f t="shared" si="10"/>
        <v>58.76</v>
      </c>
      <c r="CQ6" s="33">
        <f t="shared" si="10"/>
        <v>59.09</v>
      </c>
      <c r="CR6" s="33">
        <f t="shared" si="10"/>
        <v>59.23</v>
      </c>
      <c r="CS6" s="33">
        <f t="shared" si="10"/>
        <v>58.58</v>
      </c>
      <c r="CT6" s="33">
        <f t="shared" si="10"/>
        <v>58.53</v>
      </c>
      <c r="CU6" s="32" t="str">
        <f>IF(CU7="","",IF(CU7="-","【-】","【"&amp;SUBSTITUTE(TEXT(CU7,"#,##0.00"),"-","△")&amp;"】"))</f>
        <v>【59.76】</v>
      </c>
      <c r="CV6" s="33">
        <f>IF(CV7="",NA(),CV7)</f>
        <v>79.599999999999994</v>
      </c>
      <c r="CW6" s="33">
        <f t="shared" ref="CW6:DE6" si="11">IF(CW7="",NA(),CW7)</f>
        <v>79.86</v>
      </c>
      <c r="CX6" s="33">
        <f t="shared" si="11"/>
        <v>80.069999999999993</v>
      </c>
      <c r="CY6" s="33">
        <f t="shared" si="11"/>
        <v>80.45</v>
      </c>
      <c r="CZ6" s="33">
        <f t="shared" si="11"/>
        <v>80.489999999999995</v>
      </c>
      <c r="DA6" s="33">
        <f t="shared" si="11"/>
        <v>84.87</v>
      </c>
      <c r="DB6" s="33">
        <f t="shared" si="11"/>
        <v>85.4</v>
      </c>
      <c r="DC6" s="33">
        <f t="shared" si="11"/>
        <v>85.53</v>
      </c>
      <c r="DD6" s="33">
        <f t="shared" si="11"/>
        <v>85.23</v>
      </c>
      <c r="DE6" s="33">
        <f t="shared" si="11"/>
        <v>85.26</v>
      </c>
      <c r="DF6" s="32" t="str">
        <f>IF(DF7="","",IF(DF7="-","【-】","【"&amp;SUBSTITUTE(TEXT(DF7,"#,##0.00"),"-","△")&amp;"】"))</f>
        <v>【89.95】</v>
      </c>
      <c r="DG6" s="33">
        <f>IF(DG7="",NA(),DG7)</f>
        <v>37.67</v>
      </c>
      <c r="DH6" s="33">
        <f t="shared" ref="DH6:DP6" si="12">IF(DH7="",NA(),DH7)</f>
        <v>39.07</v>
      </c>
      <c r="DI6" s="33">
        <f t="shared" si="12"/>
        <v>40</v>
      </c>
      <c r="DJ6" s="33">
        <f t="shared" si="12"/>
        <v>44.17</v>
      </c>
      <c r="DK6" s="33">
        <f t="shared" si="12"/>
        <v>45.3</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9.19</v>
      </c>
      <c r="DS6" s="33">
        <f t="shared" ref="DS6:EA6" si="13">IF(DS7="",NA(),DS7)</f>
        <v>8.91</v>
      </c>
      <c r="DT6" s="33">
        <f t="shared" si="13"/>
        <v>9.0299999999999994</v>
      </c>
      <c r="DU6" s="33">
        <f t="shared" si="13"/>
        <v>8.89</v>
      </c>
      <c r="DV6" s="33">
        <f t="shared" si="13"/>
        <v>8.4700000000000006</v>
      </c>
      <c r="DW6" s="33">
        <f t="shared" si="13"/>
        <v>6.47</v>
      </c>
      <c r="DX6" s="33">
        <f t="shared" si="13"/>
        <v>7.8</v>
      </c>
      <c r="DY6" s="33">
        <f t="shared" si="13"/>
        <v>8.39</v>
      </c>
      <c r="DZ6" s="33">
        <f t="shared" si="13"/>
        <v>10.09</v>
      </c>
      <c r="EA6" s="33">
        <f t="shared" si="13"/>
        <v>10.54</v>
      </c>
      <c r="EB6" s="32" t="str">
        <f>IF(EB7="","",IF(EB7="-","【-】","【"&amp;SUBSTITUTE(TEXT(EB7,"#,##0.00"),"-","△")&amp;"】"))</f>
        <v>【13.18】</v>
      </c>
      <c r="EC6" s="33">
        <f>IF(EC7="",NA(),EC7)</f>
        <v>0.84</v>
      </c>
      <c r="ED6" s="33">
        <f t="shared" ref="ED6:EL6" si="14">IF(ED7="",NA(),ED7)</f>
        <v>0.63</v>
      </c>
      <c r="EE6" s="33">
        <f t="shared" si="14"/>
        <v>0.49</v>
      </c>
      <c r="EF6" s="33">
        <f t="shared" si="14"/>
        <v>0.53</v>
      </c>
      <c r="EG6" s="33">
        <f t="shared" si="14"/>
        <v>0.34</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302023</v>
      </c>
      <c r="D7" s="35">
        <v>46</v>
      </c>
      <c r="E7" s="35">
        <v>1</v>
      </c>
      <c r="F7" s="35">
        <v>0</v>
      </c>
      <c r="G7" s="35">
        <v>1</v>
      </c>
      <c r="H7" s="35" t="s">
        <v>92</v>
      </c>
      <c r="I7" s="35" t="s">
        <v>93</v>
      </c>
      <c r="J7" s="35" t="s">
        <v>94</v>
      </c>
      <c r="K7" s="35" t="s">
        <v>95</v>
      </c>
      <c r="L7" s="35" t="s">
        <v>96</v>
      </c>
      <c r="M7" s="36" t="s">
        <v>97</v>
      </c>
      <c r="N7" s="36">
        <v>56.3</v>
      </c>
      <c r="O7" s="36">
        <v>86.71</v>
      </c>
      <c r="P7" s="36">
        <v>2805</v>
      </c>
      <c r="Q7" s="36">
        <v>53323</v>
      </c>
      <c r="R7" s="36">
        <v>101.06</v>
      </c>
      <c r="S7" s="36">
        <v>527.64</v>
      </c>
      <c r="T7" s="36">
        <v>46005</v>
      </c>
      <c r="U7" s="36">
        <v>46.97</v>
      </c>
      <c r="V7" s="36">
        <v>979.45</v>
      </c>
      <c r="W7" s="36">
        <v>108.17</v>
      </c>
      <c r="X7" s="36">
        <v>108.46</v>
      </c>
      <c r="Y7" s="36">
        <v>105.51</v>
      </c>
      <c r="Z7" s="36">
        <v>108.98</v>
      </c>
      <c r="AA7" s="36">
        <v>107.92</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684.61</v>
      </c>
      <c r="AT7" s="36">
        <v>902.22</v>
      </c>
      <c r="AU7" s="36">
        <v>540.22</v>
      </c>
      <c r="AV7" s="36">
        <v>228.06</v>
      </c>
      <c r="AW7" s="36">
        <v>218.93</v>
      </c>
      <c r="AX7" s="36">
        <v>832.37</v>
      </c>
      <c r="AY7" s="36">
        <v>852.01</v>
      </c>
      <c r="AZ7" s="36">
        <v>909.68</v>
      </c>
      <c r="BA7" s="36">
        <v>382.09</v>
      </c>
      <c r="BB7" s="36">
        <v>371.31</v>
      </c>
      <c r="BC7" s="36">
        <v>262.74</v>
      </c>
      <c r="BD7" s="36">
        <v>420.69</v>
      </c>
      <c r="BE7" s="36">
        <v>420.35</v>
      </c>
      <c r="BF7" s="36">
        <v>417.42</v>
      </c>
      <c r="BG7" s="36">
        <v>430.19</v>
      </c>
      <c r="BH7" s="36">
        <v>434.95</v>
      </c>
      <c r="BI7" s="36">
        <v>403.15</v>
      </c>
      <c r="BJ7" s="36">
        <v>391.4</v>
      </c>
      <c r="BK7" s="36">
        <v>382.65</v>
      </c>
      <c r="BL7" s="36">
        <v>385.06</v>
      </c>
      <c r="BM7" s="36">
        <v>373.09</v>
      </c>
      <c r="BN7" s="36">
        <v>276.38</v>
      </c>
      <c r="BO7" s="36">
        <v>101.59</v>
      </c>
      <c r="BP7" s="36">
        <v>102.86</v>
      </c>
      <c r="BQ7" s="36">
        <v>100.33</v>
      </c>
      <c r="BR7" s="36">
        <v>103.79</v>
      </c>
      <c r="BS7" s="36">
        <v>103.99</v>
      </c>
      <c r="BT7" s="36">
        <v>94.86</v>
      </c>
      <c r="BU7" s="36">
        <v>95.91</v>
      </c>
      <c r="BV7" s="36">
        <v>96.1</v>
      </c>
      <c r="BW7" s="36">
        <v>99.07</v>
      </c>
      <c r="BX7" s="36">
        <v>99.99</v>
      </c>
      <c r="BY7" s="36">
        <v>104.99</v>
      </c>
      <c r="BZ7" s="36">
        <v>157.77000000000001</v>
      </c>
      <c r="CA7" s="36">
        <v>156.34</v>
      </c>
      <c r="CB7" s="36">
        <v>160.81</v>
      </c>
      <c r="CC7" s="36">
        <v>155.80000000000001</v>
      </c>
      <c r="CD7" s="36">
        <v>155.72999999999999</v>
      </c>
      <c r="CE7" s="36">
        <v>179.14</v>
      </c>
      <c r="CF7" s="36">
        <v>179.29</v>
      </c>
      <c r="CG7" s="36">
        <v>178.39</v>
      </c>
      <c r="CH7" s="36">
        <v>173.03</v>
      </c>
      <c r="CI7" s="36">
        <v>171.15</v>
      </c>
      <c r="CJ7" s="36">
        <v>163.72</v>
      </c>
      <c r="CK7" s="36">
        <v>59.82</v>
      </c>
      <c r="CL7" s="36">
        <v>58.53</v>
      </c>
      <c r="CM7" s="36">
        <v>57.69</v>
      </c>
      <c r="CN7" s="36">
        <v>56.01</v>
      </c>
      <c r="CO7" s="36">
        <v>55.81</v>
      </c>
      <c r="CP7" s="36">
        <v>58.76</v>
      </c>
      <c r="CQ7" s="36">
        <v>59.09</v>
      </c>
      <c r="CR7" s="36">
        <v>59.23</v>
      </c>
      <c r="CS7" s="36">
        <v>58.58</v>
      </c>
      <c r="CT7" s="36">
        <v>58.53</v>
      </c>
      <c r="CU7" s="36">
        <v>59.76</v>
      </c>
      <c r="CV7" s="36">
        <v>79.599999999999994</v>
      </c>
      <c r="CW7" s="36">
        <v>79.86</v>
      </c>
      <c r="CX7" s="36">
        <v>80.069999999999993</v>
      </c>
      <c r="CY7" s="36">
        <v>80.45</v>
      </c>
      <c r="CZ7" s="36">
        <v>80.489999999999995</v>
      </c>
      <c r="DA7" s="36">
        <v>84.87</v>
      </c>
      <c r="DB7" s="36">
        <v>85.4</v>
      </c>
      <c r="DC7" s="36">
        <v>85.53</v>
      </c>
      <c r="DD7" s="36">
        <v>85.23</v>
      </c>
      <c r="DE7" s="36">
        <v>85.26</v>
      </c>
      <c r="DF7" s="36">
        <v>89.95</v>
      </c>
      <c r="DG7" s="36">
        <v>37.67</v>
      </c>
      <c r="DH7" s="36">
        <v>39.07</v>
      </c>
      <c r="DI7" s="36">
        <v>40</v>
      </c>
      <c r="DJ7" s="36">
        <v>44.17</v>
      </c>
      <c r="DK7" s="36">
        <v>45.3</v>
      </c>
      <c r="DL7" s="36">
        <v>35.53</v>
      </c>
      <c r="DM7" s="36">
        <v>36.36</v>
      </c>
      <c r="DN7" s="36">
        <v>37.340000000000003</v>
      </c>
      <c r="DO7" s="36">
        <v>44.31</v>
      </c>
      <c r="DP7" s="36">
        <v>45.75</v>
      </c>
      <c r="DQ7" s="36">
        <v>47.18</v>
      </c>
      <c r="DR7" s="36">
        <v>9.19</v>
      </c>
      <c r="DS7" s="36">
        <v>8.91</v>
      </c>
      <c r="DT7" s="36">
        <v>9.0299999999999994</v>
      </c>
      <c r="DU7" s="36">
        <v>8.89</v>
      </c>
      <c r="DV7" s="36">
        <v>8.4700000000000006</v>
      </c>
      <c r="DW7" s="36">
        <v>6.47</v>
      </c>
      <c r="DX7" s="36">
        <v>7.8</v>
      </c>
      <c r="DY7" s="36">
        <v>8.39</v>
      </c>
      <c r="DZ7" s="36">
        <v>10.09</v>
      </c>
      <c r="EA7" s="36">
        <v>10.54</v>
      </c>
      <c r="EB7" s="36">
        <v>13.18</v>
      </c>
      <c r="EC7" s="36">
        <v>0.84</v>
      </c>
      <c r="ED7" s="36">
        <v>0.63</v>
      </c>
      <c r="EE7" s="36">
        <v>0.49</v>
      </c>
      <c r="EF7" s="36">
        <v>0.53</v>
      </c>
      <c r="EG7" s="36">
        <v>0.34</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2017-02-10T01:09:16Z</cp:lastPrinted>
  <dcterms:created xsi:type="dcterms:W3CDTF">2017-02-01T08:46:10Z</dcterms:created>
  <dcterms:modified xsi:type="dcterms:W3CDTF">2017-02-10T01:09:18Z</dcterms:modified>
  <cp:category/>
</cp:coreProperties>
</file>