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②R5提出するもの\2.9　公営企業経営比較分析表\提出\"/>
    </mc:Choice>
  </mc:AlternateContent>
  <workbookProtection workbookAlgorithmName="SHA-512" workbookHashValue="Cc//e2la4BT4QB0J7KzzmnDltBXJB3LHs8LTJcRJhCoHjLqN5nsaP3uR5T6PhyEEdrGh7Ia9mMIF2IZfDR39DQ==" workbookSaltValue="cgr9RwkE9YPMOn4emfe0P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<sst xmlns="http://schemas.openxmlformats.org/spreadsheetml/2006/main" count="236" uniqueCount="119">
  <si>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</si>
  <si>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</si>
  <si>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</si>
  <si>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</si>
  <si>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</si>
  <si>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</si>
  <si>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</si>
  <si>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</si>
  <si>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</si>
  <si>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</si>
  <si>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</si>
  <si>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</si>
  <si>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</si>
  <si>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</si>
  <si>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</si>
  <si>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</si>
  <si>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</si>
  <si>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</si>
  <si>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</si>
  <si>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</si>
  <si>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</si>
  <si>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</si>
  <si>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</si>
  <si>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</si>
  <si>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</si>
  <si>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</si>
  <si>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</si>
  <si>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</si>
  <si>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</si>
  <si>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</si>
  <si>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</si>
  <si>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</si>
  <si>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</si>
  <si>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</si>
  <si>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</si>
  <si>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</si>
  <si>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</si>
  <si>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</si>
  <si>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</si>
  <si>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</si>
  <si>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</si>
  <si>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</si>
  <si>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</si>
  <si>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</si>
  <si>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</si>
  <si>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</si>
  <si>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</si>
  <si>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</si>
  <si>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</si>
  <si>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</si>
  <si>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</si>
  <si>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</si>
  <si>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</si>
  <si>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</si>
  <si>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</si>
  <si>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</si>
  <si>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</si>
  <si>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</si>
  <si>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</si>
  <si>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</si>
  <si>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</si>
  <si>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</si>
  <si>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</si>
  <si>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</si>
  <si>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</si>
  <si>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</si>
  <si>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</si>
  <si>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</si>
  <si>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</si>
  <si>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</si>
  <si>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</si>
  <si>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</si>
  <si>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</si>
  <si>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</si>
  <si>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</si>
  <si>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</si>
  <si>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</si>
  <si>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</si>
  <si>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</si>
  <si>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</si>
  <si>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</si>
  <si>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</si>
  <si>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</si>
  <si>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</si>
  <si>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</si>
  <si>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</si>
  <si>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</si>
  <si>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</si>
  <si>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</si>
  <si>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</si>
  <si>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</si>
  <si>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</si>
  <si>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</si>
  <si>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</si>
  <si>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</si>
  <si>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</si>
  <si>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</si>
  <si>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</si>
  <si>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</si>
  <si>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</si>
  <si>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</si>
  <si>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</si>
  <si>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</si>
  <si>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</si>
  <si>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</si>
  <si>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</si>
  <si>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</si>
  <si>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</si>
  <si>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</si>
  <si>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</si>
  <si>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</si>
  <si>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</si>
  <si>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</si>
  <si>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</si>
  <si>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</si>
  <si>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</si>
  <si>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①収益的収支比率について、令和元年度からは下がり続けており、経営改善に向けたさらなる取り組みが必要である。
④下水道整備が完了している状態であるが、施設の老朽化に伴い脱水機等の入れ替えを行った結果、比率が上昇した。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⑧下水道整備が完了しているため、接続率向上のために啓発を続けていく。なお、令和４年度に接続率が向上しているのは、下水道台帳を見直し、修正を行った結果である。</t>
    <rPh sb="13" eb="15">
      <t>レイワ</t>
    </rPh>
    <rPh sb="15" eb="18">
      <t>ガンネンド</t>
    </rPh>
    <rPh sb="75" eb="77">
      <t>シセツ</t>
    </rPh>
    <rPh sb="78" eb="81">
      <t>ロウキュウカ</t>
    </rPh>
    <rPh sb="82" eb="83">
      <t>トモナ</t>
    </rPh>
    <rPh sb="84" eb="87">
      <t>ダッスイキ</t>
    </rPh>
    <rPh sb="87" eb="88">
      <t>トウ</t>
    </rPh>
    <rPh sb="94" eb="95">
      <t>オコナ</t>
    </rPh>
    <rPh sb="97" eb="99">
      <t>ケッカ</t>
    </rPh>
    <rPh sb="100" eb="102">
      <t>ヒリツ</t>
    </rPh>
    <rPh sb="103" eb="105">
      <t>ジョウショウ</t>
    </rPh>
    <rPh sb="328" eb="330">
      <t>レイワ</t>
    </rPh>
    <rPh sb="331" eb="333">
      <t>ネンド</t>
    </rPh>
    <rPh sb="334" eb="336">
      <t>セツゾク</t>
    </rPh>
    <rPh sb="336" eb="337">
      <t>リツ</t>
    </rPh>
    <rPh sb="338" eb="340">
      <t>コウジョウ</t>
    </rPh>
    <rPh sb="347" eb="350">
      <t>ゲスイドウ</t>
    </rPh>
    <rPh sb="350" eb="352">
      <t>ダイチョウ</t>
    </rPh>
    <rPh sb="353" eb="355">
      <t>ミナオ</t>
    </rPh>
    <rPh sb="357" eb="359">
      <t>シュウセイ</t>
    </rPh>
    <rPh sb="360" eb="361">
      <t>オコナ</t>
    </rPh>
    <rPh sb="363" eb="365">
      <t>ケッカ</t>
    </rPh>
    <phoneticPr fontId="15"/>
  </si>
  <si>
    <t>昭和44年3月に公共下水道処理場が完成し、その後各所にポンプ場の建設を行い、平成17年度までに計画区域の下水道管の整備が完了した。コンクリート管は昭和43年度より、塩ビ管は52年度より整備を開始した。下水処理場は当初導入した設備を使用し続けており、老朽化が進んでいる状況にあるが、高度な処理システムを採用しておらず、維持保守が比較的容易であるため、大きなトラブルが発生することなく使用できている。しかし、管を含めた設備の耐用年数を考えると、更新等を検討する時期にきている。今後、処理施設及び管の状況を確認し、段階的に整備する計画を進めていきたい。</t>
    <rPh sb="35" eb="36">
      <t>オコナ</t>
    </rPh>
    <rPh sb="95" eb="97">
      <t>カイシ</t>
    </rPh>
    <rPh sb="115" eb="117">
      <t>シヨウ</t>
    </rPh>
    <rPh sb="118" eb="119">
      <t>ツヅ</t>
    </rPh>
    <rPh sb="150" eb="152">
      <t>サイヨウ</t>
    </rPh>
    <rPh sb="158" eb="160">
      <t>イジ</t>
    </rPh>
    <rPh sb="160" eb="162">
      <t>ホシュ</t>
    </rPh>
    <rPh sb="163" eb="166">
      <t>ヒカクテキ</t>
    </rPh>
    <rPh sb="166" eb="168">
      <t>ヨウイ</t>
    </rPh>
    <rPh sb="182" eb="184">
      <t>ハッセイ</t>
    </rPh>
    <rPh sb="210" eb="212">
      <t>タイヨウ</t>
    </rPh>
    <rPh sb="222" eb="223">
      <t>トウ</t>
    </rPh>
    <rPh sb="239" eb="241">
      <t>ショリ</t>
    </rPh>
    <rPh sb="241" eb="243">
      <t>シセツ</t>
    </rPh>
    <phoneticPr fontId="15"/>
  </si>
  <si>
    <t>収益的収支比率、経費回収率は長期的には低下傾向を示している。また、施設については、平成16年度までに老朽管の更新を終えており、以降は大規模な施設更新を行うことなく運営してきたが、処理施設の老朽化が進んでいるため、今後は施設や管の更新が必要になる。健全な経営を保ちながらこれらの課題を解決するため、使用料の値上げ等を柱に、水洗化率の向上及び経費削減を行い、経営改善を推進していく。</t>
    <rPh sb="19" eb="21">
      <t>テイカ</t>
    </rPh>
    <rPh sb="33" eb="35">
      <t>シセツ</t>
    </rPh>
    <rPh sb="66" eb="69">
      <t>ダイキボ</t>
    </rPh>
    <rPh sb="70" eb="72">
      <t>シセツ</t>
    </rPh>
    <rPh sb="72" eb="74">
      <t>コウシン</t>
    </rPh>
    <rPh sb="75" eb="76">
      <t>オコナ</t>
    </rPh>
    <rPh sb="98" eb="99">
      <t>スス</t>
    </rPh>
    <rPh sb="123" eb="125">
      <t>ケンゼン</t>
    </rPh>
    <rPh sb="126" eb="128">
      <t>ケイエイ</t>
    </rPh>
    <rPh sb="129" eb="130">
      <t>タモ</t>
    </rPh>
    <rPh sb="138" eb="140">
      <t>カダイ</t>
    </rPh>
    <rPh sb="141" eb="143">
      <t>カイケツ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</si>
</sst>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E6-4EF2-AE6C-4239A1AF6B9A}"/>
            </c:ext>
          </c:extLst>
        </c:ser>
        <c:dLbls>
          <c:showLegendKey val="0"/>
          <c:showVal val="0"/>
          <c:showCatName val="0"/>
          <c:showSerName val="0"/>
          <c:showPercent val="0"/>
          <c:showBubbleSize val="0"/>
        </c:dLbls>
        <c:gapWidth val="150"/>
        <c:axId val="358858240"/>
        <c:axId val="3588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xmlns:c16r2="http://schemas.microsoft.com/office/drawing/2015/06/chart">
            <c:ext xmlns:c16="http://schemas.microsoft.com/office/drawing/2014/chart" uri="{C3380CC4-5D6E-409C-BE32-E72D297353CC}">
              <c16:uniqueId val="{00000001-4CE6-4EF2-AE6C-4239A1AF6B9A}"/>
            </c:ext>
          </c:extLst>
        </c:ser>
        <c:dLbls>
          <c:showLegendKey val="0"/>
          <c:showVal val="0"/>
          <c:showCatName val="0"/>
          <c:showSerName val="0"/>
          <c:showPercent val="0"/>
          <c:showBubbleSize val="0"/>
        </c:dLbls>
        <c:marker val="1"/>
        <c:smooth val="0"/>
        <c:axId val="358858240"/>
        <c:axId val="358858624"/>
      </c:lineChart>
      <c:dateAx>
        <c:axId val="358858240"/>
        <c:scaling>
          <c:orientation val="minMax"/>
        </c:scaling>
        <c:delete val="1"/>
        <c:axPos val="b"/>
        <c:numFmt formatCode="&quot;H&quot;yy" sourceLinked="1"/>
        <c:majorTickMark val="none"/>
        <c:minorTickMark val="none"/>
        <c:tickLblPos val="none"/>
        <c:crossAx val="358858624"/>
        <c:crosses val="autoZero"/>
        <c:auto val="1"/>
        <c:lblOffset val="100"/>
        <c:baseTimeUnit val="years"/>
      </c:dateAx>
      <c:valAx>
        <c:axId val="3588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27.86</c:v>
                </c:pt>
                <c:pt idx="1">
                  <c:v>38.950000000000003</c:v>
                </c:pt>
                <c:pt idx="2">
                  <c:v>23.95</c:v>
                </c:pt>
                <c:pt idx="3">
                  <c:v>23.41</c:v>
                </c:pt>
                <c:pt idx="4">
                  <c:v>22.5</c:v>
                </c:pt>
              </c:numCache>
            </c:numRef>
          </c:val>
          <c:extLst xmlns:c16r2="http://schemas.microsoft.com/office/drawing/2015/06/chart">
            <c:ext xmlns:c16="http://schemas.microsoft.com/office/drawing/2014/chart" uri="{C3380CC4-5D6E-409C-BE32-E72D297353CC}">
              <c16:uniqueId val="{00000000-8365-45DE-8807-0EA1AFBD4D72}"/>
            </c:ext>
          </c:extLst>
        </c:ser>
        <c:dLbls>
          <c:showLegendKey val="0"/>
          <c:showVal val="0"/>
          <c:showCatName val="0"/>
          <c:showSerName val="0"/>
          <c:showPercent val="0"/>
          <c:showBubbleSize val="0"/>
        </c:dLbls>
        <c:gapWidth val="150"/>
        <c:axId val="358972536"/>
        <c:axId val="3589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xmlns:c16r2="http://schemas.microsoft.com/office/drawing/2015/06/chart">
            <c:ext xmlns:c16="http://schemas.microsoft.com/office/drawing/2014/chart" uri="{C3380CC4-5D6E-409C-BE32-E72D297353CC}">
              <c16:uniqueId val="{00000001-8365-45DE-8807-0EA1AFBD4D72}"/>
            </c:ext>
          </c:extLst>
        </c:ser>
        <c:dLbls>
          <c:showLegendKey val="0"/>
          <c:showVal val="0"/>
          <c:showCatName val="0"/>
          <c:showSerName val="0"/>
          <c:showPercent val="0"/>
          <c:showBubbleSize val="0"/>
        </c:dLbls>
        <c:marker val="1"/>
        <c:smooth val="0"/>
        <c:axId val="358972536"/>
        <c:axId val="358972928"/>
      </c:lineChart>
      <c:dateAx>
        <c:axId val="358972536"/>
        <c:scaling>
          <c:orientation val="minMax"/>
        </c:scaling>
        <c:delete val="1"/>
        <c:axPos val="b"/>
        <c:numFmt formatCode="&quot;H&quot;yy" sourceLinked="1"/>
        <c:majorTickMark val="none"/>
        <c:minorTickMark val="none"/>
        <c:tickLblPos val="none"/>
        <c:crossAx val="358972928"/>
        <c:crosses val="autoZero"/>
        <c:auto val="1"/>
        <c:lblOffset val="100"/>
        <c:baseTimeUnit val="years"/>
      </c:dateAx>
      <c:valAx>
        <c:axId val="3589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7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87.68</c:v>
                </c:pt>
                <c:pt idx="1">
                  <c:v>87.9</c:v>
                </c:pt>
                <c:pt idx="2">
                  <c:v>88.41</c:v>
                </c:pt>
                <c:pt idx="3">
                  <c:v>88.3</c:v>
                </c:pt>
                <c:pt idx="4">
                  <c:v>90.62</c:v>
                </c:pt>
              </c:numCache>
            </c:numRef>
          </c:val>
          <c:extLst xmlns:c16r2="http://schemas.microsoft.com/office/drawing/2015/06/chart">
            <c:ext xmlns:c16="http://schemas.microsoft.com/office/drawing/2014/chart" uri="{C3380CC4-5D6E-409C-BE32-E72D297353CC}">
              <c16:uniqueId val="{00000000-D3A9-48FD-93D1-825258C78D02}"/>
            </c:ext>
          </c:extLst>
        </c:ser>
        <c:dLbls>
          <c:showLegendKey val="0"/>
          <c:showVal val="0"/>
          <c:showCatName val="0"/>
          <c:showSerName val="0"/>
          <c:showPercent val="0"/>
          <c:showBubbleSize val="0"/>
        </c:dLbls>
        <c:gapWidth val="150"/>
        <c:axId val="359524320"/>
        <c:axId val="3595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xmlns:c16r2="http://schemas.microsoft.com/office/drawing/2015/06/chart">
            <c:ext xmlns:c16="http://schemas.microsoft.com/office/drawing/2014/chart" uri="{C3380CC4-5D6E-409C-BE32-E72D297353CC}">
              <c16:uniqueId val="{00000001-D3A9-48FD-93D1-825258C78D02}"/>
            </c:ext>
          </c:extLst>
        </c:ser>
        <c:dLbls>
          <c:showLegendKey val="0"/>
          <c:showVal val="0"/>
          <c:showCatName val="0"/>
          <c:showSerName val="0"/>
          <c:showPercent val="0"/>
          <c:showBubbleSize val="0"/>
        </c:dLbls>
        <c:marker val="1"/>
        <c:smooth val="0"/>
        <c:axId val="359524320"/>
        <c:axId val="359523928"/>
      </c:lineChart>
      <c:dateAx>
        <c:axId val="359524320"/>
        <c:scaling>
          <c:orientation val="minMax"/>
        </c:scaling>
        <c:delete val="1"/>
        <c:axPos val="b"/>
        <c:numFmt formatCode="&quot;H&quot;yy" sourceLinked="1"/>
        <c:majorTickMark val="none"/>
        <c:minorTickMark val="none"/>
        <c:tickLblPos val="none"/>
        <c:crossAx val="359523928"/>
        <c:crosses val="autoZero"/>
        <c:auto val="1"/>
        <c:lblOffset val="100"/>
        <c:baseTimeUnit val="years"/>
      </c:dateAx>
      <c:valAx>
        <c:axId val="3595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64.44</c:v>
                </c:pt>
                <c:pt idx="1">
                  <c:v>66.150000000000006</c:v>
                </c:pt>
                <c:pt idx="2">
                  <c:v>63.02</c:v>
                </c:pt>
                <c:pt idx="3">
                  <c:v>60.77</c:v>
                </c:pt>
                <c:pt idx="4">
                  <c:v>59.52</c:v>
                </c:pt>
              </c:numCache>
            </c:numRef>
          </c:val>
          <c:extLst xmlns:c16r2="http://schemas.microsoft.com/office/drawing/2015/06/chart">
            <c:ext xmlns:c16="http://schemas.microsoft.com/office/drawing/2014/chart" uri="{C3380CC4-5D6E-409C-BE32-E72D297353CC}">
              <c16:uniqueId val="{00000000-FEE4-47E4-8A65-944881D23106}"/>
            </c:ext>
          </c:extLst>
        </c:ser>
        <c:dLbls>
          <c:showLegendKey val="0"/>
          <c:showVal val="0"/>
          <c:showCatName val="0"/>
          <c:showSerName val="0"/>
          <c:showPercent val="0"/>
          <c:showBubbleSize val="0"/>
        </c:dLbls>
        <c:gapWidth val="150"/>
        <c:axId val="359203120"/>
        <c:axId val="35920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E4-47E4-8A65-944881D23106}"/>
            </c:ext>
          </c:extLst>
        </c:ser>
        <c:dLbls>
          <c:showLegendKey val="0"/>
          <c:showVal val="0"/>
          <c:showCatName val="0"/>
          <c:showSerName val="0"/>
          <c:showPercent val="0"/>
          <c:showBubbleSize val="0"/>
        </c:dLbls>
        <c:marker val="1"/>
        <c:smooth val="0"/>
        <c:axId val="359203120"/>
        <c:axId val="359203504"/>
      </c:lineChart>
      <c:dateAx>
        <c:axId val="359203120"/>
        <c:scaling>
          <c:orientation val="minMax"/>
        </c:scaling>
        <c:delete val="1"/>
        <c:axPos val="b"/>
        <c:numFmt formatCode="&quot;H&quot;yy" sourceLinked="1"/>
        <c:majorTickMark val="none"/>
        <c:minorTickMark val="none"/>
        <c:tickLblPos val="none"/>
        <c:crossAx val="359203504"/>
        <c:crosses val="autoZero"/>
        <c:auto val="1"/>
        <c:lblOffset val="100"/>
        <c:baseTimeUnit val="years"/>
      </c:dateAx>
      <c:valAx>
        <c:axId val="3592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0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2F-43E4-84A2-039ED8D5B36A}"/>
            </c:ext>
          </c:extLst>
        </c:ser>
        <c:dLbls>
          <c:showLegendKey val="0"/>
          <c:showVal val="0"/>
          <c:showCatName val="0"/>
          <c:showSerName val="0"/>
          <c:showPercent val="0"/>
          <c:showBubbleSize val="0"/>
        </c:dLbls>
        <c:gapWidth val="150"/>
        <c:axId val="359183488"/>
        <c:axId val="3591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2F-43E4-84A2-039ED8D5B36A}"/>
            </c:ext>
          </c:extLst>
        </c:ser>
        <c:dLbls>
          <c:showLegendKey val="0"/>
          <c:showVal val="0"/>
          <c:showCatName val="0"/>
          <c:showSerName val="0"/>
          <c:showPercent val="0"/>
          <c:showBubbleSize val="0"/>
        </c:dLbls>
        <c:marker val="1"/>
        <c:smooth val="0"/>
        <c:axId val="359183488"/>
        <c:axId val="359183872"/>
      </c:lineChart>
      <c:dateAx>
        <c:axId val="359183488"/>
        <c:scaling>
          <c:orientation val="minMax"/>
        </c:scaling>
        <c:delete val="1"/>
        <c:axPos val="b"/>
        <c:numFmt formatCode="&quot;H&quot;yy" sourceLinked="1"/>
        <c:majorTickMark val="none"/>
        <c:minorTickMark val="none"/>
        <c:tickLblPos val="none"/>
        <c:crossAx val="359183872"/>
        <c:crosses val="autoZero"/>
        <c:auto val="1"/>
        <c:lblOffset val="100"/>
        <c:baseTimeUnit val="years"/>
      </c:dateAx>
      <c:valAx>
        <c:axId val="3591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01-481B-9974-44D260E5C07D}"/>
            </c:ext>
          </c:extLst>
        </c:ser>
        <c:dLbls>
          <c:showLegendKey val="0"/>
          <c:showVal val="0"/>
          <c:showCatName val="0"/>
          <c:showSerName val="0"/>
          <c:showPercent val="0"/>
          <c:showBubbleSize val="0"/>
        </c:dLbls>
        <c:gapWidth val="150"/>
        <c:axId val="359187040"/>
        <c:axId val="35918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01-481B-9974-44D260E5C07D}"/>
            </c:ext>
          </c:extLst>
        </c:ser>
        <c:dLbls>
          <c:showLegendKey val="0"/>
          <c:showVal val="0"/>
          <c:showCatName val="0"/>
          <c:showSerName val="0"/>
          <c:showPercent val="0"/>
          <c:showBubbleSize val="0"/>
        </c:dLbls>
        <c:marker val="1"/>
        <c:smooth val="0"/>
        <c:axId val="359187040"/>
        <c:axId val="359186648"/>
      </c:lineChart>
      <c:dateAx>
        <c:axId val="359187040"/>
        <c:scaling>
          <c:orientation val="minMax"/>
        </c:scaling>
        <c:delete val="1"/>
        <c:axPos val="b"/>
        <c:numFmt formatCode="&quot;H&quot;yy" sourceLinked="1"/>
        <c:majorTickMark val="none"/>
        <c:minorTickMark val="none"/>
        <c:tickLblPos val="none"/>
        <c:crossAx val="359186648"/>
        <c:crosses val="autoZero"/>
        <c:auto val="1"/>
        <c:lblOffset val="100"/>
        <c:baseTimeUnit val="years"/>
      </c:dateAx>
      <c:valAx>
        <c:axId val="35918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6A-41BC-8134-7AAD6D93F96F}"/>
            </c:ext>
          </c:extLst>
        </c:ser>
        <c:dLbls>
          <c:showLegendKey val="0"/>
          <c:showVal val="0"/>
          <c:showCatName val="0"/>
          <c:showSerName val="0"/>
          <c:showPercent val="0"/>
          <c:showBubbleSize val="0"/>
        </c:dLbls>
        <c:gapWidth val="150"/>
        <c:axId val="359187432"/>
        <c:axId val="35918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A-41BC-8134-7AAD6D93F96F}"/>
            </c:ext>
          </c:extLst>
        </c:ser>
        <c:dLbls>
          <c:showLegendKey val="0"/>
          <c:showVal val="0"/>
          <c:showCatName val="0"/>
          <c:showSerName val="0"/>
          <c:showPercent val="0"/>
          <c:showBubbleSize val="0"/>
        </c:dLbls>
        <c:marker val="1"/>
        <c:smooth val="0"/>
        <c:axId val="359187432"/>
        <c:axId val="359185080"/>
      </c:lineChart>
      <c:dateAx>
        <c:axId val="359187432"/>
        <c:scaling>
          <c:orientation val="minMax"/>
        </c:scaling>
        <c:delete val="1"/>
        <c:axPos val="b"/>
        <c:numFmt formatCode="&quot;H&quot;yy" sourceLinked="1"/>
        <c:majorTickMark val="none"/>
        <c:minorTickMark val="none"/>
        <c:tickLblPos val="none"/>
        <c:crossAx val="359185080"/>
        <c:crosses val="autoZero"/>
        <c:auto val="1"/>
        <c:lblOffset val="100"/>
        <c:baseTimeUnit val="years"/>
      </c:dateAx>
      <c:valAx>
        <c:axId val="35918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3-4B2F-9AFC-2CFC6EF10902}"/>
            </c:ext>
          </c:extLst>
        </c:ser>
        <c:dLbls>
          <c:showLegendKey val="0"/>
          <c:showVal val="0"/>
          <c:showCatName val="0"/>
          <c:showSerName val="0"/>
          <c:showPercent val="0"/>
          <c:showBubbleSize val="0"/>
        </c:dLbls>
        <c:gapWidth val="150"/>
        <c:axId val="358973712"/>
        <c:axId val="35897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3-4B2F-9AFC-2CFC6EF10902}"/>
            </c:ext>
          </c:extLst>
        </c:ser>
        <c:dLbls>
          <c:showLegendKey val="0"/>
          <c:showVal val="0"/>
          <c:showCatName val="0"/>
          <c:showSerName val="0"/>
          <c:showPercent val="0"/>
          <c:showBubbleSize val="0"/>
        </c:dLbls>
        <c:marker val="1"/>
        <c:smooth val="0"/>
        <c:axId val="358973712"/>
        <c:axId val="358970576"/>
      </c:lineChart>
      <c:dateAx>
        <c:axId val="358973712"/>
        <c:scaling>
          <c:orientation val="minMax"/>
        </c:scaling>
        <c:delete val="1"/>
        <c:axPos val="b"/>
        <c:numFmt formatCode="&quot;H&quot;yy" sourceLinked="1"/>
        <c:majorTickMark val="none"/>
        <c:minorTickMark val="none"/>
        <c:tickLblPos val="none"/>
        <c:crossAx val="358970576"/>
        <c:crosses val="autoZero"/>
        <c:auto val="1"/>
        <c:lblOffset val="100"/>
        <c:baseTimeUnit val="years"/>
      </c:dateAx>
      <c:valAx>
        <c:axId val="35897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474.75</c:v>
                </c:pt>
              </c:numCache>
            </c:numRef>
          </c:val>
          <c:extLst xmlns:c16r2="http://schemas.microsoft.com/office/drawing/2015/06/chart">
            <c:ext xmlns:c16="http://schemas.microsoft.com/office/drawing/2014/chart" uri="{C3380CC4-5D6E-409C-BE32-E72D297353CC}">
              <c16:uniqueId val="{00000000-EF2A-4734-8406-569D3518D329}"/>
            </c:ext>
          </c:extLst>
        </c:ser>
        <c:dLbls>
          <c:showLegendKey val="0"/>
          <c:showVal val="0"/>
          <c:showCatName val="0"/>
          <c:showSerName val="0"/>
          <c:showPercent val="0"/>
          <c:showBubbleSize val="0"/>
        </c:dLbls>
        <c:gapWidth val="150"/>
        <c:axId val="358974888"/>
        <c:axId val="35896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xmlns:c16r2="http://schemas.microsoft.com/office/drawing/2015/06/chart">
            <c:ext xmlns:c16="http://schemas.microsoft.com/office/drawing/2014/chart" uri="{C3380CC4-5D6E-409C-BE32-E72D297353CC}">
              <c16:uniqueId val="{00000001-EF2A-4734-8406-569D3518D329}"/>
            </c:ext>
          </c:extLst>
        </c:ser>
        <c:dLbls>
          <c:showLegendKey val="0"/>
          <c:showVal val="0"/>
          <c:showCatName val="0"/>
          <c:showSerName val="0"/>
          <c:showPercent val="0"/>
          <c:showBubbleSize val="0"/>
        </c:dLbls>
        <c:marker val="1"/>
        <c:smooth val="0"/>
        <c:axId val="358974888"/>
        <c:axId val="358969400"/>
      </c:lineChart>
      <c:dateAx>
        <c:axId val="358974888"/>
        <c:scaling>
          <c:orientation val="minMax"/>
        </c:scaling>
        <c:delete val="1"/>
        <c:axPos val="b"/>
        <c:numFmt formatCode="&quot;H&quot;yy" sourceLinked="1"/>
        <c:majorTickMark val="none"/>
        <c:minorTickMark val="none"/>
        <c:tickLblPos val="none"/>
        <c:crossAx val="358969400"/>
        <c:crosses val="autoZero"/>
        <c:auto val="1"/>
        <c:lblOffset val="100"/>
        <c:baseTimeUnit val="years"/>
      </c:dateAx>
      <c:valAx>
        <c:axId val="3589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7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76.62</c:v>
                </c:pt>
                <c:pt idx="1">
                  <c:v>79.02</c:v>
                </c:pt>
                <c:pt idx="2">
                  <c:v>80.73</c:v>
                </c:pt>
                <c:pt idx="3">
                  <c:v>80.34</c:v>
                </c:pt>
                <c:pt idx="4">
                  <c:v>80.42</c:v>
                </c:pt>
              </c:numCache>
            </c:numRef>
          </c:val>
          <c:extLst xmlns:c16r2="http://schemas.microsoft.com/office/drawing/2015/06/chart">
            <c:ext xmlns:c16="http://schemas.microsoft.com/office/drawing/2014/chart" uri="{C3380CC4-5D6E-409C-BE32-E72D297353CC}">
              <c16:uniqueId val="{00000000-6ED9-4ED4-AEAD-C5CB6F744801}"/>
            </c:ext>
          </c:extLst>
        </c:ser>
        <c:dLbls>
          <c:showLegendKey val="0"/>
          <c:showVal val="0"/>
          <c:showCatName val="0"/>
          <c:showSerName val="0"/>
          <c:showPercent val="0"/>
          <c:showBubbleSize val="0"/>
        </c:dLbls>
        <c:gapWidth val="150"/>
        <c:axId val="358973320"/>
        <c:axId val="35897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xmlns:c16r2="http://schemas.microsoft.com/office/drawing/2015/06/chart">
            <c:ext xmlns:c16="http://schemas.microsoft.com/office/drawing/2014/chart" uri="{C3380CC4-5D6E-409C-BE32-E72D297353CC}">
              <c16:uniqueId val="{00000001-6ED9-4ED4-AEAD-C5CB6F744801}"/>
            </c:ext>
          </c:extLst>
        </c:ser>
        <c:dLbls>
          <c:showLegendKey val="0"/>
          <c:showVal val="0"/>
          <c:showCatName val="0"/>
          <c:showSerName val="0"/>
          <c:showPercent val="0"/>
          <c:showBubbleSize val="0"/>
        </c:dLbls>
        <c:marker val="1"/>
        <c:smooth val="0"/>
        <c:axId val="358973320"/>
        <c:axId val="358971752"/>
      </c:lineChart>
      <c:dateAx>
        <c:axId val="358973320"/>
        <c:scaling>
          <c:orientation val="minMax"/>
        </c:scaling>
        <c:delete val="1"/>
        <c:axPos val="b"/>
        <c:numFmt formatCode="&quot;H&quot;yy" sourceLinked="1"/>
        <c:majorTickMark val="none"/>
        <c:minorTickMark val="none"/>
        <c:tickLblPos val="none"/>
        <c:crossAx val="358971752"/>
        <c:crosses val="autoZero"/>
        <c:auto val="1"/>
        <c:lblOffset val="100"/>
        <c:baseTimeUnit val="years"/>
      </c:dateAx>
      <c:valAx>
        <c:axId val="3589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7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154.66999999999999</c:v>
                </c:pt>
                <c:pt idx="1">
                  <c:v>150.49</c:v>
                </c:pt>
                <c:pt idx="2">
                  <c:v>150</c:v>
                </c:pt>
                <c:pt idx="3">
                  <c:v>150</c:v>
                </c:pt>
                <c:pt idx="4">
                  <c:v>150</c:v>
                </c:pt>
              </c:numCache>
            </c:numRef>
          </c:val>
          <c:extLst xmlns:c16r2="http://schemas.microsoft.com/office/drawing/2015/06/chart">
            <c:ext xmlns:c16="http://schemas.microsoft.com/office/drawing/2014/chart" uri="{C3380CC4-5D6E-409C-BE32-E72D297353CC}">
              <c16:uniqueId val="{00000000-4261-4D01-ABEF-3E64EC3D630D}"/>
            </c:ext>
          </c:extLst>
        </c:ser>
        <c:dLbls>
          <c:showLegendKey val="0"/>
          <c:showVal val="0"/>
          <c:showCatName val="0"/>
          <c:showSerName val="0"/>
          <c:showPercent val="0"/>
          <c:showBubbleSize val="0"/>
        </c:dLbls>
        <c:gapWidth val="150"/>
        <c:axId val="358975672"/>
        <c:axId val="35897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xmlns:c16r2="http://schemas.microsoft.com/office/drawing/2015/06/chart">
            <c:ext xmlns:c16="http://schemas.microsoft.com/office/drawing/2014/chart" uri="{C3380CC4-5D6E-409C-BE32-E72D297353CC}">
              <c16:uniqueId val="{00000001-4261-4D01-ABEF-3E64EC3D630D}"/>
            </c:ext>
          </c:extLst>
        </c:ser>
        <c:dLbls>
          <c:showLegendKey val="0"/>
          <c:showVal val="0"/>
          <c:showCatName val="0"/>
          <c:showSerName val="0"/>
          <c:showPercent val="0"/>
          <c:showBubbleSize val="0"/>
        </c:dLbls>
        <c:marker val="1"/>
        <c:smooth val="0"/>
        <c:axId val="358975672"/>
        <c:axId val="358972144"/>
      </c:lineChart>
      <c:dateAx>
        <c:axId val="358975672"/>
        <c:scaling>
          <c:orientation val="minMax"/>
        </c:scaling>
        <c:delete val="1"/>
        <c:axPos val="b"/>
        <c:numFmt formatCode="&quot;H&quot;yy" sourceLinked="1"/>
        <c:majorTickMark val="none"/>
        <c:minorTickMark val="none"/>
        <c:tickLblPos val="none"/>
        <c:crossAx val="358972144"/>
        <c:crosses val="autoZero"/>
        <c:auto val="1"/>
        <c:lblOffset val="100"/>
        <c:baseTimeUnit val="years"/>
      </c:dateAx>
      <c:valAx>
        <c:axId val="3589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7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K63" sqref="BK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太地町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2891</v>
      </c>
      <c r="AM8" s="37"/>
      <c r="AN8" s="37"/>
      <c r="AO8" s="37"/>
      <c r="AP8" s="37"/>
      <c r="AQ8" s="37"/>
      <c r="AR8" s="37"/>
      <c r="AS8" s="37"/>
      <c r="AT8" s="38">
        <f>データ!T6</f>
        <v>5.81</v>
      </c>
      <c r="AU8" s="38"/>
      <c r="AV8" s="38"/>
      <c r="AW8" s="38"/>
      <c r="AX8" s="38"/>
      <c r="AY8" s="38"/>
      <c r="AZ8" s="38"/>
      <c r="BA8" s="38"/>
      <c r="BB8" s="38">
        <f>データ!U6</f>
        <v>497.59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45.51</v>
      </c>
      <c r="Q10" s="38"/>
      <c r="R10" s="38"/>
      <c r="S10" s="38"/>
      <c r="T10" s="38"/>
      <c r="U10" s="38"/>
      <c r="V10" s="38"/>
      <c r="W10" s="38">
        <f>データ!Q6</f>
        <v>100</v>
      </c>
      <c r="X10" s="38"/>
      <c r="Y10" s="38"/>
      <c r="Z10" s="38"/>
      <c r="AA10" s="38"/>
      <c r="AB10" s="38"/>
      <c r="AC10" s="38"/>
      <c r="AD10" s="37">
        <f>データ!R6</f>
        <v>2420</v>
      </c>
      <c r="AE10" s="37"/>
      <c r="AF10" s="37"/>
      <c r="AG10" s="37"/>
      <c r="AH10" s="37"/>
      <c r="AI10" s="37"/>
      <c r="AJ10" s="37"/>
      <c r="AK10" s="2"/>
      <c r="AL10" s="37">
        <f>データ!V6</f>
        <v>1311</v>
      </c>
      <c r="AM10" s="37"/>
      <c r="AN10" s="37"/>
      <c r="AO10" s="37"/>
      <c r="AP10" s="37"/>
      <c r="AQ10" s="37"/>
      <c r="AR10" s="37"/>
      <c r="AS10" s="37"/>
      <c r="AT10" s="38">
        <f>データ!W6</f>
        <v>0.46</v>
      </c>
      <c r="AU10" s="38"/>
      <c r="AV10" s="38"/>
      <c r="AW10" s="38"/>
      <c r="AX10" s="38"/>
      <c r="AY10" s="38"/>
      <c r="AZ10" s="38"/>
      <c r="BA10" s="38"/>
      <c r="BB10" s="38">
        <f>データ!X6</f>
        <v>2850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XhxmhtK1OfzQI0p6bzYhvJDyu0PPypNicSUN/y3Gj3lr34LWORn5A7s3G58HOcv3uP2xc0X0RmaO3Vzdwb9NRw==" saltValue="172VmLEuhUNSFdZHClKr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304221</v>
      </c>
      <c r="D6" s="19">
        <f t="shared" si="3"/>
        <v>47</v>
      </c>
      <c r="E6" s="19">
        <f t="shared" si="3"/>
        <v>17</v>
      </c>
      <c r="F6" s="19">
        <f t="shared" si="3"/>
        <v>1</v>
      </c>
      <c r="G6" s="19">
        <f t="shared" si="3"/>
        <v>0</v>
      </c>
      <c r="H6" s="19" t="str">
        <f t="shared" si="3"/>
        <v>和歌山県　太地町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45.51</v>
      </c>
      <c r="Q6" s="20">
        <f t="shared" si="3"/>
        <v>100</v>
      </c>
      <c r="R6" s="20">
        <f t="shared" si="3"/>
        <v>2420</v>
      </c>
      <c r="S6" s="20">
        <f t="shared" si="3"/>
        <v>2891</v>
      </c>
      <c r="T6" s="20">
        <f t="shared" si="3"/>
        <v>5.81</v>
      </c>
      <c r="U6" s="20">
        <f t="shared" si="3"/>
        <v>497.59</v>
      </c>
      <c r="V6" s="20">
        <f t="shared" si="3"/>
        <v>1311</v>
      </c>
      <c r="W6" s="20">
        <f t="shared" si="3"/>
        <v>0.46</v>
      </c>
      <c r="X6" s="20">
        <f t="shared" si="3"/>
        <v>2850</v>
      </c>
      <c r="Y6" s="21">
        <f>IF(Y7="",NA(),Y7)</f>
        <v>64.44</v>
      </c>
      <c r="Z6" s="21">
        <f t="shared" ref="Z6:AH6" si="4">IF(Z7="",NA(),Z7)</f>
        <v>66.150000000000006</v>
      </c>
      <c r="AA6" s="21">
        <f t="shared" si="4"/>
        <v>63.02</v>
      </c>
      <c r="AB6" s="21">
        <f t="shared" si="4"/>
        <v>60.77</v>
      </c>
      <c r="AC6" s="21">
        <f t="shared" si="4"/>
        <v>59.52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474.75</v>
      </c>
      <c r="BK6" s="21">
        <f t="shared" si="7"/>
        <v>768.62</v>
      </c>
      <c r="BL6" s="21">
        <f t="shared" si="7"/>
        <v>789.44</v>
      </c>
      <c r="BM6" s="21">
        <f t="shared" si="7"/>
        <v>789.08</v>
      </c>
      <c r="BN6" s="21">
        <f t="shared" si="7"/>
        <v>747.84</v>
      </c>
      <c r="BO6" s="21">
        <f t="shared" si="7"/>
        <v>804.98</v>
      </c>
      <c r="BP6" s="20" t="str">
        <f>IF(BP7="","",IF(BP7="-","【-】","【"&amp;SUBSTITUTE(TEXT(BP7,"#,##0.00"),"-","△")&amp;"】"))</f>
        <v>【652.82】</v>
      </c>
      <c r="BQ6" s="21">
        <f>IF(BQ7="",NA(),BQ7)</f>
        <v>76.62</v>
      </c>
      <c r="BR6" s="21">
        <f t="shared" ref="BR6:BZ6" si="8">IF(BR7="",NA(),BR7)</f>
        <v>79.02</v>
      </c>
      <c r="BS6" s="21">
        <f t="shared" si="8"/>
        <v>80.73</v>
      </c>
      <c r="BT6" s="21">
        <f t="shared" si="8"/>
        <v>80.34</v>
      </c>
      <c r="BU6" s="21">
        <f t="shared" si="8"/>
        <v>80.42</v>
      </c>
      <c r="BV6" s="21">
        <f t="shared" si="8"/>
        <v>88.06</v>
      </c>
      <c r="BW6" s="21">
        <f t="shared" si="8"/>
        <v>87.29</v>
      </c>
      <c r="BX6" s="21">
        <f t="shared" si="8"/>
        <v>88.25</v>
      </c>
      <c r="BY6" s="21">
        <f t="shared" si="8"/>
        <v>90.17</v>
      </c>
      <c r="BZ6" s="21">
        <f t="shared" si="8"/>
        <v>88.71</v>
      </c>
      <c r="CA6" s="20" t="str">
        <f>IF(CA7="","",IF(CA7="-","【-】","【"&amp;SUBSTITUTE(TEXT(CA7,"#,##0.00"),"-","△")&amp;"】"))</f>
        <v>【97.61】</v>
      </c>
      <c r="CB6" s="21">
        <f>IF(CB7="",NA(),CB7)</f>
        <v>154.66999999999999</v>
      </c>
      <c r="CC6" s="21">
        <f t="shared" ref="CC6:CK6" si="9">IF(CC7="",NA(),CC7)</f>
        <v>150.49</v>
      </c>
      <c r="CD6" s="21">
        <f t="shared" si="9"/>
        <v>150</v>
      </c>
      <c r="CE6" s="21">
        <f t="shared" si="9"/>
        <v>150</v>
      </c>
      <c r="CF6" s="21">
        <f t="shared" si="9"/>
        <v>150</v>
      </c>
      <c r="CG6" s="21">
        <f t="shared" si="9"/>
        <v>179.32</v>
      </c>
      <c r="CH6" s="21">
        <f t="shared" si="9"/>
        <v>176.67</v>
      </c>
      <c r="CI6" s="21">
        <f t="shared" si="9"/>
        <v>176.37</v>
      </c>
      <c r="CJ6" s="21">
        <f t="shared" si="9"/>
        <v>173.17</v>
      </c>
      <c r="CK6" s="21">
        <f t="shared" si="9"/>
        <v>174.8</v>
      </c>
      <c r="CL6" s="20" t="str">
        <f>IF(CL7="","",IF(CL7="-","【-】","【"&amp;SUBSTITUTE(TEXT(CL7,"#,##0.00"),"-","△")&amp;"】"))</f>
        <v>【138.29】</v>
      </c>
      <c r="CM6" s="21">
        <f>IF(CM7="",NA(),CM7)</f>
        <v>27.86</v>
      </c>
      <c r="CN6" s="21">
        <f t="shared" ref="CN6:CV6" si="10">IF(CN7="",NA(),CN7)</f>
        <v>38.950000000000003</v>
      </c>
      <c r="CO6" s="21">
        <f t="shared" si="10"/>
        <v>23.95</v>
      </c>
      <c r="CP6" s="21">
        <f t="shared" si="10"/>
        <v>23.41</v>
      </c>
      <c r="CQ6" s="21">
        <f t="shared" si="10"/>
        <v>22.5</v>
      </c>
      <c r="CR6" s="21">
        <f t="shared" si="10"/>
        <v>58</v>
      </c>
      <c r="CS6" s="21">
        <f t="shared" si="10"/>
        <v>57.42</v>
      </c>
      <c r="CT6" s="21">
        <f t="shared" si="10"/>
        <v>56.72</v>
      </c>
      <c r="CU6" s="21">
        <f t="shared" si="10"/>
        <v>56.43</v>
      </c>
      <c r="CV6" s="21">
        <f t="shared" si="10"/>
        <v>55.82</v>
      </c>
      <c r="CW6" s="20" t="str">
        <f>IF(CW7="","",IF(CW7="-","【-】","【"&amp;SUBSTITUTE(TEXT(CW7,"#,##0.00"),"-","△")&amp;"】"))</f>
        <v>【59.10】</v>
      </c>
      <c r="CX6" s="21">
        <f>IF(CX7="",NA(),CX7)</f>
        <v>87.68</v>
      </c>
      <c r="CY6" s="21">
        <f t="shared" ref="CY6:DG6" si="11">IF(CY7="",NA(),CY7)</f>
        <v>87.9</v>
      </c>
      <c r="CZ6" s="21">
        <f t="shared" si="11"/>
        <v>88.41</v>
      </c>
      <c r="DA6" s="21">
        <f t="shared" si="11"/>
        <v>88.3</v>
      </c>
      <c r="DB6" s="21">
        <f t="shared" si="11"/>
        <v>90.62</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304221</v>
      </c>
      <c r="D7" s="23">
        <v>47</v>
      </c>
      <c r="E7" s="23">
        <v>17</v>
      </c>
      <c r="F7" s="23">
        <v>1</v>
      </c>
      <c r="G7" s="23">
        <v>0</v>
      </c>
      <c r="H7" s="23" t="s">
        <v>98</v>
      </c>
      <c r="I7" s="23" t="s">
        <v>99</v>
      </c>
      <c r="J7" s="23" t="s">
        <v>100</v>
      </c>
      <c r="K7" s="23" t="s">
        <v>101</v>
      </c>
      <c r="L7" s="23" t="s">
        <v>102</v>
      </c>
      <c r="M7" s="23" t="s">
        <v>103</v>
      </c>
      <c r="N7" s="24" t="s">
        <v>104</v>
      </c>
      <c r="O7" s="24" t="s">
        <v>105</v>
      </c>
      <c r="P7" s="24">
        <v>45.51</v>
      </c>
      <c r="Q7" s="24">
        <v>100</v>
      </c>
      <c r="R7" s="24">
        <v>2420</v>
      </c>
      <c r="S7" s="24">
        <v>2891</v>
      </c>
      <c r="T7" s="24">
        <v>5.81</v>
      </c>
      <c r="U7" s="24">
        <v>497.59</v>
      </c>
      <c r="V7" s="24">
        <v>1311</v>
      </c>
      <c r="W7" s="24">
        <v>0.46</v>
      </c>
      <c r="X7" s="24">
        <v>2850</v>
      </c>
      <c r="Y7" s="24">
        <v>64.44</v>
      </c>
      <c r="Z7" s="24">
        <v>66.150000000000006</v>
      </c>
      <c r="AA7" s="24">
        <v>63.02</v>
      </c>
      <c r="AB7" s="24">
        <v>60.77</v>
      </c>
      <c r="AC7" s="24">
        <v>59.52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474.75</v>
      </c>
      <c r="BK7" s="24">
        <v>768.62</v>
      </c>
      <c r="BL7" s="24">
        <v>789.44</v>
      </c>
      <c r="BM7" s="24">
        <v>789.08</v>
      </c>
      <c r="BN7" s="24">
        <v>747.84</v>
      </c>
      <c r="BO7" s="24">
        <v>804.98</v>
      </c>
      <c r="BP7" s="24">
        <v>652.82000000000005</v>
      </c>
      <c r="BQ7" s="24">
        <v>76.62</v>
      </c>
      <c r="BR7" s="24">
        <v>79.02</v>
      </c>
      <c r="BS7" s="24">
        <v>80.73</v>
      </c>
      <c r="BT7" s="24">
        <v>80.34</v>
      </c>
      <c r="BU7" s="24">
        <v>80.42</v>
      </c>
      <c r="BV7" s="24">
        <v>88.06</v>
      </c>
      <c r="BW7" s="24">
        <v>87.29</v>
      </c>
      <c r="BX7" s="24">
        <v>88.25</v>
      </c>
      <c r="BY7" s="24">
        <v>90.17</v>
      </c>
      <c r="BZ7" s="24">
        <v>88.71</v>
      </c>
      <c r="CA7" s="24">
        <v>97.61</v>
      </c>
      <c r="CB7" s="24">
        <v>154.66999999999999</v>
      </c>
      <c r="CC7" s="24">
        <v>150.49</v>
      </c>
      <c r="CD7" s="24">
        <v>150</v>
      </c>
      <c r="CE7" s="24">
        <v>150</v>
      </c>
      <c r="CF7" s="24">
        <v>150</v>
      </c>
      <c r="CG7" s="24">
        <v>179.32</v>
      </c>
      <c r="CH7" s="24">
        <v>176.67</v>
      </c>
      <c r="CI7" s="24">
        <v>176.37</v>
      </c>
      <c r="CJ7" s="24">
        <v>173.17</v>
      </c>
      <c r="CK7" s="24">
        <v>174.8</v>
      </c>
      <c r="CL7" s="24">
        <v>138.29</v>
      </c>
      <c r="CM7" s="24">
        <v>27.86</v>
      </c>
      <c r="CN7" s="24">
        <v>38.950000000000003</v>
      </c>
      <c r="CO7" s="24">
        <v>23.95</v>
      </c>
      <c r="CP7" s="24">
        <v>23.41</v>
      </c>
      <c r="CQ7" s="24">
        <v>22.5</v>
      </c>
      <c r="CR7" s="24">
        <v>58</v>
      </c>
      <c r="CS7" s="24">
        <v>57.42</v>
      </c>
      <c r="CT7" s="24">
        <v>56.72</v>
      </c>
      <c r="CU7" s="24">
        <v>56.43</v>
      </c>
      <c r="CV7" s="24">
        <v>55.82</v>
      </c>
      <c r="CW7" s="24">
        <v>59.1</v>
      </c>
      <c r="CX7" s="24">
        <v>87.68</v>
      </c>
      <c r="CY7" s="24">
        <v>87.9</v>
      </c>
      <c r="CZ7" s="24">
        <v>88.41</v>
      </c>
      <c r="DA7" s="24">
        <v>88.3</v>
      </c>
      <c r="DB7" s="24">
        <v>90.62</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2023-12-12T02:47:45Z</dcterms:created>
  <dcterms:modified xsi:type="dcterms:W3CDTF">2024-02-09T05:05:10Z</dcterms:modified>
  <cp:category/>
</cp:coreProperties>
</file>