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animoto\Desktop\"/>
    </mc:Choice>
  </mc:AlternateContent>
  <workbookProtection workbookAlgorithmName="SHA-512" workbookHashValue="z2nx+1cfxkxRQ4pxCq9yVRqE1bvKAcB7X4UeIGOX1Kh0/inxw+oPyA4Glic/zF2N7CBINFSqfpR+QsOkHoEahQ==" workbookSaltValue="srBuD4a/i7cMLvvBohtOZg==" workbookSpinCount="100000" lockStructure="1"/>
  <bookViews>
    <workbookView xWindow="252" yWindow="0" windowWidth="20028" windowHeight="10896"/>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L10" i="4"/>
  <c r="AD10" i="4"/>
  <c r="W10" i="4"/>
  <c r="B10" i="4"/>
  <c r="BB8" i="4"/>
  <c r="I8" i="4"/>
  <c r="B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<sst xmlns="http://schemas.openxmlformats.org/spreadsheetml/2006/main" count="236" uniqueCount="118">
  <si>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</si>
  <si>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</si>
  <si>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</si>
  <si>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</si>
  <si>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</si>
  <si>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</si>
  <si>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</si>
  <si>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</si>
  <si>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</si>
  <si>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</si>
  <si>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</si>
  <si>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</si>
  <si>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</si>
  <si>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</si>
  <si>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</si>
  <si>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</si>
  <si>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</si>
  <si>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</si>
  <si>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</si>
  <si>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</si>
  <si>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</si>
  <si>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</si>
  <si>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</si>
  <si>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</si>
  <si>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</si>
  <si>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</si>
  <si>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</si>
  <si>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</si>
  <si>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</si>
  <si>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</si>
  <si>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</si>
  <si>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</si>
  <si>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</si>
  <si>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</si>
  <si>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</si>
  <si>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</si>
  <si>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</si>
  <si>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</si>
  <si>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</si>
  <si>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</si>
  <si>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</si>
  <si>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</si>
  <si>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</si>
  <si>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</si>
  <si>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</si>
  <si>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</si>
  <si>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</si>
  <si>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</si>
  <si>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</si>
  <si>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</si>
  <si>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</si>
  <si>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</si>
  <si>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</si>
  <si>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</si>
  <si>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</si>
  <si>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</si>
  <si>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</si>
  <si>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</si>
  <si>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</si>
  <si>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</si>
  <si>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</si>
  <si>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</si>
  <si>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</si>
  <si>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</si>
  <si>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</si>
  <si>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</si>
  <si>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</si>
  <si>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</si>
  <si>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</si>
  <si>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</si>
  <si>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</si>
  <si>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</si>
  <si>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</si>
  <si>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</si>
  <si>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</si>
  <si>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</si>
  <si>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</si>
  <si>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</si>
  <si>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</si>
  <si>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</si>
  <si>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</si>
  <si>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</si>
  <si>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</si>
  <si>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</si>
  <si>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</si>
  <si>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</si>
  <si>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</si>
  <si>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</si>
  <si>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</si>
  <si>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</si>
  <si>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</si>
  <si>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</si>
  <si>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</si>
  <si>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</si>
  <si>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</si>
  <si>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</si>
  <si>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</si>
  <si>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上富田町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</si>
  <si>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</si>
  <si>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</si>
  <si>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</si>
  <si>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</si>
  <si>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</si>
  <si>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</si>
  <si>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</si>
  <si>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</si>
  <si>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</si>
  <si>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</si>
  <si>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</si>
  <si>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</si>
  <si>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</si>
  <si>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</si>
  <si>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</si>
  <si>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</si>
  <si>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</si>
  <si>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事業の着手時に埋設した管渠で現在28年が経過しているが、管渠の耐用年数が50年であることを考えると、老朽化による管渠改善・更新は現時点においては必要ないものと思われる。そのため、管渠の更新等は未実施であり、管渠改善率について当該値は0％となっている。しかしながら、処理施設・設備の老朽化は相当進んでおり、修繕を行い対応している。限られた財政の中、平成29年度に実施した機能診断調査・最適整備構想に基づいた効率的な処理施設・設備・管渠等の改築・更新が今後の課題となる。</t>
    <rPh sb="153" eb="155">
      <t>シュウゼン</t>
    </rPh>
    <rPh sb="156" eb="157">
      <t>オコナ</t>
    </rPh>
    <rPh sb="158" eb="160">
      <t>タイオウ</t>
    </rPh>
    <phoneticPr fontId="4"/>
  </si>
  <si>
    <t xml:space="preserve">当事業は、市ノ瀬南岸地区を皮切りとして平成6年に事業着手し、平成12年に市ノ瀬北岸地区、平成14年に生馬地区、平成15年に岩田・岡地区、田熊地区が供用開始となり、平成16年に事業完了となった。5地区の全整備面積は114ha、現在の水洗化率は、前年度と同様の74.4％となっている。事業は完了しているため新規の下水道管埋設の工事費はかからないものの、処理施設や設備の老朽化に伴い、維持や更新に係る費用の増加が予測される。令和5年度からは法適用事業となり、経営状況が明確になることから、適切な各処理施設・設備等の更新や削減を行い経営健全化を図る必要がある。
</t>
    <rPh sb="245" eb="249">
      <t>ショリシセツ</t>
    </rPh>
    <phoneticPr fontId="4"/>
  </si>
  <si>
    <t xml:space="preserve">①打ち切り決算で使用料収入は減少したものの、法適用初年度の運転資金を確保するために繰入れた一般会計繰入金の増加により、収益的収支比率は上昇している。④企業債残高対事業規模比率は、前年度と同様に0％となっており、償還金に要する額を一般会計が負担している。⑤打ち切り決算により、3月分等の使用料が未収、光熱水費等の費用が未払いとなった。未払いとなった額より、未収となった額のほうが大きいため、経費回収率は減少することとなった。⑥汚水処理原価は、類似団体平均より低い水準に抑えられているが、引き続き維持管理費の削減といった取り組みが必要となる。⑦施設利用率は、ほぼ横ばいで推移しており、平均値に近い値となっている。今後は、予測される処理人口の減少を踏まえて適切な施設規模を検討していく必要がある。⑧水洗化率は、ほぼ横ばいで推移しているものの、類似団体平均よりも低い状況が続いているため、水洗化促進の啓発が必要である。
</t>
    <rPh sb="1" eb="2">
      <t>ウ</t>
    </rPh>
    <rPh sb="3" eb="4">
      <t>キ</t>
    </rPh>
    <rPh sb="5" eb="7">
      <t>ケッサン</t>
    </rPh>
    <rPh sb="8" eb="11">
      <t>シヨウリョウ</t>
    </rPh>
    <rPh sb="11" eb="13">
      <t>シュウニュウ</t>
    </rPh>
    <rPh sb="14" eb="16">
      <t>ゲンショウ</t>
    </rPh>
    <rPh sb="22" eb="25">
      <t>ホウテキヨウ</t>
    </rPh>
    <rPh sb="25" eb="28">
      <t>ショネンド</t>
    </rPh>
    <rPh sb="29" eb="31">
      <t>ウンテン</t>
    </rPh>
    <rPh sb="31" eb="33">
      <t>シキン</t>
    </rPh>
    <rPh sb="34" eb="36">
      <t>カクホ</t>
    </rPh>
    <rPh sb="41" eb="43">
      <t>クリイ</t>
    </rPh>
    <rPh sb="45" eb="47">
      <t>イッパン</t>
    </rPh>
    <rPh sb="47" eb="49">
      <t>カイケイ</t>
    </rPh>
    <rPh sb="49" eb="51">
      <t>クリイレ</t>
    </rPh>
    <rPh sb="51" eb="52">
      <t>キン</t>
    </rPh>
    <rPh sb="53" eb="55">
      <t>ゾウカ</t>
    </rPh>
    <rPh sb="67" eb="69">
      <t>ジョウショウ</t>
    </rPh>
    <rPh sb="93" eb="95">
      <t>ドウヨウ</t>
    </rPh>
    <rPh sb="127" eb="128">
      <t>ウ</t>
    </rPh>
    <rPh sb="129" eb="130">
      <t>キ</t>
    </rPh>
    <rPh sb="131" eb="133">
      <t>ケッサン</t>
    </rPh>
    <rPh sb="138" eb="139">
      <t>ガツ</t>
    </rPh>
    <rPh sb="139" eb="140">
      <t>ブン</t>
    </rPh>
    <rPh sb="140" eb="141">
      <t>トウ</t>
    </rPh>
    <rPh sb="142" eb="145">
      <t>シヨウリョウ</t>
    </rPh>
    <rPh sb="146" eb="148">
      <t>ミシュウ</t>
    </rPh>
    <rPh sb="149" eb="153">
      <t>コウネツスイヒ</t>
    </rPh>
    <rPh sb="153" eb="154">
      <t>トウ</t>
    </rPh>
    <rPh sb="155" eb="157">
      <t>ヒヨウ</t>
    </rPh>
    <rPh sb="158" eb="160">
      <t>ミバラ</t>
    </rPh>
    <rPh sb="166" eb="168">
      <t>ミバラ</t>
    </rPh>
    <rPh sb="173" eb="174">
      <t>ガク</t>
    </rPh>
    <rPh sb="177" eb="179">
      <t>ミシュウ</t>
    </rPh>
    <rPh sb="183" eb="184">
      <t>ガク</t>
    </rPh>
    <rPh sb="188" eb="189">
      <t>オオ</t>
    </rPh>
    <rPh sb="194" eb="196">
      <t>ケイヒ</t>
    </rPh>
    <rPh sb="196" eb="198">
      <t>カイシュウ</t>
    </rPh>
    <rPh sb="198" eb="199">
      <t>リツ</t>
    </rPh>
    <rPh sb="200" eb="202">
      <t>ゲンショウ</t>
    </rPh>
    <rPh sb="242" eb="243">
      <t>ヒ</t>
    </rPh>
    <rPh sb="244" eb="245">
      <t>ツヅ</t>
    </rPh>
    <rPh sb="246" eb="248">
      <t>イジ</t>
    </rPh>
    <rPh sb="248" eb="251">
      <t>カンリヒ</t>
    </rPh>
    <rPh sb="252" eb="254">
      <t>サクゲン</t>
    </rPh>
    <rPh sb="258" eb="259">
      <t>ト</t>
    </rPh>
    <rPh sb="260" eb="261">
      <t>ク</t>
    </rPh>
    <rPh sb="263" eb="265">
      <t>ヒツヨウ</t>
    </rPh>
    <rPh sb="290" eb="293">
      <t>ヘイキンチ</t>
    </rPh>
    <rPh sb="294" eb="295">
      <t>チカ</t>
    </rPh>
    <rPh sb="296" eb="297">
      <t>アタイ</t>
    </rPh>
    <rPh sb="321" eb="322">
      <t>フ</t>
    </rPh>
    <rPh sb="354" eb="355">
      <t>ヨコ</t>
    </rPh>
    <rPh sb="358" eb="360">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</si>
</sst>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43-4AD3-9D66-3C7E0374568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8843-4AD3-9D66-3C7E0374568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49.91</c:v>
                </c:pt>
                <c:pt idx="1">
                  <c:v>50.62</c:v>
                </c:pt>
                <c:pt idx="2">
                  <c:v>52.71</c:v>
                </c:pt>
                <c:pt idx="3">
                  <c:v>52.99</c:v>
                </c:pt>
                <c:pt idx="4">
                  <c:v>52.33</c:v>
                </c:pt>
              </c:numCache>
            </c:numRef>
          </c:val>
          <c:extLst>
            <c:ext xmlns:c16="http://schemas.microsoft.com/office/drawing/2014/chart" uri="{C3380CC4-5D6E-409C-BE32-E72D297353CC}">
              <c16:uniqueId val="{00000000-0CB8-4DC6-9E5D-BF40807B713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0CB8-4DC6-9E5D-BF40807B713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74.81</c:v>
                </c:pt>
                <c:pt idx="1">
                  <c:v>74.14</c:v>
                </c:pt>
                <c:pt idx="2">
                  <c:v>74.47</c:v>
                </c:pt>
                <c:pt idx="3">
                  <c:v>74.45</c:v>
                </c:pt>
                <c:pt idx="4">
                  <c:v>74.44</c:v>
                </c:pt>
              </c:numCache>
            </c:numRef>
          </c:val>
          <c:extLst>
            <c:ext xmlns:c16="http://schemas.microsoft.com/office/drawing/2014/chart" uri="{C3380CC4-5D6E-409C-BE32-E72D297353CC}">
              <c16:uniqueId val="{00000000-59C4-4BC3-9E3C-9186EA7C03A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59C4-4BC3-9E3C-9186EA7C03A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50.32</c:v>
                </c:pt>
                <c:pt idx="1">
                  <c:v>48.43</c:v>
                </c:pt>
                <c:pt idx="2">
                  <c:v>49.5</c:v>
                </c:pt>
                <c:pt idx="3">
                  <c:v>49.21</c:v>
                </c:pt>
                <c:pt idx="4">
                  <c:v>58.68</c:v>
                </c:pt>
              </c:numCache>
            </c:numRef>
          </c:val>
          <c:extLst>
            <c:ext xmlns:c16="http://schemas.microsoft.com/office/drawing/2014/chart" uri="{C3380CC4-5D6E-409C-BE32-E72D297353CC}">
              <c16:uniqueId val="{00000000-EA1E-4D6A-8857-CEC3676C8EA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1E-4D6A-8857-CEC3676C8EA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FD-4898-9566-823F1C8452B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FD-4898-9566-823F1C8452B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4E-442F-B34C-4FF549A1344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4E-442F-B34C-4FF549A1344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F6-4B7F-A5B5-005AA5F6EC7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F6-4B7F-A5B5-005AA5F6EC7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5F-4AD5-BA83-842AF50A38D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5F-4AD5-BA83-842AF50A38D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33-4F3A-B6FE-82D6B680A3E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5733-4F3A-B6FE-82D6B680A3E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85.29</c:v>
                </c:pt>
                <c:pt idx="1">
                  <c:v>91.97</c:v>
                </c:pt>
                <c:pt idx="2">
                  <c:v>87</c:v>
                </c:pt>
                <c:pt idx="3">
                  <c:v>84.66</c:v>
                </c:pt>
                <c:pt idx="4">
                  <c:v>71.569999999999993</c:v>
                </c:pt>
              </c:numCache>
            </c:numRef>
          </c:val>
          <c:extLst>
            <c:ext xmlns:c16="http://schemas.microsoft.com/office/drawing/2014/chart" uri="{C3380CC4-5D6E-409C-BE32-E72D297353CC}">
              <c16:uniqueId val="{00000000-D956-41E0-8EDC-40BDC2B6EC0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D956-41E0-8EDC-40BDC2B6EC0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190.65</c:v>
                </c:pt>
                <c:pt idx="1">
                  <c:v>178.13</c:v>
                </c:pt>
                <c:pt idx="2">
                  <c:v>190.09</c:v>
                </c:pt>
                <c:pt idx="3">
                  <c:v>195.18</c:v>
                </c:pt>
                <c:pt idx="4">
                  <c:v>194.91</c:v>
                </c:pt>
              </c:numCache>
            </c:numRef>
          </c:val>
          <c:extLst>
            <c:ext xmlns:c16="http://schemas.microsoft.com/office/drawing/2014/chart" uri="{C3380CC4-5D6E-409C-BE32-E72D297353CC}">
              <c16:uniqueId val="{00000000-9E01-43EC-9542-FC89A68F8A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9E01-43EC-9542-FC89A68F8A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0"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和歌山県　上富田町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15709</v>
      </c>
      <c r="AM8" s="46"/>
      <c r="AN8" s="46"/>
      <c r="AO8" s="46"/>
      <c r="AP8" s="46"/>
      <c r="AQ8" s="46"/>
      <c r="AR8" s="46"/>
      <c r="AS8" s="46"/>
      <c r="AT8" s="45">
        <f>データ!T6</f>
        <v>57.37</v>
      </c>
      <c r="AU8" s="45"/>
      <c r="AV8" s="45"/>
      <c r="AW8" s="45"/>
      <c r="AX8" s="45"/>
      <c r="AY8" s="45"/>
      <c r="AZ8" s="45"/>
      <c r="BA8" s="45"/>
      <c r="BB8" s="45">
        <f>データ!U6</f>
        <v>273.82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30.36</v>
      </c>
      <c r="Q10" s="45"/>
      <c r="R10" s="45"/>
      <c r="S10" s="45"/>
      <c r="T10" s="45"/>
      <c r="U10" s="45"/>
      <c r="V10" s="45"/>
      <c r="W10" s="45">
        <f>データ!Q6</f>
        <v>110.33</v>
      </c>
      <c r="X10" s="45"/>
      <c r="Y10" s="45"/>
      <c r="Z10" s="45"/>
      <c r="AA10" s="45"/>
      <c r="AB10" s="45"/>
      <c r="AC10" s="45"/>
      <c r="AD10" s="46">
        <f>データ!R6</f>
        <v>3156</v>
      </c>
      <c r="AE10" s="46"/>
      <c r="AF10" s="46"/>
      <c r="AG10" s="46"/>
      <c r="AH10" s="46"/>
      <c r="AI10" s="46"/>
      <c r="AJ10" s="46"/>
      <c r="AK10" s="2"/>
      <c r="AL10" s="46">
        <f>データ!V6</f>
        <v>4754</v>
      </c>
      <c r="AM10" s="46"/>
      <c r="AN10" s="46"/>
      <c r="AO10" s="46"/>
      <c r="AP10" s="46"/>
      <c r="AQ10" s="46"/>
      <c r="AR10" s="46"/>
      <c r="AS10" s="46"/>
      <c r="AT10" s="45">
        <f>データ!W6</f>
        <v>1.1399999999999999</v>
      </c>
      <c r="AU10" s="45"/>
      <c r="AV10" s="45"/>
      <c r="AW10" s="45"/>
      <c r="AX10" s="45"/>
      <c r="AY10" s="45"/>
      <c r="AZ10" s="45"/>
      <c r="BA10" s="45"/>
      <c r="BB10" s="45">
        <f>データ!X6</f>
        <v>4170.18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eX2Y04MG/fMOzBbrwpwO5ee2OPOum6/Fj9OlihTDEUOvJ+LJ6RkqBAY6VltQbJDPGuH/dtcISoo9ThnpaSBIPw==" saltValue="5CIimGENvLGfiyN8hIhQ3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304042</v>
      </c>
      <c r="D6" s="19">
        <f t="shared" si="3"/>
        <v>47</v>
      </c>
      <c r="E6" s="19">
        <f t="shared" si="3"/>
        <v>17</v>
      </c>
      <c r="F6" s="19">
        <f t="shared" si="3"/>
        <v>5</v>
      </c>
      <c r="G6" s="19">
        <f t="shared" si="3"/>
        <v>0</v>
      </c>
      <c r="H6" s="19" t="str">
        <f t="shared" si="3"/>
        <v>和歌山県　上富田町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30.36</v>
      </c>
      <c r="Q6" s="20">
        <f t="shared" si="3"/>
        <v>110.33</v>
      </c>
      <c r="R6" s="20">
        <f t="shared" si="3"/>
        <v>3156</v>
      </c>
      <c r="S6" s="20">
        <f t="shared" si="3"/>
        <v>15709</v>
      </c>
      <c r="T6" s="20">
        <f t="shared" si="3"/>
        <v>57.37</v>
      </c>
      <c r="U6" s="20">
        <f t="shared" si="3"/>
        <v>273.82</v>
      </c>
      <c r="V6" s="20">
        <f t="shared" si="3"/>
        <v>4754</v>
      </c>
      <c r="W6" s="20">
        <f t="shared" si="3"/>
        <v>1.1399999999999999</v>
      </c>
      <c r="X6" s="20">
        <f t="shared" si="3"/>
        <v>4170.18</v>
      </c>
      <c r="Y6" s="21">
        <f>IF(Y7="",NA(),Y7)</f>
        <v>50.32</v>
      </c>
      <c r="Z6" s="21">
        <f t="shared" ref="Z6:AH6" si="4">IF(Z7="",NA(),Z7)</f>
        <v>48.43</v>
      </c>
      <c r="AA6" s="21">
        <f t="shared" si="4"/>
        <v>49.5</v>
      </c>
      <c r="AB6" s="21">
        <f t="shared" si="4"/>
        <v>49.21</v>
      </c>
      <c r="AC6" s="21">
        <f t="shared" si="4"/>
        <v>58.68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85.29</v>
      </c>
      <c r="BR6" s="21">
        <f t="shared" ref="BR6:BZ6" si="8">IF(BR7="",NA(),BR7)</f>
        <v>91.97</v>
      </c>
      <c r="BS6" s="21">
        <f t="shared" si="8"/>
        <v>87</v>
      </c>
      <c r="BT6" s="21">
        <f t="shared" si="8"/>
        <v>84.66</v>
      </c>
      <c r="BU6" s="21">
        <f t="shared" si="8"/>
        <v>71.569999999999993</v>
      </c>
      <c r="BV6" s="21">
        <f t="shared" si="8"/>
        <v>57.77</v>
      </c>
      <c r="BW6" s="21">
        <f t="shared" si="8"/>
        <v>57.31</v>
      </c>
      <c r="BX6" s="21">
        <f t="shared" si="8"/>
        <v>57.08</v>
      </c>
      <c r="BY6" s="21">
        <f t="shared" si="8"/>
        <v>56.26</v>
      </c>
      <c r="BZ6" s="21">
        <f t="shared" si="8"/>
        <v>52.94</v>
      </c>
      <c r="CA6" s="20" t="str">
        <f>IF(CA7="","",IF(CA7="-","【-】","【"&amp;SUBSTITUTE(TEXT(CA7,"#,##0.00"),"-","△")&amp;"】"))</f>
        <v>【57.02】</v>
      </c>
      <c r="CB6" s="21">
        <f>IF(CB7="",NA(),CB7)</f>
        <v>190.65</v>
      </c>
      <c r="CC6" s="21">
        <f t="shared" ref="CC6:CK6" si="9">IF(CC7="",NA(),CC7)</f>
        <v>178.13</v>
      </c>
      <c r="CD6" s="21">
        <f t="shared" si="9"/>
        <v>190.09</v>
      </c>
      <c r="CE6" s="21">
        <f t="shared" si="9"/>
        <v>195.18</v>
      </c>
      <c r="CF6" s="21">
        <f t="shared" si="9"/>
        <v>194.91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49.91</v>
      </c>
      <c r="CN6" s="21">
        <f t="shared" ref="CN6:CV6" si="10">IF(CN7="",NA(),CN7)</f>
        <v>50.62</v>
      </c>
      <c r="CO6" s="21">
        <f t="shared" si="10"/>
        <v>52.71</v>
      </c>
      <c r="CP6" s="21">
        <f t="shared" si="10"/>
        <v>52.99</v>
      </c>
      <c r="CQ6" s="21">
        <f t="shared" si="10"/>
        <v>52.33</v>
      </c>
      <c r="CR6" s="21">
        <f t="shared" si="10"/>
        <v>50.68</v>
      </c>
      <c r="CS6" s="21">
        <f t="shared" si="10"/>
        <v>50.14</v>
      </c>
      <c r="CT6" s="21">
        <f t="shared" si="10"/>
        <v>54.83</v>
      </c>
      <c r="CU6" s="21">
        <f t="shared" si="10"/>
        <v>66.53</v>
      </c>
      <c r="CV6" s="21">
        <f t="shared" si="10"/>
        <v>52.35</v>
      </c>
      <c r="CW6" s="20" t="str">
        <f>IF(CW7="","",IF(CW7="-","【-】","【"&amp;SUBSTITUTE(TEXT(CW7,"#,##0.00"),"-","△")&amp;"】"))</f>
        <v>【52.55】</v>
      </c>
      <c r="CX6" s="21">
        <f>IF(CX7="",NA(),CX7)</f>
        <v>74.81</v>
      </c>
      <c r="CY6" s="21">
        <f t="shared" ref="CY6:DG6" si="11">IF(CY7="",NA(),CY7)</f>
        <v>74.14</v>
      </c>
      <c r="CZ6" s="21">
        <f t="shared" si="11"/>
        <v>74.47</v>
      </c>
      <c r="DA6" s="21">
        <f t="shared" si="11"/>
        <v>74.45</v>
      </c>
      <c r="DB6" s="21">
        <f t="shared" si="11"/>
        <v>74.44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304042</v>
      </c>
      <c r="D7" s="23">
        <v>47</v>
      </c>
      <c r="E7" s="23">
        <v>17</v>
      </c>
      <c r="F7" s="23">
        <v>5</v>
      </c>
      <c r="G7" s="23">
        <v>0</v>
      </c>
      <c r="H7" s="23" t="s">
        <v>97</v>
      </c>
      <c r="I7" s="23" t="s">
        <v>98</v>
      </c>
      <c r="J7" s="23" t="s">
        <v>99</v>
      </c>
      <c r="K7" s="23" t="s">
        <v>100</v>
      </c>
      <c r="L7" s="23" t="s">
        <v>101</v>
      </c>
      <c r="M7" s="23" t="s">
        <v>102</v>
      </c>
      <c r="N7" s="24" t="s">
        <v>103</v>
      </c>
      <c r="O7" s="24" t="s">
        <v>104</v>
      </c>
      <c r="P7" s="24">
        <v>30.36</v>
      </c>
      <c r="Q7" s="24">
        <v>110.33</v>
      </c>
      <c r="R7" s="24">
        <v>3156</v>
      </c>
      <c r="S7" s="24">
        <v>15709</v>
      </c>
      <c r="T7" s="24">
        <v>57.37</v>
      </c>
      <c r="U7" s="24">
        <v>273.82</v>
      </c>
      <c r="V7" s="24">
        <v>4754</v>
      </c>
      <c r="W7" s="24">
        <v>1.1399999999999999</v>
      </c>
      <c r="X7" s="24">
        <v>4170.18</v>
      </c>
      <c r="Y7" s="24">
        <v>50.32</v>
      </c>
      <c r="Z7" s="24">
        <v>48.43</v>
      </c>
      <c r="AA7" s="24">
        <v>49.5</v>
      </c>
      <c r="AB7" s="24">
        <v>49.21</v>
      </c>
      <c r="AC7" s="24">
        <v>58.68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85.29</v>
      </c>
      <c r="BR7" s="24">
        <v>91.97</v>
      </c>
      <c r="BS7" s="24">
        <v>87</v>
      </c>
      <c r="BT7" s="24">
        <v>84.66</v>
      </c>
      <c r="BU7" s="24">
        <v>71.569999999999993</v>
      </c>
      <c r="BV7" s="24">
        <v>57.77</v>
      </c>
      <c r="BW7" s="24">
        <v>57.31</v>
      </c>
      <c r="BX7" s="24">
        <v>57.08</v>
      </c>
      <c r="BY7" s="24">
        <v>56.26</v>
      </c>
      <c r="BZ7" s="24">
        <v>52.94</v>
      </c>
      <c r="CA7" s="24">
        <v>57.02</v>
      </c>
      <c r="CB7" s="24">
        <v>190.65</v>
      </c>
      <c r="CC7" s="24">
        <v>178.13</v>
      </c>
      <c r="CD7" s="24">
        <v>190.09</v>
      </c>
      <c r="CE7" s="24">
        <v>195.18</v>
      </c>
      <c r="CF7" s="24">
        <v>194.91</v>
      </c>
      <c r="CG7" s="24">
        <v>274.35000000000002</v>
      </c>
      <c r="CH7" s="24">
        <v>273.52</v>
      </c>
      <c r="CI7" s="24">
        <v>274.99</v>
      </c>
      <c r="CJ7" s="24">
        <v>282.08999999999997</v>
      </c>
      <c r="CK7" s="24">
        <v>303.27999999999997</v>
      </c>
      <c r="CL7" s="24">
        <v>273.68</v>
      </c>
      <c r="CM7" s="24">
        <v>49.91</v>
      </c>
      <c r="CN7" s="24">
        <v>50.62</v>
      </c>
      <c r="CO7" s="24">
        <v>52.71</v>
      </c>
      <c r="CP7" s="24">
        <v>52.99</v>
      </c>
      <c r="CQ7" s="24">
        <v>52.33</v>
      </c>
      <c r="CR7" s="24">
        <v>50.68</v>
      </c>
      <c r="CS7" s="24">
        <v>50.14</v>
      </c>
      <c r="CT7" s="24">
        <v>54.83</v>
      </c>
      <c r="CU7" s="24">
        <v>66.53</v>
      </c>
      <c r="CV7" s="24">
        <v>52.35</v>
      </c>
      <c r="CW7" s="24">
        <v>52.55</v>
      </c>
      <c r="CX7" s="24">
        <v>74.81</v>
      </c>
      <c r="CY7" s="24">
        <v>74.14</v>
      </c>
      <c r="CZ7" s="24">
        <v>74.47</v>
      </c>
      <c r="DA7" s="24">
        <v>74.45</v>
      </c>
      <c r="DB7" s="24">
        <v>74.44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谷本 由衣</cp:lastModifiedBy>
  <cp:lastPrinted>2024-01-31T04:34:57Z</cp:lastPrinted>
  <dcterms:created xsi:type="dcterms:W3CDTF">2023-12-12T02:55:08Z</dcterms:created>
  <dcterms:modified xsi:type="dcterms:W3CDTF">2024-01-31T06:03:30Z</dcterms:modified>
  <cp:category/>
</cp:coreProperties>
</file>