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ZjstTtlQY+LmCi6F3N0gcoXkUDlslxbSnKFSnfmhDmuCfKROaZKQUs1ZCQlccj47R8ra27MniJvW/7/DQwTYw==" workbookSaltValue="uDwWK6aHmAg2ekU/DvLHi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<sst xmlns="http://schemas.openxmlformats.org/spreadsheetml/2006/main" count="228" uniqueCount="113">
  <si>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</si>
  <si>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</si>
  <si>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</si>
  <si>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</si>
  <si>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</si>
  <si>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</si>
  <si>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</si>
  <si>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</si>
  <si>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</si>
  <si>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</si>
  <si>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</si>
  <si>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</si>
  <si>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</si>
  <si>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</si>
  <si>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</si>
  <si>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</si>
  <si>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</si>
  <si>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</si>
  <si>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</si>
  <si>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</si>
  <si>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</si>
  <si>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</si>
  <si>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</si>
  <si>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</si>
  <si>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</si>
  <si>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</si>
  <si>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</si>
  <si>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</si>
  <si>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</si>
  <si>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</si>
  <si>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</si>
  <si>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</si>
  <si>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</si>
  <si>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</si>
  <si>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</si>
  <si>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</si>
  <si>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</si>
  <si>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</si>
  <si>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</si>
  <si>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</si>
  <si>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</si>
  <si>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</si>
  <si>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</si>
  <si>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</si>
  <si>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</si>
  <si>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</si>
  <si>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</si>
  <si>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</si>
  <si>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</si>
  <si>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</si>
  <si>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</si>
  <si>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</si>
  <si>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</si>
  <si>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</si>
  <si>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</si>
  <si>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</si>
  <si>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</si>
  <si>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</si>
  <si>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</si>
  <si>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</si>
  <si>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</si>
  <si>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</si>
  <si>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</si>
  <si>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</si>
  <si>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</si>
  <si>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</si>
  <si>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</si>
  <si>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</si>
  <si>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</si>
  <si>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</si>
  <si>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</si>
  <si>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</si>
  <si>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</si>
  <si>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</si>
  <si>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</si>
  <si>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</si>
  <si>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</si>
  <si>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</si>
  <si>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</si>
  <si>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</si>
  <si>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</si>
  <si>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</si>
  <si>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</si>
  <si>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</si>
  <si>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</si>
  <si>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</si>
  <si>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</si>
  <si>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</si>
  <si>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</si>
  <si>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</si>
  <si>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</si>
  <si>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</si>
  <si>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</si>
  <si>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</si>
  <si>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</si>
  <si>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</si>
  <si>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</si>
  <si>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</si>
  <si>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</si>
  <si>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</si>
  <si>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</si>
  <si>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</si>
  <si>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</si>
  <si>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</si>
  <si>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</si>
  <si>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</si>
  <si>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</si>
  <si>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</si>
  <si>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</si>
  <si>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</si>
  <si>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令和５年度より配水管更新工事を実施していく計画であるため更新率の向上が期待できる。
耐用年数に達し更新時期を迎える水道施設については、必要な修繕を行いながら長寿命化を図っていく。</t>
    <rPh sb="42" eb="44">
      <t>タイヨウ</t>
    </rPh>
    <rPh sb="44" eb="46">
      <t>ネンスウ</t>
    </rPh>
    <rPh sb="47" eb="48">
      <t>タッ</t>
    </rPh>
    <rPh sb="49" eb="51">
      <t>コウシン</t>
    </rPh>
    <rPh sb="51" eb="53">
      <t>ジキ</t>
    </rPh>
    <rPh sb="54" eb="55">
      <t>ムカ</t>
    </rPh>
    <rPh sb="57" eb="59">
      <t>スイドウ</t>
    </rPh>
    <rPh sb="59" eb="61">
      <t>シセツ</t>
    </rPh>
    <rPh sb="67" eb="69">
      <t>ヒツヨウ</t>
    </rPh>
    <rPh sb="70" eb="72">
      <t>シュウゼン</t>
    </rPh>
    <rPh sb="73" eb="74">
      <t>オコナ</t>
    </rPh>
    <rPh sb="78" eb="82">
      <t>チョウジュミョウカ</t>
    </rPh>
    <rPh sb="83" eb="84">
      <t>ハカ</t>
    </rPh>
    <phoneticPr fontId="4"/>
  </si>
  <si>
    <t>経営収支比率、料金回収率ともに１００％を下回っており、今後も人口減少による料金収入の減少や老朽化対策に伴う費用の増加が懸念されることから、継続的に原価の削減に取り組み、適正な料金の見直しを含めた検討を早急に行わなければならない
累積欠損金比率も相当高い数値で年々上がる見込みで、経営改善を図る必要性がある。
流動比率は100％を上回っているが、企業債残高対給水収益比率は類似団体と比較してもかなり高く、償還と利息の支払いが企業経営を圧迫している。
また、令和2年度より4度12月まで新型コロナウイルス感染症対策として基本料金の免除をしていたため料金回収率が大きく減となっている。
給水単価については若干高いものの、施設利用率は概ね適正と考えられ、有収率も類似団体と大きな乖離は無いと思われる。今後も漏水調査を実施し、有収率向上に努めていく。</t>
    <rPh sb="0" eb="2">
      <t>ケイエイ</t>
    </rPh>
    <rPh sb="2" eb="4">
      <t>シュウシ</t>
    </rPh>
    <rPh sb="4" eb="6">
      <t>ヒリツ</t>
    </rPh>
    <rPh sb="7" eb="9">
      <t>リョウキン</t>
    </rPh>
    <rPh sb="9" eb="12">
      <t>カイシュウリツ</t>
    </rPh>
    <rPh sb="20" eb="22">
      <t>シタマワ</t>
    </rPh>
    <rPh sb="27" eb="29">
      <t>コンゴ</t>
    </rPh>
    <rPh sb="30" eb="32">
      <t>ジンコウ</t>
    </rPh>
    <rPh sb="32" eb="34">
      <t>ゲンショウ</t>
    </rPh>
    <rPh sb="37" eb="39">
      <t>リョウキン</t>
    </rPh>
    <rPh sb="39" eb="41">
      <t>シュウニュウ</t>
    </rPh>
    <rPh sb="42" eb="44">
      <t>ゲンショウ</t>
    </rPh>
    <rPh sb="45" eb="48">
      <t>ロウキュウカ</t>
    </rPh>
    <rPh sb="48" eb="50">
      <t>タイサク</t>
    </rPh>
    <rPh sb="51" eb="52">
      <t>トモナ</t>
    </rPh>
    <rPh sb="53" eb="55">
      <t>ヒヨウ</t>
    </rPh>
    <rPh sb="56" eb="58">
      <t>ゾウカ</t>
    </rPh>
    <rPh sb="59" eb="61">
      <t>ケネン</t>
    </rPh>
    <rPh sb="69" eb="72">
      <t>ケイゾクテキ</t>
    </rPh>
    <rPh sb="73" eb="75">
      <t>ゲンカ</t>
    </rPh>
    <rPh sb="76" eb="78">
      <t>サクゲン</t>
    </rPh>
    <rPh sb="79" eb="80">
      <t>ト</t>
    </rPh>
    <rPh sb="81" eb="82">
      <t>ク</t>
    </rPh>
    <rPh sb="84" eb="86">
      <t>テキセイ</t>
    </rPh>
    <rPh sb="87" eb="89">
      <t>リョウキン</t>
    </rPh>
    <rPh sb="90" eb="92">
      <t>ミナオ</t>
    </rPh>
    <rPh sb="94" eb="95">
      <t>フク</t>
    </rPh>
    <rPh sb="97" eb="99">
      <t>ケントウ</t>
    </rPh>
    <rPh sb="100" eb="102">
      <t>サッキュウ</t>
    </rPh>
    <rPh sb="103" eb="104">
      <t>オコナ</t>
    </rPh>
    <rPh sb="114" eb="116">
      <t>ルイセキ</t>
    </rPh>
    <rPh sb="116" eb="118">
      <t>ケッソン</t>
    </rPh>
    <rPh sb="118" eb="119">
      <t>キン</t>
    </rPh>
    <rPh sb="119" eb="121">
      <t>ヒリツ</t>
    </rPh>
    <rPh sb="122" eb="124">
      <t>ソウトウ</t>
    </rPh>
    <rPh sb="124" eb="125">
      <t>タカ</t>
    </rPh>
    <rPh sb="126" eb="128">
      <t>スウチ</t>
    </rPh>
    <rPh sb="129" eb="131">
      <t>ネンネン</t>
    </rPh>
    <rPh sb="131" eb="132">
      <t>ア</t>
    </rPh>
    <rPh sb="134" eb="136">
      <t>ミコ</t>
    </rPh>
    <rPh sb="139" eb="141">
      <t>ケイエイ</t>
    </rPh>
    <rPh sb="141" eb="143">
      <t>カイゼン</t>
    </rPh>
    <rPh sb="144" eb="145">
      <t>ハカ</t>
    </rPh>
    <rPh sb="146" eb="149">
      <t>ヒツヨウセイ</t>
    </rPh>
    <rPh sb="154" eb="156">
      <t>リュウドウ</t>
    </rPh>
    <rPh sb="156" eb="158">
      <t>ヒリツ</t>
    </rPh>
    <rPh sb="164" eb="166">
      <t>ウワマワ</t>
    </rPh>
    <rPh sb="172" eb="175">
      <t>キギョウサイ</t>
    </rPh>
    <rPh sb="175" eb="177">
      <t>ザンダカ</t>
    </rPh>
    <rPh sb="177" eb="178">
      <t>タイ</t>
    </rPh>
    <rPh sb="178" eb="180">
      <t>キュウスイ</t>
    </rPh>
    <rPh sb="180" eb="182">
      <t>シュウエキ</t>
    </rPh>
    <rPh sb="182" eb="184">
      <t>ヒリツ</t>
    </rPh>
    <rPh sb="185" eb="187">
      <t>ルイジ</t>
    </rPh>
    <rPh sb="187" eb="189">
      <t>ダンタイ</t>
    </rPh>
    <rPh sb="190" eb="192">
      <t>ヒカク</t>
    </rPh>
    <rPh sb="198" eb="199">
      <t>タカ</t>
    </rPh>
    <rPh sb="201" eb="203">
      <t>ショウカン</t>
    </rPh>
    <rPh sb="204" eb="206">
      <t>リソク</t>
    </rPh>
    <rPh sb="207" eb="209">
      <t>シハラ</t>
    </rPh>
    <rPh sb="211" eb="213">
      <t>キギョウ</t>
    </rPh>
    <rPh sb="213" eb="215">
      <t>ケイエイ</t>
    </rPh>
    <rPh sb="216" eb="218">
      <t>アッパク</t>
    </rPh>
    <rPh sb="227" eb="229">
      <t>レイワ</t>
    </rPh>
    <rPh sb="230" eb="232">
      <t>ネンド</t>
    </rPh>
    <rPh sb="238" eb="239">
      <t>ガツ</t>
    </rPh>
    <rPh sb="241" eb="243">
      <t>シンガタ</t>
    </rPh>
    <rPh sb="250" eb="253">
      <t>カンセンショウ</t>
    </rPh>
    <rPh sb="253" eb="255">
      <t>タイサク</t>
    </rPh>
    <rPh sb="258" eb="260">
      <t>キホン</t>
    </rPh>
    <rPh sb="260" eb="262">
      <t>リョウキン</t>
    </rPh>
    <rPh sb="263" eb="265">
      <t>メンジョ</t>
    </rPh>
    <rPh sb="272" eb="274">
      <t>リョウキン</t>
    </rPh>
    <rPh sb="274" eb="276">
      <t>カイシュウ</t>
    </rPh>
    <rPh sb="276" eb="277">
      <t>リツ</t>
    </rPh>
    <rPh sb="278" eb="279">
      <t>オオ</t>
    </rPh>
    <rPh sb="281" eb="282">
      <t>ゲン</t>
    </rPh>
    <rPh sb="290" eb="292">
      <t>キュウスイ</t>
    </rPh>
    <rPh sb="292" eb="294">
      <t>タンカ</t>
    </rPh>
    <rPh sb="299" eb="301">
      <t>ジャッカン</t>
    </rPh>
    <rPh sb="301" eb="302">
      <t>タカ</t>
    </rPh>
    <rPh sb="307" eb="309">
      <t>シセツ</t>
    </rPh>
    <rPh sb="309" eb="312">
      <t>リヨウリツ</t>
    </rPh>
    <rPh sb="313" eb="314">
      <t>オオム</t>
    </rPh>
    <rPh sb="315" eb="317">
      <t>テキセイ</t>
    </rPh>
    <rPh sb="318" eb="319">
      <t>カンガ</t>
    </rPh>
    <rPh sb="323" eb="325">
      <t>ユウシュウ</t>
    </rPh>
    <rPh sb="325" eb="326">
      <t>リツ</t>
    </rPh>
    <rPh sb="327" eb="329">
      <t>ルイジ</t>
    </rPh>
    <rPh sb="329" eb="331">
      <t>ダンタイ</t>
    </rPh>
    <rPh sb="332" eb="333">
      <t>オオ</t>
    </rPh>
    <rPh sb="335" eb="337">
      <t>カイリ</t>
    </rPh>
    <rPh sb="338" eb="339">
      <t>ナ</t>
    </rPh>
    <rPh sb="341" eb="342">
      <t>オモ</t>
    </rPh>
    <rPh sb="346" eb="348">
      <t>コンゴ</t>
    </rPh>
    <rPh sb="349" eb="351">
      <t>ロウスイ</t>
    </rPh>
    <rPh sb="351" eb="353">
      <t>チョウサ</t>
    </rPh>
    <rPh sb="354" eb="356">
      <t>ジッシ</t>
    </rPh>
    <rPh sb="358" eb="360">
      <t>ユウシュウ</t>
    </rPh>
    <rPh sb="360" eb="361">
      <t>リツ</t>
    </rPh>
    <rPh sb="361" eb="363">
      <t>コウジョウ</t>
    </rPh>
    <rPh sb="364" eb="365">
      <t>ツト</t>
    </rPh>
    <phoneticPr fontId="4"/>
  </si>
  <si>
    <t>経営収支は赤字経営で、欠損金が累積している状況である。今後も厳しい経営状況となることが考えられる。施設の更新等に備えた財源の確保を図るため、適正な料金の見直しを含めながら、持続可能な経営を行っていかなければならない。</t>
    <rPh sb="0" eb="2">
      <t>ケイエイ</t>
    </rPh>
    <rPh sb="2" eb="4">
      <t>シュウシ</t>
    </rPh>
    <rPh sb="5" eb="7">
      <t>アカジ</t>
    </rPh>
    <rPh sb="7" eb="9">
      <t>ケイエイ</t>
    </rPh>
    <rPh sb="11" eb="14">
      <t>ケッソンキン</t>
    </rPh>
    <rPh sb="15" eb="17">
      <t>ルイセキ</t>
    </rPh>
    <rPh sb="21" eb="23">
      <t>ジョウキョウ</t>
    </rPh>
    <rPh sb="27" eb="29">
      <t>コンゴ</t>
    </rPh>
    <rPh sb="30" eb="31">
      <t>キビ</t>
    </rPh>
    <rPh sb="33" eb="35">
      <t>ケイエイ</t>
    </rPh>
    <rPh sb="35" eb="37">
      <t>ジョウキョウ</t>
    </rPh>
    <rPh sb="43" eb="44">
      <t>カンガ</t>
    </rPh>
    <rPh sb="49" eb="51">
      <t>シセツ</t>
    </rPh>
    <rPh sb="52" eb="54">
      <t>コウシン</t>
    </rPh>
    <rPh sb="54" eb="55">
      <t>トウ</t>
    </rPh>
    <rPh sb="56" eb="57">
      <t>ソナ</t>
    </rPh>
    <rPh sb="59" eb="61">
      <t>ザイゲン</t>
    </rPh>
    <rPh sb="62" eb="64">
      <t>カクホ</t>
    </rPh>
    <rPh sb="65" eb="66">
      <t>ハカ</t>
    </rPh>
    <rPh sb="70" eb="72">
      <t>テキセイ</t>
    </rPh>
    <rPh sb="73" eb="75">
      <t>リョウキン</t>
    </rPh>
    <rPh sb="76" eb="78">
      <t>ミナオ</t>
    </rPh>
    <rPh sb="80" eb="81">
      <t>フク</t>
    </rPh>
    <rPh sb="86" eb="88">
      <t>ジゾク</t>
    </rPh>
    <rPh sb="88" eb="90">
      <t>カノウ</t>
    </rPh>
    <rPh sb="91" eb="93">
      <t>ケイエイ</t>
    </rPh>
    <rPh sb="94" eb="9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</si>
</sst>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0.22</c:v>
                </c:pt>
                <c:pt idx="2">
                  <c:v>0.12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84A-4545-92DB-2F04B3264D4D}"/>
            </c:ext>
          </c:extLst>
        </c:ser>
        <c:dLbls>
          <c:showLegendKey val="0"/>
          <c:showVal val="0"/>
          <c:showCatName val="0"/>
          <c:showSerName val="0"/>
          <c:showPercent val="0"/>
          <c:showBubbleSize val="0"/>
        </c:dLbls>
        <c:gapWidth val="150"/>
        <c:axId val="182393472"/>
        <c:axId val="18240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xmlns:c16r2="http://schemas.microsoft.com/office/drawing/2015/06/chart">
            <c:ext xmlns:c16="http://schemas.microsoft.com/office/drawing/2014/chart" uri="{C3380CC4-5D6E-409C-BE32-E72D297353CC}">
              <c16:uniqueId val="{00000001-D84A-4545-92DB-2F04B3264D4D}"/>
            </c:ext>
          </c:extLst>
        </c:ser>
        <c:dLbls>
          <c:showLegendKey val="0"/>
          <c:showVal val="0"/>
          <c:showCatName val="0"/>
          <c:showSerName val="0"/>
          <c:showPercent val="0"/>
          <c:showBubbleSize val="0"/>
        </c:dLbls>
        <c:marker val="1"/>
        <c:smooth val="0"/>
        <c:axId val="182393472"/>
        <c:axId val="182407936"/>
      </c:lineChart>
      <c:dateAx>
        <c:axId val="182393472"/>
        <c:scaling>
          <c:orientation val="minMax"/>
        </c:scaling>
        <c:delete val="1"/>
        <c:axPos val="b"/>
        <c:numFmt formatCode="&quot;H&quot;yy" sourceLinked="1"/>
        <c:majorTickMark val="none"/>
        <c:minorTickMark val="none"/>
        <c:tickLblPos val="none"/>
        <c:crossAx val="182407936"/>
        <c:crosses val="autoZero"/>
        <c:auto val="1"/>
        <c:lblOffset val="100"/>
        <c:baseTimeUnit val="years"/>
      </c:dateAx>
      <c:valAx>
        <c:axId val="1824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83.21</c:v>
                </c:pt>
                <c:pt idx="1">
                  <c:v>85.87</c:v>
                </c:pt>
                <c:pt idx="2">
                  <c:v>87.7</c:v>
                </c:pt>
                <c:pt idx="3">
                  <c:v>85.75</c:v>
                </c:pt>
                <c:pt idx="4">
                  <c:v>81.99</c:v>
                </c:pt>
              </c:numCache>
            </c:numRef>
          </c:val>
          <c:extLst xmlns:c16r2="http://schemas.microsoft.com/office/drawing/2015/06/chart">
            <c:ext xmlns:c16="http://schemas.microsoft.com/office/drawing/2014/chart" uri="{C3380CC4-5D6E-409C-BE32-E72D297353CC}">
              <c16:uniqueId val="{00000000-44BF-462B-810B-A58BD334F105}"/>
            </c:ext>
          </c:extLst>
        </c:ser>
        <c:dLbls>
          <c:showLegendKey val="0"/>
          <c:showVal val="0"/>
          <c:showCatName val="0"/>
          <c:showSerName val="0"/>
          <c:showPercent val="0"/>
          <c:showBubbleSize val="0"/>
        </c:dLbls>
        <c:gapWidth val="150"/>
        <c:axId val="185514240"/>
        <c:axId val="18552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xmlns:c16r2="http://schemas.microsoft.com/office/drawing/2015/06/chart">
            <c:ext xmlns:c16="http://schemas.microsoft.com/office/drawing/2014/chart" uri="{C3380CC4-5D6E-409C-BE32-E72D297353CC}">
              <c16:uniqueId val="{00000001-44BF-462B-810B-A58BD334F105}"/>
            </c:ext>
          </c:extLst>
        </c:ser>
        <c:dLbls>
          <c:showLegendKey val="0"/>
          <c:showVal val="0"/>
          <c:showCatName val="0"/>
          <c:showSerName val="0"/>
          <c:showPercent val="0"/>
          <c:showBubbleSize val="0"/>
        </c:dLbls>
        <c:marker val="1"/>
        <c:smooth val="0"/>
        <c:axId val="185514240"/>
        <c:axId val="185520512"/>
      </c:lineChart>
      <c:dateAx>
        <c:axId val="185514240"/>
        <c:scaling>
          <c:orientation val="minMax"/>
        </c:scaling>
        <c:delete val="1"/>
        <c:axPos val="b"/>
        <c:numFmt formatCode="&quot;H&quot;yy" sourceLinked="1"/>
        <c:majorTickMark val="none"/>
        <c:minorTickMark val="none"/>
        <c:tickLblPos val="none"/>
        <c:crossAx val="185520512"/>
        <c:crosses val="autoZero"/>
        <c:auto val="1"/>
        <c:lblOffset val="100"/>
        <c:baseTimeUnit val="years"/>
      </c:dateAx>
      <c:valAx>
        <c:axId val="1855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81.400000000000006</c:v>
                </c:pt>
                <c:pt idx="1">
                  <c:v>77.400000000000006</c:v>
                </c:pt>
                <c:pt idx="2">
                  <c:v>74.599999999999994</c:v>
                </c:pt>
                <c:pt idx="3">
                  <c:v>74.41</c:v>
                </c:pt>
                <c:pt idx="4">
                  <c:v>77.650000000000006</c:v>
                </c:pt>
              </c:numCache>
            </c:numRef>
          </c:val>
          <c:extLst xmlns:c16r2="http://schemas.microsoft.com/office/drawing/2015/06/chart">
            <c:ext xmlns:c16="http://schemas.microsoft.com/office/drawing/2014/chart" uri="{C3380CC4-5D6E-409C-BE32-E72D297353CC}">
              <c16:uniqueId val="{00000000-B4DB-4C77-A91A-AFC167510C85}"/>
            </c:ext>
          </c:extLst>
        </c:ser>
        <c:dLbls>
          <c:showLegendKey val="0"/>
          <c:showVal val="0"/>
          <c:showCatName val="0"/>
          <c:showSerName val="0"/>
          <c:showPercent val="0"/>
          <c:showBubbleSize val="0"/>
        </c:dLbls>
        <c:gapWidth val="150"/>
        <c:axId val="185571968"/>
        <c:axId val="18557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xmlns:c16r2="http://schemas.microsoft.com/office/drawing/2015/06/chart">
            <c:ext xmlns:c16="http://schemas.microsoft.com/office/drawing/2014/chart" uri="{C3380CC4-5D6E-409C-BE32-E72D297353CC}">
              <c16:uniqueId val="{00000001-B4DB-4C77-A91A-AFC167510C85}"/>
            </c:ext>
          </c:extLst>
        </c:ser>
        <c:dLbls>
          <c:showLegendKey val="0"/>
          <c:showVal val="0"/>
          <c:showCatName val="0"/>
          <c:showSerName val="0"/>
          <c:showPercent val="0"/>
          <c:showBubbleSize val="0"/>
        </c:dLbls>
        <c:marker val="1"/>
        <c:smooth val="0"/>
        <c:axId val="185571968"/>
        <c:axId val="185574144"/>
      </c:lineChart>
      <c:dateAx>
        <c:axId val="185571968"/>
        <c:scaling>
          <c:orientation val="minMax"/>
        </c:scaling>
        <c:delete val="1"/>
        <c:axPos val="b"/>
        <c:numFmt formatCode="&quot;H&quot;yy" sourceLinked="1"/>
        <c:majorTickMark val="none"/>
        <c:minorTickMark val="none"/>
        <c:tickLblPos val="none"/>
        <c:crossAx val="185574144"/>
        <c:crosses val="autoZero"/>
        <c:auto val="1"/>
        <c:lblOffset val="100"/>
        <c:baseTimeUnit val="years"/>
      </c:dateAx>
      <c:valAx>
        <c:axId val="1855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62.63</c:v>
                </c:pt>
                <c:pt idx="1">
                  <c:v>63.6</c:v>
                </c:pt>
                <c:pt idx="2">
                  <c:v>67.17</c:v>
                </c:pt>
                <c:pt idx="3">
                  <c:v>67.08</c:v>
                </c:pt>
                <c:pt idx="4">
                  <c:v>65.94</c:v>
                </c:pt>
              </c:numCache>
            </c:numRef>
          </c:val>
          <c:extLst xmlns:c16r2="http://schemas.microsoft.com/office/drawing/2015/06/chart">
            <c:ext xmlns:c16="http://schemas.microsoft.com/office/drawing/2014/chart" uri="{C3380CC4-5D6E-409C-BE32-E72D297353CC}">
              <c16:uniqueId val="{00000000-FE3F-426B-AFC0-B2B9B2F1AAB1}"/>
            </c:ext>
          </c:extLst>
        </c:ser>
        <c:dLbls>
          <c:showLegendKey val="0"/>
          <c:showVal val="0"/>
          <c:showCatName val="0"/>
          <c:showSerName val="0"/>
          <c:showPercent val="0"/>
          <c:showBubbleSize val="0"/>
        </c:dLbls>
        <c:gapWidth val="150"/>
        <c:axId val="182430720"/>
        <c:axId val="18244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xmlns:c16r2="http://schemas.microsoft.com/office/drawing/2015/06/chart">
            <c:ext xmlns:c16="http://schemas.microsoft.com/office/drawing/2014/chart" uri="{C3380CC4-5D6E-409C-BE32-E72D297353CC}">
              <c16:uniqueId val="{00000001-FE3F-426B-AFC0-B2B9B2F1AAB1}"/>
            </c:ext>
          </c:extLst>
        </c:ser>
        <c:dLbls>
          <c:showLegendKey val="0"/>
          <c:showVal val="0"/>
          <c:showCatName val="0"/>
          <c:showSerName val="0"/>
          <c:showPercent val="0"/>
          <c:showBubbleSize val="0"/>
        </c:dLbls>
        <c:marker val="1"/>
        <c:smooth val="0"/>
        <c:axId val="182430720"/>
        <c:axId val="182441088"/>
      </c:lineChart>
      <c:dateAx>
        <c:axId val="182430720"/>
        <c:scaling>
          <c:orientation val="minMax"/>
        </c:scaling>
        <c:delete val="1"/>
        <c:axPos val="b"/>
        <c:numFmt formatCode="&quot;H&quot;yy" sourceLinked="1"/>
        <c:majorTickMark val="none"/>
        <c:minorTickMark val="none"/>
        <c:tickLblPos val="none"/>
        <c:crossAx val="182441088"/>
        <c:crosses val="autoZero"/>
        <c:auto val="1"/>
        <c:lblOffset val="100"/>
        <c:baseTimeUnit val="years"/>
      </c:dateAx>
      <c:valAx>
        <c:axId val="18244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4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9.0500000000000007</c:v>
                </c:pt>
                <c:pt idx="1">
                  <c:v>13.36</c:v>
                </c:pt>
                <c:pt idx="2">
                  <c:v>17.48</c:v>
                </c:pt>
                <c:pt idx="3">
                  <c:v>21.24</c:v>
                </c:pt>
                <c:pt idx="4">
                  <c:v>24.87</c:v>
                </c:pt>
              </c:numCache>
            </c:numRef>
          </c:val>
          <c:extLst xmlns:c16r2="http://schemas.microsoft.com/office/drawing/2015/06/chart">
            <c:ext xmlns:c16="http://schemas.microsoft.com/office/drawing/2014/chart" uri="{C3380CC4-5D6E-409C-BE32-E72D297353CC}">
              <c16:uniqueId val="{00000000-FFCF-4DFE-930E-2F1E1290ED92}"/>
            </c:ext>
          </c:extLst>
        </c:ser>
        <c:dLbls>
          <c:showLegendKey val="0"/>
          <c:showVal val="0"/>
          <c:showCatName val="0"/>
          <c:showSerName val="0"/>
          <c:showPercent val="0"/>
          <c:showBubbleSize val="0"/>
        </c:dLbls>
        <c:gapWidth val="150"/>
        <c:axId val="184233344"/>
        <c:axId val="1842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xmlns:c16r2="http://schemas.microsoft.com/office/drawing/2015/06/chart">
            <c:ext xmlns:c16="http://schemas.microsoft.com/office/drawing/2014/chart" uri="{C3380CC4-5D6E-409C-BE32-E72D297353CC}">
              <c16:uniqueId val="{00000001-FFCF-4DFE-930E-2F1E1290ED92}"/>
            </c:ext>
          </c:extLst>
        </c:ser>
        <c:dLbls>
          <c:showLegendKey val="0"/>
          <c:showVal val="0"/>
          <c:showCatName val="0"/>
          <c:showSerName val="0"/>
          <c:showPercent val="0"/>
          <c:showBubbleSize val="0"/>
        </c:dLbls>
        <c:marker val="1"/>
        <c:smooth val="0"/>
        <c:axId val="184233344"/>
        <c:axId val="184260096"/>
      </c:lineChart>
      <c:dateAx>
        <c:axId val="184233344"/>
        <c:scaling>
          <c:orientation val="minMax"/>
        </c:scaling>
        <c:delete val="1"/>
        <c:axPos val="b"/>
        <c:numFmt formatCode="&quot;H&quot;yy" sourceLinked="1"/>
        <c:majorTickMark val="none"/>
        <c:minorTickMark val="none"/>
        <c:tickLblPos val="none"/>
        <c:crossAx val="184260096"/>
        <c:crosses val="autoZero"/>
        <c:auto val="1"/>
        <c:lblOffset val="100"/>
        <c:baseTimeUnit val="years"/>
      </c:dateAx>
      <c:valAx>
        <c:axId val="1842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5.54</c:v>
                </c:pt>
                <c:pt idx="1">
                  <c:v>6.9</c:v>
                </c:pt>
                <c:pt idx="2">
                  <c:v>7.97</c:v>
                </c:pt>
                <c:pt idx="3">
                  <c:v>8.8699999999999992</c:v>
                </c:pt>
                <c:pt idx="4">
                  <c:v>10.09</c:v>
                </c:pt>
              </c:numCache>
            </c:numRef>
          </c:val>
          <c:extLst xmlns:c16r2="http://schemas.microsoft.com/office/drawing/2015/06/chart">
            <c:ext xmlns:c16="http://schemas.microsoft.com/office/drawing/2014/chart" uri="{C3380CC4-5D6E-409C-BE32-E72D297353CC}">
              <c16:uniqueId val="{00000000-F6F8-4C15-B81A-6C7C24C2A58F}"/>
            </c:ext>
          </c:extLst>
        </c:ser>
        <c:dLbls>
          <c:showLegendKey val="0"/>
          <c:showVal val="0"/>
          <c:showCatName val="0"/>
          <c:showSerName val="0"/>
          <c:showPercent val="0"/>
          <c:showBubbleSize val="0"/>
        </c:dLbls>
        <c:gapWidth val="150"/>
        <c:axId val="185683968"/>
        <c:axId val="18568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xmlns:c16r2="http://schemas.microsoft.com/office/drawing/2015/06/chart">
            <c:ext xmlns:c16="http://schemas.microsoft.com/office/drawing/2014/chart" uri="{C3380CC4-5D6E-409C-BE32-E72D297353CC}">
              <c16:uniqueId val="{00000001-F6F8-4C15-B81A-6C7C24C2A58F}"/>
            </c:ext>
          </c:extLst>
        </c:ser>
        <c:dLbls>
          <c:showLegendKey val="0"/>
          <c:showVal val="0"/>
          <c:showCatName val="0"/>
          <c:showSerName val="0"/>
          <c:showPercent val="0"/>
          <c:showBubbleSize val="0"/>
        </c:dLbls>
        <c:marker val="1"/>
        <c:smooth val="0"/>
        <c:axId val="185683968"/>
        <c:axId val="185685888"/>
      </c:lineChart>
      <c:dateAx>
        <c:axId val="185683968"/>
        <c:scaling>
          <c:orientation val="minMax"/>
        </c:scaling>
        <c:delete val="1"/>
        <c:axPos val="b"/>
        <c:numFmt formatCode="&quot;H&quot;yy" sourceLinked="1"/>
        <c:majorTickMark val="none"/>
        <c:minorTickMark val="none"/>
        <c:tickLblPos val="none"/>
        <c:crossAx val="185685888"/>
        <c:crosses val="autoZero"/>
        <c:auto val="1"/>
        <c:lblOffset val="100"/>
        <c:baseTimeUnit val="years"/>
      </c:dateAx>
      <c:valAx>
        <c:axId val="1856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179.01</c:v>
                </c:pt>
                <c:pt idx="1">
                  <c:v>266.39999999999998</c:v>
                </c:pt>
                <c:pt idx="2">
                  <c:v>446.9</c:v>
                </c:pt>
                <c:pt idx="3">
                  <c:v>620.63</c:v>
                </c:pt>
                <c:pt idx="4">
                  <c:v>657.98</c:v>
                </c:pt>
              </c:numCache>
            </c:numRef>
          </c:val>
          <c:extLst xmlns:c16r2="http://schemas.microsoft.com/office/drawing/2015/06/chart">
            <c:ext xmlns:c16="http://schemas.microsoft.com/office/drawing/2014/chart" uri="{C3380CC4-5D6E-409C-BE32-E72D297353CC}">
              <c16:uniqueId val="{00000000-65D7-4542-8EFF-9CBC2C335768}"/>
            </c:ext>
          </c:extLst>
        </c:ser>
        <c:dLbls>
          <c:showLegendKey val="0"/>
          <c:showVal val="0"/>
          <c:showCatName val="0"/>
          <c:showSerName val="0"/>
          <c:showPercent val="0"/>
          <c:showBubbleSize val="0"/>
        </c:dLbls>
        <c:gapWidth val="150"/>
        <c:axId val="185738368"/>
        <c:axId val="18574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xmlns:c16r2="http://schemas.microsoft.com/office/drawing/2015/06/chart">
            <c:ext xmlns:c16="http://schemas.microsoft.com/office/drawing/2014/chart" uri="{C3380CC4-5D6E-409C-BE32-E72D297353CC}">
              <c16:uniqueId val="{00000001-65D7-4542-8EFF-9CBC2C335768}"/>
            </c:ext>
          </c:extLst>
        </c:ser>
        <c:dLbls>
          <c:showLegendKey val="0"/>
          <c:showVal val="0"/>
          <c:showCatName val="0"/>
          <c:showSerName val="0"/>
          <c:showPercent val="0"/>
          <c:showBubbleSize val="0"/>
        </c:dLbls>
        <c:marker val="1"/>
        <c:smooth val="0"/>
        <c:axId val="185738368"/>
        <c:axId val="185740288"/>
      </c:lineChart>
      <c:dateAx>
        <c:axId val="185738368"/>
        <c:scaling>
          <c:orientation val="minMax"/>
        </c:scaling>
        <c:delete val="1"/>
        <c:axPos val="b"/>
        <c:numFmt formatCode="&quot;H&quot;yy" sourceLinked="1"/>
        <c:majorTickMark val="none"/>
        <c:minorTickMark val="none"/>
        <c:tickLblPos val="none"/>
        <c:crossAx val="185740288"/>
        <c:crosses val="autoZero"/>
        <c:auto val="1"/>
        <c:lblOffset val="100"/>
        <c:baseTimeUnit val="years"/>
      </c:dateAx>
      <c:valAx>
        <c:axId val="18574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7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137.72</c:v>
                </c:pt>
                <c:pt idx="1">
                  <c:v>134.13999999999999</c:v>
                </c:pt>
                <c:pt idx="2">
                  <c:v>139.63999999999999</c:v>
                </c:pt>
                <c:pt idx="3">
                  <c:v>135.29</c:v>
                </c:pt>
                <c:pt idx="4">
                  <c:v>163.93</c:v>
                </c:pt>
              </c:numCache>
            </c:numRef>
          </c:val>
          <c:extLst xmlns:c16r2="http://schemas.microsoft.com/office/drawing/2015/06/chart">
            <c:ext xmlns:c16="http://schemas.microsoft.com/office/drawing/2014/chart" uri="{C3380CC4-5D6E-409C-BE32-E72D297353CC}">
              <c16:uniqueId val="{00000000-13C7-4413-A27E-B2B4C8C093B2}"/>
            </c:ext>
          </c:extLst>
        </c:ser>
        <c:dLbls>
          <c:showLegendKey val="0"/>
          <c:showVal val="0"/>
          <c:showCatName val="0"/>
          <c:showSerName val="0"/>
          <c:showPercent val="0"/>
          <c:showBubbleSize val="0"/>
        </c:dLbls>
        <c:gapWidth val="150"/>
        <c:axId val="185763328"/>
        <c:axId val="18576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xmlns:c16r2="http://schemas.microsoft.com/office/drawing/2015/06/chart">
            <c:ext xmlns:c16="http://schemas.microsoft.com/office/drawing/2014/chart" uri="{C3380CC4-5D6E-409C-BE32-E72D297353CC}">
              <c16:uniqueId val="{00000001-13C7-4413-A27E-B2B4C8C093B2}"/>
            </c:ext>
          </c:extLst>
        </c:ser>
        <c:dLbls>
          <c:showLegendKey val="0"/>
          <c:showVal val="0"/>
          <c:showCatName val="0"/>
          <c:showSerName val="0"/>
          <c:showPercent val="0"/>
          <c:showBubbleSize val="0"/>
        </c:dLbls>
        <c:marker val="1"/>
        <c:smooth val="0"/>
        <c:axId val="185763328"/>
        <c:axId val="185765248"/>
      </c:lineChart>
      <c:dateAx>
        <c:axId val="185763328"/>
        <c:scaling>
          <c:orientation val="minMax"/>
        </c:scaling>
        <c:delete val="1"/>
        <c:axPos val="b"/>
        <c:numFmt formatCode="&quot;H&quot;yy" sourceLinked="1"/>
        <c:majorTickMark val="none"/>
        <c:minorTickMark val="none"/>
        <c:tickLblPos val="none"/>
        <c:crossAx val="185765248"/>
        <c:crosses val="autoZero"/>
        <c:auto val="1"/>
        <c:lblOffset val="100"/>
        <c:baseTimeUnit val="years"/>
      </c:dateAx>
      <c:valAx>
        <c:axId val="18576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7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1901.71</c:v>
                </c:pt>
                <c:pt idx="1">
                  <c:v>1799.84</c:v>
                </c:pt>
                <c:pt idx="2">
                  <c:v>2182.81</c:v>
                </c:pt>
                <c:pt idx="3">
                  <c:v>2272.1</c:v>
                </c:pt>
                <c:pt idx="4">
                  <c:v>1842.83</c:v>
                </c:pt>
              </c:numCache>
            </c:numRef>
          </c:val>
          <c:extLst xmlns:c16r2="http://schemas.microsoft.com/office/drawing/2015/06/chart">
            <c:ext xmlns:c16="http://schemas.microsoft.com/office/drawing/2014/chart" uri="{C3380CC4-5D6E-409C-BE32-E72D297353CC}">
              <c16:uniqueId val="{00000000-9E6E-4267-BDB8-FD6FC7B2E47B}"/>
            </c:ext>
          </c:extLst>
        </c:ser>
        <c:dLbls>
          <c:showLegendKey val="0"/>
          <c:showVal val="0"/>
          <c:showCatName val="0"/>
          <c:showSerName val="0"/>
          <c:showPercent val="0"/>
          <c:showBubbleSize val="0"/>
        </c:dLbls>
        <c:gapWidth val="150"/>
        <c:axId val="187979264"/>
        <c:axId val="1879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xmlns:c16r2="http://schemas.microsoft.com/office/drawing/2015/06/chart">
            <c:ext xmlns:c16="http://schemas.microsoft.com/office/drawing/2014/chart" uri="{C3380CC4-5D6E-409C-BE32-E72D297353CC}">
              <c16:uniqueId val="{00000001-9E6E-4267-BDB8-FD6FC7B2E47B}"/>
            </c:ext>
          </c:extLst>
        </c:ser>
        <c:dLbls>
          <c:showLegendKey val="0"/>
          <c:showVal val="0"/>
          <c:showCatName val="0"/>
          <c:showSerName val="0"/>
          <c:showPercent val="0"/>
          <c:showBubbleSize val="0"/>
        </c:dLbls>
        <c:marker val="1"/>
        <c:smooth val="0"/>
        <c:axId val="187979264"/>
        <c:axId val="187981184"/>
      </c:lineChart>
      <c:dateAx>
        <c:axId val="187979264"/>
        <c:scaling>
          <c:orientation val="minMax"/>
        </c:scaling>
        <c:delete val="1"/>
        <c:axPos val="b"/>
        <c:numFmt formatCode="&quot;H&quot;yy" sourceLinked="1"/>
        <c:majorTickMark val="none"/>
        <c:minorTickMark val="none"/>
        <c:tickLblPos val="none"/>
        <c:crossAx val="187981184"/>
        <c:crosses val="autoZero"/>
        <c:auto val="1"/>
        <c:lblOffset val="100"/>
        <c:baseTimeUnit val="years"/>
      </c:dateAx>
      <c:valAx>
        <c:axId val="18798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9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47.1</c:v>
                </c:pt>
                <c:pt idx="1">
                  <c:v>49</c:v>
                </c:pt>
                <c:pt idx="2">
                  <c:v>38.770000000000003</c:v>
                </c:pt>
                <c:pt idx="3">
                  <c:v>33.71</c:v>
                </c:pt>
                <c:pt idx="4">
                  <c:v>38.25</c:v>
                </c:pt>
              </c:numCache>
            </c:numRef>
          </c:val>
          <c:extLst xmlns:c16r2="http://schemas.microsoft.com/office/drawing/2015/06/chart">
            <c:ext xmlns:c16="http://schemas.microsoft.com/office/drawing/2014/chart" uri="{C3380CC4-5D6E-409C-BE32-E72D297353CC}">
              <c16:uniqueId val="{00000000-9843-4285-8E8A-81F9798E1462}"/>
            </c:ext>
          </c:extLst>
        </c:ser>
        <c:dLbls>
          <c:showLegendKey val="0"/>
          <c:showVal val="0"/>
          <c:showCatName val="0"/>
          <c:showSerName val="0"/>
          <c:showPercent val="0"/>
          <c:showBubbleSize val="0"/>
        </c:dLbls>
        <c:gapWidth val="150"/>
        <c:axId val="188004224"/>
        <c:axId val="1880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xmlns:c16r2="http://schemas.microsoft.com/office/drawing/2015/06/chart">
            <c:ext xmlns:c16="http://schemas.microsoft.com/office/drawing/2014/chart" uri="{C3380CC4-5D6E-409C-BE32-E72D297353CC}">
              <c16:uniqueId val="{00000001-9843-4285-8E8A-81F9798E1462}"/>
            </c:ext>
          </c:extLst>
        </c:ser>
        <c:dLbls>
          <c:showLegendKey val="0"/>
          <c:showVal val="0"/>
          <c:showCatName val="0"/>
          <c:showSerName val="0"/>
          <c:showPercent val="0"/>
          <c:showBubbleSize val="0"/>
        </c:dLbls>
        <c:marker val="1"/>
        <c:smooth val="0"/>
        <c:axId val="188004224"/>
        <c:axId val="188010496"/>
      </c:lineChart>
      <c:dateAx>
        <c:axId val="188004224"/>
        <c:scaling>
          <c:orientation val="minMax"/>
        </c:scaling>
        <c:delete val="1"/>
        <c:axPos val="b"/>
        <c:numFmt formatCode="&quot;H&quot;yy" sourceLinked="1"/>
        <c:majorTickMark val="none"/>
        <c:minorTickMark val="none"/>
        <c:tickLblPos val="none"/>
        <c:crossAx val="188010496"/>
        <c:crosses val="autoZero"/>
        <c:auto val="1"/>
        <c:lblOffset val="100"/>
        <c:baseTimeUnit val="years"/>
      </c:dateAx>
      <c:valAx>
        <c:axId val="1880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266.20999999999998</c:v>
                </c:pt>
                <c:pt idx="1">
                  <c:v>256.07</c:v>
                </c:pt>
                <c:pt idx="2">
                  <c:v>250.6</c:v>
                </c:pt>
                <c:pt idx="3">
                  <c:v>258.83</c:v>
                </c:pt>
                <c:pt idx="4">
                  <c:v>253.55</c:v>
                </c:pt>
              </c:numCache>
            </c:numRef>
          </c:val>
          <c:extLst xmlns:c16r2="http://schemas.microsoft.com/office/drawing/2015/06/chart">
            <c:ext xmlns:c16="http://schemas.microsoft.com/office/drawing/2014/chart" uri="{C3380CC4-5D6E-409C-BE32-E72D297353CC}">
              <c16:uniqueId val="{00000000-CF23-4F45-991E-828B38E70A0A}"/>
            </c:ext>
          </c:extLst>
        </c:ser>
        <c:dLbls>
          <c:showLegendKey val="0"/>
          <c:showVal val="0"/>
          <c:showCatName val="0"/>
          <c:showSerName val="0"/>
          <c:showPercent val="0"/>
          <c:showBubbleSize val="0"/>
        </c:dLbls>
        <c:gapWidth val="150"/>
        <c:axId val="185485184"/>
        <c:axId val="1854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xmlns:c16r2="http://schemas.microsoft.com/office/drawing/2015/06/chart">
            <c:ext xmlns:c16="http://schemas.microsoft.com/office/drawing/2014/chart" uri="{C3380CC4-5D6E-409C-BE32-E72D297353CC}">
              <c16:uniqueId val="{00000001-CF23-4F45-991E-828B38E70A0A}"/>
            </c:ext>
          </c:extLst>
        </c:ser>
        <c:dLbls>
          <c:showLegendKey val="0"/>
          <c:showVal val="0"/>
          <c:showCatName val="0"/>
          <c:showSerName val="0"/>
          <c:showPercent val="0"/>
          <c:showBubbleSize val="0"/>
        </c:dLbls>
        <c:marker val="1"/>
        <c:smooth val="0"/>
        <c:axId val="185485184"/>
        <c:axId val="185487360"/>
      </c:lineChart>
      <c:dateAx>
        <c:axId val="185485184"/>
        <c:scaling>
          <c:orientation val="minMax"/>
        </c:scaling>
        <c:delete val="1"/>
        <c:axPos val="b"/>
        <c:numFmt formatCode="&quot;H&quot;yy" sourceLinked="1"/>
        <c:majorTickMark val="none"/>
        <c:minorTickMark val="none"/>
        <c:tickLblPos val="none"/>
        <c:crossAx val="185487360"/>
        <c:crosses val="autoZero"/>
        <c:auto val="1"/>
        <c:lblOffset val="100"/>
        <c:baseTimeUnit val="years"/>
      </c:dateAx>
      <c:valAx>
        <c:axId val="1854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49" zoomScale="130" zoomScaleNormal="13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日高川町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9360</v>
      </c>
      <c r="AM8" s="66"/>
      <c r="AN8" s="66"/>
      <c r="AO8" s="66"/>
      <c r="AP8" s="66"/>
      <c r="AQ8" s="66"/>
      <c r="AR8" s="66"/>
      <c r="AS8" s="66"/>
      <c r="AT8" s="37">
        <f>データ!$S$6</f>
        <v>331.59</v>
      </c>
      <c r="AU8" s="38"/>
      <c r="AV8" s="38"/>
      <c r="AW8" s="38"/>
      <c r="AX8" s="38"/>
      <c r="AY8" s="38"/>
      <c r="AZ8" s="38"/>
      <c r="BA8" s="38"/>
      <c r="BB8" s="55">
        <f>データ!$T$6</f>
        <v>28.23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50.67</v>
      </c>
      <c r="J10" s="38"/>
      <c r="K10" s="38"/>
      <c r="L10" s="38"/>
      <c r="M10" s="38"/>
      <c r="N10" s="38"/>
      <c r="O10" s="65"/>
      <c r="P10" s="55">
        <f>データ!$P$6</f>
        <v>95.61</v>
      </c>
      <c r="Q10" s="55"/>
      <c r="R10" s="55"/>
      <c r="S10" s="55"/>
      <c r="T10" s="55"/>
      <c r="U10" s="55"/>
      <c r="V10" s="55"/>
      <c r="W10" s="66">
        <f>データ!$Q$6</f>
        <v>2260</v>
      </c>
      <c r="X10" s="66"/>
      <c r="Y10" s="66"/>
      <c r="Z10" s="66"/>
      <c r="AA10" s="66"/>
      <c r="AB10" s="66"/>
      <c r="AC10" s="66"/>
      <c r="AD10" s="2"/>
      <c r="AE10" s="2"/>
      <c r="AF10" s="2"/>
      <c r="AG10" s="2"/>
      <c r="AH10" s="2"/>
      <c r="AI10" s="2"/>
      <c r="AJ10" s="2"/>
      <c r="AK10" s="2"/>
      <c r="AL10" s="66">
        <f>データ!$U$6</f>
        <v>8859</v>
      </c>
      <c r="AM10" s="66"/>
      <c r="AN10" s="66"/>
      <c r="AO10" s="66"/>
      <c r="AP10" s="66"/>
      <c r="AQ10" s="66"/>
      <c r="AR10" s="66"/>
      <c r="AS10" s="66"/>
      <c r="AT10" s="37">
        <f>データ!$V$6</f>
        <v>45.16</v>
      </c>
      <c r="AU10" s="38"/>
      <c r="AV10" s="38"/>
      <c r="AW10" s="38"/>
      <c r="AX10" s="38"/>
      <c r="AY10" s="38"/>
      <c r="AZ10" s="38"/>
      <c r="BA10" s="38"/>
      <c r="BB10" s="55">
        <f>データ!$W$6</f>
        <v>196.17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PPgFBuzLwEiAZQvpfwoYYlTuyzH5k00iyV9UFhj/zrqkF40fXYlUDegjm0BLboxnECu/AjM/1TVNtb11FOu8g==" saltValue="loRJqdyCjoyEPJtBeGHJ2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303925</v>
      </c>
      <c r="D6" s="20">
        <f t="shared" si="3"/>
        <v>46</v>
      </c>
      <c r="E6" s="20">
        <f t="shared" si="3"/>
        <v>1</v>
      </c>
      <c r="F6" s="20">
        <f t="shared" si="3"/>
        <v>0</v>
      </c>
      <c r="G6" s="20">
        <f t="shared" si="3"/>
        <v>1</v>
      </c>
      <c r="H6" s="20" t="str">
        <f t="shared" si="3"/>
        <v>和歌山県　日高川町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50.67</v>
      </c>
      <c r="P6" s="21">
        <f t="shared" si="3"/>
        <v>95.61</v>
      </c>
      <c r="Q6" s="21">
        <f t="shared" si="3"/>
        <v>2260</v>
      </c>
      <c r="R6" s="21">
        <f t="shared" si="3"/>
        <v>9360</v>
      </c>
      <c r="S6" s="21">
        <f t="shared" si="3"/>
        <v>331.59</v>
      </c>
      <c r="T6" s="21">
        <f t="shared" si="3"/>
        <v>28.23</v>
      </c>
      <c r="U6" s="21">
        <f t="shared" si="3"/>
        <v>8859</v>
      </c>
      <c r="V6" s="21">
        <f t="shared" si="3"/>
        <v>45.16</v>
      </c>
      <c r="W6" s="21">
        <f t="shared" si="3"/>
        <v>196.17</v>
      </c>
      <c r="X6" s="22">
        <f>IF(X7="",NA(),X7)</f>
        <v>62.63</v>
      </c>
      <c r="Y6" s="22">
        <f t="shared" ref="Y6:AG6" si="4">IF(Y7="",NA(),Y7)</f>
        <v>63.6</v>
      </c>
      <c r="Z6" s="22">
        <f t="shared" si="4"/>
        <v>67.17</v>
      </c>
      <c r="AA6" s="22">
        <f t="shared" si="4"/>
        <v>67.08</v>
      </c>
      <c r="AB6" s="22">
        <f t="shared" si="4"/>
        <v>65.94</v>
      </c>
      <c r="AC6" s="22">
        <f t="shared" si="4"/>
        <v>103.81</v>
      </c>
      <c r="AD6" s="22">
        <f t="shared" si="4"/>
        <v>104.35</v>
      </c>
      <c r="AE6" s="22">
        <f t="shared" si="4"/>
        <v>105.34</v>
      </c>
      <c r="AF6" s="22">
        <f t="shared" si="4"/>
        <v>105.77</v>
      </c>
      <c r="AG6" s="22">
        <f t="shared" si="4"/>
        <v>104.82</v>
      </c>
      <c r="AH6" s="21" t="str">
        <f>IF(AH7="","",IF(AH7="-","【-】","【"&amp;SUBSTITUTE(TEXT(AH7,"#,##0.00"),"-","△")&amp;"】"))</f>
        <v>【108.70】</v>
      </c>
      <c r="AI6" s="22">
        <f>IF(AI7="",NA(),AI7)</f>
        <v>179.01</v>
      </c>
      <c r="AJ6" s="22">
        <f t="shared" ref="AJ6:AR6" si="5">IF(AJ7="",NA(),AJ7)</f>
        <v>266.39999999999998</v>
      </c>
      <c r="AK6" s="22">
        <f t="shared" si="5"/>
        <v>446.9</v>
      </c>
      <c r="AL6" s="22">
        <f t="shared" si="5"/>
        <v>620.63</v>
      </c>
      <c r="AM6" s="22">
        <f t="shared" si="5"/>
        <v>657.98</v>
      </c>
      <c r="AN6" s="22">
        <f t="shared" si="5"/>
        <v>25.66</v>
      </c>
      <c r="AO6" s="22">
        <f t="shared" si="5"/>
        <v>21.69</v>
      </c>
      <c r="AP6" s="22">
        <f t="shared" si="5"/>
        <v>24.04</v>
      </c>
      <c r="AQ6" s="22">
        <f t="shared" si="5"/>
        <v>28.03</v>
      </c>
      <c r="AR6" s="22">
        <f t="shared" si="5"/>
        <v>26.73</v>
      </c>
      <c r="AS6" s="21" t="str">
        <f>IF(AS7="","",IF(AS7="-","【-】","【"&amp;SUBSTITUTE(TEXT(AS7,"#,##0.00"),"-","△")&amp;"】"))</f>
        <v>【1.34】</v>
      </c>
      <c r="AT6" s="22">
        <f>IF(AT7="",NA(),AT7)</f>
        <v>137.72</v>
      </c>
      <c r="AU6" s="22">
        <f t="shared" ref="AU6:BC6" si="6">IF(AU7="",NA(),AU7)</f>
        <v>134.13999999999999</v>
      </c>
      <c r="AV6" s="22">
        <f t="shared" si="6"/>
        <v>139.63999999999999</v>
      </c>
      <c r="AW6" s="22">
        <f t="shared" si="6"/>
        <v>135.29</v>
      </c>
      <c r="AX6" s="22">
        <f t="shared" si="6"/>
        <v>163.93</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1901.71</v>
      </c>
      <c r="BF6" s="22">
        <f t="shared" ref="BF6:BN6" si="7">IF(BF7="",NA(),BF7)</f>
        <v>1799.84</v>
      </c>
      <c r="BG6" s="22">
        <f t="shared" si="7"/>
        <v>2182.81</v>
      </c>
      <c r="BH6" s="22">
        <f t="shared" si="7"/>
        <v>2272.1</v>
      </c>
      <c r="BI6" s="22">
        <f t="shared" si="7"/>
        <v>1842.83</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47.1</v>
      </c>
      <c r="BQ6" s="22">
        <f t="shared" ref="BQ6:BY6" si="8">IF(BQ7="",NA(),BQ7)</f>
        <v>49</v>
      </c>
      <c r="BR6" s="22">
        <f t="shared" si="8"/>
        <v>38.770000000000003</v>
      </c>
      <c r="BS6" s="22">
        <f t="shared" si="8"/>
        <v>33.71</v>
      </c>
      <c r="BT6" s="22">
        <f t="shared" si="8"/>
        <v>38.25</v>
      </c>
      <c r="BU6" s="22">
        <f t="shared" si="8"/>
        <v>84.77</v>
      </c>
      <c r="BV6" s="22">
        <f t="shared" si="8"/>
        <v>87.11</v>
      </c>
      <c r="BW6" s="22">
        <f t="shared" si="8"/>
        <v>82.78</v>
      </c>
      <c r="BX6" s="22">
        <f t="shared" si="8"/>
        <v>84.82</v>
      </c>
      <c r="BY6" s="22">
        <f t="shared" si="8"/>
        <v>82.29</v>
      </c>
      <c r="BZ6" s="21" t="str">
        <f>IF(BZ7="","",IF(BZ7="-","【-】","【"&amp;SUBSTITUTE(TEXT(BZ7,"#,##0.00"),"-","△")&amp;"】"))</f>
        <v>【97.47】</v>
      </c>
      <c r="CA6" s="22">
        <f>IF(CA7="",NA(),CA7)</f>
        <v>266.20999999999998</v>
      </c>
      <c r="CB6" s="22">
        <f t="shared" ref="CB6:CJ6" si="9">IF(CB7="",NA(),CB7)</f>
        <v>256.07</v>
      </c>
      <c r="CC6" s="22">
        <f t="shared" si="9"/>
        <v>250.6</v>
      </c>
      <c r="CD6" s="22">
        <f t="shared" si="9"/>
        <v>258.83</v>
      </c>
      <c r="CE6" s="22">
        <f t="shared" si="9"/>
        <v>253.55</v>
      </c>
      <c r="CF6" s="22">
        <f t="shared" si="9"/>
        <v>227.27</v>
      </c>
      <c r="CG6" s="22">
        <f t="shared" si="9"/>
        <v>223.98</v>
      </c>
      <c r="CH6" s="22">
        <f t="shared" si="9"/>
        <v>225.09</v>
      </c>
      <c r="CI6" s="22">
        <f t="shared" si="9"/>
        <v>224.82</v>
      </c>
      <c r="CJ6" s="22">
        <f t="shared" si="9"/>
        <v>230.85</v>
      </c>
      <c r="CK6" s="21" t="str">
        <f>IF(CK7="","",IF(CK7="-","【-】","【"&amp;SUBSTITUTE(TEXT(CK7,"#,##0.00"),"-","△")&amp;"】"))</f>
        <v>【174.75】</v>
      </c>
      <c r="CL6" s="22">
        <f>IF(CL7="",NA(),CL7)</f>
        <v>83.21</v>
      </c>
      <c r="CM6" s="22">
        <f t="shared" ref="CM6:CU6" si="10">IF(CM7="",NA(),CM7)</f>
        <v>85.87</v>
      </c>
      <c r="CN6" s="22">
        <f t="shared" si="10"/>
        <v>87.7</v>
      </c>
      <c r="CO6" s="22">
        <f t="shared" si="10"/>
        <v>85.75</v>
      </c>
      <c r="CP6" s="22">
        <f t="shared" si="10"/>
        <v>81.99</v>
      </c>
      <c r="CQ6" s="22">
        <f t="shared" si="10"/>
        <v>50.29</v>
      </c>
      <c r="CR6" s="22">
        <f t="shared" si="10"/>
        <v>49.64</v>
      </c>
      <c r="CS6" s="22">
        <f t="shared" si="10"/>
        <v>49.38</v>
      </c>
      <c r="CT6" s="22">
        <f t="shared" si="10"/>
        <v>50.09</v>
      </c>
      <c r="CU6" s="22">
        <f t="shared" si="10"/>
        <v>50.1</v>
      </c>
      <c r="CV6" s="21" t="str">
        <f>IF(CV7="","",IF(CV7="-","【-】","【"&amp;SUBSTITUTE(TEXT(CV7,"#,##0.00"),"-","△")&amp;"】"))</f>
        <v>【59.97】</v>
      </c>
      <c r="CW6" s="22">
        <f>IF(CW7="",NA(),CW7)</f>
        <v>81.400000000000006</v>
      </c>
      <c r="CX6" s="22">
        <f t="shared" ref="CX6:DF6" si="11">IF(CX7="",NA(),CX7)</f>
        <v>77.400000000000006</v>
      </c>
      <c r="CY6" s="22">
        <f t="shared" si="11"/>
        <v>74.599999999999994</v>
      </c>
      <c r="CZ6" s="22">
        <f t="shared" si="11"/>
        <v>74.41</v>
      </c>
      <c r="DA6" s="22">
        <f t="shared" si="11"/>
        <v>77.650000000000006</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9.0500000000000007</v>
      </c>
      <c r="DI6" s="22">
        <f t="shared" ref="DI6:DQ6" si="12">IF(DI7="",NA(),DI7)</f>
        <v>13.36</v>
      </c>
      <c r="DJ6" s="22">
        <f t="shared" si="12"/>
        <v>17.48</v>
      </c>
      <c r="DK6" s="22">
        <f t="shared" si="12"/>
        <v>21.24</v>
      </c>
      <c r="DL6" s="22">
        <f t="shared" si="12"/>
        <v>24.87</v>
      </c>
      <c r="DM6" s="22">
        <f t="shared" si="12"/>
        <v>45.85</v>
      </c>
      <c r="DN6" s="22">
        <f t="shared" si="12"/>
        <v>47.31</v>
      </c>
      <c r="DO6" s="22">
        <f t="shared" si="12"/>
        <v>47.5</v>
      </c>
      <c r="DP6" s="22">
        <f t="shared" si="12"/>
        <v>48.41</v>
      </c>
      <c r="DQ6" s="22">
        <f t="shared" si="12"/>
        <v>50.02</v>
      </c>
      <c r="DR6" s="21" t="str">
        <f>IF(DR7="","",IF(DR7="-","【-】","【"&amp;SUBSTITUTE(TEXT(DR7,"#,##0.00"),"-","△")&amp;"】"))</f>
        <v>【51.51】</v>
      </c>
      <c r="DS6" s="22">
        <f>IF(DS7="",NA(),DS7)</f>
        <v>5.54</v>
      </c>
      <c r="DT6" s="22">
        <f t="shared" ref="DT6:EB6" si="13">IF(DT7="",NA(),DT7)</f>
        <v>6.9</v>
      </c>
      <c r="DU6" s="22">
        <f t="shared" si="13"/>
        <v>7.97</v>
      </c>
      <c r="DV6" s="22">
        <f t="shared" si="13"/>
        <v>8.8699999999999992</v>
      </c>
      <c r="DW6" s="22">
        <f t="shared" si="13"/>
        <v>10.09</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2">
        <f t="shared" ref="EE6:EM6" si="14">IF(EE7="",NA(),EE7)</f>
        <v>0.22</v>
      </c>
      <c r="EF6" s="22">
        <f t="shared" si="14"/>
        <v>0.12</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303925</v>
      </c>
      <c r="D7" s="24">
        <v>46</v>
      </c>
      <c r="E7" s="24">
        <v>1</v>
      </c>
      <c r="F7" s="24">
        <v>0</v>
      </c>
      <c r="G7" s="24">
        <v>1</v>
      </c>
      <c r="H7" s="24" t="s">
        <v>93</v>
      </c>
      <c r="I7" s="24" t="s">
        <v>94</v>
      </c>
      <c r="J7" s="24" t="s">
        <v>95</v>
      </c>
      <c r="K7" s="24" t="s">
        <v>96</v>
      </c>
      <c r="L7" s="24" t="s">
        <v>97</v>
      </c>
      <c r="M7" s="24" t="s">
        <v>98</v>
      </c>
      <c r="N7" s="25" t="s">
        <v>99</v>
      </c>
      <c r="O7" s="25">
        <v>50.67</v>
      </c>
      <c r="P7" s="25">
        <v>95.61</v>
      </c>
      <c r="Q7" s="25">
        <v>2260</v>
      </c>
      <c r="R7" s="25">
        <v>9360</v>
      </c>
      <c r="S7" s="25">
        <v>331.59</v>
      </c>
      <c r="T7" s="25">
        <v>28.23</v>
      </c>
      <c r="U7" s="25">
        <v>8859</v>
      </c>
      <c r="V7" s="25">
        <v>45.16</v>
      </c>
      <c r="W7" s="25">
        <v>196.17</v>
      </c>
      <c r="X7" s="25">
        <v>62.63</v>
      </c>
      <c r="Y7" s="25">
        <v>63.6</v>
      </c>
      <c r="Z7" s="25">
        <v>67.17</v>
      </c>
      <c r="AA7" s="25">
        <v>67.08</v>
      </c>
      <c r="AB7" s="25">
        <v>65.94</v>
      </c>
      <c r="AC7" s="25">
        <v>103.81</v>
      </c>
      <c r="AD7" s="25">
        <v>104.35</v>
      </c>
      <c r="AE7" s="25">
        <v>105.34</v>
      </c>
      <c r="AF7" s="25">
        <v>105.77</v>
      </c>
      <c r="AG7" s="25">
        <v>104.82</v>
      </c>
      <c r="AH7" s="25">
        <v>108.7</v>
      </c>
      <c r="AI7" s="25">
        <v>179.01</v>
      </c>
      <c r="AJ7" s="25">
        <v>266.39999999999998</v>
      </c>
      <c r="AK7" s="25">
        <v>446.9</v>
      </c>
      <c r="AL7" s="25">
        <v>620.63</v>
      </c>
      <c r="AM7" s="25">
        <v>657.98</v>
      </c>
      <c r="AN7" s="25">
        <v>25.66</v>
      </c>
      <c r="AO7" s="25">
        <v>21.69</v>
      </c>
      <c r="AP7" s="25">
        <v>24.04</v>
      </c>
      <c r="AQ7" s="25">
        <v>28.03</v>
      </c>
      <c r="AR7" s="25">
        <v>26.73</v>
      </c>
      <c r="AS7" s="25">
        <v>1.34</v>
      </c>
      <c r="AT7" s="25">
        <v>137.72</v>
      </c>
      <c r="AU7" s="25">
        <v>134.13999999999999</v>
      </c>
      <c r="AV7" s="25">
        <v>139.63999999999999</v>
      </c>
      <c r="AW7" s="25">
        <v>135.29</v>
      </c>
      <c r="AX7" s="25">
        <v>163.93</v>
      </c>
      <c r="AY7" s="25">
        <v>300.14</v>
      </c>
      <c r="AZ7" s="25">
        <v>301.04000000000002</v>
      </c>
      <c r="BA7" s="25">
        <v>305.08</v>
      </c>
      <c r="BB7" s="25">
        <v>305.33999999999997</v>
      </c>
      <c r="BC7" s="25">
        <v>310.01</v>
      </c>
      <c r="BD7" s="25">
        <v>252.29</v>
      </c>
      <c r="BE7" s="25">
        <v>1901.71</v>
      </c>
      <c r="BF7" s="25">
        <v>1799.84</v>
      </c>
      <c r="BG7" s="25">
        <v>2182.81</v>
      </c>
      <c r="BH7" s="25">
        <v>2272.1</v>
      </c>
      <c r="BI7" s="25">
        <v>1842.83</v>
      </c>
      <c r="BJ7" s="25">
        <v>566.65</v>
      </c>
      <c r="BK7" s="25">
        <v>551.62</v>
      </c>
      <c r="BL7" s="25">
        <v>585.59</v>
      </c>
      <c r="BM7" s="25">
        <v>561.34</v>
      </c>
      <c r="BN7" s="25">
        <v>538.33000000000004</v>
      </c>
      <c r="BO7" s="25">
        <v>268.07</v>
      </c>
      <c r="BP7" s="25">
        <v>47.1</v>
      </c>
      <c r="BQ7" s="25">
        <v>49</v>
      </c>
      <c r="BR7" s="25">
        <v>38.770000000000003</v>
      </c>
      <c r="BS7" s="25">
        <v>33.71</v>
      </c>
      <c r="BT7" s="25">
        <v>38.25</v>
      </c>
      <c r="BU7" s="25">
        <v>84.77</v>
      </c>
      <c r="BV7" s="25">
        <v>87.11</v>
      </c>
      <c r="BW7" s="25">
        <v>82.78</v>
      </c>
      <c r="BX7" s="25">
        <v>84.82</v>
      </c>
      <c r="BY7" s="25">
        <v>82.29</v>
      </c>
      <c r="BZ7" s="25">
        <v>97.47</v>
      </c>
      <c r="CA7" s="25">
        <v>266.20999999999998</v>
      </c>
      <c r="CB7" s="25">
        <v>256.07</v>
      </c>
      <c r="CC7" s="25">
        <v>250.6</v>
      </c>
      <c r="CD7" s="25">
        <v>258.83</v>
      </c>
      <c r="CE7" s="25">
        <v>253.55</v>
      </c>
      <c r="CF7" s="25">
        <v>227.27</v>
      </c>
      <c r="CG7" s="25">
        <v>223.98</v>
      </c>
      <c r="CH7" s="25">
        <v>225.09</v>
      </c>
      <c r="CI7" s="25">
        <v>224.82</v>
      </c>
      <c r="CJ7" s="25">
        <v>230.85</v>
      </c>
      <c r="CK7" s="25">
        <v>174.75</v>
      </c>
      <c r="CL7" s="25">
        <v>83.21</v>
      </c>
      <c r="CM7" s="25">
        <v>85.87</v>
      </c>
      <c r="CN7" s="25">
        <v>87.7</v>
      </c>
      <c r="CO7" s="25">
        <v>85.75</v>
      </c>
      <c r="CP7" s="25">
        <v>81.99</v>
      </c>
      <c r="CQ7" s="25">
        <v>50.29</v>
      </c>
      <c r="CR7" s="25">
        <v>49.64</v>
      </c>
      <c r="CS7" s="25">
        <v>49.38</v>
      </c>
      <c r="CT7" s="25">
        <v>50.09</v>
      </c>
      <c r="CU7" s="25">
        <v>50.1</v>
      </c>
      <c r="CV7" s="25">
        <v>59.97</v>
      </c>
      <c r="CW7" s="25">
        <v>81.400000000000006</v>
      </c>
      <c r="CX7" s="25">
        <v>77.400000000000006</v>
      </c>
      <c r="CY7" s="25">
        <v>74.599999999999994</v>
      </c>
      <c r="CZ7" s="25">
        <v>74.41</v>
      </c>
      <c r="DA7" s="25">
        <v>77.650000000000006</v>
      </c>
      <c r="DB7" s="25">
        <v>77.73</v>
      </c>
      <c r="DC7" s="25">
        <v>78.09</v>
      </c>
      <c r="DD7" s="25">
        <v>78.010000000000005</v>
      </c>
      <c r="DE7" s="25">
        <v>77.599999999999994</v>
      </c>
      <c r="DF7" s="25">
        <v>77.3</v>
      </c>
      <c r="DG7" s="25">
        <v>89.76</v>
      </c>
      <c r="DH7" s="25">
        <v>9.0500000000000007</v>
      </c>
      <c r="DI7" s="25">
        <v>13.36</v>
      </c>
      <c r="DJ7" s="25">
        <v>17.48</v>
      </c>
      <c r="DK7" s="25">
        <v>21.24</v>
      </c>
      <c r="DL7" s="25">
        <v>24.87</v>
      </c>
      <c r="DM7" s="25">
        <v>45.85</v>
      </c>
      <c r="DN7" s="25">
        <v>47.31</v>
      </c>
      <c r="DO7" s="25">
        <v>47.5</v>
      </c>
      <c r="DP7" s="25">
        <v>48.41</v>
      </c>
      <c r="DQ7" s="25">
        <v>50.02</v>
      </c>
      <c r="DR7" s="25">
        <v>51.51</v>
      </c>
      <c r="DS7" s="25">
        <v>5.54</v>
      </c>
      <c r="DT7" s="25">
        <v>6.9</v>
      </c>
      <c r="DU7" s="25">
        <v>7.97</v>
      </c>
      <c r="DV7" s="25">
        <v>8.8699999999999992</v>
      </c>
      <c r="DW7" s="25">
        <v>10.09</v>
      </c>
      <c r="DX7" s="25">
        <v>14.13</v>
      </c>
      <c r="DY7" s="25">
        <v>16.77</v>
      </c>
      <c r="DZ7" s="25">
        <v>17.399999999999999</v>
      </c>
      <c r="EA7" s="25">
        <v>18.64</v>
      </c>
      <c r="EB7" s="25">
        <v>19.510000000000002</v>
      </c>
      <c r="EC7" s="25">
        <v>23.75</v>
      </c>
      <c r="ED7" s="25">
        <v>0</v>
      </c>
      <c r="EE7" s="25">
        <v>0.22</v>
      </c>
      <c r="EF7" s="25">
        <v>0.12</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大嶋勝彦</dc:creator>
  <cp:lastModifiedBy>大嶋勝彦</cp:lastModifiedBy>
  <dcterms:created xsi:type="dcterms:W3CDTF">2024-01-30T03:57:17Z</dcterms:created>
  <dcterms:modified xsi:type="dcterms:W3CDTF">2024-01-30T09:30:58Z</dcterms:modified>
</cp:coreProperties>
</file>