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K:\田中\国・県・水道協会　調査\R5 国、県調査\R6.2.8 経営分析\20240209131056\attach\21_みなべ町\21_みなべ町\"/>
    </mc:Choice>
  </mc:AlternateContent>
  <xr:revisionPtr revIDLastSave="0" documentId="13_ncr:1_{229B275E-01BC-4565-B9E5-3264EECB639C}" xr6:coauthVersionLast="36" xr6:coauthVersionMax="36" xr10:uidLastSave="{00000000-0000-0000-0000-000000000000}"/>
  <workbookProtection workbookAlgorithmName="SHA-512" workbookHashValue="f7XKaHD+BA0PfJuryxbQ49yc/oHC0UsvW8Lpsehg3OzgtbvP/s9bFqzbyVKGG/U1CZgOh4N5SvXWdM/+6NxHFw==" workbookSaltValue="e1sCfVS51EnfyUo9w+QVA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Q6" i="5"/>
  <c r="P6" i="5"/>
  <c r="P10" i="4" s="1"/>
  <c r="O6" i="5"/>
  <c r="N6" i="5"/>
  <c r="B10" i="4" s="1"/>
  <c r="M6" i="5"/>
  <c r="AD8" i="4" s="1"/>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G85" i="4"/>
  <c r="BB10" i="4"/>
  <c r="AT10" i="4"/>
  <c r="W10" i="4"/>
  <c r="I10" i="4"/>
  <c r="BB8" i="4"/>
  <c r="AT8" i="4"/>
  <c r="AL8" i="4"/>
  <c r="W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<sst xmlns="http://schemas.openxmlformats.org/spreadsheetml/2006/main" count="228" uniqueCount="114">
  <si>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</si>
  <si>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</si>
  <si>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</si>
  <si>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</si>
  <si>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</si>
  <si>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</si>
  <si>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</si>
  <si>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</si>
  <si>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</si>
  <si>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</si>
  <si>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</si>
  <si>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</si>
  <si>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</si>
  <si>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</si>
  <si>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</si>
  <si>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</si>
  <si>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</si>
  <si>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</si>
  <si>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</si>
  <si>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</si>
  <si>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</si>
  <si>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</si>
  <si>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</si>
  <si>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</si>
  <si>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</si>
  <si>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</si>
  <si>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</si>
  <si>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</si>
  <si>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</si>
  <si>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</si>
  <si>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</si>
  <si>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</si>
  <si>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</si>
  <si>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</si>
  <si>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</si>
  <si>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</si>
  <si>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</si>
  <si>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</si>
  <si>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</si>
  <si>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</si>
  <si>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</si>
  <si>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</si>
  <si>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</si>
  <si>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</si>
  <si>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</si>
  <si>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</si>
  <si>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</si>
  <si>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</si>
  <si>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</si>
  <si>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</si>
  <si>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</si>
  <si>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</si>
  <si>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</si>
  <si>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</si>
  <si>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</si>
  <si>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</si>
  <si>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</si>
  <si>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</si>
  <si>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</si>
  <si>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</si>
  <si>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</si>
  <si>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</si>
  <si>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</si>
  <si>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</si>
  <si>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</si>
  <si>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</si>
  <si>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</si>
  <si>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</si>
  <si>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</si>
  <si>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</si>
  <si>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</si>
  <si>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</si>
  <si>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</si>
  <si>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</si>
  <si>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</si>
  <si>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</si>
  <si>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</si>
  <si>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</si>
  <si>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</si>
  <si>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</si>
  <si>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</si>
  <si>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</si>
  <si>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</si>
  <si>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</si>
  <si>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</si>
  <si>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</si>
  <si>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</si>
  <si>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</si>
  <si>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</si>
  <si>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</si>
  <si>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</si>
  <si>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</si>
  <si>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</si>
  <si>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</si>
  <si>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</si>
  <si>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</si>
  <si>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</si>
  <si>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</si>
  <si>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</si>
  <si>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</si>
  <si>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</si>
  <si>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</si>
  <si>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</si>
  <si>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</si>
  <si>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</si>
  <si>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</si>
  <si>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</si>
  <si>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</si>
  <si>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</si>
  <si>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</si>
  <si>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</si>
  <si>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令和４年度の経常収支比率は類似団体より下回ったが令和３年度よりも近しい値へ上昇した。施設利用率、有収率は類似団体より上回り、施設は有効に稼働していると思われる。
　また、料金回収率は令和３年度から上昇し類似団体の値を上回った。
　令和４年度では修繕費の支出が抑えられたことによりわずかながら利益が発生した。結果、経常収支比率、料金回収率が令和３年度より上昇したと思われる。
　ただし、管路施設の老朽化対策、みなべ浄水場更新事業により、令和５年度以降は厳しい経営状況が続くものと思われる。
　経営の基盤を強固にし、安全安心な水を提供し続けるため、住民に水道事業の経営状況を伝えながら、令和６年度中の料金改定を進めているところである。</t>
    <rPh sb="77" eb="83">
      <t>カンイスイドウジギョウ</t>
    </rPh>
    <rPh sb="85" eb="87">
      <t>トウゴウ</t>
    </rPh>
    <rPh sb="91" eb="93">
      <t>ゼンコク</t>
    </rPh>
    <rPh sb="93" eb="95">
      <t>ヘイキン</t>
    </rPh>
    <rPh sb="96" eb="97">
      <t>ナラ</t>
    </rPh>
    <rPh sb="98" eb="99">
      <t>リツ</t>
    </rPh>
    <phoneticPr fontId="4"/>
  </si>
  <si>
    <t>　令和４年度でわずかながら利益が発生し、経常収支比率、料金回収率が令和３年度より上昇したものの、経常収支比率は類似団体、全国の数値を下回ったままである。
　みなべ浄水場更新事業計画に沿って導水管の整備工事を開始したが、これまで必要な更新投資を先送りにしてきた傾向がないとは言えず、他にも町内配水管の老朽化対策など、町内全域の水道事業を俯瞰的に検討していく必要がある。
　また、令和６年度中の料金改定については、これからも住民への説明会等を計画し、周知を進めているところである。</t>
    <phoneticPr fontId="4"/>
  </si>
  <si>
    <t>　有形固定資産減価償却率は類似団体、全国より下回っている。管路経年化率は平成26年度から耐用年数を超える管路が発生し、類似団体、全国を大きく上回っていたが簡易水道事業との統合により、全国平均に並ぶ率となった。
　令和４年度は津波浸水区域にあるみなべ浄水場を高台へ移転するため、事業計画に沿って導水管の整備工事を開始したが、みなべ浄水場更新事業を優先し、単独での管路更新工事を控えていたため、令和４年度の管路更新率は大幅に減少し類似団体の値を下回ってしまった。
　今後は管路の更新投資を計画的に進める必要がある。そのために資産の更新投資計画を推進していきたいが、改修を要する管路が多く計画を進めるのが難しい状況である。</t>
    <rPh sb="77" eb="83">
      <t>カンイスイドウジギョウ</t>
    </rPh>
    <rPh sb="85" eb="87">
      <t>トウゴウ</t>
    </rPh>
    <rPh sb="91" eb="93">
      <t>ゼンコク</t>
    </rPh>
    <rPh sb="93" eb="95">
      <t>ヘイキン</t>
    </rPh>
    <rPh sb="96" eb="97">
      <t>ナラ</t>
    </rPh>
    <rPh sb="98" eb="99">
      <t>リツ</t>
    </rPh>
    <rPh sb="231" eb="233">
      <t>コンゴ</t>
    </rPh>
    <rPh sb="291" eb="293">
      <t>ケイカク</t>
    </rPh>
    <rPh sb="294" eb="295">
      <t>スス</t>
    </rPh>
    <rPh sb="299" eb="300">
      <t>ムズカ</t>
    </rPh>
    <rPh sb="302" eb="304">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</si>
</sst>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1.34</c:v>
                </c:pt>
                <c:pt idx="1">
                  <c:v>1.47</c:v>
                </c:pt>
                <c:pt idx="2">
                  <c:v>1.1000000000000001</c:v>
                </c:pt>
                <c:pt idx="3">
                  <c:v>0.67</c:v>
                </c:pt>
                <c:pt idx="4">
                  <c:v>0.06</c:v>
                </c:pt>
              </c:numCache>
            </c:numRef>
          </c:val>
          <c:extLst>
            <c:ext xmlns:c16="http://schemas.microsoft.com/office/drawing/2014/chart" uri="{C3380CC4-5D6E-409C-BE32-E72D297353CC}">
              <c16:uniqueId val="{00000000-1319-4202-9211-41EE1D03BAE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0.47</c:v>
                </c:pt>
                <c:pt idx="2">
                  <c:v>0.44</c:v>
                </c:pt>
                <c:pt idx="3">
                  <c:v>0.5</c:v>
                </c:pt>
                <c:pt idx="4">
                  <c:v>0.4</c:v>
                </c:pt>
              </c:numCache>
            </c:numRef>
          </c:val>
          <c:smooth val="0"/>
          <c:extLst>
            <c:ext xmlns:c16="http://schemas.microsoft.com/office/drawing/2014/chart" uri="{C3380CC4-5D6E-409C-BE32-E72D297353CC}">
              <c16:uniqueId val="{00000001-1319-4202-9211-41EE1D03BAE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51.21</c:v>
                </c:pt>
                <c:pt idx="1">
                  <c:v>48.58</c:v>
                </c:pt>
                <c:pt idx="2">
                  <c:v>72.069999999999993</c:v>
                </c:pt>
                <c:pt idx="3">
                  <c:v>68.260000000000005</c:v>
                </c:pt>
                <c:pt idx="4">
                  <c:v>73.3</c:v>
                </c:pt>
              </c:numCache>
            </c:numRef>
          </c:val>
          <c:extLst>
            <c:ext xmlns:c16="http://schemas.microsoft.com/office/drawing/2014/chart" uri="{C3380CC4-5D6E-409C-BE32-E72D297353CC}">
              <c16:uniqueId val="{00000000-699E-48F5-A12B-C1F78B2A8E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50.29</c:v>
                </c:pt>
                <c:pt idx="1">
                  <c:v>49.64</c:v>
                </c:pt>
                <c:pt idx="2">
                  <c:v>54.43</c:v>
                </c:pt>
                <c:pt idx="3">
                  <c:v>53.87</c:v>
                </c:pt>
                <c:pt idx="4">
                  <c:v>54.49</c:v>
                </c:pt>
              </c:numCache>
            </c:numRef>
          </c:val>
          <c:smooth val="0"/>
          <c:extLst>
            <c:ext xmlns:c16="http://schemas.microsoft.com/office/drawing/2014/chart" uri="{C3380CC4-5D6E-409C-BE32-E72D297353CC}">
              <c16:uniqueId val="{00000001-699E-48F5-A12B-C1F78B2A8E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82.74</c:v>
                </c:pt>
                <c:pt idx="1">
                  <c:v>83.26</c:v>
                </c:pt>
                <c:pt idx="2">
                  <c:v>87.38</c:v>
                </c:pt>
                <c:pt idx="3">
                  <c:v>92.55</c:v>
                </c:pt>
                <c:pt idx="4">
                  <c:v>89.72</c:v>
                </c:pt>
              </c:numCache>
            </c:numRef>
          </c:val>
          <c:extLst>
            <c:ext xmlns:c16="http://schemas.microsoft.com/office/drawing/2014/chart" uri="{C3380CC4-5D6E-409C-BE32-E72D297353CC}">
              <c16:uniqueId val="{00000000-AA59-4DCB-BFF0-DE803D17328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77.73</c:v>
                </c:pt>
                <c:pt idx="1">
                  <c:v>78.09</c:v>
                </c:pt>
                <c:pt idx="2">
                  <c:v>79.44</c:v>
                </c:pt>
                <c:pt idx="3">
                  <c:v>79.489999999999995</c:v>
                </c:pt>
                <c:pt idx="4">
                  <c:v>78.8</c:v>
                </c:pt>
              </c:numCache>
            </c:numRef>
          </c:val>
          <c:smooth val="0"/>
          <c:extLst>
            <c:ext xmlns:c16="http://schemas.microsoft.com/office/drawing/2014/chart" uri="{C3380CC4-5D6E-409C-BE32-E72D297353CC}">
              <c16:uniqueId val="{00000001-AA59-4DCB-BFF0-DE803D17328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125.2</c:v>
                </c:pt>
                <c:pt idx="1">
                  <c:v>122.35</c:v>
                </c:pt>
                <c:pt idx="2">
                  <c:v>92.09</c:v>
                </c:pt>
                <c:pt idx="3">
                  <c:v>93.28</c:v>
                </c:pt>
                <c:pt idx="4">
                  <c:v>102.15</c:v>
                </c:pt>
              </c:numCache>
            </c:numRef>
          </c:val>
          <c:extLst>
            <c:ext xmlns:c16="http://schemas.microsoft.com/office/drawing/2014/chart" uri="{C3380CC4-5D6E-409C-BE32-E72D297353CC}">
              <c16:uniqueId val="{00000000-690E-46B6-9BB2-B4E2DBC879F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103.81</c:v>
                </c:pt>
                <c:pt idx="1">
                  <c:v>104.35</c:v>
                </c:pt>
                <c:pt idx="2">
                  <c:v>109.02</c:v>
                </c:pt>
                <c:pt idx="3">
                  <c:v>107.81</c:v>
                </c:pt>
                <c:pt idx="4">
                  <c:v>107.21</c:v>
                </c:pt>
              </c:numCache>
            </c:numRef>
          </c:val>
          <c:smooth val="0"/>
          <c:extLst>
            <c:ext xmlns:c16="http://schemas.microsoft.com/office/drawing/2014/chart" uri="{C3380CC4-5D6E-409C-BE32-E72D297353CC}">
              <c16:uniqueId val="{00000001-690E-46B6-9BB2-B4E2DBC879F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37.14</c:v>
                </c:pt>
                <c:pt idx="1">
                  <c:v>37.35</c:v>
                </c:pt>
                <c:pt idx="2">
                  <c:v>22.54</c:v>
                </c:pt>
                <c:pt idx="3">
                  <c:v>25.37</c:v>
                </c:pt>
                <c:pt idx="4">
                  <c:v>28.5</c:v>
                </c:pt>
              </c:numCache>
            </c:numRef>
          </c:val>
          <c:extLst>
            <c:ext xmlns:c16="http://schemas.microsoft.com/office/drawing/2014/chart" uri="{C3380CC4-5D6E-409C-BE32-E72D297353CC}">
              <c16:uniqueId val="{00000000-E750-431A-8E73-3FE4E1E581F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45.85</c:v>
                </c:pt>
                <c:pt idx="1">
                  <c:v>47.31</c:v>
                </c:pt>
                <c:pt idx="2">
                  <c:v>49.39</c:v>
                </c:pt>
                <c:pt idx="3">
                  <c:v>50.75</c:v>
                </c:pt>
                <c:pt idx="4">
                  <c:v>51.72</c:v>
                </c:pt>
              </c:numCache>
            </c:numRef>
          </c:val>
          <c:smooth val="0"/>
          <c:extLst>
            <c:ext xmlns:c16="http://schemas.microsoft.com/office/drawing/2014/chart" uri="{C3380CC4-5D6E-409C-BE32-E72D297353CC}">
              <c16:uniqueId val="{00000001-E750-431A-8E73-3FE4E1E581F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62.07</c:v>
                </c:pt>
                <c:pt idx="1">
                  <c:v>63.8</c:v>
                </c:pt>
                <c:pt idx="2">
                  <c:v>23.75</c:v>
                </c:pt>
                <c:pt idx="3">
                  <c:v>23.08</c:v>
                </c:pt>
                <c:pt idx="4">
                  <c:v>23</c:v>
                </c:pt>
              </c:numCache>
            </c:numRef>
          </c:val>
          <c:extLst>
            <c:ext xmlns:c16="http://schemas.microsoft.com/office/drawing/2014/chart" uri="{C3380CC4-5D6E-409C-BE32-E72D297353CC}">
              <c16:uniqueId val="{00000000-A182-4508-A8CA-40BEF058CFD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14.13</c:v>
                </c:pt>
                <c:pt idx="1">
                  <c:v>16.77</c:v>
                </c:pt>
                <c:pt idx="2">
                  <c:v>18.57</c:v>
                </c:pt>
                <c:pt idx="3">
                  <c:v>21.14</c:v>
                </c:pt>
                <c:pt idx="4">
                  <c:v>22.12</c:v>
                </c:pt>
              </c:numCache>
            </c:numRef>
          </c:val>
          <c:smooth val="0"/>
          <c:extLst>
            <c:ext xmlns:c16="http://schemas.microsoft.com/office/drawing/2014/chart" uri="{C3380CC4-5D6E-409C-BE32-E72D297353CC}">
              <c16:uniqueId val="{00000001-A182-4508-A8CA-40BEF058CFD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6F-4211-AE35-25B0A97D31F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25.66</c:v>
                </c:pt>
                <c:pt idx="1">
                  <c:v>21.69</c:v>
                </c:pt>
                <c:pt idx="2">
                  <c:v>11</c:v>
                </c:pt>
                <c:pt idx="3">
                  <c:v>8.86</c:v>
                </c:pt>
                <c:pt idx="4">
                  <c:v>7.65</c:v>
                </c:pt>
              </c:numCache>
            </c:numRef>
          </c:val>
          <c:smooth val="0"/>
          <c:extLst>
            <c:ext xmlns:c16="http://schemas.microsoft.com/office/drawing/2014/chart" uri="{C3380CC4-5D6E-409C-BE32-E72D297353CC}">
              <c16:uniqueId val="{00000001-676F-4211-AE35-25B0A97D31F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548.42999999999995</c:v>
                </c:pt>
                <c:pt idx="1">
                  <c:v>653.14</c:v>
                </c:pt>
                <c:pt idx="2">
                  <c:v>365.21</c:v>
                </c:pt>
                <c:pt idx="3">
                  <c:v>351.36</c:v>
                </c:pt>
                <c:pt idx="4">
                  <c:v>470.83</c:v>
                </c:pt>
              </c:numCache>
            </c:numRef>
          </c:val>
          <c:extLst>
            <c:ext xmlns:c16="http://schemas.microsoft.com/office/drawing/2014/chart" uri="{C3380CC4-5D6E-409C-BE32-E72D297353CC}">
              <c16:uniqueId val="{00000000-EF23-479E-90EC-C24A1BE972C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300.14</c:v>
                </c:pt>
                <c:pt idx="1">
                  <c:v>301.04000000000002</c:v>
                </c:pt>
                <c:pt idx="2">
                  <c:v>371.81</c:v>
                </c:pt>
                <c:pt idx="3">
                  <c:v>384.23</c:v>
                </c:pt>
                <c:pt idx="4">
                  <c:v>364.3</c:v>
                </c:pt>
              </c:numCache>
            </c:numRef>
          </c:val>
          <c:smooth val="0"/>
          <c:extLst>
            <c:ext xmlns:c16="http://schemas.microsoft.com/office/drawing/2014/chart" uri="{C3380CC4-5D6E-409C-BE32-E72D297353CC}">
              <c16:uniqueId val="{00000001-EF23-479E-90EC-C24A1BE972C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233.37</c:v>
                </c:pt>
                <c:pt idx="1">
                  <c:v>278.97000000000003</c:v>
                </c:pt>
                <c:pt idx="2">
                  <c:v>516.45000000000005</c:v>
                </c:pt>
                <c:pt idx="3">
                  <c:v>482.68</c:v>
                </c:pt>
                <c:pt idx="4">
                  <c:v>461.35</c:v>
                </c:pt>
              </c:numCache>
            </c:numRef>
          </c:val>
          <c:extLst>
            <c:ext xmlns:c16="http://schemas.microsoft.com/office/drawing/2014/chart" uri="{C3380CC4-5D6E-409C-BE32-E72D297353CC}">
              <c16:uniqueId val="{00000000-009E-42B8-8E4F-3B83489F482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566.65</c:v>
                </c:pt>
                <c:pt idx="1">
                  <c:v>551.62</c:v>
                </c:pt>
                <c:pt idx="2">
                  <c:v>465.85</c:v>
                </c:pt>
                <c:pt idx="3">
                  <c:v>439.43</c:v>
                </c:pt>
                <c:pt idx="4">
                  <c:v>438.41</c:v>
                </c:pt>
              </c:numCache>
            </c:numRef>
          </c:val>
          <c:smooth val="0"/>
          <c:extLst>
            <c:ext xmlns:c16="http://schemas.microsoft.com/office/drawing/2014/chart" uri="{C3380CC4-5D6E-409C-BE32-E72D297353CC}">
              <c16:uniqueId val="{00000001-009E-42B8-8E4F-3B83489F482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125.62</c:v>
                </c:pt>
                <c:pt idx="1">
                  <c:v>124.07</c:v>
                </c:pt>
                <c:pt idx="2">
                  <c:v>87.71</c:v>
                </c:pt>
                <c:pt idx="3">
                  <c:v>88.82</c:v>
                </c:pt>
                <c:pt idx="4">
                  <c:v>101.31</c:v>
                </c:pt>
              </c:numCache>
            </c:numRef>
          </c:val>
          <c:extLst>
            <c:ext xmlns:c16="http://schemas.microsoft.com/office/drawing/2014/chart" uri="{C3380CC4-5D6E-409C-BE32-E72D297353CC}">
              <c16:uniqueId val="{00000000-8DD7-476B-A78A-A0B5E0BC7B3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84.77</c:v>
                </c:pt>
                <c:pt idx="1">
                  <c:v>87.11</c:v>
                </c:pt>
                <c:pt idx="2">
                  <c:v>92.39</c:v>
                </c:pt>
                <c:pt idx="3">
                  <c:v>94.41</c:v>
                </c:pt>
                <c:pt idx="4">
                  <c:v>90.96</c:v>
                </c:pt>
              </c:numCache>
            </c:numRef>
          </c:val>
          <c:smooth val="0"/>
          <c:extLst>
            <c:ext xmlns:c16="http://schemas.microsoft.com/office/drawing/2014/chart" uri="{C3380CC4-5D6E-409C-BE32-E72D297353CC}">
              <c16:uniqueId val="{00000001-8DD7-476B-A78A-A0B5E0BC7B3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100.73</c:v>
                </c:pt>
                <c:pt idx="1">
                  <c:v>99.78</c:v>
                </c:pt>
                <c:pt idx="2">
                  <c:v>127.68</c:v>
                </c:pt>
                <c:pt idx="3">
                  <c:v>128.88</c:v>
                </c:pt>
                <c:pt idx="4">
                  <c:v>115.36</c:v>
                </c:pt>
              </c:numCache>
            </c:numRef>
          </c:val>
          <c:extLst>
            <c:ext xmlns:c16="http://schemas.microsoft.com/office/drawing/2014/chart" uri="{C3380CC4-5D6E-409C-BE32-E72D297353CC}">
              <c16:uniqueId val="{00000000-3D45-4F3D-A65B-B269BB22C6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227.27</c:v>
                </c:pt>
                <c:pt idx="1">
                  <c:v>223.98</c:v>
                </c:pt>
                <c:pt idx="2">
                  <c:v>192.98</c:v>
                </c:pt>
                <c:pt idx="3">
                  <c:v>192.13</c:v>
                </c:pt>
                <c:pt idx="4">
                  <c:v>197.04</c:v>
                </c:pt>
              </c:numCache>
            </c:numRef>
          </c:val>
          <c:smooth val="0"/>
          <c:extLst>
            <c:ext xmlns:c16="http://schemas.microsoft.com/office/drawing/2014/chart" uri="{C3380CC4-5D6E-409C-BE32-E72D297353CC}">
              <c16:uniqueId val="{00000001-3D45-4F3D-A65B-B269BB22C6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1" sqref="BL11:BZ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和歌山県　みなべ町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11988</v>
      </c>
      <c r="AM8" s="66"/>
      <c r="AN8" s="66"/>
      <c r="AO8" s="66"/>
      <c r="AP8" s="66"/>
      <c r="AQ8" s="66"/>
      <c r="AR8" s="66"/>
      <c r="AS8" s="66"/>
      <c r="AT8" s="37">
        <f>データ!$S$6</f>
        <v>120.28</v>
      </c>
      <c r="AU8" s="38"/>
      <c r="AV8" s="38"/>
      <c r="AW8" s="38"/>
      <c r="AX8" s="38"/>
      <c r="AY8" s="38"/>
      <c r="AZ8" s="38"/>
      <c r="BA8" s="38"/>
      <c r="BB8" s="55">
        <f>データ!$T$6</f>
        <v>99.67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76.599999999999994</v>
      </c>
      <c r="J10" s="38"/>
      <c r="K10" s="38"/>
      <c r="L10" s="38"/>
      <c r="M10" s="38"/>
      <c r="N10" s="38"/>
      <c r="O10" s="65"/>
      <c r="P10" s="55">
        <f>データ!$P$6</f>
        <v>99.87</v>
      </c>
      <c r="Q10" s="55"/>
      <c r="R10" s="55"/>
      <c r="S10" s="55"/>
      <c r="T10" s="55"/>
      <c r="U10" s="55"/>
      <c r="V10" s="55"/>
      <c r="W10" s="66">
        <f>データ!$Q$6</f>
        <v>1699</v>
      </c>
      <c r="X10" s="66"/>
      <c r="Y10" s="66"/>
      <c r="Z10" s="66"/>
      <c r="AA10" s="66"/>
      <c r="AB10" s="66"/>
      <c r="AC10" s="66"/>
      <c r="AD10" s="2"/>
      <c r="AE10" s="2"/>
      <c r="AF10" s="2"/>
      <c r="AG10" s="2"/>
      <c r="AH10" s="2"/>
      <c r="AI10" s="2"/>
      <c r="AJ10" s="2"/>
      <c r="AK10" s="2"/>
      <c r="AL10" s="66">
        <f>データ!$U$6</f>
        <v>11971</v>
      </c>
      <c r="AM10" s="66"/>
      <c r="AN10" s="66"/>
      <c r="AO10" s="66"/>
      <c r="AP10" s="66"/>
      <c r="AQ10" s="66"/>
      <c r="AR10" s="66"/>
      <c r="AS10" s="66"/>
      <c r="AT10" s="37">
        <f>データ!$V$6</f>
        <v>30.4</v>
      </c>
      <c r="AU10" s="38"/>
      <c r="AV10" s="38"/>
      <c r="AW10" s="38"/>
      <c r="AX10" s="38"/>
      <c r="AY10" s="38"/>
      <c r="AZ10" s="38"/>
      <c r="BA10" s="38"/>
      <c r="BB10" s="55">
        <f>データ!$W$6</f>
        <v>393.78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113</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uzoJ1ZzqWYsG9dWEGuTsnDbofLjINdbXFdxrHU+0HjHFd+UhoZtPpUsnIDoSHKPH9nbsSchgi8UtNtjm2RafWA==" saltValue="Peb/VtvQtlI26+RhIRIgm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303917</v>
      </c>
      <c r="D6" s="20">
        <f t="shared" si="3"/>
        <v>46</v>
      </c>
      <c r="E6" s="20">
        <f t="shared" si="3"/>
        <v>1</v>
      </c>
      <c r="F6" s="20">
        <f t="shared" si="3"/>
        <v>0</v>
      </c>
      <c r="G6" s="20">
        <f t="shared" si="3"/>
        <v>1</v>
      </c>
      <c r="H6" s="20" t="str">
        <f t="shared" si="3"/>
        <v>和歌山県　みなべ町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76.599999999999994</v>
      </c>
      <c r="P6" s="21">
        <f t="shared" si="3"/>
        <v>99.87</v>
      </c>
      <c r="Q6" s="21">
        <f t="shared" si="3"/>
        <v>1699</v>
      </c>
      <c r="R6" s="21">
        <f t="shared" si="3"/>
        <v>11988</v>
      </c>
      <c r="S6" s="21">
        <f t="shared" si="3"/>
        <v>120.28</v>
      </c>
      <c r="T6" s="21">
        <f t="shared" si="3"/>
        <v>99.67</v>
      </c>
      <c r="U6" s="21">
        <f t="shared" si="3"/>
        <v>11971</v>
      </c>
      <c r="V6" s="21">
        <f t="shared" si="3"/>
        <v>30.4</v>
      </c>
      <c r="W6" s="21">
        <f t="shared" si="3"/>
        <v>393.78</v>
      </c>
      <c r="X6" s="22">
        <f>IF(X7="",NA(),X7)</f>
        <v>125.2</v>
      </c>
      <c r="Y6" s="22">
        <f t="shared" ref="Y6:AG6" si="4">IF(Y7="",NA(),Y7)</f>
        <v>122.35</v>
      </c>
      <c r="Z6" s="22">
        <f t="shared" si="4"/>
        <v>92.09</v>
      </c>
      <c r="AA6" s="22">
        <f t="shared" si="4"/>
        <v>93.28</v>
      </c>
      <c r="AB6" s="22">
        <f t="shared" si="4"/>
        <v>102.15</v>
      </c>
      <c r="AC6" s="22">
        <f t="shared" si="4"/>
        <v>103.81</v>
      </c>
      <c r="AD6" s="22">
        <f t="shared" si="4"/>
        <v>104.35</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25.66</v>
      </c>
      <c r="AO6" s="22">
        <f t="shared" si="5"/>
        <v>21.69</v>
      </c>
      <c r="AP6" s="22">
        <f t="shared" si="5"/>
        <v>11</v>
      </c>
      <c r="AQ6" s="22">
        <f t="shared" si="5"/>
        <v>8.86</v>
      </c>
      <c r="AR6" s="22">
        <f t="shared" si="5"/>
        <v>7.65</v>
      </c>
      <c r="AS6" s="21" t="str">
        <f>IF(AS7="","",IF(AS7="-","【-】","【"&amp;SUBSTITUTE(TEXT(AS7,"#,##0.00"),"-","△")&amp;"】"))</f>
        <v>【1.34】</v>
      </c>
      <c r="AT6" s="22">
        <f>IF(AT7="",NA(),AT7)</f>
        <v>548.42999999999995</v>
      </c>
      <c r="AU6" s="22">
        <f t="shared" ref="AU6:BC6" si="6">IF(AU7="",NA(),AU7)</f>
        <v>653.14</v>
      </c>
      <c r="AV6" s="22">
        <f t="shared" si="6"/>
        <v>365.21</v>
      </c>
      <c r="AW6" s="22">
        <f t="shared" si="6"/>
        <v>351.36</v>
      </c>
      <c r="AX6" s="22">
        <f t="shared" si="6"/>
        <v>470.83</v>
      </c>
      <c r="AY6" s="22">
        <f t="shared" si="6"/>
        <v>300.14</v>
      </c>
      <c r="AZ6" s="22">
        <f t="shared" si="6"/>
        <v>301.04000000000002</v>
      </c>
      <c r="BA6" s="22">
        <f t="shared" si="6"/>
        <v>371.81</v>
      </c>
      <c r="BB6" s="22">
        <f t="shared" si="6"/>
        <v>384.23</v>
      </c>
      <c r="BC6" s="22">
        <f t="shared" si="6"/>
        <v>364.3</v>
      </c>
      <c r="BD6" s="21" t="str">
        <f>IF(BD7="","",IF(BD7="-","【-】","【"&amp;SUBSTITUTE(TEXT(BD7,"#,##0.00"),"-","△")&amp;"】"))</f>
        <v>【252.29】</v>
      </c>
      <c r="BE6" s="22">
        <f>IF(BE7="",NA(),BE7)</f>
        <v>233.37</v>
      </c>
      <c r="BF6" s="22">
        <f t="shared" ref="BF6:BN6" si="7">IF(BF7="",NA(),BF7)</f>
        <v>278.97000000000003</v>
      </c>
      <c r="BG6" s="22">
        <f t="shared" si="7"/>
        <v>516.45000000000005</v>
      </c>
      <c r="BH6" s="22">
        <f t="shared" si="7"/>
        <v>482.68</v>
      </c>
      <c r="BI6" s="22">
        <f t="shared" si="7"/>
        <v>461.35</v>
      </c>
      <c r="BJ6" s="22">
        <f t="shared" si="7"/>
        <v>566.65</v>
      </c>
      <c r="BK6" s="22">
        <f t="shared" si="7"/>
        <v>551.62</v>
      </c>
      <c r="BL6" s="22">
        <f t="shared" si="7"/>
        <v>465.85</v>
      </c>
      <c r="BM6" s="22">
        <f t="shared" si="7"/>
        <v>439.43</v>
      </c>
      <c r="BN6" s="22">
        <f t="shared" si="7"/>
        <v>438.41</v>
      </c>
      <c r="BO6" s="21" t="str">
        <f>IF(BO7="","",IF(BO7="-","【-】","【"&amp;SUBSTITUTE(TEXT(BO7,"#,##0.00"),"-","△")&amp;"】"))</f>
        <v>【268.07】</v>
      </c>
      <c r="BP6" s="22">
        <f>IF(BP7="",NA(),BP7)</f>
        <v>125.62</v>
      </c>
      <c r="BQ6" s="22">
        <f t="shared" ref="BQ6:BY6" si="8">IF(BQ7="",NA(),BQ7)</f>
        <v>124.07</v>
      </c>
      <c r="BR6" s="22">
        <f t="shared" si="8"/>
        <v>87.71</v>
      </c>
      <c r="BS6" s="22">
        <f t="shared" si="8"/>
        <v>88.82</v>
      </c>
      <c r="BT6" s="22">
        <f t="shared" si="8"/>
        <v>101.31</v>
      </c>
      <c r="BU6" s="22">
        <f t="shared" si="8"/>
        <v>84.77</v>
      </c>
      <c r="BV6" s="22">
        <f t="shared" si="8"/>
        <v>87.11</v>
      </c>
      <c r="BW6" s="22">
        <f t="shared" si="8"/>
        <v>92.39</v>
      </c>
      <c r="BX6" s="22">
        <f t="shared" si="8"/>
        <v>94.41</v>
      </c>
      <c r="BY6" s="22">
        <f t="shared" si="8"/>
        <v>90.96</v>
      </c>
      <c r="BZ6" s="21" t="str">
        <f>IF(BZ7="","",IF(BZ7="-","【-】","【"&amp;SUBSTITUTE(TEXT(BZ7,"#,##0.00"),"-","△")&amp;"】"))</f>
        <v>【97.47】</v>
      </c>
      <c r="CA6" s="22">
        <f>IF(CA7="",NA(),CA7)</f>
        <v>100.73</v>
      </c>
      <c r="CB6" s="22">
        <f t="shared" ref="CB6:CJ6" si="9">IF(CB7="",NA(),CB7)</f>
        <v>99.78</v>
      </c>
      <c r="CC6" s="22">
        <f t="shared" si="9"/>
        <v>127.68</v>
      </c>
      <c r="CD6" s="22">
        <f t="shared" si="9"/>
        <v>128.88</v>
      </c>
      <c r="CE6" s="22">
        <f t="shared" si="9"/>
        <v>115.36</v>
      </c>
      <c r="CF6" s="22">
        <f t="shared" si="9"/>
        <v>227.27</v>
      </c>
      <c r="CG6" s="22">
        <f t="shared" si="9"/>
        <v>223.98</v>
      </c>
      <c r="CH6" s="22">
        <f t="shared" si="9"/>
        <v>192.98</v>
      </c>
      <c r="CI6" s="22">
        <f t="shared" si="9"/>
        <v>192.13</v>
      </c>
      <c r="CJ6" s="22">
        <f t="shared" si="9"/>
        <v>197.04</v>
      </c>
      <c r="CK6" s="21" t="str">
        <f>IF(CK7="","",IF(CK7="-","【-】","【"&amp;SUBSTITUTE(TEXT(CK7,"#,##0.00"),"-","△")&amp;"】"))</f>
        <v>【174.75】</v>
      </c>
      <c r="CL6" s="22">
        <f>IF(CL7="",NA(),CL7)</f>
        <v>51.21</v>
      </c>
      <c r="CM6" s="22">
        <f t="shared" ref="CM6:CU6" si="10">IF(CM7="",NA(),CM7)</f>
        <v>48.58</v>
      </c>
      <c r="CN6" s="22">
        <f t="shared" si="10"/>
        <v>72.069999999999993</v>
      </c>
      <c r="CO6" s="22">
        <f t="shared" si="10"/>
        <v>68.260000000000005</v>
      </c>
      <c r="CP6" s="22">
        <f t="shared" si="10"/>
        <v>73.3</v>
      </c>
      <c r="CQ6" s="22">
        <f t="shared" si="10"/>
        <v>50.29</v>
      </c>
      <c r="CR6" s="22">
        <f t="shared" si="10"/>
        <v>49.64</v>
      </c>
      <c r="CS6" s="22">
        <f t="shared" si="10"/>
        <v>54.43</v>
      </c>
      <c r="CT6" s="22">
        <f t="shared" si="10"/>
        <v>53.87</v>
      </c>
      <c r="CU6" s="22">
        <f t="shared" si="10"/>
        <v>54.49</v>
      </c>
      <c r="CV6" s="21" t="str">
        <f>IF(CV7="","",IF(CV7="-","【-】","【"&amp;SUBSTITUTE(TEXT(CV7,"#,##0.00"),"-","△")&amp;"】"))</f>
        <v>【59.97】</v>
      </c>
      <c r="CW6" s="22">
        <f>IF(CW7="",NA(),CW7)</f>
        <v>82.74</v>
      </c>
      <c r="CX6" s="22">
        <f t="shared" ref="CX6:DF6" si="11">IF(CX7="",NA(),CX7)</f>
        <v>83.26</v>
      </c>
      <c r="CY6" s="22">
        <f t="shared" si="11"/>
        <v>87.38</v>
      </c>
      <c r="CZ6" s="22">
        <f t="shared" si="11"/>
        <v>92.55</v>
      </c>
      <c r="DA6" s="22">
        <f t="shared" si="11"/>
        <v>89.72</v>
      </c>
      <c r="DB6" s="22">
        <f t="shared" si="11"/>
        <v>77.73</v>
      </c>
      <c r="DC6" s="22">
        <f t="shared" si="11"/>
        <v>78.09</v>
      </c>
      <c r="DD6" s="22">
        <f t="shared" si="11"/>
        <v>79.44</v>
      </c>
      <c r="DE6" s="22">
        <f t="shared" si="11"/>
        <v>79.489999999999995</v>
      </c>
      <c r="DF6" s="22">
        <f t="shared" si="11"/>
        <v>78.8</v>
      </c>
      <c r="DG6" s="21" t="str">
        <f>IF(DG7="","",IF(DG7="-","【-】","【"&amp;SUBSTITUTE(TEXT(DG7,"#,##0.00"),"-","△")&amp;"】"))</f>
        <v>【89.76】</v>
      </c>
      <c r="DH6" s="22">
        <f>IF(DH7="",NA(),DH7)</f>
        <v>37.14</v>
      </c>
      <c r="DI6" s="22">
        <f t="shared" ref="DI6:DQ6" si="12">IF(DI7="",NA(),DI7)</f>
        <v>37.35</v>
      </c>
      <c r="DJ6" s="22">
        <f t="shared" si="12"/>
        <v>22.54</v>
      </c>
      <c r="DK6" s="22">
        <f t="shared" si="12"/>
        <v>25.37</v>
      </c>
      <c r="DL6" s="22">
        <f t="shared" si="12"/>
        <v>28.5</v>
      </c>
      <c r="DM6" s="22">
        <f t="shared" si="12"/>
        <v>45.85</v>
      </c>
      <c r="DN6" s="22">
        <f t="shared" si="12"/>
        <v>47.31</v>
      </c>
      <c r="DO6" s="22">
        <f t="shared" si="12"/>
        <v>49.39</v>
      </c>
      <c r="DP6" s="22">
        <f t="shared" si="12"/>
        <v>50.75</v>
      </c>
      <c r="DQ6" s="22">
        <f t="shared" si="12"/>
        <v>51.72</v>
      </c>
      <c r="DR6" s="21" t="str">
        <f>IF(DR7="","",IF(DR7="-","【-】","【"&amp;SUBSTITUTE(TEXT(DR7,"#,##0.00"),"-","△")&amp;"】"))</f>
        <v>【51.51】</v>
      </c>
      <c r="DS6" s="22">
        <f>IF(DS7="",NA(),DS7)</f>
        <v>62.07</v>
      </c>
      <c r="DT6" s="22">
        <f t="shared" ref="DT6:EB6" si="13">IF(DT7="",NA(),DT7)</f>
        <v>63.8</v>
      </c>
      <c r="DU6" s="22">
        <f t="shared" si="13"/>
        <v>23.75</v>
      </c>
      <c r="DV6" s="22">
        <f t="shared" si="13"/>
        <v>23.08</v>
      </c>
      <c r="DW6" s="22">
        <f t="shared" si="13"/>
        <v>23</v>
      </c>
      <c r="DX6" s="22">
        <f t="shared" si="13"/>
        <v>14.13</v>
      </c>
      <c r="DY6" s="22">
        <f t="shared" si="13"/>
        <v>16.77</v>
      </c>
      <c r="DZ6" s="22">
        <f t="shared" si="13"/>
        <v>18.57</v>
      </c>
      <c r="EA6" s="22">
        <f t="shared" si="13"/>
        <v>21.14</v>
      </c>
      <c r="EB6" s="22">
        <f t="shared" si="13"/>
        <v>22.12</v>
      </c>
      <c r="EC6" s="21" t="str">
        <f>IF(EC7="","",IF(EC7="-","【-】","【"&amp;SUBSTITUTE(TEXT(EC7,"#,##0.00"),"-","△")&amp;"】"))</f>
        <v>【23.75】</v>
      </c>
      <c r="ED6" s="22">
        <f>IF(ED7="",NA(),ED7)</f>
        <v>1.34</v>
      </c>
      <c r="EE6" s="22">
        <f t="shared" ref="EE6:EM6" si="14">IF(EE7="",NA(),EE7)</f>
        <v>1.47</v>
      </c>
      <c r="EF6" s="22">
        <f t="shared" si="14"/>
        <v>1.1000000000000001</v>
      </c>
      <c r="EG6" s="22">
        <f t="shared" si="14"/>
        <v>0.67</v>
      </c>
      <c r="EH6" s="22">
        <f t="shared" si="14"/>
        <v>0.06</v>
      </c>
      <c r="EI6" s="22">
        <f t="shared" si="14"/>
        <v>0.52</v>
      </c>
      <c r="EJ6" s="22">
        <f t="shared" si="14"/>
        <v>0.47</v>
      </c>
      <c r="EK6" s="22">
        <f t="shared" si="14"/>
        <v>0.44</v>
      </c>
      <c r="EL6" s="22">
        <f t="shared" si="14"/>
        <v>0.5</v>
      </c>
      <c r="EM6" s="22">
        <f t="shared" si="14"/>
        <v>0.4</v>
      </c>
      <c r="EN6" s="21" t="str">
        <f>IF(EN7="","",IF(EN7="-","【-】","【"&amp;SUBSTITUTE(TEXT(EN7,"#,##0.00"),"-","△")&amp;"】"))</f>
        <v>【0.67】</v>
      </c>
    </row>
    <row r="7" spans="1:144" s="23" customFormat="1" x14ac:dyDescent="0.15">
      <c r="A7" s="15"/>
      <c r="B7" s="24">
        <v>2022</v>
      </c>
      <c r="C7" s="24">
        <v>303917</v>
      </c>
      <c r="D7" s="24">
        <v>46</v>
      </c>
      <c r="E7" s="24">
        <v>1</v>
      </c>
      <c r="F7" s="24">
        <v>0</v>
      </c>
      <c r="G7" s="24">
        <v>1</v>
      </c>
      <c r="H7" s="24" t="s">
        <v>93</v>
      </c>
      <c r="I7" s="24" t="s">
        <v>94</v>
      </c>
      <c r="J7" s="24" t="s">
        <v>95</v>
      </c>
      <c r="K7" s="24" t="s">
        <v>96</v>
      </c>
      <c r="L7" s="24" t="s">
        <v>97</v>
      </c>
      <c r="M7" s="24" t="s">
        <v>98</v>
      </c>
      <c r="N7" s="25" t="s">
        <v>99</v>
      </c>
      <c r="O7" s="25">
        <v>76.599999999999994</v>
      </c>
      <c r="P7" s="25">
        <v>99.87</v>
      </c>
      <c r="Q7" s="25">
        <v>1699</v>
      </c>
      <c r="R7" s="25">
        <v>11988</v>
      </c>
      <c r="S7" s="25">
        <v>120.28</v>
      </c>
      <c r="T7" s="25">
        <v>99.67</v>
      </c>
      <c r="U7" s="25">
        <v>11971</v>
      </c>
      <c r="V7" s="25">
        <v>30.4</v>
      </c>
      <c r="W7" s="25">
        <v>393.78</v>
      </c>
      <c r="X7" s="25">
        <v>125.2</v>
      </c>
      <c r="Y7" s="25">
        <v>122.35</v>
      </c>
      <c r="Z7" s="25">
        <v>92.09</v>
      </c>
      <c r="AA7" s="25">
        <v>93.28</v>
      </c>
      <c r="AB7" s="25">
        <v>102.15</v>
      </c>
      <c r="AC7" s="25">
        <v>103.81</v>
      </c>
      <c r="AD7" s="25">
        <v>104.35</v>
      </c>
      <c r="AE7" s="25">
        <v>109.02</v>
      </c>
      <c r="AF7" s="25">
        <v>107.81</v>
      </c>
      <c r="AG7" s="25">
        <v>107.21</v>
      </c>
      <c r="AH7" s="25">
        <v>108.7</v>
      </c>
      <c r="AI7" s="25">
        <v>0</v>
      </c>
      <c r="AJ7" s="25">
        <v>0</v>
      </c>
      <c r="AK7" s="25">
        <v>0</v>
      </c>
      <c r="AL7" s="25">
        <v>0</v>
      </c>
      <c r="AM7" s="25">
        <v>0</v>
      </c>
      <c r="AN7" s="25">
        <v>25.66</v>
      </c>
      <c r="AO7" s="25">
        <v>21.69</v>
      </c>
      <c r="AP7" s="25">
        <v>11</v>
      </c>
      <c r="AQ7" s="25">
        <v>8.86</v>
      </c>
      <c r="AR7" s="25">
        <v>7.65</v>
      </c>
      <c r="AS7" s="25">
        <v>1.34</v>
      </c>
      <c r="AT7" s="25">
        <v>548.42999999999995</v>
      </c>
      <c r="AU7" s="25">
        <v>653.14</v>
      </c>
      <c r="AV7" s="25">
        <v>365.21</v>
      </c>
      <c r="AW7" s="25">
        <v>351.36</v>
      </c>
      <c r="AX7" s="25">
        <v>470.83</v>
      </c>
      <c r="AY7" s="25">
        <v>300.14</v>
      </c>
      <c r="AZ7" s="25">
        <v>301.04000000000002</v>
      </c>
      <c r="BA7" s="25">
        <v>371.81</v>
      </c>
      <c r="BB7" s="25">
        <v>384.23</v>
      </c>
      <c r="BC7" s="25">
        <v>364.3</v>
      </c>
      <c r="BD7" s="25">
        <v>252.29</v>
      </c>
      <c r="BE7" s="25">
        <v>233.37</v>
      </c>
      <c r="BF7" s="25">
        <v>278.97000000000003</v>
      </c>
      <c r="BG7" s="25">
        <v>516.45000000000005</v>
      </c>
      <c r="BH7" s="25">
        <v>482.68</v>
      </c>
      <c r="BI7" s="25">
        <v>461.35</v>
      </c>
      <c r="BJ7" s="25">
        <v>566.65</v>
      </c>
      <c r="BK7" s="25">
        <v>551.62</v>
      </c>
      <c r="BL7" s="25">
        <v>465.85</v>
      </c>
      <c r="BM7" s="25">
        <v>439.43</v>
      </c>
      <c r="BN7" s="25">
        <v>438.41</v>
      </c>
      <c r="BO7" s="25">
        <v>268.07</v>
      </c>
      <c r="BP7" s="25">
        <v>125.62</v>
      </c>
      <c r="BQ7" s="25">
        <v>124.07</v>
      </c>
      <c r="BR7" s="25">
        <v>87.71</v>
      </c>
      <c r="BS7" s="25">
        <v>88.82</v>
      </c>
      <c r="BT7" s="25">
        <v>101.31</v>
      </c>
      <c r="BU7" s="25">
        <v>84.77</v>
      </c>
      <c r="BV7" s="25">
        <v>87.11</v>
      </c>
      <c r="BW7" s="25">
        <v>92.39</v>
      </c>
      <c r="BX7" s="25">
        <v>94.41</v>
      </c>
      <c r="BY7" s="25">
        <v>90.96</v>
      </c>
      <c r="BZ7" s="25">
        <v>97.47</v>
      </c>
      <c r="CA7" s="25">
        <v>100.73</v>
      </c>
      <c r="CB7" s="25">
        <v>99.78</v>
      </c>
      <c r="CC7" s="25">
        <v>127.68</v>
      </c>
      <c r="CD7" s="25">
        <v>128.88</v>
      </c>
      <c r="CE7" s="25">
        <v>115.36</v>
      </c>
      <c r="CF7" s="25">
        <v>227.27</v>
      </c>
      <c r="CG7" s="25">
        <v>223.98</v>
      </c>
      <c r="CH7" s="25">
        <v>192.98</v>
      </c>
      <c r="CI7" s="25">
        <v>192.13</v>
      </c>
      <c r="CJ7" s="25">
        <v>197.04</v>
      </c>
      <c r="CK7" s="25">
        <v>174.75</v>
      </c>
      <c r="CL7" s="25">
        <v>51.21</v>
      </c>
      <c r="CM7" s="25">
        <v>48.58</v>
      </c>
      <c r="CN7" s="25">
        <v>72.069999999999993</v>
      </c>
      <c r="CO7" s="25">
        <v>68.260000000000005</v>
      </c>
      <c r="CP7" s="25">
        <v>73.3</v>
      </c>
      <c r="CQ7" s="25">
        <v>50.29</v>
      </c>
      <c r="CR7" s="25">
        <v>49.64</v>
      </c>
      <c r="CS7" s="25">
        <v>54.43</v>
      </c>
      <c r="CT7" s="25">
        <v>53.87</v>
      </c>
      <c r="CU7" s="25">
        <v>54.49</v>
      </c>
      <c r="CV7" s="25">
        <v>59.97</v>
      </c>
      <c r="CW7" s="25">
        <v>82.74</v>
      </c>
      <c r="CX7" s="25">
        <v>83.26</v>
      </c>
      <c r="CY7" s="25">
        <v>87.38</v>
      </c>
      <c r="CZ7" s="25">
        <v>92.55</v>
      </c>
      <c r="DA7" s="25">
        <v>89.72</v>
      </c>
      <c r="DB7" s="25">
        <v>77.73</v>
      </c>
      <c r="DC7" s="25">
        <v>78.09</v>
      </c>
      <c r="DD7" s="25">
        <v>79.44</v>
      </c>
      <c r="DE7" s="25">
        <v>79.489999999999995</v>
      </c>
      <c r="DF7" s="25">
        <v>78.8</v>
      </c>
      <c r="DG7" s="25">
        <v>89.76</v>
      </c>
      <c r="DH7" s="25">
        <v>37.14</v>
      </c>
      <c r="DI7" s="25">
        <v>37.35</v>
      </c>
      <c r="DJ7" s="25">
        <v>22.54</v>
      </c>
      <c r="DK7" s="25">
        <v>25.37</v>
      </c>
      <c r="DL7" s="25">
        <v>28.5</v>
      </c>
      <c r="DM7" s="25">
        <v>45.85</v>
      </c>
      <c r="DN7" s="25">
        <v>47.31</v>
      </c>
      <c r="DO7" s="25">
        <v>49.39</v>
      </c>
      <c r="DP7" s="25">
        <v>50.75</v>
      </c>
      <c r="DQ7" s="25">
        <v>51.72</v>
      </c>
      <c r="DR7" s="25">
        <v>51.51</v>
      </c>
      <c r="DS7" s="25">
        <v>62.07</v>
      </c>
      <c r="DT7" s="25">
        <v>63.8</v>
      </c>
      <c r="DU7" s="25">
        <v>23.75</v>
      </c>
      <c r="DV7" s="25">
        <v>23.08</v>
      </c>
      <c r="DW7" s="25">
        <v>23</v>
      </c>
      <c r="DX7" s="25">
        <v>14.13</v>
      </c>
      <c r="DY7" s="25">
        <v>16.77</v>
      </c>
      <c r="DZ7" s="25">
        <v>18.57</v>
      </c>
      <c r="EA7" s="25">
        <v>21.14</v>
      </c>
      <c r="EB7" s="25">
        <v>22.12</v>
      </c>
      <c r="EC7" s="25">
        <v>23.75</v>
      </c>
      <c r="ED7" s="25">
        <v>1.34</v>
      </c>
      <c r="EE7" s="25">
        <v>1.47</v>
      </c>
      <c r="EF7" s="25">
        <v>1.1000000000000001</v>
      </c>
      <c r="EG7" s="25">
        <v>0.67</v>
      </c>
      <c r="EH7" s="25">
        <v>0.06</v>
      </c>
      <c r="EI7" s="25">
        <v>0.52</v>
      </c>
      <c r="EJ7" s="25">
        <v>0.47</v>
      </c>
      <c r="EK7" s="25">
        <v>0.44</v>
      </c>
      <c r="EL7" s="25">
        <v>0.5</v>
      </c>
      <c r="EM7" s="25">
        <v>0.4</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2024-02-09T05:48:16Z</cp:lastPrinted>
  <dcterms:created xsi:type="dcterms:W3CDTF">2023-12-05T00:58:26Z</dcterms:created>
  <dcterms:modified xsi:type="dcterms:W3CDTF">2024-02-09T07:29:16Z</dcterms:modified>
  <cp:category/>
</cp:coreProperties>
</file>