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C:\Users\U2102053\Desktop\公営企業に係る経営比較分析表（令和４年度決算）の分析等について\提出ファイル\"/>
    </mc:Choice>
  </mc:AlternateContent>
  <xr:revisionPtr revIDLastSave="0" documentId="13_ncr:1_{94391784-28B6-4BCC-82F8-DADD3C6857E2}" xr6:coauthVersionLast="36" xr6:coauthVersionMax="36" xr10:uidLastSave="{00000000-0000-0000-0000-000000000000}"/>
  <workbookProtection workbookAlgorithmName="SHA-512" workbookHashValue="S7Ym0x67FosWgCGRNLvUlKzzTBEIuUpPU2BOWGfDk3+4XQCmqETk/sxL6H6KX0bHzb3LSahaWzD8jl9SqcyEkQ==" workbookSaltValue="gAFWLh9qdu3L1562QMMgrw=="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P6" i="5"/>
  <c r="P10" i="4" s="1"/>
  <c r="O6" i="5"/>
  <c r="I10" i="4" s="1"/>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BB10" i="4"/>
  <c r="AT10" i="4"/>
  <c r="W10" i="4"/>
  <c r="B10" i="4"/>
  <c r="BB8" i="4"/>
  <c r="AT8" i="4"/>
  <c r="AL8" i="4"/>
  <c r="W8" i="4"/>
  <c r="P8" i="4"/>
  <c r="B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<sst xmlns="http://schemas.openxmlformats.org/spreadsheetml/2006/main" count="228" uniqueCount="115">
  <si>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</si>
  <si>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</si>
  <si>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</si>
  <si>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</si>
  <si>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</si>
  <si>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</si>
  <si>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</si>
  <si>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</si>
  <si>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</si>
  <si>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</si>
  <si>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</si>
  <si>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</si>
  <si>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</si>
  <si>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</si>
  <si>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</si>
  <si>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</si>
  <si>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</si>
  <si>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</si>
  <si>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</si>
  <si>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</si>
  <si>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</si>
  <si>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</si>
  <si>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</si>
  <si>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</si>
  <si>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</si>
  <si>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</si>
  <si>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</si>
  <si>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</si>
  <si>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</si>
  <si>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</si>
  <si>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</si>
  <si>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</si>
  <si>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</si>
  <si>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</si>
  <si>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</si>
  <si>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</si>
  <si>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</si>
  <si>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</si>
  <si>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</si>
  <si>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</si>
  <si>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</si>
  <si>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</si>
  <si>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</si>
  <si>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</si>
  <si>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</si>
  <si>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</si>
  <si>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</si>
  <si>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</si>
  <si>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</si>
  <si>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</si>
  <si>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</si>
  <si>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</si>
  <si>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</si>
  <si>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</si>
  <si>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</si>
  <si>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</si>
  <si>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</si>
  <si>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</si>
  <si>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</si>
  <si>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</si>
  <si>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</si>
  <si>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</si>
  <si>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</si>
  <si>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</si>
  <si>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</si>
  <si>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</si>
  <si>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</si>
  <si>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</si>
  <si>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</si>
  <si>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</si>
  <si>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</si>
  <si>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</si>
  <si>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</si>
  <si>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</si>
  <si>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</si>
  <si>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</si>
  <si>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</si>
  <si>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</si>
  <si>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</si>
  <si>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</si>
  <si>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</si>
  <si>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</si>
  <si>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</si>
  <si>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</si>
  <si>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</si>
  <si>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</si>
  <si>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</si>
  <si>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</si>
  <si>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</si>
  <si>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</si>
  <si>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</si>
  <si>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</si>
  <si>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</si>
  <si>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由良町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</si>
  <si>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</si>
  <si>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</si>
  <si>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</si>
  <si>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</si>
  <si>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</si>
  <si>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</si>
  <si>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</si>
  <si>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</si>
  <si>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</si>
  <si>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</si>
  <si>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</si>
  <si>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</si>
  <si>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</si>
  <si>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</si>
  <si>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</si>
  <si>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</si>
  <si>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</si>
  <si>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</si>
  <si>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昭和４０年代後半に建設した管路が耐用年数を超過し老朽化が進んでいるが、更新投資も随時行い、適正に修繕を行うなど管路の長寿命化を図っていく。</t>
    <phoneticPr fontId="4"/>
  </si>
  <si>
    <t>　人口減少に伴う給水収益の減、施設等の修繕費用増加などを見込み、利益剰余金を計画的に利益積立金へ積立て、将来にわたり経営の安定化を図っていく。</t>
    <phoneticPr fontId="4"/>
  </si>
  <si>
    <t>①経常収支比率
　　昨年は指数が大きく落ち込んでいたが回復し、経常費用を経常収益で賄えており健全である。
②累積欠損金比率
　　営業活動による累積した損失はない。
③流動比率
　　短期的な債務に対して支払う現金等がある。
④企業債残高対給水収益比率
　　給水収益に対する企業債現在高は低く、更新
  等新たな投資にも対応できる。
⑤料金回収率
　　今年度指数回復し、給水に係る費用が給水収益で賄えている。
⑥給水原価
　　減少要因は、経常費用が減少した事による。
　そのため、類似団体平均値よりも低い数値であった。
⑦施設利用率
　　施設利用率は、類似団体と比較して高い。ま
　た、１日最大配水量にも対応でき問題はない。
⑧有収率
　　配水量が給水収益となる割合が類似団体平均
　値を上回っており、施設管理に無駄がないと考
　えられる。</t>
    <rPh sb="10" eb="12">
      <t>サクネン</t>
    </rPh>
    <rPh sb="13" eb="15">
      <t>シスウ</t>
    </rPh>
    <rPh sb="16" eb="17">
      <t>オオ</t>
    </rPh>
    <rPh sb="19" eb="20">
      <t>オ</t>
    </rPh>
    <rPh sb="21" eb="22">
      <t>コ</t>
    </rPh>
    <rPh sb="27" eb="29">
      <t>カイフク</t>
    </rPh>
    <rPh sb="178" eb="181">
      <t>コンネンド</t>
    </rPh>
    <rPh sb="181" eb="183">
      <t>シスウ</t>
    </rPh>
    <rPh sb="183" eb="185">
      <t>カイフク</t>
    </rPh>
    <rPh sb="200" eb="201">
      <t>マカナ</t>
    </rPh>
    <rPh sb="216" eb="218">
      <t>ゲンショウ</t>
    </rPh>
    <rPh sb="227" eb="229">
      <t>ゲンショウ</t>
    </rPh>
    <rPh sb="231" eb="232">
      <t>コト</t>
    </rPh>
    <rPh sb="253" eb="254">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</si>
</sst>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0.47</c:v>
                </c:pt>
                <c:pt idx="2">
                  <c:v>0.45</c:v>
                </c:pt>
                <c:pt idx="3">
                  <c:v>1.1399999999999999</c:v>
                </c:pt>
                <c:pt idx="4">
                  <c:v>12.89</c:v>
                </c:pt>
              </c:numCache>
            </c:numRef>
          </c:val>
          <c:extLst>
            <c:ext xmlns:c16="http://schemas.microsoft.com/office/drawing/2014/chart" uri="{C3380CC4-5D6E-409C-BE32-E72D297353CC}">
              <c16:uniqueId val="{00000000-BFD7-4B32-8F10-9F3276D3022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BFD7-4B32-8F10-9F3276D3022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56.86</c:v>
                </c:pt>
                <c:pt idx="1">
                  <c:v>56.75</c:v>
                </c:pt>
                <c:pt idx="2">
                  <c:v>57.81</c:v>
                </c:pt>
                <c:pt idx="3">
                  <c:v>52.78</c:v>
                </c:pt>
                <c:pt idx="4">
                  <c:v>54</c:v>
                </c:pt>
              </c:numCache>
            </c:numRef>
          </c:val>
          <c:extLst>
            <c:ext xmlns:c16="http://schemas.microsoft.com/office/drawing/2014/chart" uri="{C3380CC4-5D6E-409C-BE32-E72D297353CC}">
              <c16:uniqueId val="{00000000-EF25-4199-9540-CBF0A76A989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EF25-4199-9540-CBF0A76A989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87.86</c:v>
                </c:pt>
                <c:pt idx="1">
                  <c:v>88.16</c:v>
                </c:pt>
                <c:pt idx="2">
                  <c:v>88.67</c:v>
                </c:pt>
                <c:pt idx="3">
                  <c:v>92.84</c:v>
                </c:pt>
                <c:pt idx="4">
                  <c:v>92.06</c:v>
                </c:pt>
              </c:numCache>
            </c:numRef>
          </c:val>
          <c:extLst>
            <c:ext xmlns:c16="http://schemas.microsoft.com/office/drawing/2014/chart" uri="{C3380CC4-5D6E-409C-BE32-E72D297353CC}">
              <c16:uniqueId val="{00000000-E613-452E-B34D-74605F72F40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E613-452E-B34D-74605F72F40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110.44</c:v>
                </c:pt>
                <c:pt idx="1">
                  <c:v>111.34</c:v>
                </c:pt>
                <c:pt idx="2">
                  <c:v>117.9</c:v>
                </c:pt>
                <c:pt idx="3">
                  <c:v>101.72</c:v>
                </c:pt>
                <c:pt idx="4">
                  <c:v>115.31</c:v>
                </c:pt>
              </c:numCache>
            </c:numRef>
          </c:val>
          <c:extLst>
            <c:ext xmlns:c16="http://schemas.microsoft.com/office/drawing/2014/chart" uri="{C3380CC4-5D6E-409C-BE32-E72D297353CC}">
              <c16:uniqueId val="{00000000-6448-4B8C-BC7C-3B0112CFE9C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6448-4B8C-BC7C-3B0112CFE9C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41.76</c:v>
                </c:pt>
                <c:pt idx="1">
                  <c:v>41.39</c:v>
                </c:pt>
                <c:pt idx="2">
                  <c:v>40.83</c:v>
                </c:pt>
                <c:pt idx="3">
                  <c:v>41.99</c:v>
                </c:pt>
                <c:pt idx="4">
                  <c:v>40.049999999999997</c:v>
                </c:pt>
              </c:numCache>
            </c:numRef>
          </c:val>
          <c:extLst>
            <c:ext xmlns:c16="http://schemas.microsoft.com/office/drawing/2014/chart" uri="{C3380CC4-5D6E-409C-BE32-E72D297353CC}">
              <c16:uniqueId val="{00000000-42B4-4FFF-A0F3-444D6911E91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42B4-4FFF-A0F3-444D6911E91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43.68</c:v>
                </c:pt>
                <c:pt idx="1">
                  <c:v>43.28</c:v>
                </c:pt>
                <c:pt idx="2">
                  <c:v>43.69</c:v>
                </c:pt>
                <c:pt idx="3">
                  <c:v>42.79</c:v>
                </c:pt>
                <c:pt idx="4">
                  <c:v>27.85</c:v>
                </c:pt>
              </c:numCache>
            </c:numRef>
          </c:val>
          <c:extLst>
            <c:ext xmlns:c16="http://schemas.microsoft.com/office/drawing/2014/chart" uri="{C3380CC4-5D6E-409C-BE32-E72D297353CC}">
              <c16:uniqueId val="{00000000-8B33-497C-AE18-B1DB22B87F3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8B33-497C-AE18-B1DB22B87F3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D5-4A80-A354-DC5FB155B85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F4D5-4A80-A354-DC5FB155B85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1395.28</c:v>
                </c:pt>
                <c:pt idx="1">
                  <c:v>1156.3</c:v>
                </c:pt>
                <c:pt idx="2">
                  <c:v>1917.44</c:v>
                </c:pt>
                <c:pt idx="3">
                  <c:v>858.29</c:v>
                </c:pt>
                <c:pt idx="4">
                  <c:v>2637.14</c:v>
                </c:pt>
              </c:numCache>
            </c:numRef>
          </c:val>
          <c:extLst>
            <c:ext xmlns:c16="http://schemas.microsoft.com/office/drawing/2014/chart" uri="{C3380CC4-5D6E-409C-BE32-E72D297353CC}">
              <c16:uniqueId val="{00000000-9671-480A-8C60-DFE5FB3E13C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9671-480A-8C60-DFE5FB3E13C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107.2</c:v>
                </c:pt>
                <c:pt idx="1">
                  <c:v>102.88</c:v>
                </c:pt>
                <c:pt idx="2">
                  <c:v>105.96</c:v>
                </c:pt>
                <c:pt idx="3">
                  <c:v>130.69999999999999</c:v>
                </c:pt>
                <c:pt idx="4">
                  <c:v>203.73</c:v>
                </c:pt>
              </c:numCache>
            </c:numRef>
          </c:val>
          <c:extLst>
            <c:ext xmlns:c16="http://schemas.microsoft.com/office/drawing/2014/chart" uri="{C3380CC4-5D6E-409C-BE32-E72D297353CC}">
              <c16:uniqueId val="{00000000-3A80-4D0C-9509-0B3F627A4CA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3A80-4D0C-9509-0B3F627A4CA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108.62</c:v>
                </c:pt>
                <c:pt idx="1">
                  <c:v>107.71</c:v>
                </c:pt>
                <c:pt idx="2">
                  <c:v>105.55</c:v>
                </c:pt>
                <c:pt idx="3">
                  <c:v>99.14</c:v>
                </c:pt>
                <c:pt idx="4">
                  <c:v>113.1</c:v>
                </c:pt>
              </c:numCache>
            </c:numRef>
          </c:val>
          <c:extLst>
            <c:ext xmlns:c16="http://schemas.microsoft.com/office/drawing/2014/chart" uri="{C3380CC4-5D6E-409C-BE32-E72D297353CC}">
              <c16:uniqueId val="{00000000-301E-4D5A-8FA0-12D5866089C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301E-4D5A-8FA0-12D5866089C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229.97</c:v>
                </c:pt>
                <c:pt idx="1">
                  <c:v>233.28</c:v>
                </c:pt>
                <c:pt idx="2">
                  <c:v>217.54</c:v>
                </c:pt>
                <c:pt idx="3">
                  <c:v>248.66</c:v>
                </c:pt>
                <c:pt idx="4">
                  <c:v>224.58</c:v>
                </c:pt>
              </c:numCache>
            </c:numRef>
          </c:val>
          <c:extLst>
            <c:ext xmlns:c16="http://schemas.microsoft.com/office/drawing/2014/chart" uri="{C3380CC4-5D6E-409C-BE32-E72D297353CC}">
              <c16:uniqueId val="{00000000-CC0B-475B-8001-6B02ED95F63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CC0B-475B-8001-6B02ED95F63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U28" zoomScaleNormal="100" workbookViewId="0">
      <selection activeCell="AU38" sqref="AU3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和歌山県　由良町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7"/>
      <c r="D7" s="57"/>
      <c r="E7" s="57"/>
      <c r="F7" s="57"/>
      <c r="G7" s="57"/>
      <c r="H7" s="57"/>
      <c r="I7" s="56" t="s">
        <v>2</v>
      </c>
      <c r="J7" s="57"/>
      <c r="K7" s="57"/>
      <c r="L7" s="57"/>
      <c r="M7" s="57"/>
      <c r="N7" s="57"/>
      <c r="O7" s="58"/>
      <c r="P7" s="59" t="s">
        <v>3</v>
      </c>
      <c r="Q7" s="59"/>
      <c r="R7" s="59"/>
      <c r="S7" s="59"/>
      <c r="T7" s="59"/>
      <c r="U7" s="59"/>
      <c r="V7" s="59"/>
      <c r="W7" s="59" t="s">
        <v>4</v>
      </c>
      <c r="X7" s="59"/>
      <c r="Y7" s="59"/>
      <c r="Z7" s="59"/>
      <c r="AA7" s="59"/>
      <c r="AB7" s="59"/>
      <c r="AC7" s="59"/>
      <c r="AD7" s="59" t="s">
        <v>5</v>
      </c>
      <c r="AE7" s="59"/>
      <c r="AF7" s="59"/>
      <c r="AG7" s="59"/>
      <c r="AH7" s="59"/>
      <c r="AI7" s="59"/>
      <c r="AJ7" s="59"/>
      <c r="AK7" s="2"/>
      <c r="AL7" s="59" t="s">
        <v>6</v>
      </c>
      <c r="AM7" s="59"/>
      <c r="AN7" s="59"/>
      <c r="AO7" s="59"/>
      <c r="AP7" s="59"/>
      <c r="AQ7" s="59"/>
      <c r="AR7" s="59"/>
      <c r="AS7" s="59"/>
      <c r="AT7" s="56" t="s">
        <v>7</v>
      </c>
      <c r="AU7" s="57"/>
      <c r="AV7" s="57"/>
      <c r="AW7" s="57"/>
      <c r="AX7" s="57"/>
      <c r="AY7" s="57"/>
      <c r="AZ7" s="57"/>
      <c r="BA7" s="57"/>
      <c r="BB7" s="59" t="s">
        <v>8</v>
      </c>
      <c r="BC7" s="59"/>
      <c r="BD7" s="59"/>
      <c r="BE7" s="59"/>
      <c r="BF7" s="59"/>
      <c r="BG7" s="59"/>
      <c r="BH7" s="59"/>
      <c r="BI7" s="59"/>
      <c r="BJ7" s="3"/>
      <c r="BK7" s="3"/>
      <c r="BL7" s="64" t="s">
        <v>9</v>
      </c>
      <c r="BM7" s="65"/>
      <c r="BN7" s="65"/>
      <c r="BO7" s="65"/>
      <c r="BP7" s="65"/>
      <c r="BQ7" s="65"/>
      <c r="BR7" s="65"/>
      <c r="BS7" s="65"/>
      <c r="BT7" s="65"/>
      <c r="BU7" s="65"/>
      <c r="BV7" s="65"/>
      <c r="BW7" s="65"/>
      <c r="BX7" s="65"/>
      <c r="BY7" s="66"/>
    </row>
    <row r="8" spans="1:78" ht="18.75" customHeight="1" x14ac:dyDescent="0.2">
      <c r="A8" s="2"/>
      <c r="B8" s="67" t="str">
        <f>データ!$I$6</f>
        <v>法適用</v>
      </c>
      <c r="C8" s="68"/>
      <c r="D8" s="68"/>
      <c r="E8" s="68"/>
      <c r="F8" s="68"/>
      <c r="G8" s="68"/>
      <c r="H8" s="68"/>
      <c r="I8" s="67" t="str">
        <f>データ!$J$6</f>
        <v>水道事業</v>
      </c>
      <c r="J8" s="68"/>
      <c r="K8" s="68"/>
      <c r="L8" s="68"/>
      <c r="M8" s="68"/>
      <c r="N8" s="68"/>
      <c r="O8" s="69"/>
      <c r="P8" s="70" t="str">
        <f>データ!$K$6</f>
        <v>末端給水事業</v>
      </c>
      <c r="Q8" s="70"/>
      <c r="R8" s="70"/>
      <c r="S8" s="70"/>
      <c r="T8" s="70"/>
      <c r="U8" s="70"/>
      <c r="V8" s="70"/>
      <c r="W8" s="70" t="str">
        <f>データ!$L$6</f>
        <v>A8</v>
      </c>
      <c r="X8" s="70"/>
      <c r="Y8" s="70"/>
      <c r="Z8" s="70"/>
      <c r="AA8" s="70"/>
      <c r="AB8" s="70"/>
      <c r="AC8" s="70"/>
      <c r="AD8" s="70" t="str">
        <f>データ!$M$6</f>
        <v>非設置</v>
      </c>
      <c r="AE8" s="70"/>
      <c r="AF8" s="70"/>
      <c r="AG8" s="70"/>
      <c r="AH8" s="70"/>
      <c r="AI8" s="70"/>
      <c r="AJ8" s="70"/>
      <c r="AK8" s="2"/>
      <c r="AL8" s="53">
        <f>データ!$R$6</f>
        <v>5282</v>
      </c>
      <c r="AM8" s="53"/>
      <c r="AN8" s="53"/>
      <c r="AO8" s="53"/>
      <c r="AP8" s="53"/>
      <c r="AQ8" s="53"/>
      <c r="AR8" s="53"/>
      <c r="AS8" s="53"/>
      <c r="AT8" s="50">
        <f>データ!$S$6</f>
        <v>30.93</v>
      </c>
      <c r="AU8" s="51"/>
      <c r="AV8" s="51"/>
      <c r="AW8" s="51"/>
      <c r="AX8" s="51"/>
      <c r="AY8" s="51"/>
      <c r="AZ8" s="51"/>
      <c r="BA8" s="51"/>
      <c r="BB8" s="40">
        <f>データ!$T$6</f>
        <v>170.77</v>
      </c>
      <c r="BC8" s="40"/>
      <c r="BD8" s="40"/>
      <c r="BE8" s="40"/>
      <c r="BF8" s="40"/>
      <c r="BG8" s="40"/>
      <c r="BH8" s="40"/>
      <c r="BI8" s="40"/>
      <c r="BJ8" s="3"/>
      <c r="BK8" s="3"/>
      <c r="BL8" s="71" t="s">
        <v>10</v>
      </c>
      <c r="BM8" s="72"/>
      <c r="BN8" s="54" t="s">
        <v>11</v>
      </c>
      <c r="BO8" s="54"/>
      <c r="BP8" s="54"/>
      <c r="BQ8" s="54"/>
      <c r="BR8" s="54"/>
      <c r="BS8" s="54"/>
      <c r="BT8" s="54"/>
      <c r="BU8" s="54"/>
      <c r="BV8" s="54"/>
      <c r="BW8" s="54"/>
      <c r="BX8" s="54"/>
      <c r="BY8" s="55"/>
    </row>
    <row r="9" spans="1:78" ht="18.75" customHeight="1" x14ac:dyDescent="0.2">
      <c r="A9" s="2"/>
      <c r="B9" s="56" t="s">
        <v>12</v>
      </c>
      <c r="C9" s="57"/>
      <c r="D9" s="57"/>
      <c r="E9" s="57"/>
      <c r="F9" s="57"/>
      <c r="G9" s="57"/>
      <c r="H9" s="57"/>
      <c r="I9" s="56" t="s">
        <v>13</v>
      </c>
      <c r="J9" s="57"/>
      <c r="K9" s="57"/>
      <c r="L9" s="57"/>
      <c r="M9" s="57"/>
      <c r="N9" s="57"/>
      <c r="O9" s="58"/>
      <c r="P9" s="59" t="s">
        <v>14</v>
      </c>
      <c r="Q9" s="59"/>
      <c r="R9" s="59"/>
      <c r="S9" s="59"/>
      <c r="T9" s="59"/>
      <c r="U9" s="59"/>
      <c r="V9" s="59"/>
      <c r="W9" s="59" t="s">
        <v>15</v>
      </c>
      <c r="X9" s="59"/>
      <c r="Y9" s="59"/>
      <c r="Z9" s="59"/>
      <c r="AA9" s="59"/>
      <c r="AB9" s="59"/>
      <c r="AC9" s="59"/>
      <c r="AD9" s="2"/>
      <c r="AE9" s="2"/>
      <c r="AF9" s="2"/>
      <c r="AG9" s="2"/>
      <c r="AH9" s="2"/>
      <c r="AI9" s="2"/>
      <c r="AJ9" s="2"/>
      <c r="AK9" s="2"/>
      <c r="AL9" s="59" t="s">
        <v>16</v>
      </c>
      <c r="AM9" s="59"/>
      <c r="AN9" s="59"/>
      <c r="AO9" s="59"/>
      <c r="AP9" s="59"/>
      <c r="AQ9" s="59"/>
      <c r="AR9" s="59"/>
      <c r="AS9" s="59"/>
      <c r="AT9" s="56" t="s">
        <v>17</v>
      </c>
      <c r="AU9" s="57"/>
      <c r="AV9" s="57"/>
      <c r="AW9" s="57"/>
      <c r="AX9" s="57"/>
      <c r="AY9" s="57"/>
      <c r="AZ9" s="57"/>
      <c r="BA9" s="57"/>
      <c r="BB9" s="59" t="s">
        <v>18</v>
      </c>
      <c r="BC9" s="59"/>
      <c r="BD9" s="59"/>
      <c r="BE9" s="59"/>
      <c r="BF9" s="59"/>
      <c r="BG9" s="59"/>
      <c r="BH9" s="59"/>
      <c r="BI9" s="59"/>
      <c r="BJ9" s="3"/>
      <c r="BK9" s="3"/>
      <c r="BL9" s="60" t="s">
        <v>19</v>
      </c>
      <c r="BM9" s="61"/>
      <c r="BN9" s="62" t="s">
        <v>20</v>
      </c>
      <c r="BO9" s="62"/>
      <c r="BP9" s="62"/>
      <c r="BQ9" s="62"/>
      <c r="BR9" s="62"/>
      <c r="BS9" s="62"/>
      <c r="BT9" s="62"/>
      <c r="BU9" s="62"/>
      <c r="BV9" s="62"/>
      <c r="BW9" s="62"/>
      <c r="BX9" s="62"/>
      <c r="BY9" s="63"/>
    </row>
    <row r="10" spans="1:78" ht="18.75" customHeight="1" x14ac:dyDescent="0.2">
      <c r="A10" s="2"/>
      <c r="B10" s="50" t="str">
        <f>データ!$N$6</f>
        <v>-</v>
      </c>
      <c r="C10" s="51"/>
      <c r="D10" s="51"/>
      <c r="E10" s="51"/>
      <c r="F10" s="51"/>
      <c r="G10" s="51"/>
      <c r="H10" s="51"/>
      <c r="I10" s="50">
        <f>データ!$O$6</f>
        <v>83.49</v>
      </c>
      <c r="J10" s="51"/>
      <c r="K10" s="51"/>
      <c r="L10" s="51"/>
      <c r="M10" s="51"/>
      <c r="N10" s="51"/>
      <c r="O10" s="52"/>
      <c r="P10" s="40">
        <f>データ!$P$6</f>
        <v>99.87</v>
      </c>
      <c r="Q10" s="40"/>
      <c r="R10" s="40"/>
      <c r="S10" s="40"/>
      <c r="T10" s="40"/>
      <c r="U10" s="40"/>
      <c r="V10" s="40"/>
      <c r="W10" s="53">
        <f>データ!$Q$6</f>
        <v>3976</v>
      </c>
      <c r="X10" s="53"/>
      <c r="Y10" s="53"/>
      <c r="Z10" s="53"/>
      <c r="AA10" s="53"/>
      <c r="AB10" s="53"/>
      <c r="AC10" s="53"/>
      <c r="AD10" s="2"/>
      <c r="AE10" s="2"/>
      <c r="AF10" s="2"/>
      <c r="AG10" s="2"/>
      <c r="AH10" s="2"/>
      <c r="AI10" s="2"/>
      <c r="AJ10" s="2"/>
      <c r="AK10" s="2"/>
      <c r="AL10" s="53">
        <f>データ!$U$6</f>
        <v>5243</v>
      </c>
      <c r="AM10" s="53"/>
      <c r="AN10" s="53"/>
      <c r="AO10" s="53"/>
      <c r="AP10" s="53"/>
      <c r="AQ10" s="53"/>
      <c r="AR10" s="53"/>
      <c r="AS10" s="53"/>
      <c r="AT10" s="50">
        <f>データ!$V$6</f>
        <v>29.18</v>
      </c>
      <c r="AU10" s="51"/>
      <c r="AV10" s="51"/>
      <c r="AW10" s="51"/>
      <c r="AX10" s="51"/>
      <c r="AY10" s="51"/>
      <c r="AZ10" s="51"/>
      <c r="BA10" s="51"/>
      <c r="BB10" s="40">
        <f>データ!$W$6</f>
        <v>179.68</v>
      </c>
      <c r="BC10" s="40"/>
      <c r="BD10" s="40"/>
      <c r="BE10" s="40"/>
      <c r="BF10" s="40"/>
      <c r="BG10" s="40"/>
      <c r="BH10" s="40"/>
      <c r="BI10" s="40"/>
      <c r="BJ10" s="2"/>
      <c r="BK10" s="2"/>
      <c r="BL10" s="41" t="s">
        <v>21</v>
      </c>
      <c r="BM10" s="42"/>
      <c r="BN10" s="43" t="s">
        <v>22</v>
      </c>
      <c r="BO10" s="43"/>
      <c r="BP10" s="43"/>
      <c r="BQ10" s="43"/>
      <c r="BR10" s="43"/>
      <c r="BS10" s="43"/>
      <c r="BT10" s="43"/>
      <c r="BU10" s="43"/>
      <c r="BV10" s="43"/>
      <c r="BW10" s="43"/>
      <c r="BX10" s="43"/>
      <c r="BY10" s="4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23</v>
      </c>
      <c r="BM11" s="45"/>
      <c r="BN11" s="45"/>
      <c r="BO11" s="45"/>
      <c r="BP11" s="45"/>
      <c r="BQ11" s="45"/>
      <c r="BR11" s="45"/>
      <c r="BS11" s="45"/>
      <c r="BT11" s="45"/>
      <c r="BU11" s="45"/>
      <c r="BV11" s="45"/>
      <c r="BW11" s="45"/>
      <c r="BX11" s="45"/>
      <c r="BY11" s="45"/>
      <c r="BZ11" s="4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2">
      <c r="A14" s="2"/>
      <c r="B14" s="47" t="s">
        <v>24</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1" t="s">
        <v>25</v>
      </c>
      <c r="BM14" s="32"/>
      <c r="BN14" s="32"/>
      <c r="BO14" s="32"/>
      <c r="BP14" s="32"/>
      <c r="BQ14" s="32"/>
      <c r="BR14" s="32"/>
      <c r="BS14" s="32"/>
      <c r="BT14" s="32"/>
      <c r="BU14" s="32"/>
      <c r="BV14" s="32"/>
      <c r="BW14" s="32"/>
      <c r="BX14" s="32"/>
      <c r="BY14" s="32"/>
      <c r="BZ14" s="33"/>
    </row>
    <row r="15" spans="1:78" ht="13.5" customHeight="1" x14ac:dyDescent="0.2">
      <c r="A15" s="2"/>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9"/>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114</v>
      </c>
      <c r="BM16" s="85"/>
      <c r="BN16" s="85"/>
      <c r="BO16" s="85"/>
      <c r="BP16" s="85"/>
      <c r="BQ16" s="85"/>
      <c r="BR16" s="85"/>
      <c r="BS16" s="85"/>
      <c r="BT16" s="85"/>
      <c r="BU16" s="85"/>
      <c r="BV16" s="85"/>
      <c r="BW16" s="85"/>
      <c r="BX16" s="85"/>
      <c r="BY16" s="85"/>
      <c r="BZ16" s="8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112</v>
      </c>
      <c r="BM47" s="85"/>
      <c r="BN47" s="85"/>
      <c r="BO47" s="85"/>
      <c r="BP47" s="85"/>
      <c r="BQ47" s="85"/>
      <c r="BR47" s="85"/>
      <c r="BS47" s="85"/>
      <c r="BT47" s="85"/>
      <c r="BU47" s="85"/>
      <c r="BV47" s="85"/>
      <c r="BW47" s="85"/>
      <c r="BX47" s="85"/>
      <c r="BY47" s="85"/>
      <c r="BZ47" s="8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2">
      <c r="A60" s="2"/>
      <c r="B60" s="37" t="s">
        <v>27</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9"/>
      <c r="BK60" s="2"/>
      <c r="BL60" s="84"/>
      <c r="BM60" s="85"/>
      <c r="BN60" s="85"/>
      <c r="BO60" s="85"/>
      <c r="BP60" s="85"/>
      <c r="BQ60" s="85"/>
      <c r="BR60" s="85"/>
      <c r="BS60" s="85"/>
      <c r="BT60" s="85"/>
      <c r="BU60" s="85"/>
      <c r="BV60" s="85"/>
      <c r="BW60" s="85"/>
      <c r="BX60" s="85"/>
      <c r="BY60" s="85"/>
      <c r="BZ60" s="86"/>
    </row>
    <row r="61" spans="1:78" ht="13.5" customHeight="1" x14ac:dyDescent="0.2">
      <c r="A61" s="2"/>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9"/>
      <c r="BK61" s="2"/>
      <c r="BL61" s="84"/>
      <c r="BM61" s="85"/>
      <c r="BN61" s="85"/>
      <c r="BO61" s="85"/>
      <c r="BP61" s="85"/>
      <c r="BQ61" s="85"/>
      <c r="BR61" s="85"/>
      <c r="BS61" s="85"/>
      <c r="BT61" s="85"/>
      <c r="BU61" s="85"/>
      <c r="BV61" s="85"/>
      <c r="BW61" s="85"/>
      <c r="BX61" s="85"/>
      <c r="BY61" s="85"/>
      <c r="BZ61" s="8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113</v>
      </c>
      <c r="BM66" s="85"/>
      <c r="BN66" s="85"/>
      <c r="BO66" s="85"/>
      <c r="BP66" s="85"/>
      <c r="BQ66" s="85"/>
      <c r="BR66" s="85"/>
      <c r="BS66" s="85"/>
      <c r="BT66" s="85"/>
      <c r="BU66" s="85"/>
      <c r="BV66" s="85"/>
      <c r="BW66" s="85"/>
      <c r="BX66" s="85"/>
      <c r="BY66" s="85"/>
      <c r="BZ66" s="8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2lp5K2PXtN6KUCP9FQgJwt2lWlTy8lUVQa9SSUjaVi9heCC6d2autjy/qOPDFZEX6WFLOiryaA4aHELBkXvbtw==" saltValue="oXlw94tYOMVrX3OJ9k3lZ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303836</v>
      </c>
      <c r="D6" s="20">
        <f t="shared" si="3"/>
        <v>46</v>
      </c>
      <c r="E6" s="20">
        <f t="shared" si="3"/>
        <v>1</v>
      </c>
      <c r="F6" s="20">
        <f t="shared" si="3"/>
        <v>0</v>
      </c>
      <c r="G6" s="20">
        <f t="shared" si="3"/>
        <v>1</v>
      </c>
      <c r="H6" s="20" t="str">
        <f t="shared" si="3"/>
        <v>和歌山県　由良町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83.49</v>
      </c>
      <c r="P6" s="21">
        <f t="shared" si="3"/>
        <v>99.87</v>
      </c>
      <c r="Q6" s="21">
        <f t="shared" si="3"/>
        <v>3976</v>
      </c>
      <c r="R6" s="21">
        <f t="shared" si="3"/>
        <v>5282</v>
      </c>
      <c r="S6" s="21">
        <f t="shared" si="3"/>
        <v>30.93</v>
      </c>
      <c r="T6" s="21">
        <f t="shared" si="3"/>
        <v>170.77</v>
      </c>
      <c r="U6" s="21">
        <f t="shared" si="3"/>
        <v>5243</v>
      </c>
      <c r="V6" s="21">
        <f t="shared" si="3"/>
        <v>29.18</v>
      </c>
      <c r="W6" s="21">
        <f t="shared" si="3"/>
        <v>179.68</v>
      </c>
      <c r="X6" s="22">
        <f>IF(X7="",NA(),X7)</f>
        <v>110.44</v>
      </c>
      <c r="Y6" s="22">
        <f t="shared" ref="Y6:AG6" si="4">IF(Y7="",NA(),Y7)</f>
        <v>111.34</v>
      </c>
      <c r="Z6" s="22">
        <f t="shared" si="4"/>
        <v>117.9</v>
      </c>
      <c r="AA6" s="22">
        <f t="shared" si="4"/>
        <v>101.72</v>
      </c>
      <c r="AB6" s="22">
        <f t="shared" si="4"/>
        <v>115.31</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1395.28</v>
      </c>
      <c r="AU6" s="22">
        <f t="shared" ref="AU6:BC6" si="6">IF(AU7="",NA(),AU7)</f>
        <v>1156.3</v>
      </c>
      <c r="AV6" s="22">
        <f t="shared" si="6"/>
        <v>1917.44</v>
      </c>
      <c r="AW6" s="22">
        <f t="shared" si="6"/>
        <v>858.29</v>
      </c>
      <c r="AX6" s="22">
        <f t="shared" si="6"/>
        <v>2637.14</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107.2</v>
      </c>
      <c r="BF6" s="22">
        <f t="shared" ref="BF6:BN6" si="7">IF(BF7="",NA(),BF7)</f>
        <v>102.88</v>
      </c>
      <c r="BG6" s="22">
        <f t="shared" si="7"/>
        <v>105.96</v>
      </c>
      <c r="BH6" s="22">
        <f t="shared" si="7"/>
        <v>130.69999999999999</v>
      </c>
      <c r="BI6" s="22">
        <f t="shared" si="7"/>
        <v>203.73</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108.62</v>
      </c>
      <c r="BQ6" s="22">
        <f t="shared" ref="BQ6:BY6" si="8">IF(BQ7="",NA(),BQ7)</f>
        <v>107.71</v>
      </c>
      <c r="BR6" s="22">
        <f t="shared" si="8"/>
        <v>105.55</v>
      </c>
      <c r="BS6" s="22">
        <f t="shared" si="8"/>
        <v>99.14</v>
      </c>
      <c r="BT6" s="22">
        <f t="shared" si="8"/>
        <v>113.1</v>
      </c>
      <c r="BU6" s="22">
        <f t="shared" si="8"/>
        <v>84.77</v>
      </c>
      <c r="BV6" s="22">
        <f t="shared" si="8"/>
        <v>87.11</v>
      </c>
      <c r="BW6" s="22">
        <f t="shared" si="8"/>
        <v>82.78</v>
      </c>
      <c r="BX6" s="22">
        <f t="shared" si="8"/>
        <v>84.82</v>
      </c>
      <c r="BY6" s="22">
        <f t="shared" si="8"/>
        <v>82.29</v>
      </c>
      <c r="BZ6" s="21" t="str">
        <f>IF(BZ7="","",IF(BZ7="-","【-】","【"&amp;SUBSTITUTE(TEXT(BZ7,"#,##0.00"),"-","△")&amp;"】"))</f>
        <v>【97.47】</v>
      </c>
      <c r="CA6" s="22">
        <f>IF(CA7="",NA(),CA7)</f>
        <v>229.97</v>
      </c>
      <c r="CB6" s="22">
        <f t="shared" ref="CB6:CJ6" si="9">IF(CB7="",NA(),CB7)</f>
        <v>233.28</v>
      </c>
      <c r="CC6" s="22">
        <f t="shared" si="9"/>
        <v>217.54</v>
      </c>
      <c r="CD6" s="22">
        <f t="shared" si="9"/>
        <v>248.66</v>
      </c>
      <c r="CE6" s="22">
        <f t="shared" si="9"/>
        <v>224.58</v>
      </c>
      <c r="CF6" s="22">
        <f t="shared" si="9"/>
        <v>227.27</v>
      </c>
      <c r="CG6" s="22">
        <f t="shared" si="9"/>
        <v>223.98</v>
      </c>
      <c r="CH6" s="22">
        <f t="shared" si="9"/>
        <v>225.09</v>
      </c>
      <c r="CI6" s="22">
        <f t="shared" si="9"/>
        <v>224.82</v>
      </c>
      <c r="CJ6" s="22">
        <f t="shared" si="9"/>
        <v>230.85</v>
      </c>
      <c r="CK6" s="21" t="str">
        <f>IF(CK7="","",IF(CK7="-","【-】","【"&amp;SUBSTITUTE(TEXT(CK7,"#,##0.00"),"-","△")&amp;"】"))</f>
        <v>【174.75】</v>
      </c>
      <c r="CL6" s="22">
        <f>IF(CL7="",NA(),CL7)</f>
        <v>56.86</v>
      </c>
      <c r="CM6" s="22">
        <f t="shared" ref="CM6:CU6" si="10">IF(CM7="",NA(),CM7)</f>
        <v>56.75</v>
      </c>
      <c r="CN6" s="22">
        <f t="shared" si="10"/>
        <v>57.81</v>
      </c>
      <c r="CO6" s="22">
        <f t="shared" si="10"/>
        <v>52.78</v>
      </c>
      <c r="CP6" s="22">
        <f t="shared" si="10"/>
        <v>54</v>
      </c>
      <c r="CQ6" s="22">
        <f t="shared" si="10"/>
        <v>50.29</v>
      </c>
      <c r="CR6" s="22">
        <f t="shared" si="10"/>
        <v>49.64</v>
      </c>
      <c r="CS6" s="22">
        <f t="shared" si="10"/>
        <v>49.38</v>
      </c>
      <c r="CT6" s="22">
        <f t="shared" si="10"/>
        <v>50.09</v>
      </c>
      <c r="CU6" s="22">
        <f t="shared" si="10"/>
        <v>50.1</v>
      </c>
      <c r="CV6" s="21" t="str">
        <f>IF(CV7="","",IF(CV7="-","【-】","【"&amp;SUBSTITUTE(TEXT(CV7,"#,##0.00"),"-","△")&amp;"】"))</f>
        <v>【59.97】</v>
      </c>
      <c r="CW6" s="22">
        <f>IF(CW7="",NA(),CW7)</f>
        <v>87.86</v>
      </c>
      <c r="CX6" s="22">
        <f t="shared" ref="CX6:DF6" si="11">IF(CX7="",NA(),CX7)</f>
        <v>88.16</v>
      </c>
      <c r="CY6" s="22">
        <f t="shared" si="11"/>
        <v>88.67</v>
      </c>
      <c r="CZ6" s="22">
        <f t="shared" si="11"/>
        <v>92.84</v>
      </c>
      <c r="DA6" s="22">
        <f t="shared" si="11"/>
        <v>92.06</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41.76</v>
      </c>
      <c r="DI6" s="22">
        <f t="shared" ref="DI6:DQ6" si="12">IF(DI7="",NA(),DI7)</f>
        <v>41.39</v>
      </c>
      <c r="DJ6" s="22">
        <f t="shared" si="12"/>
        <v>40.83</v>
      </c>
      <c r="DK6" s="22">
        <f t="shared" si="12"/>
        <v>41.99</v>
      </c>
      <c r="DL6" s="22">
        <f t="shared" si="12"/>
        <v>40.049999999999997</v>
      </c>
      <c r="DM6" s="22">
        <f t="shared" si="12"/>
        <v>45.85</v>
      </c>
      <c r="DN6" s="22">
        <f t="shared" si="12"/>
        <v>47.31</v>
      </c>
      <c r="DO6" s="22">
        <f t="shared" si="12"/>
        <v>47.5</v>
      </c>
      <c r="DP6" s="22">
        <f t="shared" si="12"/>
        <v>48.41</v>
      </c>
      <c r="DQ6" s="22">
        <f t="shared" si="12"/>
        <v>50.02</v>
      </c>
      <c r="DR6" s="21" t="str">
        <f>IF(DR7="","",IF(DR7="-","【-】","【"&amp;SUBSTITUTE(TEXT(DR7,"#,##0.00"),"-","△")&amp;"】"))</f>
        <v>【51.51】</v>
      </c>
      <c r="DS6" s="22">
        <f>IF(DS7="",NA(),DS7)</f>
        <v>43.68</v>
      </c>
      <c r="DT6" s="22">
        <f t="shared" ref="DT6:EB6" si="13">IF(DT7="",NA(),DT7)</f>
        <v>43.28</v>
      </c>
      <c r="DU6" s="22">
        <f t="shared" si="13"/>
        <v>43.69</v>
      </c>
      <c r="DV6" s="22">
        <f t="shared" si="13"/>
        <v>42.79</v>
      </c>
      <c r="DW6" s="22">
        <f t="shared" si="13"/>
        <v>27.85</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2">
        <f t="shared" ref="EE6:EM6" si="14">IF(EE7="",NA(),EE7)</f>
        <v>0.47</v>
      </c>
      <c r="EF6" s="22">
        <f t="shared" si="14"/>
        <v>0.45</v>
      </c>
      <c r="EG6" s="22">
        <f t="shared" si="14"/>
        <v>1.1399999999999999</v>
      </c>
      <c r="EH6" s="22">
        <f t="shared" si="14"/>
        <v>12.89</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2">
      <c r="A7" s="15"/>
      <c r="B7" s="24">
        <v>2022</v>
      </c>
      <c r="C7" s="24">
        <v>303836</v>
      </c>
      <c r="D7" s="24">
        <v>46</v>
      </c>
      <c r="E7" s="24">
        <v>1</v>
      </c>
      <c r="F7" s="24">
        <v>0</v>
      </c>
      <c r="G7" s="24">
        <v>1</v>
      </c>
      <c r="H7" s="24" t="s">
        <v>93</v>
      </c>
      <c r="I7" s="24" t="s">
        <v>94</v>
      </c>
      <c r="J7" s="24" t="s">
        <v>95</v>
      </c>
      <c r="K7" s="24" t="s">
        <v>96</v>
      </c>
      <c r="L7" s="24" t="s">
        <v>97</v>
      </c>
      <c r="M7" s="24" t="s">
        <v>98</v>
      </c>
      <c r="N7" s="25" t="s">
        <v>99</v>
      </c>
      <c r="O7" s="25">
        <v>83.49</v>
      </c>
      <c r="P7" s="25">
        <v>99.87</v>
      </c>
      <c r="Q7" s="25">
        <v>3976</v>
      </c>
      <c r="R7" s="25">
        <v>5282</v>
      </c>
      <c r="S7" s="25">
        <v>30.93</v>
      </c>
      <c r="T7" s="25">
        <v>170.77</v>
      </c>
      <c r="U7" s="25">
        <v>5243</v>
      </c>
      <c r="V7" s="25">
        <v>29.18</v>
      </c>
      <c r="W7" s="25">
        <v>179.68</v>
      </c>
      <c r="X7" s="25">
        <v>110.44</v>
      </c>
      <c r="Y7" s="25">
        <v>111.34</v>
      </c>
      <c r="Z7" s="25">
        <v>117.9</v>
      </c>
      <c r="AA7" s="25">
        <v>101.72</v>
      </c>
      <c r="AB7" s="25">
        <v>115.31</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1395.28</v>
      </c>
      <c r="AU7" s="25">
        <v>1156.3</v>
      </c>
      <c r="AV7" s="25">
        <v>1917.44</v>
      </c>
      <c r="AW7" s="25">
        <v>858.29</v>
      </c>
      <c r="AX7" s="25">
        <v>2637.14</v>
      </c>
      <c r="AY7" s="25">
        <v>300.14</v>
      </c>
      <c r="AZ7" s="25">
        <v>301.04000000000002</v>
      </c>
      <c r="BA7" s="25">
        <v>305.08</v>
      </c>
      <c r="BB7" s="25">
        <v>305.33999999999997</v>
      </c>
      <c r="BC7" s="25">
        <v>310.01</v>
      </c>
      <c r="BD7" s="25">
        <v>252.29</v>
      </c>
      <c r="BE7" s="25">
        <v>107.2</v>
      </c>
      <c r="BF7" s="25">
        <v>102.88</v>
      </c>
      <c r="BG7" s="25">
        <v>105.96</v>
      </c>
      <c r="BH7" s="25">
        <v>130.69999999999999</v>
      </c>
      <c r="BI7" s="25">
        <v>203.73</v>
      </c>
      <c r="BJ7" s="25">
        <v>566.65</v>
      </c>
      <c r="BK7" s="25">
        <v>551.62</v>
      </c>
      <c r="BL7" s="25">
        <v>585.59</v>
      </c>
      <c r="BM7" s="25">
        <v>561.34</v>
      </c>
      <c r="BN7" s="25">
        <v>538.33000000000004</v>
      </c>
      <c r="BO7" s="25">
        <v>268.07</v>
      </c>
      <c r="BP7" s="25">
        <v>108.62</v>
      </c>
      <c r="BQ7" s="25">
        <v>107.71</v>
      </c>
      <c r="BR7" s="25">
        <v>105.55</v>
      </c>
      <c r="BS7" s="25">
        <v>99.14</v>
      </c>
      <c r="BT7" s="25">
        <v>113.1</v>
      </c>
      <c r="BU7" s="25">
        <v>84.77</v>
      </c>
      <c r="BV7" s="25">
        <v>87.11</v>
      </c>
      <c r="BW7" s="25">
        <v>82.78</v>
      </c>
      <c r="BX7" s="25">
        <v>84.82</v>
      </c>
      <c r="BY7" s="25">
        <v>82.29</v>
      </c>
      <c r="BZ7" s="25">
        <v>97.47</v>
      </c>
      <c r="CA7" s="25">
        <v>229.97</v>
      </c>
      <c r="CB7" s="25">
        <v>233.28</v>
      </c>
      <c r="CC7" s="25">
        <v>217.54</v>
      </c>
      <c r="CD7" s="25">
        <v>248.66</v>
      </c>
      <c r="CE7" s="25">
        <v>224.58</v>
      </c>
      <c r="CF7" s="25">
        <v>227.27</v>
      </c>
      <c r="CG7" s="25">
        <v>223.98</v>
      </c>
      <c r="CH7" s="25">
        <v>225.09</v>
      </c>
      <c r="CI7" s="25">
        <v>224.82</v>
      </c>
      <c r="CJ7" s="25">
        <v>230.85</v>
      </c>
      <c r="CK7" s="25">
        <v>174.75</v>
      </c>
      <c r="CL7" s="25">
        <v>56.86</v>
      </c>
      <c r="CM7" s="25">
        <v>56.75</v>
      </c>
      <c r="CN7" s="25">
        <v>57.81</v>
      </c>
      <c r="CO7" s="25">
        <v>52.78</v>
      </c>
      <c r="CP7" s="25">
        <v>54</v>
      </c>
      <c r="CQ7" s="25">
        <v>50.29</v>
      </c>
      <c r="CR7" s="25">
        <v>49.64</v>
      </c>
      <c r="CS7" s="25">
        <v>49.38</v>
      </c>
      <c r="CT7" s="25">
        <v>50.09</v>
      </c>
      <c r="CU7" s="25">
        <v>50.1</v>
      </c>
      <c r="CV7" s="25">
        <v>59.97</v>
      </c>
      <c r="CW7" s="25">
        <v>87.86</v>
      </c>
      <c r="CX7" s="25">
        <v>88.16</v>
      </c>
      <c r="CY7" s="25">
        <v>88.67</v>
      </c>
      <c r="CZ7" s="25">
        <v>92.84</v>
      </c>
      <c r="DA7" s="25">
        <v>92.06</v>
      </c>
      <c r="DB7" s="25">
        <v>77.73</v>
      </c>
      <c r="DC7" s="25">
        <v>78.09</v>
      </c>
      <c r="DD7" s="25">
        <v>78.010000000000005</v>
      </c>
      <c r="DE7" s="25">
        <v>77.599999999999994</v>
      </c>
      <c r="DF7" s="25">
        <v>77.3</v>
      </c>
      <c r="DG7" s="25">
        <v>89.76</v>
      </c>
      <c r="DH7" s="25">
        <v>41.76</v>
      </c>
      <c r="DI7" s="25">
        <v>41.39</v>
      </c>
      <c r="DJ7" s="25">
        <v>40.83</v>
      </c>
      <c r="DK7" s="25">
        <v>41.99</v>
      </c>
      <c r="DL7" s="25">
        <v>40.049999999999997</v>
      </c>
      <c r="DM7" s="25">
        <v>45.85</v>
      </c>
      <c r="DN7" s="25">
        <v>47.31</v>
      </c>
      <c r="DO7" s="25">
        <v>47.5</v>
      </c>
      <c r="DP7" s="25">
        <v>48.41</v>
      </c>
      <c r="DQ7" s="25">
        <v>50.02</v>
      </c>
      <c r="DR7" s="25">
        <v>51.51</v>
      </c>
      <c r="DS7" s="25">
        <v>43.68</v>
      </c>
      <c r="DT7" s="25">
        <v>43.28</v>
      </c>
      <c r="DU7" s="25">
        <v>43.69</v>
      </c>
      <c r="DV7" s="25">
        <v>42.79</v>
      </c>
      <c r="DW7" s="25">
        <v>27.85</v>
      </c>
      <c r="DX7" s="25">
        <v>14.13</v>
      </c>
      <c r="DY7" s="25">
        <v>16.77</v>
      </c>
      <c r="DZ7" s="25">
        <v>17.399999999999999</v>
      </c>
      <c r="EA7" s="25">
        <v>18.64</v>
      </c>
      <c r="EB7" s="25">
        <v>19.510000000000002</v>
      </c>
      <c r="EC7" s="25">
        <v>23.75</v>
      </c>
      <c r="ED7" s="25">
        <v>0</v>
      </c>
      <c r="EE7" s="25">
        <v>0.47</v>
      </c>
      <c r="EF7" s="25">
        <v>0.45</v>
      </c>
      <c r="EG7" s="25">
        <v>1.1399999999999999</v>
      </c>
      <c r="EH7" s="25">
        <v>12.89</v>
      </c>
      <c r="EI7" s="25">
        <v>0.52</v>
      </c>
      <c r="EJ7" s="25">
        <v>0.47</v>
      </c>
      <c r="EK7" s="25">
        <v>0.4</v>
      </c>
      <c r="EL7" s="25">
        <v>0.36</v>
      </c>
      <c r="EM7" s="25">
        <v>0.56999999999999995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2023-12-05T00:58:24Z</dcterms:created>
  <dcterms:modified xsi:type="dcterms:W3CDTF">2024-01-17T00:02:56Z</dcterms:modified>
  <cp:category/>
</cp:coreProperties>
</file>