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HDK4-071\Desktop\総務から調査\公営企業に係る経営比較分析表\経営比較分析(R4)\18_日高町\"/>
    </mc:Choice>
  </mc:AlternateContent>
  <xr:revisionPtr revIDLastSave="0" documentId="13_ncr:1_{AD4C2B58-CD67-4B6A-9163-737810ED7B97}" xr6:coauthVersionLast="36" xr6:coauthVersionMax="36" xr10:uidLastSave="{00000000-0000-0000-0000-000000000000}"/>
  <workbookProtection workbookAlgorithmName="SHA-512" workbookHashValue="POIw+K4Kh4WOFd5JiP3b1BCl++/ETDWg3ngtP3r0aA1z1UNxhU0a06GQCnRpp8uwlTCSXcsAhIKPCwh1S/1JYQ==" workbookSaltValue="LZ2C/W3M03i/mP+uOv//s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D8" i="4"/>
  <c r="I8" i="4"/>
  <c r="B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<sst xmlns="http://schemas.openxmlformats.org/spreadsheetml/2006/main" count="236" uniqueCount="120">
  <si>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</si>
  <si>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</si>
  <si>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</si>
  <si>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</si>
  <si>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</si>
  <si>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</si>
  <si>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</si>
  <si>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</si>
  <si>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</si>
  <si>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</si>
  <si>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</si>
  <si>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</si>
  <si>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</si>
  <si>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</si>
  <si>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</si>
  <si>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</si>
  <si>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</si>
  <si>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</si>
  <si>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</si>
  <si>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</si>
  <si>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</si>
  <si>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</si>
  <si>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</si>
  <si>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</si>
  <si>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</si>
  <si>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</si>
  <si>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</si>
  <si>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</si>
  <si>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</si>
  <si>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</si>
  <si>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</si>
  <si>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</si>
  <si>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</si>
  <si>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</si>
  <si>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</si>
  <si>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</si>
  <si>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</si>
  <si>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</si>
  <si>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</si>
  <si>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</si>
  <si>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</si>
  <si>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</si>
  <si>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</si>
  <si>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</si>
  <si>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</si>
  <si>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</si>
  <si>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</si>
  <si>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</si>
  <si>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</si>
  <si>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</si>
  <si>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</si>
  <si>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</si>
  <si>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</si>
  <si>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</si>
  <si>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</si>
  <si>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</si>
  <si>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</si>
  <si>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</si>
  <si>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</si>
  <si>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</si>
  <si>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</si>
  <si>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</si>
  <si>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</si>
  <si>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</si>
  <si>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</si>
  <si>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</si>
  <si>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</si>
  <si>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</si>
  <si>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</si>
  <si>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</si>
  <si>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</si>
  <si>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</si>
  <si>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</si>
  <si>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</si>
  <si>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</si>
  <si>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</si>
  <si>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</si>
  <si>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</si>
  <si>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</si>
  <si>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</si>
  <si>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</si>
  <si>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</si>
  <si>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</si>
  <si>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</si>
  <si>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</si>
  <si>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</si>
  <si>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</si>
  <si>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</si>
  <si>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</si>
  <si>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</si>
  <si>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</si>
  <si>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</si>
  <si>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</si>
  <si>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</si>
  <si>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</si>
  <si>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</si>
  <si>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</si>
  <si>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</si>
  <si>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日高町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</si>
  <si>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</si>
  <si>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</si>
  <si>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</si>
  <si>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</si>
  <si>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</si>
  <si>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</si>
  <si>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</si>
  <si>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</si>
  <si>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</si>
  <si>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</si>
  <si>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</si>
  <si>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</si>
  <si>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</si>
  <si>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</si>
  <si>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</si>
  <si>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</si>
  <si>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</si>
  <si>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</si>
  <si>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現在、汚水処理費を使用料で賄えない状態が続いており、将来的には維持費や更新費用が増加することが予想されるため、今後は財政計画を見直し、適正な使用料収入の確保と汚水処理費を削減することにより、健全な経営体質を目指していく必要がある。また、令和5年度から経営成績や財政状態をより評価・判断するために、公営企業会計を適用する。</t>
    <rPh sb="120" eb="122">
      <t>レイワ</t>
    </rPh>
    <rPh sb="123" eb="125">
      <t>ネンド</t>
    </rPh>
    <rPh sb="127" eb="129">
      <t>ケイエイ</t>
    </rPh>
    <rPh sb="129" eb="131">
      <t>セイセキ</t>
    </rPh>
    <rPh sb="132" eb="134">
      <t>ザイセイ</t>
    </rPh>
    <rPh sb="134" eb="136">
      <t>ジョウタイ</t>
    </rPh>
    <rPh sb="139" eb="141">
      <t>ヒョウカ</t>
    </rPh>
    <rPh sb="142" eb="144">
      <t>ハンダン</t>
    </rPh>
    <rPh sb="150" eb="156">
      <t>コウエイキギョウカイケイ</t>
    </rPh>
    <rPh sb="157" eb="159">
      <t>テキヨウ</t>
    </rPh>
    <phoneticPr fontId="4"/>
  </si>
  <si>
    <t xml:space="preserve">  グラフの推移を見ると、①収益的収支比率については、100%を超えて、101.87％となってる。④企業債残高対事業規模比率は、6.01％である。⑤経費回収率は、約88.58％で類似団体施設の平均値より高い水準であり、また⑥汚水処理原価は223.1円で、昨年より69.02円減少している。
　また、⑦施設利用率は、処理施設が2施設あるが、いずれも利用率が約半分程度になっており、接続促進の普及・啓発活動等を実施し、施設利用率の向上を図っていきたい。⑧水洗化率は約65.71％とほぼ横ばいであるため、一見、経営の健全性・効率性が図られているように見受けられるが、実際は、収入の使用料金のみで賄えてはなく、一般会計の繰入金に大きく依存しているのが現状である。
　今後、水洗化率の推進に努めることにより使用料収入の増収を図るとともに、維持管理の抑制など、コストの削減により経営の健全化を図っていく必要がある。</t>
    <rPh sb="19" eb="21">
      <t>ヒリツ</t>
    </rPh>
    <rPh sb="32" eb="33">
      <t>コ</t>
    </rPh>
    <rPh sb="81" eb="82">
      <t>ヤク</t>
    </rPh>
    <rPh sb="89" eb="91">
      <t>ルイジ</t>
    </rPh>
    <rPh sb="91" eb="93">
      <t>ダンタイ</t>
    </rPh>
    <rPh sb="93" eb="95">
      <t>シセツ</t>
    </rPh>
    <rPh sb="96" eb="97">
      <t>ヘイ</t>
    </rPh>
    <rPh sb="98" eb="99">
      <t>チ</t>
    </rPh>
    <rPh sb="101" eb="102">
      <t>タカ</t>
    </rPh>
    <rPh sb="103" eb="105">
      <t>スイジュン</t>
    </rPh>
    <rPh sb="124" eb="125">
      <t>エン</t>
    </rPh>
    <rPh sb="127" eb="129">
      <t>サクネン</t>
    </rPh>
    <rPh sb="136" eb="137">
      <t>エン</t>
    </rPh>
    <rPh sb="137" eb="139">
      <t>ゲンショウ</t>
    </rPh>
    <rPh sb="157" eb="159">
      <t>ショリ</t>
    </rPh>
    <rPh sb="159" eb="161">
      <t>シセツ</t>
    </rPh>
    <rPh sb="163" eb="165">
      <t>シセツ</t>
    </rPh>
    <rPh sb="201" eb="202">
      <t>トウ</t>
    </rPh>
    <rPh sb="203" eb="205">
      <t>ジッシ</t>
    </rPh>
    <rPh sb="230" eb="231">
      <t>ヤク</t>
    </rPh>
    <rPh sb="240" eb="241">
      <t>ヨコ</t>
    </rPh>
    <rPh sb="329" eb="331">
      <t>コンゴ</t>
    </rPh>
    <rPh sb="337" eb="339">
      <t>スイシン</t>
    </rPh>
    <rPh sb="340" eb="341">
      <t>ツト</t>
    </rPh>
    <rPh sb="354" eb="356">
      <t>ゾウシュウ</t>
    </rPh>
    <rPh sb="357" eb="358">
      <t>ハカ</t>
    </rPh>
    <phoneticPr fontId="4"/>
  </si>
  <si>
    <t xml:space="preserve">  供用開始から、１０年以上経過しているが、まだ管路等の施設はまだ老朽化に至っていないものの、　
施設の長寿命化を図るため。機能診断調査および最適化構想を基に、更新事業を実施しましたが、今後も維持費等の削減する経営努力が必要である。</t>
    <rPh sb="12" eb="14">
      <t>イジョウ</t>
    </rPh>
    <rPh sb="24" eb="26">
      <t>カンロ</t>
    </rPh>
    <rPh sb="26" eb="27">
      <t>トウ</t>
    </rPh>
    <rPh sb="28" eb="30">
      <t>シセツ</t>
    </rPh>
    <rPh sb="49" eb="51">
      <t>シセツ</t>
    </rPh>
    <rPh sb="52" eb="56">
      <t>チョウジュミョウカ</t>
    </rPh>
    <rPh sb="57" eb="58">
      <t>ハカ</t>
    </rPh>
    <rPh sb="77" eb="78">
      <t>モト</t>
    </rPh>
    <rPh sb="80" eb="82">
      <t>コウシン</t>
    </rPh>
    <rPh sb="82" eb="84">
      <t>ジギョウ</t>
    </rPh>
    <rPh sb="85" eb="87">
      <t>ジッシ</t>
    </rPh>
    <rPh sb="93" eb="95">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</si>
</sst>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B5-4E7E-A3F0-8A29DF3BE12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0.25</c:v>
                </c:pt>
                <c:pt idx="3">
                  <c:v>0.05</c:v>
                </c:pt>
                <c:pt idx="4">
                  <c:v>0.03</c:v>
                </c:pt>
              </c:numCache>
            </c:numRef>
          </c:val>
          <c:smooth val="0"/>
          <c:extLst>
            <c:ext xmlns:c16="http://schemas.microsoft.com/office/drawing/2014/chart" uri="{C3380CC4-5D6E-409C-BE32-E72D297353CC}">
              <c16:uniqueId val="{00000001-CAB5-4E7E-A3F0-8A29DF3BE12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51.08</c:v>
                </c:pt>
                <c:pt idx="1">
                  <c:v>52.23</c:v>
                </c:pt>
                <c:pt idx="2">
                  <c:v>54.39</c:v>
                </c:pt>
                <c:pt idx="3">
                  <c:v>54.39</c:v>
                </c:pt>
                <c:pt idx="4">
                  <c:v>54.05</c:v>
                </c:pt>
              </c:numCache>
            </c:numRef>
          </c:val>
          <c:extLst>
            <c:ext xmlns:c16="http://schemas.microsoft.com/office/drawing/2014/chart" uri="{C3380CC4-5D6E-409C-BE32-E72D297353CC}">
              <c16:uniqueId val="{00000000-2A69-499F-AD96-E0E7B91A141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43.38</c:v>
                </c:pt>
                <c:pt idx="1">
                  <c:v>50.14</c:v>
                </c:pt>
                <c:pt idx="2">
                  <c:v>54.83</c:v>
                </c:pt>
                <c:pt idx="3">
                  <c:v>66.53</c:v>
                </c:pt>
                <c:pt idx="4">
                  <c:v>52.35</c:v>
                </c:pt>
              </c:numCache>
            </c:numRef>
          </c:val>
          <c:smooth val="0"/>
          <c:extLst>
            <c:ext xmlns:c16="http://schemas.microsoft.com/office/drawing/2014/chart" uri="{C3380CC4-5D6E-409C-BE32-E72D297353CC}">
              <c16:uniqueId val="{00000001-2A69-499F-AD96-E0E7B91A141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64.56</c:v>
                </c:pt>
                <c:pt idx="1">
                  <c:v>65.150000000000006</c:v>
                </c:pt>
                <c:pt idx="2">
                  <c:v>63.79</c:v>
                </c:pt>
                <c:pt idx="3">
                  <c:v>66.22</c:v>
                </c:pt>
                <c:pt idx="4">
                  <c:v>65.709999999999994</c:v>
                </c:pt>
              </c:numCache>
            </c:numRef>
          </c:val>
          <c:extLst>
            <c:ext xmlns:c16="http://schemas.microsoft.com/office/drawing/2014/chart" uri="{C3380CC4-5D6E-409C-BE32-E72D297353CC}">
              <c16:uniqueId val="{00000000-F0F4-45C2-AAA3-DE9BCC39968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62.02</c:v>
                </c:pt>
                <c:pt idx="1">
                  <c:v>84.98</c:v>
                </c:pt>
                <c:pt idx="2">
                  <c:v>84.7</c:v>
                </c:pt>
                <c:pt idx="3">
                  <c:v>84.67</c:v>
                </c:pt>
                <c:pt idx="4">
                  <c:v>84.39</c:v>
                </c:pt>
              </c:numCache>
            </c:numRef>
          </c:val>
          <c:smooth val="0"/>
          <c:extLst>
            <c:ext xmlns:c16="http://schemas.microsoft.com/office/drawing/2014/chart" uri="{C3380CC4-5D6E-409C-BE32-E72D297353CC}">
              <c16:uniqueId val="{00000001-F0F4-45C2-AAA3-DE9BCC39968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102.92</c:v>
                </c:pt>
                <c:pt idx="1">
                  <c:v>96.81</c:v>
                </c:pt>
                <c:pt idx="2">
                  <c:v>98.2</c:v>
                </c:pt>
                <c:pt idx="3">
                  <c:v>96.78</c:v>
                </c:pt>
                <c:pt idx="4">
                  <c:v>101.87</c:v>
                </c:pt>
              </c:numCache>
            </c:numRef>
          </c:val>
          <c:extLst>
            <c:ext xmlns:c16="http://schemas.microsoft.com/office/drawing/2014/chart" uri="{C3380CC4-5D6E-409C-BE32-E72D297353CC}">
              <c16:uniqueId val="{00000000-2018-4868-96BE-E41003DBAD6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18-4868-96BE-E41003DBAD6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87-40D8-B356-08D67976E41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87-40D8-B356-08D67976E41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92-475B-A520-82D867CBD29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92-475B-A520-82D867CBD29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80-4A23-BA5C-78FD52A4901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80-4A23-BA5C-78FD52A4901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52-48E4-A1D5-1649B3B81D9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52-48E4-A1D5-1649B3B81D9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formatCode="#,##0.00;&quot;△&quot;#,##0.00;&quot;-&quot;">
                  <c:v>6.01</c:v>
                </c:pt>
              </c:numCache>
            </c:numRef>
          </c:val>
          <c:extLst>
            <c:ext xmlns:c16="http://schemas.microsoft.com/office/drawing/2014/chart" uri="{C3380CC4-5D6E-409C-BE32-E72D297353CC}">
              <c16:uniqueId val="{00000000-2786-4D5D-B909-2FBAB2206C6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713.28</c:v>
                </c:pt>
                <c:pt idx="1">
                  <c:v>826.83</c:v>
                </c:pt>
                <c:pt idx="2">
                  <c:v>867.83</c:v>
                </c:pt>
                <c:pt idx="3">
                  <c:v>791.76</c:v>
                </c:pt>
                <c:pt idx="4">
                  <c:v>900.82</c:v>
                </c:pt>
              </c:numCache>
            </c:numRef>
          </c:val>
          <c:smooth val="0"/>
          <c:extLst>
            <c:ext xmlns:c16="http://schemas.microsoft.com/office/drawing/2014/chart" uri="{C3380CC4-5D6E-409C-BE32-E72D297353CC}">
              <c16:uniqueId val="{00000001-2786-4D5D-B909-2FBAB2206C6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73.209999999999994</c:v>
                </c:pt>
                <c:pt idx="1">
                  <c:v>77.849999999999994</c:v>
                </c:pt>
                <c:pt idx="2">
                  <c:v>77.42</c:v>
                </c:pt>
                <c:pt idx="3">
                  <c:v>73.77</c:v>
                </c:pt>
                <c:pt idx="4">
                  <c:v>88.58</c:v>
                </c:pt>
              </c:numCache>
            </c:numRef>
          </c:val>
          <c:extLst>
            <c:ext xmlns:c16="http://schemas.microsoft.com/office/drawing/2014/chart" uri="{C3380CC4-5D6E-409C-BE32-E72D297353CC}">
              <c16:uniqueId val="{00000000-F379-45E1-BF79-31A7B93F9ED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40.75</c:v>
                </c:pt>
                <c:pt idx="1">
                  <c:v>57.31</c:v>
                </c:pt>
                <c:pt idx="2">
                  <c:v>57.08</c:v>
                </c:pt>
                <c:pt idx="3">
                  <c:v>56.26</c:v>
                </c:pt>
                <c:pt idx="4">
                  <c:v>52.94</c:v>
                </c:pt>
              </c:numCache>
            </c:numRef>
          </c:val>
          <c:smooth val="0"/>
          <c:extLst>
            <c:ext xmlns:c16="http://schemas.microsoft.com/office/drawing/2014/chart" uri="{C3380CC4-5D6E-409C-BE32-E72D297353CC}">
              <c16:uniqueId val="{00000001-F379-45E1-BF79-31A7B93F9ED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294.33999999999997</c:v>
                </c:pt>
                <c:pt idx="1">
                  <c:v>276.77999999999997</c:v>
                </c:pt>
                <c:pt idx="2">
                  <c:v>278.39</c:v>
                </c:pt>
                <c:pt idx="3">
                  <c:v>292.12</c:v>
                </c:pt>
                <c:pt idx="4">
                  <c:v>223.1</c:v>
                </c:pt>
              </c:numCache>
            </c:numRef>
          </c:val>
          <c:extLst>
            <c:ext xmlns:c16="http://schemas.microsoft.com/office/drawing/2014/chart" uri="{C3380CC4-5D6E-409C-BE32-E72D297353CC}">
              <c16:uniqueId val="{00000000-49E7-4FE8-8E7E-1B1D4DC291B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311.70999999999998</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9E7-4FE8-8E7E-1B1D4DC291B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B40" zoomScale="80" zoomScaleNormal="8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和歌山県　日高町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7959</v>
      </c>
      <c r="AM8" s="37"/>
      <c r="AN8" s="37"/>
      <c r="AO8" s="37"/>
      <c r="AP8" s="37"/>
      <c r="AQ8" s="37"/>
      <c r="AR8" s="37"/>
      <c r="AS8" s="37"/>
      <c r="AT8" s="38">
        <f>データ!T6</f>
        <v>46.21</v>
      </c>
      <c r="AU8" s="38"/>
      <c r="AV8" s="38"/>
      <c r="AW8" s="38"/>
      <c r="AX8" s="38"/>
      <c r="AY8" s="38"/>
      <c r="AZ8" s="38"/>
      <c r="BA8" s="38"/>
      <c r="BB8" s="38">
        <f>データ!U6</f>
        <v>172.24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54.43</v>
      </c>
      <c r="Q10" s="38"/>
      <c r="R10" s="38"/>
      <c r="S10" s="38"/>
      <c r="T10" s="38"/>
      <c r="U10" s="38"/>
      <c r="V10" s="38"/>
      <c r="W10" s="38">
        <f>データ!Q6</f>
        <v>100</v>
      </c>
      <c r="X10" s="38"/>
      <c r="Y10" s="38"/>
      <c r="Z10" s="38"/>
      <c r="AA10" s="38"/>
      <c r="AB10" s="38"/>
      <c r="AC10" s="38"/>
      <c r="AD10" s="37">
        <f>データ!R6</f>
        <v>4310</v>
      </c>
      <c r="AE10" s="37"/>
      <c r="AF10" s="37"/>
      <c r="AG10" s="37"/>
      <c r="AH10" s="37"/>
      <c r="AI10" s="37"/>
      <c r="AJ10" s="37"/>
      <c r="AK10" s="2"/>
      <c r="AL10" s="37">
        <f>データ!V6</f>
        <v>4328</v>
      </c>
      <c r="AM10" s="37"/>
      <c r="AN10" s="37"/>
      <c r="AO10" s="37"/>
      <c r="AP10" s="37"/>
      <c r="AQ10" s="37"/>
      <c r="AR10" s="37"/>
      <c r="AS10" s="37"/>
      <c r="AT10" s="38">
        <f>データ!W6</f>
        <v>0.87</v>
      </c>
      <c r="AU10" s="38"/>
      <c r="AV10" s="38"/>
      <c r="AW10" s="38"/>
      <c r="AX10" s="38"/>
      <c r="AY10" s="38"/>
      <c r="AZ10" s="38"/>
      <c r="BA10" s="38"/>
      <c r="BB10" s="38">
        <f>データ!X6</f>
        <v>4974.71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EpflMKGak2jwGg/my/XGwbM0MNuGciU6eqscW7eqX7gH78Pp1E05AqxOhL9riLVgqv9VN8vUomddhLXpu1hwGA==" saltValue="8VZXKg/KXnuzMogCCoYKJ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303828</v>
      </c>
      <c r="D6" s="19">
        <f t="shared" si="3"/>
        <v>47</v>
      </c>
      <c r="E6" s="19">
        <f t="shared" si="3"/>
        <v>17</v>
      </c>
      <c r="F6" s="19">
        <f t="shared" si="3"/>
        <v>5</v>
      </c>
      <c r="G6" s="19">
        <f t="shared" si="3"/>
        <v>0</v>
      </c>
      <c r="H6" s="19" t="str">
        <f t="shared" si="3"/>
        <v>和歌山県　日高町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54.43</v>
      </c>
      <c r="Q6" s="20">
        <f t="shared" si="3"/>
        <v>100</v>
      </c>
      <c r="R6" s="20">
        <f t="shared" si="3"/>
        <v>4310</v>
      </c>
      <c r="S6" s="20">
        <f t="shared" si="3"/>
        <v>7959</v>
      </c>
      <c r="T6" s="20">
        <f t="shared" si="3"/>
        <v>46.21</v>
      </c>
      <c r="U6" s="20">
        <f t="shared" si="3"/>
        <v>172.24</v>
      </c>
      <c r="V6" s="20">
        <f t="shared" si="3"/>
        <v>4328</v>
      </c>
      <c r="W6" s="20">
        <f t="shared" si="3"/>
        <v>0.87</v>
      </c>
      <c r="X6" s="20">
        <f t="shared" si="3"/>
        <v>4974.71</v>
      </c>
      <c r="Y6" s="21">
        <f>IF(Y7="",NA(),Y7)</f>
        <v>102.92</v>
      </c>
      <c r="Z6" s="21">
        <f t="shared" ref="Z6:AH6" si="4">IF(Z7="",NA(),Z7)</f>
        <v>96.81</v>
      </c>
      <c r="AA6" s="21">
        <f t="shared" si="4"/>
        <v>98.2</v>
      </c>
      <c r="AB6" s="21">
        <f t="shared" si="4"/>
        <v>96.78</v>
      </c>
      <c r="AC6" s="21">
        <f t="shared" si="4"/>
        <v>101.87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6.01</v>
      </c>
      <c r="BK6" s="21">
        <f t="shared" si="7"/>
        <v>713.28</v>
      </c>
      <c r="BL6" s="21">
        <f t="shared" si="7"/>
        <v>826.83</v>
      </c>
      <c r="BM6" s="21">
        <f t="shared" si="7"/>
        <v>867.83</v>
      </c>
      <c r="BN6" s="21">
        <f t="shared" si="7"/>
        <v>791.76</v>
      </c>
      <c r="BO6" s="21">
        <f t="shared" si="7"/>
        <v>900.82</v>
      </c>
      <c r="BP6" s="20" t="str">
        <f>IF(BP7="","",IF(BP7="-","【-】","【"&amp;SUBSTITUTE(TEXT(BP7,"#,##0.00"),"-","△")&amp;"】"))</f>
        <v>【809.19】</v>
      </c>
      <c r="BQ6" s="21">
        <f>IF(BQ7="",NA(),BQ7)</f>
        <v>73.209999999999994</v>
      </c>
      <c r="BR6" s="21">
        <f t="shared" ref="BR6:BZ6" si="8">IF(BR7="",NA(),BR7)</f>
        <v>77.849999999999994</v>
      </c>
      <c r="BS6" s="21">
        <f t="shared" si="8"/>
        <v>77.42</v>
      </c>
      <c r="BT6" s="21">
        <f t="shared" si="8"/>
        <v>73.77</v>
      </c>
      <c r="BU6" s="21">
        <f t="shared" si="8"/>
        <v>88.58</v>
      </c>
      <c r="BV6" s="21">
        <f t="shared" si="8"/>
        <v>40.75</v>
      </c>
      <c r="BW6" s="21">
        <f t="shared" si="8"/>
        <v>57.31</v>
      </c>
      <c r="BX6" s="21">
        <f t="shared" si="8"/>
        <v>57.08</v>
      </c>
      <c r="BY6" s="21">
        <f t="shared" si="8"/>
        <v>56.26</v>
      </c>
      <c r="BZ6" s="21">
        <f t="shared" si="8"/>
        <v>52.94</v>
      </c>
      <c r="CA6" s="20" t="str">
        <f>IF(CA7="","",IF(CA7="-","【-】","【"&amp;SUBSTITUTE(TEXT(CA7,"#,##0.00"),"-","△")&amp;"】"))</f>
        <v>【57.02】</v>
      </c>
      <c r="CB6" s="21">
        <f>IF(CB7="",NA(),CB7)</f>
        <v>294.33999999999997</v>
      </c>
      <c r="CC6" s="21">
        <f t="shared" ref="CC6:CK6" si="9">IF(CC7="",NA(),CC7)</f>
        <v>276.77999999999997</v>
      </c>
      <c r="CD6" s="21">
        <f t="shared" si="9"/>
        <v>278.39</v>
      </c>
      <c r="CE6" s="21">
        <f t="shared" si="9"/>
        <v>292.12</v>
      </c>
      <c r="CF6" s="21">
        <f t="shared" si="9"/>
        <v>223.1</v>
      </c>
      <c r="CG6" s="21">
        <f t="shared" si="9"/>
        <v>311.70999999999998</v>
      </c>
      <c r="CH6" s="21">
        <f t="shared" si="9"/>
        <v>273.52</v>
      </c>
      <c r="CI6" s="21">
        <f t="shared" si="9"/>
        <v>274.99</v>
      </c>
      <c r="CJ6" s="21">
        <f t="shared" si="9"/>
        <v>282.08999999999997</v>
      </c>
      <c r="CK6" s="21">
        <f t="shared" si="9"/>
        <v>303.27999999999997</v>
      </c>
      <c r="CL6" s="20" t="str">
        <f>IF(CL7="","",IF(CL7="-","【-】","【"&amp;SUBSTITUTE(TEXT(CL7,"#,##0.00"),"-","△")&amp;"】"))</f>
        <v>【273.68】</v>
      </c>
      <c r="CM6" s="21">
        <f>IF(CM7="",NA(),CM7)</f>
        <v>51.08</v>
      </c>
      <c r="CN6" s="21">
        <f t="shared" ref="CN6:CV6" si="10">IF(CN7="",NA(),CN7)</f>
        <v>52.23</v>
      </c>
      <c r="CO6" s="21">
        <f t="shared" si="10"/>
        <v>54.39</v>
      </c>
      <c r="CP6" s="21">
        <f t="shared" si="10"/>
        <v>54.39</v>
      </c>
      <c r="CQ6" s="21">
        <f t="shared" si="10"/>
        <v>54.05</v>
      </c>
      <c r="CR6" s="21">
        <f t="shared" si="10"/>
        <v>43.38</v>
      </c>
      <c r="CS6" s="21">
        <f t="shared" si="10"/>
        <v>50.14</v>
      </c>
      <c r="CT6" s="21">
        <f t="shared" si="10"/>
        <v>54.83</v>
      </c>
      <c r="CU6" s="21">
        <f t="shared" si="10"/>
        <v>66.53</v>
      </c>
      <c r="CV6" s="21">
        <f t="shared" si="10"/>
        <v>52.35</v>
      </c>
      <c r="CW6" s="20" t="str">
        <f>IF(CW7="","",IF(CW7="-","【-】","【"&amp;SUBSTITUTE(TEXT(CW7,"#,##0.00"),"-","△")&amp;"】"))</f>
        <v>【52.55】</v>
      </c>
      <c r="CX6" s="21">
        <f>IF(CX7="",NA(),CX7)</f>
        <v>64.56</v>
      </c>
      <c r="CY6" s="21">
        <f t="shared" ref="CY6:DG6" si="11">IF(CY7="",NA(),CY7)</f>
        <v>65.150000000000006</v>
      </c>
      <c r="CZ6" s="21">
        <f t="shared" si="11"/>
        <v>63.79</v>
      </c>
      <c r="DA6" s="21">
        <f t="shared" si="11"/>
        <v>66.22</v>
      </c>
      <c r="DB6" s="21">
        <f t="shared" si="11"/>
        <v>65.709999999999994</v>
      </c>
      <c r="DC6" s="21">
        <f t="shared" si="11"/>
        <v>62.02</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303828</v>
      </c>
      <c r="D7" s="23">
        <v>47</v>
      </c>
      <c r="E7" s="23">
        <v>17</v>
      </c>
      <c r="F7" s="23">
        <v>5</v>
      </c>
      <c r="G7" s="23">
        <v>0</v>
      </c>
      <c r="H7" s="23" t="s">
        <v>98</v>
      </c>
      <c r="I7" s="23" t="s">
        <v>99</v>
      </c>
      <c r="J7" s="23" t="s">
        <v>100</v>
      </c>
      <c r="K7" s="23" t="s">
        <v>101</v>
      </c>
      <c r="L7" s="23" t="s">
        <v>102</v>
      </c>
      <c r="M7" s="23" t="s">
        <v>103</v>
      </c>
      <c r="N7" s="24" t="s">
        <v>104</v>
      </c>
      <c r="O7" s="24" t="s">
        <v>105</v>
      </c>
      <c r="P7" s="24">
        <v>54.43</v>
      </c>
      <c r="Q7" s="24">
        <v>100</v>
      </c>
      <c r="R7" s="24">
        <v>4310</v>
      </c>
      <c r="S7" s="24">
        <v>7959</v>
      </c>
      <c r="T7" s="24">
        <v>46.21</v>
      </c>
      <c r="U7" s="24">
        <v>172.24</v>
      </c>
      <c r="V7" s="24">
        <v>4328</v>
      </c>
      <c r="W7" s="24">
        <v>0.87</v>
      </c>
      <c r="X7" s="24">
        <v>4974.71</v>
      </c>
      <c r="Y7" s="24">
        <v>102.92</v>
      </c>
      <c r="Z7" s="24">
        <v>96.81</v>
      </c>
      <c r="AA7" s="24">
        <v>98.2</v>
      </c>
      <c r="AB7" s="24">
        <v>96.78</v>
      </c>
      <c r="AC7" s="24">
        <v>101.87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6.01</v>
      </c>
      <c r="BK7" s="24">
        <v>713.28</v>
      </c>
      <c r="BL7" s="24">
        <v>826.83</v>
      </c>
      <c r="BM7" s="24">
        <v>867.83</v>
      </c>
      <c r="BN7" s="24">
        <v>791.76</v>
      </c>
      <c r="BO7" s="24">
        <v>900.82</v>
      </c>
      <c r="BP7" s="24">
        <v>809.19</v>
      </c>
      <c r="BQ7" s="24">
        <v>73.209999999999994</v>
      </c>
      <c r="BR7" s="24">
        <v>77.849999999999994</v>
      </c>
      <c r="BS7" s="24">
        <v>77.42</v>
      </c>
      <c r="BT7" s="24">
        <v>73.77</v>
      </c>
      <c r="BU7" s="24">
        <v>88.58</v>
      </c>
      <c r="BV7" s="24">
        <v>40.75</v>
      </c>
      <c r="BW7" s="24">
        <v>57.31</v>
      </c>
      <c r="BX7" s="24">
        <v>57.08</v>
      </c>
      <c r="BY7" s="24">
        <v>56.26</v>
      </c>
      <c r="BZ7" s="24">
        <v>52.94</v>
      </c>
      <c r="CA7" s="24">
        <v>57.02</v>
      </c>
      <c r="CB7" s="24">
        <v>294.33999999999997</v>
      </c>
      <c r="CC7" s="24">
        <v>276.77999999999997</v>
      </c>
      <c r="CD7" s="24">
        <v>278.39</v>
      </c>
      <c r="CE7" s="24">
        <v>292.12</v>
      </c>
      <c r="CF7" s="24">
        <v>223.1</v>
      </c>
      <c r="CG7" s="24">
        <v>311.70999999999998</v>
      </c>
      <c r="CH7" s="24">
        <v>273.52</v>
      </c>
      <c r="CI7" s="24">
        <v>274.99</v>
      </c>
      <c r="CJ7" s="24">
        <v>282.08999999999997</v>
      </c>
      <c r="CK7" s="24">
        <v>303.27999999999997</v>
      </c>
      <c r="CL7" s="24">
        <v>273.68</v>
      </c>
      <c r="CM7" s="24">
        <v>51.08</v>
      </c>
      <c r="CN7" s="24">
        <v>52.23</v>
      </c>
      <c r="CO7" s="24">
        <v>54.39</v>
      </c>
      <c r="CP7" s="24">
        <v>54.39</v>
      </c>
      <c r="CQ7" s="24">
        <v>54.05</v>
      </c>
      <c r="CR7" s="24">
        <v>43.38</v>
      </c>
      <c r="CS7" s="24">
        <v>50.14</v>
      </c>
      <c r="CT7" s="24">
        <v>54.83</v>
      </c>
      <c r="CU7" s="24">
        <v>66.53</v>
      </c>
      <c r="CV7" s="24">
        <v>52.35</v>
      </c>
      <c r="CW7" s="24">
        <v>52.55</v>
      </c>
      <c r="CX7" s="24">
        <v>64.56</v>
      </c>
      <c r="CY7" s="24">
        <v>65.150000000000006</v>
      </c>
      <c r="CZ7" s="24">
        <v>63.79</v>
      </c>
      <c r="DA7" s="24">
        <v>66.22</v>
      </c>
      <c r="DB7" s="24">
        <v>65.709999999999994</v>
      </c>
      <c r="DC7" s="24">
        <v>62.02</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2024-02-05T08:44:44Z</cp:lastPrinted>
  <dcterms:created xsi:type="dcterms:W3CDTF">2023-12-12T02:55:05Z</dcterms:created>
  <dcterms:modified xsi:type="dcterms:W3CDTF">2024-02-05T09:25:40Z</dcterms:modified>
  <cp:category/>
</cp:coreProperties>
</file>