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財政班\財政係\30  公営企業会計関係\R05\R60116【通知文等】経営比較分析表の分析等について（依頼）\16_有田川町\"/>
    </mc:Choice>
  </mc:AlternateContent>
  <workbookProtection workbookAlgorithmName="SHA-512" workbookHashValue="GLpIcpIhwOS+1KCwtPhP9eug+7fqp69EIEKPgenkp62WnrgSatWp6LKF1Ze/9mxaKRbtTLKon7/IambQV8qJLQ==" workbookSaltValue="zuKp5/siAaQDvrxWosBzX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P10" i="4"/>
  <c r="I10" i="4"/>
  <c r="B10" i="4"/>
  <c r="AT8" i="4"/>
  <c r="AL8" i="4"/>
  <c r="AD8" i="4"/>
  <c r="W8" i="4"/>
  <c r="P8" i="4"/>
  <c r="I8" i="4"/>
  <c r="B8" i="4"/>
  <c r="B6"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<sst xmlns="http://schemas.openxmlformats.org/spreadsheetml/2006/main" count="236" uniqueCount="119">
  <si>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</si>
  <si>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</si>
  <si>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</si>
  <si>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</si>
  <si>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</si>
  <si>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</si>
  <si>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</si>
  <si>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</si>
  <si>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</si>
  <si>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</si>
  <si>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</si>
  <si>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</si>
  <si>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</si>
  <si>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</si>
  <si>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</si>
  <si>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</si>
  <si>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</si>
  <si>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</si>
  <si>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</si>
  <si>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</si>
  <si>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</si>
  <si>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</si>
  <si>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</si>
  <si>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</si>
  <si>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</si>
  <si>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</si>
  <si>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</si>
  <si>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</si>
  <si>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</si>
  <si>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</si>
  <si>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</si>
  <si>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</si>
  <si>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</si>
  <si>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</si>
  <si>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</si>
  <si>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</si>
  <si>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</si>
  <si>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</si>
  <si>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</si>
  <si>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</si>
  <si>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</si>
  <si>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</si>
  <si>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</si>
  <si>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</si>
  <si>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</si>
  <si>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</si>
  <si>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</si>
  <si>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</si>
  <si>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</si>
  <si>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</si>
  <si>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</si>
  <si>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</si>
  <si>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</si>
  <si>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</si>
  <si>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</si>
  <si>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</si>
  <si>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</si>
  <si>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</si>
  <si>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</si>
  <si>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</si>
  <si>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</si>
  <si>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</si>
  <si>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</si>
  <si>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</si>
  <si>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</si>
  <si>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</si>
  <si>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</si>
  <si>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</si>
  <si>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</si>
  <si>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</si>
  <si>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</si>
  <si>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</si>
  <si>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</si>
  <si>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</si>
  <si>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</si>
  <si>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</si>
  <si>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</si>
  <si>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</si>
  <si>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</si>
  <si>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</si>
  <si>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</si>
  <si>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</si>
  <si>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</si>
  <si>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</si>
  <si>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</si>
  <si>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</si>
  <si>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</si>
  <si>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</si>
  <si>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</si>
  <si>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</si>
  <si>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</si>
  <si>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</si>
  <si>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</si>
  <si>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</si>
  <si>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</si>
  <si>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</si>
  <si>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</si>
  <si>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有田川町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</si>
  <si>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</si>
  <si>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</si>
  <si>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</si>
  <si>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</si>
  <si>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</si>
  <si>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</si>
  <si>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</si>
  <si>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</si>
  <si>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</si>
  <si>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</si>
  <si>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</si>
  <si>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</si>
  <si>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</si>
  <si>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</si>
  <si>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</si>
  <si>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</si>
  <si>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</si>
  <si>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</si>
  <si>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管渠の耐用年数が50年であることを考えると、老朽化による管渠改善・更新は現時点においては必要ないものと思われます。そのため、管渠の更新等は未実施であり、③「管渠改善率」について当該値は0％となっています。しかしながら、管渠の老朽化も避けられないものであるため、点検・更新に係る財源の確保が今後の課題です。</t>
    <rPh sb="131" eb="133">
      <t>テンケン</t>
    </rPh>
    <phoneticPr fontId="4"/>
  </si>
  <si>
    <t>　今後も引き続き、維持管理費の効率化、接続率の向上を重点課題として取り組みます。
　また、有田川町内の農業集落排水事業については、令和６年度末を目標に、有田川町公共下水道事業との統合整備事業を実施しています。
　令和５年度に公営企業法一部財務適用を行いましたが、令和７年度より事業別に管理している農業集落排水事業は廃止します。</t>
    <rPh sb="45" eb="49">
      <t>ア</t>
    </rPh>
    <rPh sb="49" eb="50">
      <t>ナイ</t>
    </rPh>
    <rPh sb="51" eb="53">
      <t>ノウギョウ</t>
    </rPh>
    <rPh sb="53" eb="55">
      <t>シュウラク</t>
    </rPh>
    <rPh sb="55" eb="57">
      <t>ハイスイ</t>
    </rPh>
    <rPh sb="57" eb="59">
      <t>ジギョウ</t>
    </rPh>
    <rPh sb="65" eb="67">
      <t>レイワ</t>
    </rPh>
    <rPh sb="68" eb="70">
      <t>ネンド</t>
    </rPh>
    <rPh sb="70" eb="71">
      <t>マツ</t>
    </rPh>
    <rPh sb="72" eb="74">
      <t>モクヒョウ</t>
    </rPh>
    <rPh sb="76" eb="80">
      <t>ア</t>
    </rPh>
    <rPh sb="80" eb="82">
      <t>コウキョウ</t>
    </rPh>
    <rPh sb="82" eb="85">
      <t>ゲスイドウ</t>
    </rPh>
    <rPh sb="85" eb="87">
      <t>ジギョウ</t>
    </rPh>
    <rPh sb="89" eb="91">
      <t>トウゴウ</t>
    </rPh>
    <rPh sb="91" eb="93">
      <t>セイビ</t>
    </rPh>
    <rPh sb="93" eb="95">
      <t>ジギョウ</t>
    </rPh>
    <rPh sb="96" eb="98">
      <t>ジッシ</t>
    </rPh>
    <rPh sb="106" eb="108">
      <t>レイワ</t>
    </rPh>
    <rPh sb="109" eb="111">
      <t>ネンド</t>
    </rPh>
    <rPh sb="112" eb="117">
      <t>コウエイキギョウホウ</t>
    </rPh>
    <rPh sb="131" eb="133">
      <t>レイワ</t>
    </rPh>
    <rPh sb="134" eb="136">
      <t>ネンド</t>
    </rPh>
    <rPh sb="138" eb="141">
      <t>ジギョウベツ</t>
    </rPh>
    <rPh sb="142" eb="144">
      <t>カンリ</t>
    </rPh>
    <rPh sb="148" eb="150">
      <t>ノウギョウ</t>
    </rPh>
    <phoneticPr fontId="4"/>
  </si>
  <si>
    <r>
      <t>　有田川町の農業集落排水事業は、地域の実情に応じて５箇所（うち１箇所は令和３年度に、うち２箇所は令和４年度に公共下水道と統合し廃止）の処理区域で整備されています。
　⑧「水洗化率」については昨年度と比べて少し上昇しましたが、類似団体平均値とほぼ近いものとなっています。
　しかしながら、⑤「経費回収率」については法適用化前年度における未払金の影響で少し上昇したものの類似団体平均値を下回っており、</t>
    </r>
    <r>
      <rPr>
        <sz val="12"/>
        <rFont val="ＭＳ ゴシック"/>
        <family val="3"/>
        <charset val="128"/>
      </rPr>
      <t>使用料で回収すべき経費が賄えていない現状となっています。今後も更なる維持管理費の削減に取り組み効率よい経営が必要であると考えます。
　また、④企業債残高対事業規模比率については、法適用化前年度による打ち切り決算が影響し前年度以前より大幅に増加している。</t>
    </r>
    <rPh sb="1" eb="5">
      <t>アリダガワチョウ</t>
    </rPh>
    <rPh sb="6" eb="8">
      <t>ノウギョウ</t>
    </rPh>
    <rPh sb="8" eb="10">
      <t>シュウラク</t>
    </rPh>
    <rPh sb="10" eb="12">
      <t>ハイスイ</t>
    </rPh>
    <rPh sb="12" eb="14">
      <t>ジギョウ</t>
    </rPh>
    <rPh sb="16" eb="18">
      <t>チイキ</t>
    </rPh>
    <rPh sb="19" eb="21">
      <t>ジツジョウ</t>
    </rPh>
    <rPh sb="22" eb="23">
      <t>オウ</t>
    </rPh>
    <rPh sb="26" eb="28">
      <t>カショ</t>
    </rPh>
    <rPh sb="32" eb="34">
      <t>カショ</t>
    </rPh>
    <rPh sb="35" eb="37">
      <t>レイワ</t>
    </rPh>
    <rPh sb="38" eb="40">
      <t>ネンド</t>
    </rPh>
    <rPh sb="45" eb="47">
      <t>カショ</t>
    </rPh>
    <rPh sb="48" eb="50">
      <t>レイワ</t>
    </rPh>
    <rPh sb="51" eb="53">
      <t>ネンド</t>
    </rPh>
    <rPh sb="54" eb="59">
      <t>コウキョウゲスイドウ</t>
    </rPh>
    <rPh sb="60" eb="62">
      <t>トウゴウ</t>
    </rPh>
    <rPh sb="63" eb="65">
      <t>ハイシ</t>
    </rPh>
    <rPh sb="67" eb="69">
      <t>ショリ</t>
    </rPh>
    <rPh sb="69" eb="71">
      <t>クイキ</t>
    </rPh>
    <rPh sb="72" eb="74">
      <t>セイビ</t>
    </rPh>
    <rPh sb="85" eb="88">
      <t>スイセンカ</t>
    </rPh>
    <rPh sb="88" eb="89">
      <t>リツ</t>
    </rPh>
    <rPh sb="95" eb="98">
      <t>サクネンド</t>
    </rPh>
    <rPh sb="99" eb="100">
      <t>クラ</t>
    </rPh>
    <rPh sb="102" eb="103">
      <t>スコ</t>
    </rPh>
    <rPh sb="104" eb="106">
      <t>ジョウショウ</t>
    </rPh>
    <rPh sb="116" eb="119">
      <t>ヘイキンチ</t>
    </rPh>
    <rPh sb="122" eb="123">
      <t>チカ</t>
    </rPh>
    <rPh sb="145" eb="147">
      <t>ケイヒ</t>
    </rPh>
    <rPh sb="147" eb="150">
      <t>カイシュウリツ</t>
    </rPh>
    <rPh sb="156" eb="160">
      <t>ホウテキヨウカ</t>
    </rPh>
    <rPh sb="160" eb="163">
      <t>ゼンネンド</t>
    </rPh>
    <rPh sb="167" eb="170">
      <t>ミバライキン</t>
    </rPh>
    <rPh sb="171" eb="173">
      <t>エイキョウ</t>
    </rPh>
    <rPh sb="174" eb="175">
      <t>スコ</t>
    </rPh>
    <rPh sb="176" eb="178">
      <t>ジョウショウ</t>
    </rPh>
    <rPh sb="183" eb="187">
      <t>ルイジダンタイ</t>
    </rPh>
    <rPh sb="191" eb="193">
      <t>シタマワ</t>
    </rPh>
    <rPh sb="198" eb="201">
      <t>シヨウリョウ</t>
    </rPh>
    <rPh sb="202" eb="204">
      <t>カイシュウ</t>
    </rPh>
    <rPh sb="207" eb="209">
      <t>ケイヒ</t>
    </rPh>
    <rPh sb="210" eb="211">
      <t>マカナ</t>
    </rPh>
    <rPh sb="216" eb="218">
      <t>ゲンジョウ</t>
    </rPh>
    <rPh sb="226" eb="228">
      <t>コンゴ</t>
    </rPh>
    <rPh sb="229" eb="230">
      <t>サラ</t>
    </rPh>
    <rPh sb="232" eb="234">
      <t>イジ</t>
    </rPh>
    <rPh sb="234" eb="237">
      <t>カンリヒ</t>
    </rPh>
    <rPh sb="238" eb="240">
      <t>サクゲン</t>
    </rPh>
    <rPh sb="241" eb="242">
      <t>ト</t>
    </rPh>
    <rPh sb="243" eb="244">
      <t>ク</t>
    </rPh>
    <rPh sb="245" eb="247">
      <t>コウリツ</t>
    </rPh>
    <rPh sb="249" eb="251">
      <t>ケイエイ</t>
    </rPh>
    <rPh sb="252" eb="254">
      <t>ヒツヨウ</t>
    </rPh>
    <rPh sb="258" eb="259">
      <t>カンガ</t>
    </rPh>
    <rPh sb="269" eb="272">
      <t>キギョウサイ</t>
    </rPh>
    <rPh sb="272" eb="274">
      <t>ザンダカ</t>
    </rPh>
    <rPh sb="274" eb="275">
      <t>タイ</t>
    </rPh>
    <rPh sb="275" eb="281">
      <t>ジギョウキボヒリツ</t>
    </rPh>
    <rPh sb="287" eb="291">
      <t>ホウテキヨウカ</t>
    </rPh>
    <rPh sb="291" eb="294">
      <t>ゼンネンド</t>
    </rPh>
    <rPh sb="297" eb="298">
      <t>ウ</t>
    </rPh>
    <rPh sb="299" eb="300">
      <t>キ</t>
    </rPh>
    <rPh sb="301" eb="303">
      <t>ケッサン</t>
    </rPh>
    <rPh sb="304" eb="306">
      <t>エイキョウ</t>
    </rPh>
    <rPh sb="307" eb="310">
      <t>ゼンネンド</t>
    </rPh>
    <rPh sb="310" eb="312">
      <t>イゼン</t>
    </rPh>
    <rPh sb="314" eb="316">
      <t>オオハバ</t>
    </rPh>
    <rPh sb="317" eb="319">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</si>
</sst>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color theme="1"/>
      <name val="ＭＳ ゴシック"/>
      <family val="3"/>
      <charset val="128"/>
    </font>
    <font>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566-41C9-A2E5-4ABA4D69BB3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0566-41C9-A2E5-4ABA4D69BB3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56.78</c:v>
                </c:pt>
                <c:pt idx="1">
                  <c:v>58.29</c:v>
                </c:pt>
                <c:pt idx="2">
                  <c:v>59.56</c:v>
                </c:pt>
                <c:pt idx="3">
                  <c:v>60.38</c:v>
                </c:pt>
                <c:pt idx="4">
                  <c:v>52.28</c:v>
                </c:pt>
              </c:numCache>
            </c:numRef>
          </c:val>
          <c:extLst>
            <c:ext xmlns:c16="http://schemas.microsoft.com/office/drawing/2014/chart" uri="{C3380CC4-5D6E-409C-BE32-E72D297353CC}">
              <c16:uniqueId val="{00000000-ACC4-4449-8B83-DA3838FD7CD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ACC4-4449-8B83-DA3838FD7CD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80.010000000000005</c:v>
                </c:pt>
                <c:pt idx="1">
                  <c:v>79.099999999999994</c:v>
                </c:pt>
                <c:pt idx="2">
                  <c:v>80.760000000000005</c:v>
                </c:pt>
                <c:pt idx="3">
                  <c:v>80.34</c:v>
                </c:pt>
                <c:pt idx="4">
                  <c:v>86.06</c:v>
                </c:pt>
              </c:numCache>
            </c:numRef>
          </c:val>
          <c:extLst>
            <c:ext xmlns:c16="http://schemas.microsoft.com/office/drawing/2014/chart" uri="{C3380CC4-5D6E-409C-BE32-E72D297353CC}">
              <c16:uniqueId val="{00000000-8249-460C-A707-F2C9B2DADEA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8249-460C-A707-F2C9B2DADEA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81.599999999999994</c:v>
                </c:pt>
                <c:pt idx="1">
                  <c:v>79.739999999999995</c:v>
                </c:pt>
                <c:pt idx="2">
                  <c:v>80.86</c:v>
                </c:pt>
                <c:pt idx="3">
                  <c:v>80.53</c:v>
                </c:pt>
                <c:pt idx="4">
                  <c:v>79.319999999999993</c:v>
                </c:pt>
              </c:numCache>
            </c:numRef>
          </c:val>
          <c:extLst>
            <c:ext xmlns:c16="http://schemas.microsoft.com/office/drawing/2014/chart" uri="{C3380CC4-5D6E-409C-BE32-E72D297353CC}">
              <c16:uniqueId val="{00000000-BE76-4078-A0E5-4D38FBAC711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76-4078-A0E5-4D38FBAC711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D2E-4FAA-862B-41BD7AEE0C0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2E-4FAA-862B-41BD7AEE0C0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53E-46F9-A787-08D9FBB0A61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3E-46F9-A787-08D9FBB0A61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8A1-4A76-8DE7-9371DA35BC6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A1-4A76-8DE7-9371DA35BC6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973-4B09-90F7-D6E1DF99374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73-4B09-90F7-D6E1DF99374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formatCode="#,##0.00;&quot;△&quot;#,##0.00;&quot;-&quot;">
                  <c:v>2022.34</c:v>
                </c:pt>
              </c:numCache>
            </c:numRef>
          </c:val>
          <c:extLst>
            <c:ext xmlns:c16="http://schemas.microsoft.com/office/drawing/2014/chart" uri="{C3380CC4-5D6E-409C-BE32-E72D297353CC}">
              <c16:uniqueId val="{00000000-09B3-478D-B481-998ED0F5965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09B3-478D-B481-998ED0F5965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36.97</c:v>
                </c:pt>
                <c:pt idx="1">
                  <c:v>41.3</c:v>
                </c:pt>
                <c:pt idx="2">
                  <c:v>35.46</c:v>
                </c:pt>
                <c:pt idx="3">
                  <c:v>36.54</c:v>
                </c:pt>
                <c:pt idx="4">
                  <c:v>41.68</c:v>
                </c:pt>
              </c:numCache>
            </c:numRef>
          </c:val>
          <c:extLst>
            <c:ext xmlns:c16="http://schemas.microsoft.com/office/drawing/2014/chart" uri="{C3380CC4-5D6E-409C-BE32-E72D297353CC}">
              <c16:uniqueId val="{00000000-3798-4757-A757-D68F2602B1E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3798-4757-A757-D68F2602B1E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401.55</c:v>
                </c:pt>
                <c:pt idx="1">
                  <c:v>360.67</c:v>
                </c:pt>
                <c:pt idx="2">
                  <c:v>413.76</c:v>
                </c:pt>
                <c:pt idx="3">
                  <c:v>390.73</c:v>
                </c:pt>
                <c:pt idx="4">
                  <c:v>317.02</c:v>
                </c:pt>
              </c:numCache>
            </c:numRef>
          </c:val>
          <c:extLst>
            <c:ext xmlns:c16="http://schemas.microsoft.com/office/drawing/2014/chart" uri="{C3380CC4-5D6E-409C-BE32-E72D297353CC}">
              <c16:uniqueId val="{00000000-4A71-4024-80BC-3862A21D86D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4A71-4024-80BC-3862A21D86D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和歌山県　有田川町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6">
        <f>データ!S6</f>
        <v>25641</v>
      </c>
      <c r="AM8" s="46"/>
      <c r="AN8" s="46"/>
      <c r="AO8" s="46"/>
      <c r="AP8" s="46"/>
      <c r="AQ8" s="46"/>
      <c r="AR8" s="46"/>
      <c r="AS8" s="46"/>
      <c r="AT8" s="45">
        <f>データ!T6</f>
        <v>351.84</v>
      </c>
      <c r="AU8" s="45"/>
      <c r="AV8" s="45"/>
      <c r="AW8" s="45"/>
      <c r="AX8" s="45"/>
      <c r="AY8" s="45"/>
      <c r="AZ8" s="45"/>
      <c r="BA8" s="45"/>
      <c r="BB8" s="45">
        <f>データ!U6</f>
        <v>72.88</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13.5</v>
      </c>
      <c r="Q10" s="45"/>
      <c r="R10" s="45"/>
      <c r="S10" s="45"/>
      <c r="T10" s="45"/>
      <c r="U10" s="45"/>
      <c r="V10" s="45"/>
      <c r="W10" s="45">
        <f>データ!Q6</f>
        <v>101.65</v>
      </c>
      <c r="X10" s="45"/>
      <c r="Y10" s="45"/>
      <c r="Z10" s="45"/>
      <c r="AA10" s="45"/>
      <c r="AB10" s="45"/>
      <c r="AC10" s="45"/>
      <c r="AD10" s="46">
        <f>データ!R6</f>
        <v>3630</v>
      </c>
      <c r="AE10" s="46"/>
      <c r="AF10" s="46"/>
      <c r="AG10" s="46"/>
      <c r="AH10" s="46"/>
      <c r="AI10" s="46"/>
      <c r="AJ10" s="46"/>
      <c r="AK10" s="2"/>
      <c r="AL10" s="46">
        <f>データ!V6</f>
        <v>3444</v>
      </c>
      <c r="AM10" s="46"/>
      <c r="AN10" s="46"/>
      <c r="AO10" s="46"/>
      <c r="AP10" s="46"/>
      <c r="AQ10" s="46"/>
      <c r="AR10" s="46"/>
      <c r="AS10" s="46"/>
      <c r="AT10" s="45">
        <f>データ!W6</f>
        <v>1.39</v>
      </c>
      <c r="AU10" s="45"/>
      <c r="AV10" s="45"/>
      <c r="AW10" s="45"/>
      <c r="AX10" s="45"/>
      <c r="AY10" s="45"/>
      <c r="AZ10" s="45"/>
      <c r="BA10" s="45"/>
      <c r="BB10" s="45">
        <f>データ!X6</f>
        <v>2477.6999999999998</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【809.19】</v>
      </c>
      <c r="I86" s="12" t="str">
        <f>データ!CA6</f>
        <v>【57.02】</v>
      </c>
      <c r="J86" s="12" t="str">
        <f>データ!CL6</f>
        <v>【273.68】</v>
      </c>
      <c r="K86" s="12" t="str">
        <f>データ!CW6</f>
        <v>【52.55】</v>
      </c>
      <c r="L86" s="12" t="str">
        <f>データ!DH6</f>
        <v>【87.30】</v>
      </c>
      <c r="M86" s="12" t="s">
        <v>43</v>
      </c>
      <c r="N86" s="12" t="s">
        <v>43</v>
      </c>
      <c r="O86" s="12" t="str">
        <f>データ!EO6</f>
        <v>【0.02】</v>
      </c>
    </row>
  </sheetData>
  <sheetProtection algorithmName="SHA-512" hashValue="wfDrNLV1aC3fx0qWmKPoi5Vzx02MepRX+Rd9PdT8fb27HnRdEin1lxTivDTZW8xoNQ7esb7QMiOcPPHVDe3snw==" saltValue="8VnFgD2b9QxTpAhTlRcsh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303666</v>
      </c>
      <c r="D6" s="19">
        <f t="shared" si="3"/>
        <v>47</v>
      </c>
      <c r="E6" s="19">
        <f t="shared" si="3"/>
        <v>17</v>
      </c>
      <c r="F6" s="19">
        <f t="shared" si="3"/>
        <v>5</v>
      </c>
      <c r="G6" s="19">
        <f t="shared" si="3"/>
        <v>0</v>
      </c>
      <c r="H6" s="19" t="str">
        <f t="shared" si="3"/>
        <v>和歌山県　有田川町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13.5</v>
      </c>
      <c r="Q6" s="20">
        <f t="shared" si="3"/>
        <v>101.65</v>
      </c>
      <c r="R6" s="20">
        <f t="shared" si="3"/>
        <v>3630</v>
      </c>
      <c r="S6" s="20">
        <f t="shared" si="3"/>
        <v>25641</v>
      </c>
      <c r="T6" s="20">
        <f t="shared" si="3"/>
        <v>351.84</v>
      </c>
      <c r="U6" s="20">
        <f t="shared" si="3"/>
        <v>72.88</v>
      </c>
      <c r="V6" s="20">
        <f t="shared" si="3"/>
        <v>3444</v>
      </c>
      <c r="W6" s="20">
        <f t="shared" si="3"/>
        <v>1.39</v>
      </c>
      <c r="X6" s="20">
        <f t="shared" si="3"/>
        <v>2477.6999999999998</v>
      </c>
      <c r="Y6" s="21">
        <f>IF(Y7="",NA(),Y7)</f>
        <v>81.599999999999994</v>
      </c>
      <c r="Z6" s="21">
        <f t="shared" ref="Z6:AH6" si="4">IF(Z7="",NA(),Z7)</f>
        <v>79.739999999999995</v>
      </c>
      <c r="AA6" s="21">
        <f t="shared" si="4"/>
        <v>80.86</v>
      </c>
      <c r="AB6" s="21">
        <f t="shared" si="4"/>
        <v>80.53</v>
      </c>
      <c r="AC6" s="21">
        <f t="shared" si="4"/>
        <v>79.319999999999993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1">
        <f t="shared" si="7"/>
        <v>2022.34</v>
      </c>
      <c r="BK6" s="21">
        <f t="shared" si="7"/>
        <v>789.46</v>
      </c>
      <c r="BL6" s="21">
        <f t="shared" si="7"/>
        <v>826.83</v>
      </c>
      <c r="BM6" s="21">
        <f t="shared" si="7"/>
        <v>867.83</v>
      </c>
      <c r="BN6" s="21">
        <f t="shared" si="7"/>
        <v>791.76</v>
      </c>
      <c r="BO6" s="21">
        <f t="shared" si="7"/>
        <v>900.82</v>
      </c>
      <c r="BP6" s="20" t="str">
        <f>IF(BP7="","",IF(BP7="-","【-】","【"&amp;SUBSTITUTE(TEXT(BP7,"#,##0.00"),"-","△")&amp;"】"))</f>
        <v>【809.19】</v>
      </c>
      <c r="BQ6" s="21">
        <f>IF(BQ7="",NA(),BQ7)</f>
        <v>36.97</v>
      </c>
      <c r="BR6" s="21">
        <f t="shared" ref="BR6:BZ6" si="8">IF(BR7="",NA(),BR7)</f>
        <v>41.3</v>
      </c>
      <c r="BS6" s="21">
        <f t="shared" si="8"/>
        <v>35.46</v>
      </c>
      <c r="BT6" s="21">
        <f t="shared" si="8"/>
        <v>36.54</v>
      </c>
      <c r="BU6" s="21">
        <f t="shared" si="8"/>
        <v>41.68</v>
      </c>
      <c r="BV6" s="21">
        <f t="shared" si="8"/>
        <v>57.77</v>
      </c>
      <c r="BW6" s="21">
        <f t="shared" si="8"/>
        <v>57.31</v>
      </c>
      <c r="BX6" s="21">
        <f t="shared" si="8"/>
        <v>57.08</v>
      </c>
      <c r="BY6" s="21">
        <f t="shared" si="8"/>
        <v>56.26</v>
      </c>
      <c r="BZ6" s="21">
        <f t="shared" si="8"/>
        <v>52.94</v>
      </c>
      <c r="CA6" s="20" t="str">
        <f>IF(CA7="","",IF(CA7="-","【-】","【"&amp;SUBSTITUTE(TEXT(CA7,"#,##0.00"),"-","△")&amp;"】"))</f>
        <v>【57.02】</v>
      </c>
      <c r="CB6" s="21">
        <f>IF(CB7="",NA(),CB7)</f>
        <v>401.55</v>
      </c>
      <c r="CC6" s="21">
        <f t="shared" ref="CC6:CK6" si="9">IF(CC7="",NA(),CC7)</f>
        <v>360.67</v>
      </c>
      <c r="CD6" s="21">
        <f t="shared" si="9"/>
        <v>413.76</v>
      </c>
      <c r="CE6" s="21">
        <f t="shared" si="9"/>
        <v>390.73</v>
      </c>
      <c r="CF6" s="21">
        <f t="shared" si="9"/>
        <v>317.02</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56.78</v>
      </c>
      <c r="CN6" s="21">
        <f t="shared" ref="CN6:CV6" si="10">IF(CN7="",NA(),CN7)</f>
        <v>58.29</v>
      </c>
      <c r="CO6" s="21">
        <f t="shared" si="10"/>
        <v>59.56</v>
      </c>
      <c r="CP6" s="21">
        <f t="shared" si="10"/>
        <v>60.38</v>
      </c>
      <c r="CQ6" s="21">
        <f t="shared" si="10"/>
        <v>52.28</v>
      </c>
      <c r="CR6" s="21">
        <f t="shared" si="10"/>
        <v>50.68</v>
      </c>
      <c r="CS6" s="21">
        <f t="shared" si="10"/>
        <v>50.14</v>
      </c>
      <c r="CT6" s="21">
        <f t="shared" si="10"/>
        <v>54.83</v>
      </c>
      <c r="CU6" s="21">
        <f t="shared" si="10"/>
        <v>66.53</v>
      </c>
      <c r="CV6" s="21">
        <f t="shared" si="10"/>
        <v>52.35</v>
      </c>
      <c r="CW6" s="20" t="str">
        <f>IF(CW7="","",IF(CW7="-","【-】","【"&amp;SUBSTITUTE(TEXT(CW7,"#,##0.00"),"-","△")&amp;"】"))</f>
        <v>【52.55】</v>
      </c>
      <c r="CX6" s="21">
        <f>IF(CX7="",NA(),CX7)</f>
        <v>80.010000000000005</v>
      </c>
      <c r="CY6" s="21">
        <f t="shared" ref="CY6:DG6" si="11">IF(CY7="",NA(),CY7)</f>
        <v>79.099999999999994</v>
      </c>
      <c r="CZ6" s="21">
        <f t="shared" si="11"/>
        <v>80.760000000000005</v>
      </c>
      <c r="DA6" s="21">
        <f t="shared" si="11"/>
        <v>80.34</v>
      </c>
      <c r="DB6" s="21">
        <f t="shared" si="11"/>
        <v>86.06</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303666</v>
      </c>
      <c r="D7" s="23">
        <v>47</v>
      </c>
      <c r="E7" s="23">
        <v>17</v>
      </c>
      <c r="F7" s="23">
        <v>5</v>
      </c>
      <c r="G7" s="23">
        <v>0</v>
      </c>
      <c r="H7" s="23" t="s">
        <v>97</v>
      </c>
      <c r="I7" s="23" t="s">
        <v>98</v>
      </c>
      <c r="J7" s="23" t="s">
        <v>99</v>
      </c>
      <c r="K7" s="23" t="s">
        <v>100</v>
      </c>
      <c r="L7" s="23" t="s">
        <v>101</v>
      </c>
      <c r="M7" s="23" t="s">
        <v>102</v>
      </c>
      <c r="N7" s="24" t="s">
        <v>103</v>
      </c>
      <c r="O7" s="24" t="s">
        <v>104</v>
      </c>
      <c r="P7" s="24">
        <v>13.5</v>
      </c>
      <c r="Q7" s="24">
        <v>101.65</v>
      </c>
      <c r="R7" s="24">
        <v>3630</v>
      </c>
      <c r="S7" s="24">
        <v>25641</v>
      </c>
      <c r="T7" s="24">
        <v>351.84</v>
      </c>
      <c r="U7" s="24">
        <v>72.88</v>
      </c>
      <c r="V7" s="24">
        <v>3444</v>
      </c>
      <c r="W7" s="24">
        <v>1.39</v>
      </c>
      <c r="X7" s="24">
        <v>2477.6999999999998</v>
      </c>
      <c r="Y7" s="24">
        <v>81.599999999999994</v>
      </c>
      <c r="Z7" s="24">
        <v>79.739999999999995</v>
      </c>
      <c r="AA7" s="24">
        <v>80.86</v>
      </c>
      <c r="AB7" s="24">
        <v>80.53</v>
      </c>
      <c r="AC7" s="24">
        <v>79.319999999999993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2022.34</v>
      </c>
      <c r="BK7" s="24">
        <v>789.46</v>
      </c>
      <c r="BL7" s="24">
        <v>826.83</v>
      </c>
      <c r="BM7" s="24">
        <v>867.83</v>
      </c>
      <c r="BN7" s="24">
        <v>791.76</v>
      </c>
      <c r="BO7" s="24">
        <v>900.82</v>
      </c>
      <c r="BP7" s="24">
        <v>809.19</v>
      </c>
      <c r="BQ7" s="24">
        <v>36.97</v>
      </c>
      <c r="BR7" s="24">
        <v>41.3</v>
      </c>
      <c r="BS7" s="24">
        <v>35.46</v>
      </c>
      <c r="BT7" s="24">
        <v>36.54</v>
      </c>
      <c r="BU7" s="24">
        <v>41.68</v>
      </c>
      <c r="BV7" s="24">
        <v>57.77</v>
      </c>
      <c r="BW7" s="24">
        <v>57.31</v>
      </c>
      <c r="BX7" s="24">
        <v>57.08</v>
      </c>
      <c r="BY7" s="24">
        <v>56.26</v>
      </c>
      <c r="BZ7" s="24">
        <v>52.94</v>
      </c>
      <c r="CA7" s="24">
        <v>57.02</v>
      </c>
      <c r="CB7" s="24">
        <v>401.55</v>
      </c>
      <c r="CC7" s="24">
        <v>360.67</v>
      </c>
      <c r="CD7" s="24">
        <v>413.76</v>
      </c>
      <c r="CE7" s="24">
        <v>390.73</v>
      </c>
      <c r="CF7" s="24">
        <v>317.02</v>
      </c>
      <c r="CG7" s="24">
        <v>274.35000000000002</v>
      </c>
      <c r="CH7" s="24">
        <v>273.52</v>
      </c>
      <c r="CI7" s="24">
        <v>274.99</v>
      </c>
      <c r="CJ7" s="24">
        <v>282.08999999999997</v>
      </c>
      <c r="CK7" s="24">
        <v>303.27999999999997</v>
      </c>
      <c r="CL7" s="24">
        <v>273.68</v>
      </c>
      <c r="CM7" s="24">
        <v>56.78</v>
      </c>
      <c r="CN7" s="24">
        <v>58.29</v>
      </c>
      <c r="CO7" s="24">
        <v>59.56</v>
      </c>
      <c r="CP7" s="24">
        <v>60.38</v>
      </c>
      <c r="CQ7" s="24">
        <v>52.28</v>
      </c>
      <c r="CR7" s="24">
        <v>50.68</v>
      </c>
      <c r="CS7" s="24">
        <v>50.14</v>
      </c>
      <c r="CT7" s="24">
        <v>54.83</v>
      </c>
      <c r="CU7" s="24">
        <v>66.53</v>
      </c>
      <c r="CV7" s="24">
        <v>52.35</v>
      </c>
      <c r="CW7" s="24">
        <v>52.55</v>
      </c>
      <c r="CX7" s="24">
        <v>80.010000000000005</v>
      </c>
      <c r="CY7" s="24">
        <v>79.099999999999994</v>
      </c>
      <c r="CZ7" s="24">
        <v>80.760000000000005</v>
      </c>
      <c r="DA7" s="24">
        <v>80.34</v>
      </c>
      <c r="DB7" s="24">
        <v>86.06</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114</v>
      </c>
      <c r="E13" t="s">
        <v>113</v>
      </c>
      <c r="F13" t="s">
        <v>113</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2023-12-12T02:55:04Z</dcterms:created>
  <dcterms:modified xsi:type="dcterms:W3CDTF">2024-02-02T04:40:10Z</dcterms:modified>
  <cp:category/>
</cp:coreProperties>
</file>