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共有\11110000_総務課\財政係（11112000）\06_公営企業\R5\240209 公営企業に係る経営比較分析表（令和４年度決算）の分析等について】\★提出\神田様\"/>
    </mc:Choice>
  </mc:AlternateContent>
  <workbookProtection workbookAlgorithmName="SHA-512" workbookHashValue="YFePWjjjIDhwasLcpqeNo4MrG6rARtenpKYeZtLqdB0MkFK6W6Ar69AZ/htWTLR6W6yaqJDd6xxhH5yB2WLlrw==" workbookSaltValue="QbTL4eusSti35CPGhVUq5A==" workbookSpinCount="100000" lockStructure="1"/>
  <bookViews>
    <workbookView xWindow="0" yWindow="0" windowWidth="16575" windowHeight="912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O6" i="5"/>
  <c r="N6" i="5"/>
  <c r="M6" i="5"/>
  <c r="AD8" i="4" s="1"/>
  <c r="L6" i="5"/>
  <c r="W8" i="4" s="1"/>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AL10" i="4"/>
  <c r="W10" i="4"/>
  <c r="P10" i="4"/>
  <c r="I10" i="4"/>
  <c r="B10" i="4"/>
  <c r="BB8" i="4"/>
  <c r="AL8" i="4"/>
  <c r="P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<sst xmlns="http://schemas.openxmlformats.org/spreadsheetml/2006/main" count="236" uniqueCount="119">
  <si>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</si>
  <si>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</si>
  <si>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</si>
  <si>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</si>
  <si>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</si>
  <si>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</si>
  <si>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</si>
  <si>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</si>
  <si>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</si>
  <si>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</si>
  <si>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</si>
  <si>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</si>
  <si>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</si>
  <si>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</si>
  <si>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</si>
  <si>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</si>
  <si>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</si>
  <si>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</si>
  <si>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</si>
  <si>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</si>
  <si>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</si>
  <si>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</si>
  <si>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</si>
  <si>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</si>
  <si>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</si>
  <si>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</si>
  <si>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</si>
  <si>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</si>
  <si>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</si>
  <si>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</si>
  <si>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</si>
  <si>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</si>
  <si>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</si>
  <si>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</si>
  <si>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</si>
  <si>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</si>
  <si>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</si>
  <si>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</si>
  <si>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</si>
  <si>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</si>
  <si>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</si>
  <si>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</si>
  <si>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</si>
  <si>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</si>
  <si>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</si>
  <si>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</si>
  <si>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</si>
  <si>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</si>
  <si>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</si>
  <si>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</si>
  <si>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</si>
  <si>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</si>
  <si>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</si>
  <si>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</si>
  <si>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</si>
  <si>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</si>
  <si>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</si>
  <si>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</si>
  <si>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</si>
  <si>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</si>
  <si>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</si>
  <si>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</si>
  <si>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</si>
  <si>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</si>
  <si>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</si>
  <si>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</si>
  <si>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</si>
  <si>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</si>
  <si>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</si>
  <si>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</si>
  <si>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</si>
  <si>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</si>
  <si>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</si>
  <si>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</si>
  <si>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</si>
  <si>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</si>
  <si>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</si>
  <si>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</si>
  <si>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</si>
  <si>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</si>
  <si>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</si>
  <si>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</si>
  <si>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</si>
  <si>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</si>
  <si>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</si>
  <si>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</si>
  <si>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</si>
  <si>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</si>
  <si>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</si>
  <si>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</si>
  <si>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</si>
  <si>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</si>
  <si>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</si>
  <si>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</si>
  <si>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</si>
  <si>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</si>
  <si>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</si>
  <si>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湯浅町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</si>
  <si>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</si>
  <si>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</si>
  <si>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</si>
  <si>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</si>
  <si>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</si>
  <si>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</si>
  <si>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</si>
  <si>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</si>
  <si>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</si>
  <si>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</si>
  <si>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</si>
  <si>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</si>
  <si>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</si>
  <si>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</si>
  <si>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</si>
  <si>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</si>
  <si>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</si>
  <si>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</si>
  <si>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供用開始後18年が経過し、施設等の修繕・更新に係る費用が増加傾向にあり、今後も増加が見込まれます。計画的な更新、費用の平準化を図るため、令和3年度に機能診断及び最適整備構想策定を実施、当年度には事業計画を策定しました。令和６年度に老朽化設備の更新事業を実施します。</t>
    <rPh sb="0" eb="2">
      <t>キョウヨウ</t>
    </rPh>
    <rPh sb="89" eb="91">
      <t>ジッシ</t>
    </rPh>
    <rPh sb="92" eb="95">
      <t>トウネンド</t>
    </rPh>
    <rPh sb="97" eb="99">
      <t>ジギョウ</t>
    </rPh>
    <rPh sb="99" eb="101">
      <t>ケイカク</t>
    </rPh>
    <rPh sb="102" eb="104">
      <t>サクテイ</t>
    </rPh>
    <rPh sb="109" eb="111">
      <t>レイワ</t>
    </rPh>
    <rPh sb="112" eb="114">
      <t>ネンド</t>
    </rPh>
    <rPh sb="115" eb="118">
      <t>ロウキュウカ</t>
    </rPh>
    <rPh sb="118" eb="120">
      <t>セツビ</t>
    </rPh>
    <rPh sb="121" eb="123">
      <t>コウシン</t>
    </rPh>
    <rPh sb="123" eb="125">
      <t>ジギョウ</t>
    </rPh>
    <rPh sb="126" eb="128">
      <t>ジッシ</t>
    </rPh>
    <phoneticPr fontId="4"/>
  </si>
  <si>
    <t>料金収入が伸び悩む中、維持管理等に係る費用の増大が経営を圧迫しており、今後も大きな改善は期待できない状況です。当年度は、公営企業会計の適用を進め、事業計画を策定するなど事業を進めました。今後は国費等の財源を活用しながら計画的な施設設備の更新を実施し、運営状況の健全化に努めていきたいと考えています。</t>
    <rPh sb="15" eb="16">
      <t>トウ</t>
    </rPh>
    <rPh sb="19" eb="21">
      <t>ヒヨウ</t>
    </rPh>
    <rPh sb="22" eb="24">
      <t>ゾウダイ</t>
    </rPh>
    <rPh sb="38" eb="39">
      <t>オオ</t>
    </rPh>
    <rPh sb="50" eb="52">
      <t>ジョウキョウ</t>
    </rPh>
    <rPh sb="55" eb="58">
      <t>トウネンド</t>
    </rPh>
    <rPh sb="73" eb="75">
      <t>ジギョウ</t>
    </rPh>
    <rPh sb="75" eb="77">
      <t>ケイカク</t>
    </rPh>
    <rPh sb="78" eb="80">
      <t>サクテイ</t>
    </rPh>
    <rPh sb="84" eb="86">
      <t>ジギョウ</t>
    </rPh>
    <rPh sb="87" eb="88">
      <t>スス</t>
    </rPh>
    <rPh sb="93" eb="95">
      <t>コンゴ</t>
    </rPh>
    <rPh sb="96" eb="98">
      <t>コクヒ</t>
    </rPh>
    <rPh sb="98" eb="99">
      <t>トウ</t>
    </rPh>
    <rPh sb="100" eb="102">
      <t>ザイゲン</t>
    </rPh>
    <rPh sb="103" eb="105">
      <t>カツヨウ</t>
    </rPh>
    <rPh sb="109" eb="111">
      <t>ケイカク</t>
    </rPh>
    <rPh sb="125" eb="127">
      <t>ウンエイ</t>
    </rPh>
    <rPh sb="127" eb="129">
      <t>ジョウキョウ</t>
    </rPh>
    <rPh sb="130" eb="133">
      <t>ケンゼンカ</t>
    </rPh>
    <rPh sb="134" eb="135">
      <t>ツト</t>
    </rPh>
    <rPh sb="142" eb="143">
      <t>カンガ</t>
    </rPh>
    <phoneticPr fontId="4"/>
  </si>
  <si>
    <t>① 収益的収支比率は、対前年度11.3%改善していますが、これは打切決算により歳出の一部を未払金として翌年度に引き継いだことによるもので、使用料収入で賄えない支出額を繰入金に頼っている現状は変わっていません。
④ 企業債残高対事業規模比率は、類似団体平均を大きく上回っており、企業債残高に対し営業収益が小さいことが要因として考えられます。
⑤ 経費回収率は類似団体平均を下回っており、使用料で費用の回収ができていない事が分かります。未払金となった支出があるのにも関わらず当該指標が低いことからも使用料収入の低さが要因の一つと考えられるため、接続率の向上促進により一層努める必要があります。
⑥汚水処理原価は類似団体平均と同水準となっていますが、打切決算での同水準であるため、総費用で算出すると当該指標はもっと高くなると考えられます。
⑦ 施設利用率は100%となっていますが、算出式によるもので、処理能力としてはもっと高い能力を有しています。
⑧水洗化率は微増しているが類似団体平均よりも低い水準となっている。より一層の接続率向上の努力が必要だと考えられます。</t>
    <rPh sb="2" eb="4">
      <t>シュウエキ</t>
    </rPh>
    <rPh sb="4" eb="5">
      <t>テキ</t>
    </rPh>
    <rPh sb="5" eb="7">
      <t>シュウシ</t>
    </rPh>
    <rPh sb="7" eb="9">
      <t>ヒリツ</t>
    </rPh>
    <rPh sb="11" eb="12">
      <t>タイ</t>
    </rPh>
    <rPh sb="12" eb="15">
      <t>ゼンネンド</t>
    </rPh>
    <rPh sb="20" eb="22">
      <t>カイゼン</t>
    </rPh>
    <rPh sb="32" eb="33">
      <t>ウ</t>
    </rPh>
    <rPh sb="33" eb="34">
      <t>キ</t>
    </rPh>
    <rPh sb="34" eb="36">
      <t>ケッサン</t>
    </rPh>
    <rPh sb="39" eb="41">
      <t>サイシュツ</t>
    </rPh>
    <rPh sb="42" eb="44">
      <t>イチブ</t>
    </rPh>
    <rPh sb="45" eb="48">
      <t>ミバライキン</t>
    </rPh>
    <rPh sb="51" eb="54">
      <t>ヨクネンド</t>
    </rPh>
    <rPh sb="55" eb="56">
      <t>ヒ</t>
    </rPh>
    <rPh sb="57" eb="58">
      <t>ツ</t>
    </rPh>
    <rPh sb="69" eb="72">
      <t>シヨウリョウ</t>
    </rPh>
    <rPh sb="72" eb="74">
      <t>シュウニュウ</t>
    </rPh>
    <rPh sb="75" eb="76">
      <t>マカナ</t>
    </rPh>
    <rPh sb="79" eb="82">
      <t>シシュツガク</t>
    </rPh>
    <rPh sb="83" eb="86">
      <t>クリイレキン</t>
    </rPh>
    <rPh sb="87" eb="88">
      <t>タヨ</t>
    </rPh>
    <rPh sb="92" eb="94">
      <t>ゲンジョウ</t>
    </rPh>
    <rPh sb="95" eb="96">
      <t>カ</t>
    </rPh>
    <rPh sb="107" eb="110">
      <t>キギョウサイ</t>
    </rPh>
    <rPh sb="110" eb="112">
      <t>ザンダカ</t>
    </rPh>
    <rPh sb="112" eb="113">
      <t>タイ</t>
    </rPh>
    <rPh sb="113" eb="115">
      <t>ジギョウ</t>
    </rPh>
    <rPh sb="115" eb="117">
      <t>キボ</t>
    </rPh>
    <rPh sb="117" eb="119">
      <t>ヒリツ</t>
    </rPh>
    <rPh sb="121" eb="123">
      <t>ルイジ</t>
    </rPh>
    <rPh sb="123" eb="125">
      <t>ダンタイ</t>
    </rPh>
    <rPh sb="125" eb="127">
      <t>ヘイキン</t>
    </rPh>
    <rPh sb="128" eb="129">
      <t>オオ</t>
    </rPh>
    <rPh sb="131" eb="133">
      <t>ウワマワ</t>
    </rPh>
    <rPh sb="138" eb="141">
      <t>キギョウサイ</t>
    </rPh>
    <rPh sb="141" eb="143">
      <t>ザンダカ</t>
    </rPh>
    <rPh sb="144" eb="145">
      <t>タイ</t>
    </rPh>
    <rPh sb="146" eb="148">
      <t>エイギョウ</t>
    </rPh>
    <rPh sb="148" eb="150">
      <t>シュウエキ</t>
    </rPh>
    <rPh sb="151" eb="152">
      <t>チイ</t>
    </rPh>
    <rPh sb="157" eb="159">
      <t>ヨウイン</t>
    </rPh>
    <rPh sb="162" eb="163">
      <t>カンガ</t>
    </rPh>
    <rPh sb="172" eb="174">
      <t>ケイヒ</t>
    </rPh>
    <rPh sb="174" eb="177">
      <t>カイシュウリツ</t>
    </rPh>
    <rPh sb="178" eb="180">
      <t>ルイジ</t>
    </rPh>
    <rPh sb="180" eb="182">
      <t>ダンタイ</t>
    </rPh>
    <rPh sb="182" eb="184">
      <t>ヘイキン</t>
    </rPh>
    <rPh sb="185" eb="187">
      <t>シタマワ</t>
    </rPh>
    <rPh sb="192" eb="195">
      <t>シヨウリョウ</t>
    </rPh>
    <rPh sb="196" eb="198">
      <t>ヒヨウ</t>
    </rPh>
    <rPh sb="199" eb="201">
      <t>カイシュウ</t>
    </rPh>
    <rPh sb="208" eb="209">
      <t>コト</t>
    </rPh>
    <rPh sb="210" eb="211">
      <t>ワ</t>
    </rPh>
    <rPh sb="216" eb="219">
      <t>ミバライキン</t>
    </rPh>
    <rPh sb="223" eb="225">
      <t>シシュツ</t>
    </rPh>
    <rPh sb="231" eb="232">
      <t>カカ</t>
    </rPh>
    <rPh sb="235" eb="237">
      <t>トウガイ</t>
    </rPh>
    <rPh sb="237" eb="239">
      <t>シヒョウ</t>
    </rPh>
    <rPh sb="240" eb="241">
      <t>ヒク</t>
    </rPh>
    <rPh sb="247" eb="250">
      <t>シヨウリョウ</t>
    </rPh>
    <rPh sb="250" eb="252">
      <t>シュウニュウ</t>
    </rPh>
    <rPh sb="253" eb="254">
      <t>ヒク</t>
    </rPh>
    <rPh sb="256" eb="258">
      <t>ヨウイン</t>
    </rPh>
    <rPh sb="259" eb="260">
      <t>ヒト</t>
    </rPh>
    <rPh sb="262" eb="263">
      <t>カンガ</t>
    </rPh>
    <rPh sb="270" eb="272">
      <t>セツゾク</t>
    </rPh>
    <rPh sb="272" eb="273">
      <t>リツ</t>
    </rPh>
    <rPh sb="274" eb="276">
      <t>コウジョウ</t>
    </rPh>
    <rPh sb="276" eb="278">
      <t>ソクシン</t>
    </rPh>
    <rPh sb="281" eb="283">
      <t>イッソウ</t>
    </rPh>
    <rPh sb="283" eb="284">
      <t>ツト</t>
    </rPh>
    <rPh sb="286" eb="288">
      <t>ヒツヨウ</t>
    </rPh>
    <rPh sb="296" eb="298">
      <t>オスイ</t>
    </rPh>
    <rPh sb="298" eb="300">
      <t>ショリ</t>
    </rPh>
    <rPh sb="300" eb="302">
      <t>ゲンカ</t>
    </rPh>
    <rPh sb="303" eb="305">
      <t>ルイジ</t>
    </rPh>
    <rPh sb="305" eb="307">
      <t>ダンタイ</t>
    </rPh>
    <rPh sb="307" eb="309">
      <t>ヘイキン</t>
    </rPh>
    <rPh sb="310" eb="313">
      <t>ドウスイジュン</t>
    </rPh>
    <rPh sb="322" eb="323">
      <t>ウ</t>
    </rPh>
    <rPh sb="323" eb="324">
      <t>キ</t>
    </rPh>
    <rPh sb="324" eb="326">
      <t>ケッサン</t>
    </rPh>
    <rPh sb="328" eb="331">
      <t>ドウスイジュン</t>
    </rPh>
    <rPh sb="337" eb="340">
      <t>ソウヒヨウ</t>
    </rPh>
    <rPh sb="341" eb="343">
      <t>サンシュツ</t>
    </rPh>
    <rPh sb="346" eb="348">
      <t>トウガイ</t>
    </rPh>
    <rPh sb="348" eb="350">
      <t>シヒョウ</t>
    </rPh>
    <rPh sb="354" eb="355">
      <t>タカ</t>
    </rPh>
    <rPh sb="359" eb="360">
      <t>カンガ</t>
    </rPh>
    <rPh sb="369" eb="371">
      <t>シセツ</t>
    </rPh>
    <rPh sb="371" eb="374">
      <t>リヨウリツ</t>
    </rPh>
    <rPh sb="388" eb="391">
      <t>サンシュツシキ</t>
    </rPh>
    <rPh sb="398" eb="400">
      <t>ショリ</t>
    </rPh>
    <rPh sb="400" eb="402">
      <t>ノウリョク</t>
    </rPh>
    <rPh sb="409" eb="410">
      <t>タカ</t>
    </rPh>
    <rPh sb="411" eb="413">
      <t>ノウリョク</t>
    </rPh>
    <rPh sb="414" eb="415">
      <t>ユウ</t>
    </rPh>
    <rPh sb="423" eb="426">
      <t>スイセンカ</t>
    </rPh>
    <rPh sb="426" eb="427">
      <t>リツ</t>
    </rPh>
    <rPh sb="428" eb="430">
      <t>ビゾウ</t>
    </rPh>
    <rPh sb="435" eb="437">
      <t>ルイジ</t>
    </rPh>
    <rPh sb="437" eb="439">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</si>
</sst>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F96-4C04-87CF-962F3254CBE4}"/>
            </c:ext>
          </c:extLst>
        </c:ser>
        <c:dLbls>
          <c:showLegendKey val="0"/>
          <c:showVal val="0"/>
          <c:showCatName val="0"/>
          <c:showSerName val="0"/>
          <c:showPercent val="0"/>
          <c:showBubbleSize val="0"/>
        </c:dLbls>
        <c:gapWidth val="150"/>
        <c:axId val="532249328"/>
        <c:axId val="532248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0.04</c:v>
                </c:pt>
                <c:pt idx="1">
                  <c:v>0</c:v>
                </c:pt>
                <c:pt idx="2" formatCode="#,##0.00;&quot;△&quot;#,##0.00;&quot;-&quot;">
                  <c:v>0.25</c:v>
                </c:pt>
                <c:pt idx="3" formatCode="#,##0.00;&quot;△&quot;#,##0.00;&quot;-&quot;">
                  <c:v>0.05</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EF96-4C04-87CF-962F3254CBE4}"/>
            </c:ext>
          </c:extLst>
        </c:ser>
        <c:dLbls>
          <c:showLegendKey val="0"/>
          <c:showVal val="0"/>
          <c:showCatName val="0"/>
          <c:showSerName val="0"/>
          <c:showPercent val="0"/>
          <c:showBubbleSize val="0"/>
        </c:dLbls>
        <c:marker val="1"/>
        <c:smooth val="0"/>
        <c:axId val="532249328"/>
        <c:axId val="532248152"/>
      </c:lineChart>
      <c:dateAx>
        <c:axId val="532249328"/>
        <c:scaling>
          <c:orientation val="minMax"/>
        </c:scaling>
        <c:delete val="1"/>
        <c:axPos val="b"/>
        <c:numFmt formatCode="&quot;H&quot;yy" sourceLinked="1"/>
        <c:majorTickMark val="none"/>
        <c:minorTickMark val="none"/>
        <c:tickLblPos val="none"/>
        <c:crossAx val="532248152"/>
        <c:crosses val="autoZero"/>
        <c:auto val="1"/>
        <c:lblOffset val="100"/>
        <c:baseTimeUnit val="years"/>
      </c:dateAx>
      <c:valAx>
        <c:axId val="53224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24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FE7-4C4B-B116-8DCE7900AEBE}"/>
            </c:ext>
          </c:extLst>
        </c:ser>
        <c:dLbls>
          <c:showLegendKey val="0"/>
          <c:showVal val="0"/>
          <c:showCatName val="0"/>
          <c:showSerName val="0"/>
          <c:showPercent val="0"/>
          <c:showBubbleSize val="0"/>
        </c:dLbls>
        <c:gapWidth val="150"/>
        <c:axId val="535250880"/>
        <c:axId val="53525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43.38</c:v>
                </c:pt>
                <c:pt idx="1">
                  <c:v>42.33</c:v>
                </c:pt>
                <c:pt idx="2">
                  <c:v>54.83</c:v>
                </c:pt>
                <c:pt idx="3">
                  <c:v>66.53</c:v>
                </c:pt>
                <c:pt idx="4">
                  <c:v>52.35</c:v>
                </c:pt>
              </c:numCache>
            </c:numRef>
          </c:val>
          <c:smooth val="0"/>
          <c:extLst xmlns:c16r2="http://schemas.microsoft.com/office/drawing/2015/06/chart">
            <c:ext xmlns:c16="http://schemas.microsoft.com/office/drawing/2014/chart" uri="{C3380CC4-5D6E-409C-BE32-E72D297353CC}">
              <c16:uniqueId val="{00000001-EFE7-4C4B-B116-8DCE7900AEBE}"/>
            </c:ext>
          </c:extLst>
        </c:ser>
        <c:dLbls>
          <c:showLegendKey val="0"/>
          <c:showVal val="0"/>
          <c:showCatName val="0"/>
          <c:showSerName val="0"/>
          <c:showPercent val="0"/>
          <c:showBubbleSize val="0"/>
        </c:dLbls>
        <c:marker val="1"/>
        <c:smooth val="0"/>
        <c:axId val="535250880"/>
        <c:axId val="535251664"/>
      </c:lineChart>
      <c:dateAx>
        <c:axId val="535250880"/>
        <c:scaling>
          <c:orientation val="minMax"/>
        </c:scaling>
        <c:delete val="1"/>
        <c:axPos val="b"/>
        <c:numFmt formatCode="&quot;H&quot;yy" sourceLinked="1"/>
        <c:majorTickMark val="none"/>
        <c:minorTickMark val="none"/>
        <c:tickLblPos val="none"/>
        <c:crossAx val="535251664"/>
        <c:crosses val="autoZero"/>
        <c:auto val="1"/>
        <c:lblOffset val="100"/>
        <c:baseTimeUnit val="years"/>
      </c:dateAx>
      <c:valAx>
        <c:axId val="53525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2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46.28</c:v>
                </c:pt>
                <c:pt idx="1">
                  <c:v>45.35</c:v>
                </c:pt>
                <c:pt idx="2">
                  <c:v>45.5</c:v>
                </c:pt>
                <c:pt idx="3">
                  <c:v>47.01</c:v>
                </c:pt>
                <c:pt idx="4">
                  <c:v>46.95</c:v>
                </c:pt>
              </c:numCache>
            </c:numRef>
          </c:val>
          <c:extLst xmlns:c16r2="http://schemas.microsoft.com/office/drawing/2015/06/chart">
            <c:ext xmlns:c16="http://schemas.microsoft.com/office/drawing/2014/chart" uri="{C3380CC4-5D6E-409C-BE32-E72D297353CC}">
              <c16:uniqueId val="{00000000-468D-4DAE-ABDE-EF673AC459FE}"/>
            </c:ext>
          </c:extLst>
        </c:ser>
        <c:dLbls>
          <c:showLegendKey val="0"/>
          <c:showVal val="0"/>
          <c:showCatName val="0"/>
          <c:showSerName val="0"/>
          <c:showPercent val="0"/>
          <c:showBubbleSize val="0"/>
        </c:dLbls>
        <c:gapWidth val="150"/>
        <c:axId val="535253232"/>
        <c:axId val="53525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62.02</c:v>
                </c:pt>
                <c:pt idx="1">
                  <c:v>62.5</c:v>
                </c:pt>
                <c:pt idx="2">
                  <c:v>84.7</c:v>
                </c:pt>
                <c:pt idx="3">
                  <c:v>84.67</c:v>
                </c:pt>
                <c:pt idx="4">
                  <c:v>84.39</c:v>
                </c:pt>
              </c:numCache>
            </c:numRef>
          </c:val>
          <c:smooth val="0"/>
          <c:extLst xmlns:c16r2="http://schemas.microsoft.com/office/drawing/2015/06/chart">
            <c:ext xmlns:c16="http://schemas.microsoft.com/office/drawing/2014/chart" uri="{C3380CC4-5D6E-409C-BE32-E72D297353CC}">
              <c16:uniqueId val="{00000001-468D-4DAE-ABDE-EF673AC459FE}"/>
            </c:ext>
          </c:extLst>
        </c:ser>
        <c:dLbls>
          <c:showLegendKey val="0"/>
          <c:showVal val="0"/>
          <c:showCatName val="0"/>
          <c:showSerName val="0"/>
          <c:showPercent val="0"/>
          <c:showBubbleSize val="0"/>
        </c:dLbls>
        <c:marker val="1"/>
        <c:smooth val="0"/>
        <c:axId val="535253232"/>
        <c:axId val="535253624"/>
      </c:lineChart>
      <c:dateAx>
        <c:axId val="535253232"/>
        <c:scaling>
          <c:orientation val="minMax"/>
        </c:scaling>
        <c:delete val="1"/>
        <c:axPos val="b"/>
        <c:numFmt formatCode="&quot;H&quot;yy" sourceLinked="1"/>
        <c:majorTickMark val="none"/>
        <c:minorTickMark val="none"/>
        <c:tickLblPos val="none"/>
        <c:crossAx val="535253624"/>
        <c:crosses val="autoZero"/>
        <c:auto val="1"/>
        <c:lblOffset val="100"/>
        <c:baseTimeUnit val="years"/>
      </c:dateAx>
      <c:valAx>
        <c:axId val="53525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25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53.35</c:v>
                </c:pt>
                <c:pt idx="1">
                  <c:v>55.43</c:v>
                </c:pt>
                <c:pt idx="2">
                  <c:v>59.46</c:v>
                </c:pt>
                <c:pt idx="3">
                  <c:v>57.38</c:v>
                </c:pt>
                <c:pt idx="4">
                  <c:v>68.709999999999994</c:v>
                </c:pt>
              </c:numCache>
            </c:numRef>
          </c:val>
          <c:extLst xmlns:c16r2="http://schemas.microsoft.com/office/drawing/2015/06/chart">
            <c:ext xmlns:c16="http://schemas.microsoft.com/office/drawing/2014/chart" uri="{C3380CC4-5D6E-409C-BE32-E72D297353CC}">
              <c16:uniqueId val="{00000000-AF64-4482-8119-E1D62E075B4D}"/>
            </c:ext>
          </c:extLst>
        </c:ser>
        <c:dLbls>
          <c:showLegendKey val="0"/>
          <c:showVal val="0"/>
          <c:showCatName val="0"/>
          <c:showSerName val="0"/>
          <c:showPercent val="0"/>
          <c:showBubbleSize val="0"/>
        </c:dLbls>
        <c:gapWidth val="150"/>
        <c:axId val="532250112"/>
        <c:axId val="53225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64-4482-8119-E1D62E075B4D}"/>
            </c:ext>
          </c:extLst>
        </c:ser>
        <c:dLbls>
          <c:showLegendKey val="0"/>
          <c:showVal val="0"/>
          <c:showCatName val="0"/>
          <c:showSerName val="0"/>
          <c:showPercent val="0"/>
          <c:showBubbleSize val="0"/>
        </c:dLbls>
        <c:marker val="1"/>
        <c:smooth val="0"/>
        <c:axId val="532250112"/>
        <c:axId val="532254032"/>
      </c:lineChart>
      <c:dateAx>
        <c:axId val="532250112"/>
        <c:scaling>
          <c:orientation val="minMax"/>
        </c:scaling>
        <c:delete val="1"/>
        <c:axPos val="b"/>
        <c:numFmt formatCode="&quot;H&quot;yy" sourceLinked="1"/>
        <c:majorTickMark val="none"/>
        <c:minorTickMark val="none"/>
        <c:tickLblPos val="none"/>
        <c:crossAx val="532254032"/>
        <c:crosses val="autoZero"/>
        <c:auto val="1"/>
        <c:lblOffset val="100"/>
        <c:baseTimeUnit val="years"/>
      </c:dateAx>
      <c:valAx>
        <c:axId val="53225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25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B3-4862-B598-98DC2ED0E974}"/>
            </c:ext>
          </c:extLst>
        </c:ser>
        <c:dLbls>
          <c:showLegendKey val="0"/>
          <c:showVal val="0"/>
          <c:showCatName val="0"/>
          <c:showSerName val="0"/>
          <c:showPercent val="0"/>
          <c:showBubbleSize val="0"/>
        </c:dLbls>
        <c:gapWidth val="150"/>
        <c:axId val="532248544"/>
        <c:axId val="53225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B3-4862-B598-98DC2ED0E974}"/>
            </c:ext>
          </c:extLst>
        </c:ser>
        <c:dLbls>
          <c:showLegendKey val="0"/>
          <c:showVal val="0"/>
          <c:showCatName val="0"/>
          <c:showSerName val="0"/>
          <c:showPercent val="0"/>
          <c:showBubbleSize val="0"/>
        </c:dLbls>
        <c:marker val="1"/>
        <c:smooth val="0"/>
        <c:axId val="532248544"/>
        <c:axId val="532250504"/>
      </c:lineChart>
      <c:dateAx>
        <c:axId val="532248544"/>
        <c:scaling>
          <c:orientation val="minMax"/>
        </c:scaling>
        <c:delete val="1"/>
        <c:axPos val="b"/>
        <c:numFmt formatCode="&quot;H&quot;yy" sourceLinked="1"/>
        <c:majorTickMark val="none"/>
        <c:minorTickMark val="none"/>
        <c:tickLblPos val="none"/>
        <c:crossAx val="532250504"/>
        <c:crosses val="autoZero"/>
        <c:auto val="1"/>
        <c:lblOffset val="100"/>
        <c:baseTimeUnit val="years"/>
      </c:dateAx>
      <c:valAx>
        <c:axId val="53225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2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70E-45D9-AB8E-2EAD3C4E6FC3}"/>
            </c:ext>
          </c:extLst>
        </c:ser>
        <c:dLbls>
          <c:showLegendKey val="0"/>
          <c:showVal val="0"/>
          <c:showCatName val="0"/>
          <c:showSerName val="0"/>
          <c:showPercent val="0"/>
          <c:showBubbleSize val="0"/>
        </c:dLbls>
        <c:gapWidth val="150"/>
        <c:axId val="535255976"/>
        <c:axId val="53524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0E-45D9-AB8E-2EAD3C4E6FC3}"/>
            </c:ext>
          </c:extLst>
        </c:ser>
        <c:dLbls>
          <c:showLegendKey val="0"/>
          <c:showVal val="0"/>
          <c:showCatName val="0"/>
          <c:showSerName val="0"/>
          <c:showPercent val="0"/>
          <c:showBubbleSize val="0"/>
        </c:dLbls>
        <c:marker val="1"/>
        <c:smooth val="0"/>
        <c:axId val="535255976"/>
        <c:axId val="535245000"/>
      </c:lineChart>
      <c:dateAx>
        <c:axId val="535255976"/>
        <c:scaling>
          <c:orientation val="minMax"/>
        </c:scaling>
        <c:delete val="1"/>
        <c:axPos val="b"/>
        <c:numFmt formatCode="&quot;H&quot;yy" sourceLinked="1"/>
        <c:majorTickMark val="none"/>
        <c:minorTickMark val="none"/>
        <c:tickLblPos val="none"/>
        <c:crossAx val="535245000"/>
        <c:crosses val="autoZero"/>
        <c:auto val="1"/>
        <c:lblOffset val="100"/>
        <c:baseTimeUnit val="years"/>
      </c:dateAx>
      <c:valAx>
        <c:axId val="53524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25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A1-45DC-8DA0-0628FB4C2CC6}"/>
            </c:ext>
          </c:extLst>
        </c:ser>
        <c:dLbls>
          <c:showLegendKey val="0"/>
          <c:showVal val="0"/>
          <c:showCatName val="0"/>
          <c:showSerName val="0"/>
          <c:showPercent val="0"/>
          <c:showBubbleSize val="0"/>
        </c:dLbls>
        <c:gapWidth val="150"/>
        <c:axId val="535256368"/>
        <c:axId val="53524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A1-45DC-8DA0-0628FB4C2CC6}"/>
            </c:ext>
          </c:extLst>
        </c:ser>
        <c:dLbls>
          <c:showLegendKey val="0"/>
          <c:showVal val="0"/>
          <c:showCatName val="0"/>
          <c:showSerName val="0"/>
          <c:showPercent val="0"/>
          <c:showBubbleSize val="0"/>
        </c:dLbls>
        <c:marker val="1"/>
        <c:smooth val="0"/>
        <c:axId val="535256368"/>
        <c:axId val="535245392"/>
      </c:lineChart>
      <c:dateAx>
        <c:axId val="535256368"/>
        <c:scaling>
          <c:orientation val="minMax"/>
        </c:scaling>
        <c:delete val="1"/>
        <c:axPos val="b"/>
        <c:numFmt formatCode="&quot;H&quot;yy" sourceLinked="1"/>
        <c:majorTickMark val="none"/>
        <c:minorTickMark val="none"/>
        <c:tickLblPos val="none"/>
        <c:crossAx val="535245392"/>
        <c:crosses val="autoZero"/>
        <c:auto val="1"/>
        <c:lblOffset val="100"/>
        <c:baseTimeUnit val="years"/>
      </c:dateAx>
      <c:valAx>
        <c:axId val="53524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25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8E-48B8-9351-E482BD6E12F9}"/>
            </c:ext>
          </c:extLst>
        </c:ser>
        <c:dLbls>
          <c:showLegendKey val="0"/>
          <c:showVal val="0"/>
          <c:showCatName val="0"/>
          <c:showSerName val="0"/>
          <c:showPercent val="0"/>
          <c:showBubbleSize val="0"/>
        </c:dLbls>
        <c:gapWidth val="150"/>
        <c:axId val="535248528"/>
        <c:axId val="53524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8E-48B8-9351-E482BD6E12F9}"/>
            </c:ext>
          </c:extLst>
        </c:ser>
        <c:dLbls>
          <c:showLegendKey val="0"/>
          <c:showVal val="0"/>
          <c:showCatName val="0"/>
          <c:showSerName val="0"/>
          <c:showPercent val="0"/>
          <c:showBubbleSize val="0"/>
        </c:dLbls>
        <c:marker val="1"/>
        <c:smooth val="0"/>
        <c:axId val="535248528"/>
        <c:axId val="535248920"/>
      </c:lineChart>
      <c:dateAx>
        <c:axId val="535248528"/>
        <c:scaling>
          <c:orientation val="minMax"/>
        </c:scaling>
        <c:delete val="1"/>
        <c:axPos val="b"/>
        <c:numFmt formatCode="&quot;H&quot;yy" sourceLinked="1"/>
        <c:majorTickMark val="none"/>
        <c:minorTickMark val="none"/>
        <c:tickLblPos val="none"/>
        <c:crossAx val="535248920"/>
        <c:crosses val="autoZero"/>
        <c:auto val="1"/>
        <c:lblOffset val="100"/>
        <c:baseTimeUnit val="years"/>
      </c:dateAx>
      <c:valAx>
        <c:axId val="53524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24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3963.22</c:v>
                </c:pt>
              </c:numCache>
            </c:numRef>
          </c:val>
          <c:extLst xmlns:c16r2="http://schemas.microsoft.com/office/drawing/2015/06/chart">
            <c:ext xmlns:c16="http://schemas.microsoft.com/office/drawing/2014/chart" uri="{C3380CC4-5D6E-409C-BE32-E72D297353CC}">
              <c16:uniqueId val="{00000000-3C73-4E5C-A775-0F482DC9F8E6}"/>
            </c:ext>
          </c:extLst>
        </c:ser>
        <c:dLbls>
          <c:showLegendKey val="0"/>
          <c:showVal val="0"/>
          <c:showCatName val="0"/>
          <c:showSerName val="0"/>
          <c:showPercent val="0"/>
          <c:showBubbleSize val="0"/>
        </c:dLbls>
        <c:gapWidth val="150"/>
        <c:axId val="535252056"/>
        <c:axId val="53525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713.28</c:v>
                </c:pt>
                <c:pt idx="1">
                  <c:v>673.08</c:v>
                </c:pt>
                <c:pt idx="2">
                  <c:v>867.83</c:v>
                </c:pt>
                <c:pt idx="3">
                  <c:v>791.76</c:v>
                </c:pt>
                <c:pt idx="4">
                  <c:v>900.82</c:v>
                </c:pt>
              </c:numCache>
            </c:numRef>
          </c:val>
          <c:smooth val="0"/>
          <c:extLst xmlns:c16r2="http://schemas.microsoft.com/office/drawing/2015/06/chart">
            <c:ext xmlns:c16="http://schemas.microsoft.com/office/drawing/2014/chart" uri="{C3380CC4-5D6E-409C-BE32-E72D297353CC}">
              <c16:uniqueId val="{00000001-3C73-4E5C-A775-0F482DC9F8E6}"/>
            </c:ext>
          </c:extLst>
        </c:ser>
        <c:dLbls>
          <c:showLegendKey val="0"/>
          <c:showVal val="0"/>
          <c:showCatName val="0"/>
          <c:showSerName val="0"/>
          <c:showPercent val="0"/>
          <c:showBubbleSize val="0"/>
        </c:dLbls>
        <c:marker val="1"/>
        <c:smooth val="0"/>
        <c:axId val="535252056"/>
        <c:axId val="535254800"/>
      </c:lineChart>
      <c:dateAx>
        <c:axId val="535252056"/>
        <c:scaling>
          <c:orientation val="minMax"/>
        </c:scaling>
        <c:delete val="1"/>
        <c:axPos val="b"/>
        <c:numFmt formatCode="&quot;H&quot;yy" sourceLinked="1"/>
        <c:majorTickMark val="none"/>
        <c:minorTickMark val="none"/>
        <c:tickLblPos val="none"/>
        <c:crossAx val="535254800"/>
        <c:crosses val="autoZero"/>
        <c:auto val="1"/>
        <c:lblOffset val="100"/>
        <c:baseTimeUnit val="years"/>
      </c:dateAx>
      <c:valAx>
        <c:axId val="53525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25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41.06</c:v>
                </c:pt>
                <c:pt idx="1">
                  <c:v>35.479999999999997</c:v>
                </c:pt>
                <c:pt idx="2">
                  <c:v>28.05</c:v>
                </c:pt>
                <c:pt idx="3">
                  <c:v>20.03</c:v>
                </c:pt>
                <c:pt idx="4">
                  <c:v>36.78</c:v>
                </c:pt>
              </c:numCache>
            </c:numRef>
          </c:val>
          <c:extLst xmlns:c16r2="http://schemas.microsoft.com/office/drawing/2015/06/chart">
            <c:ext xmlns:c16="http://schemas.microsoft.com/office/drawing/2014/chart" uri="{C3380CC4-5D6E-409C-BE32-E72D297353CC}">
              <c16:uniqueId val="{00000000-E024-422F-9EEE-5AD7EAB40FA6}"/>
            </c:ext>
          </c:extLst>
        </c:ser>
        <c:dLbls>
          <c:showLegendKey val="0"/>
          <c:showVal val="0"/>
          <c:showCatName val="0"/>
          <c:showSerName val="0"/>
          <c:showPercent val="0"/>
          <c:showBubbleSize val="0"/>
        </c:dLbls>
        <c:gapWidth val="150"/>
        <c:axId val="535249312"/>
        <c:axId val="535250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40.75</c:v>
                </c:pt>
                <c:pt idx="1">
                  <c:v>42.44</c:v>
                </c:pt>
                <c:pt idx="2">
                  <c:v>57.08</c:v>
                </c:pt>
                <c:pt idx="3">
                  <c:v>56.26</c:v>
                </c:pt>
                <c:pt idx="4">
                  <c:v>52.94</c:v>
                </c:pt>
              </c:numCache>
            </c:numRef>
          </c:val>
          <c:smooth val="0"/>
          <c:extLst xmlns:c16r2="http://schemas.microsoft.com/office/drawing/2015/06/chart">
            <c:ext xmlns:c16="http://schemas.microsoft.com/office/drawing/2014/chart" uri="{C3380CC4-5D6E-409C-BE32-E72D297353CC}">
              <c16:uniqueId val="{00000001-E024-422F-9EEE-5AD7EAB40FA6}"/>
            </c:ext>
          </c:extLst>
        </c:ser>
        <c:dLbls>
          <c:showLegendKey val="0"/>
          <c:showVal val="0"/>
          <c:showCatName val="0"/>
          <c:showSerName val="0"/>
          <c:showPercent val="0"/>
          <c:showBubbleSize val="0"/>
        </c:dLbls>
        <c:marker val="1"/>
        <c:smooth val="0"/>
        <c:axId val="535249312"/>
        <c:axId val="535250488"/>
      </c:lineChart>
      <c:dateAx>
        <c:axId val="535249312"/>
        <c:scaling>
          <c:orientation val="minMax"/>
        </c:scaling>
        <c:delete val="1"/>
        <c:axPos val="b"/>
        <c:numFmt formatCode="&quot;H&quot;yy" sourceLinked="1"/>
        <c:majorTickMark val="none"/>
        <c:minorTickMark val="none"/>
        <c:tickLblPos val="none"/>
        <c:crossAx val="535250488"/>
        <c:crosses val="autoZero"/>
        <c:auto val="1"/>
        <c:lblOffset val="100"/>
        <c:baseTimeUnit val="years"/>
      </c:dateAx>
      <c:valAx>
        <c:axId val="53525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24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351.74</c:v>
                </c:pt>
                <c:pt idx="1">
                  <c:v>403.23</c:v>
                </c:pt>
                <c:pt idx="2">
                  <c:v>498.26</c:v>
                </c:pt>
                <c:pt idx="3">
                  <c:v>673.67</c:v>
                </c:pt>
                <c:pt idx="4">
                  <c:v>337.2</c:v>
                </c:pt>
              </c:numCache>
            </c:numRef>
          </c:val>
          <c:extLst xmlns:c16r2="http://schemas.microsoft.com/office/drawing/2015/06/chart">
            <c:ext xmlns:c16="http://schemas.microsoft.com/office/drawing/2014/chart" uri="{C3380CC4-5D6E-409C-BE32-E72D297353CC}">
              <c16:uniqueId val="{00000000-1D6E-46B2-B5CA-3E7CFD9310DB}"/>
            </c:ext>
          </c:extLst>
        </c:ser>
        <c:dLbls>
          <c:showLegendKey val="0"/>
          <c:showVal val="0"/>
          <c:showCatName val="0"/>
          <c:showSerName val="0"/>
          <c:showPercent val="0"/>
          <c:showBubbleSize val="0"/>
        </c:dLbls>
        <c:gapWidth val="150"/>
        <c:axId val="535246176"/>
        <c:axId val="53524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311.70999999999998</c:v>
                </c:pt>
                <c:pt idx="1">
                  <c:v>284.54000000000002</c:v>
                </c:pt>
                <c:pt idx="2">
                  <c:v>274.99</c:v>
                </c:pt>
                <c:pt idx="3">
                  <c:v>282.08999999999997</c:v>
                </c:pt>
                <c:pt idx="4">
                  <c:v>303.27999999999997</c:v>
                </c:pt>
              </c:numCache>
            </c:numRef>
          </c:val>
          <c:smooth val="0"/>
          <c:extLst xmlns:c16r2="http://schemas.microsoft.com/office/drawing/2015/06/chart">
            <c:ext xmlns:c16="http://schemas.microsoft.com/office/drawing/2014/chart" uri="{C3380CC4-5D6E-409C-BE32-E72D297353CC}">
              <c16:uniqueId val="{00000001-1D6E-46B2-B5CA-3E7CFD9310DB}"/>
            </c:ext>
          </c:extLst>
        </c:ser>
        <c:dLbls>
          <c:showLegendKey val="0"/>
          <c:showVal val="0"/>
          <c:showCatName val="0"/>
          <c:showSerName val="0"/>
          <c:showPercent val="0"/>
          <c:showBubbleSize val="0"/>
        </c:dLbls>
        <c:marker val="1"/>
        <c:smooth val="0"/>
        <c:axId val="535246176"/>
        <c:axId val="535246568"/>
      </c:lineChart>
      <c:dateAx>
        <c:axId val="535246176"/>
        <c:scaling>
          <c:orientation val="minMax"/>
        </c:scaling>
        <c:delete val="1"/>
        <c:axPos val="b"/>
        <c:numFmt formatCode="&quot;H&quot;yy" sourceLinked="1"/>
        <c:majorTickMark val="none"/>
        <c:minorTickMark val="none"/>
        <c:tickLblPos val="none"/>
        <c:crossAx val="535246568"/>
        <c:crosses val="autoZero"/>
        <c:auto val="1"/>
        <c:lblOffset val="100"/>
        <c:baseTimeUnit val="years"/>
      </c:dateAx>
      <c:valAx>
        <c:axId val="53524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2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湯浅町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11172</v>
      </c>
      <c r="AM8" s="42"/>
      <c r="AN8" s="42"/>
      <c r="AO8" s="42"/>
      <c r="AP8" s="42"/>
      <c r="AQ8" s="42"/>
      <c r="AR8" s="42"/>
      <c r="AS8" s="42"/>
      <c r="AT8" s="35">
        <f>データ!T6</f>
        <v>20.8</v>
      </c>
      <c r="AU8" s="35"/>
      <c r="AV8" s="35"/>
      <c r="AW8" s="35"/>
      <c r="AX8" s="35"/>
      <c r="AY8" s="35"/>
      <c r="AZ8" s="35"/>
      <c r="BA8" s="35"/>
      <c r="BB8" s="35">
        <f>データ!U6</f>
        <v>537.12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8.42</v>
      </c>
      <c r="Q10" s="35"/>
      <c r="R10" s="35"/>
      <c r="S10" s="35"/>
      <c r="T10" s="35"/>
      <c r="U10" s="35"/>
      <c r="V10" s="35"/>
      <c r="W10" s="35">
        <f>データ!Q6</f>
        <v>107.06</v>
      </c>
      <c r="X10" s="35"/>
      <c r="Y10" s="35"/>
      <c r="Z10" s="35"/>
      <c r="AA10" s="35"/>
      <c r="AB10" s="35"/>
      <c r="AC10" s="35"/>
      <c r="AD10" s="42">
        <f>データ!R6</f>
        <v>3740</v>
      </c>
      <c r="AE10" s="42"/>
      <c r="AF10" s="42"/>
      <c r="AG10" s="42"/>
      <c r="AH10" s="42"/>
      <c r="AI10" s="42"/>
      <c r="AJ10" s="42"/>
      <c r="AK10" s="2"/>
      <c r="AL10" s="42">
        <f>データ!V6</f>
        <v>935</v>
      </c>
      <c r="AM10" s="42"/>
      <c r="AN10" s="42"/>
      <c r="AO10" s="42"/>
      <c r="AP10" s="42"/>
      <c r="AQ10" s="42"/>
      <c r="AR10" s="42"/>
      <c r="AS10" s="42"/>
      <c r="AT10" s="35">
        <f>データ!W6</f>
        <v>0.24</v>
      </c>
      <c r="AU10" s="35"/>
      <c r="AV10" s="35"/>
      <c r="AW10" s="35"/>
      <c r="AX10" s="35"/>
      <c r="AY10" s="35"/>
      <c r="AZ10" s="35"/>
      <c r="BA10" s="35"/>
      <c r="BB10" s="35">
        <f>データ!X6</f>
        <v>3895.83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x/kQAyaBUbrCPpzbD9OTYzZmUU7tcGDhzBuLAtdqzVuW06hDbDajMocRQLkC5MNvQbWL8xE+0NMB9fMKYllqYQ==" saltValue="/+ZvPDiXIKLRH9QRsoqAZ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303615</v>
      </c>
      <c r="D6" s="19">
        <f t="shared" si="3"/>
        <v>47</v>
      </c>
      <c r="E6" s="19">
        <f t="shared" si="3"/>
        <v>17</v>
      </c>
      <c r="F6" s="19">
        <f t="shared" si="3"/>
        <v>5</v>
      </c>
      <c r="G6" s="19">
        <f t="shared" si="3"/>
        <v>0</v>
      </c>
      <c r="H6" s="19" t="str">
        <f t="shared" si="3"/>
        <v>和歌山県　湯浅町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8.42</v>
      </c>
      <c r="Q6" s="20">
        <f t="shared" si="3"/>
        <v>107.06</v>
      </c>
      <c r="R6" s="20">
        <f t="shared" si="3"/>
        <v>3740</v>
      </c>
      <c r="S6" s="20">
        <f t="shared" si="3"/>
        <v>11172</v>
      </c>
      <c r="T6" s="20">
        <f t="shared" si="3"/>
        <v>20.8</v>
      </c>
      <c r="U6" s="20">
        <f t="shared" si="3"/>
        <v>537.12</v>
      </c>
      <c r="V6" s="20">
        <f t="shared" si="3"/>
        <v>935</v>
      </c>
      <c r="W6" s="20">
        <f t="shared" si="3"/>
        <v>0.24</v>
      </c>
      <c r="X6" s="20">
        <f t="shared" si="3"/>
        <v>3895.83</v>
      </c>
      <c r="Y6" s="21">
        <f>IF(Y7="",NA(),Y7)</f>
        <v>53.35</v>
      </c>
      <c r="Z6" s="21">
        <f t="shared" ref="Z6:AH6" si="4">IF(Z7="",NA(),Z7)</f>
        <v>55.43</v>
      </c>
      <c r="AA6" s="21">
        <f t="shared" si="4"/>
        <v>59.46</v>
      </c>
      <c r="AB6" s="21">
        <f t="shared" si="4"/>
        <v>57.38</v>
      </c>
      <c r="AC6" s="21">
        <f t="shared" si="4"/>
        <v>68.709999999999994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3963.22</v>
      </c>
      <c r="BK6" s="21">
        <f t="shared" si="7"/>
        <v>713.28</v>
      </c>
      <c r="BL6" s="21">
        <f t="shared" si="7"/>
        <v>673.08</v>
      </c>
      <c r="BM6" s="21">
        <f t="shared" si="7"/>
        <v>867.83</v>
      </c>
      <c r="BN6" s="21">
        <f t="shared" si="7"/>
        <v>791.76</v>
      </c>
      <c r="BO6" s="21">
        <f t="shared" si="7"/>
        <v>900.82</v>
      </c>
      <c r="BP6" s="20" t="str">
        <f>IF(BP7="","",IF(BP7="-","【-】","【"&amp;SUBSTITUTE(TEXT(BP7,"#,##0.00"),"-","△")&amp;"】"))</f>
        <v>【809.19】</v>
      </c>
      <c r="BQ6" s="21">
        <f>IF(BQ7="",NA(),BQ7)</f>
        <v>41.06</v>
      </c>
      <c r="BR6" s="21">
        <f t="shared" ref="BR6:BZ6" si="8">IF(BR7="",NA(),BR7)</f>
        <v>35.479999999999997</v>
      </c>
      <c r="BS6" s="21">
        <f t="shared" si="8"/>
        <v>28.05</v>
      </c>
      <c r="BT6" s="21">
        <f t="shared" si="8"/>
        <v>20.03</v>
      </c>
      <c r="BU6" s="21">
        <f t="shared" si="8"/>
        <v>36.78</v>
      </c>
      <c r="BV6" s="21">
        <f t="shared" si="8"/>
        <v>40.75</v>
      </c>
      <c r="BW6" s="21">
        <f t="shared" si="8"/>
        <v>42.44</v>
      </c>
      <c r="BX6" s="21">
        <f t="shared" si="8"/>
        <v>57.08</v>
      </c>
      <c r="BY6" s="21">
        <f t="shared" si="8"/>
        <v>56.26</v>
      </c>
      <c r="BZ6" s="21">
        <f t="shared" si="8"/>
        <v>52.94</v>
      </c>
      <c r="CA6" s="20" t="str">
        <f>IF(CA7="","",IF(CA7="-","【-】","【"&amp;SUBSTITUTE(TEXT(CA7,"#,##0.00"),"-","△")&amp;"】"))</f>
        <v>【57.02】</v>
      </c>
      <c r="CB6" s="21">
        <f>IF(CB7="",NA(),CB7)</f>
        <v>351.74</v>
      </c>
      <c r="CC6" s="21">
        <f t="shared" ref="CC6:CK6" si="9">IF(CC7="",NA(),CC7)</f>
        <v>403.23</v>
      </c>
      <c r="CD6" s="21">
        <f t="shared" si="9"/>
        <v>498.26</v>
      </c>
      <c r="CE6" s="21">
        <f t="shared" si="9"/>
        <v>673.67</v>
      </c>
      <c r="CF6" s="21">
        <f t="shared" si="9"/>
        <v>337.2</v>
      </c>
      <c r="CG6" s="21">
        <f t="shared" si="9"/>
        <v>311.70999999999998</v>
      </c>
      <c r="CH6" s="21">
        <f t="shared" si="9"/>
        <v>284.54000000000002</v>
      </c>
      <c r="CI6" s="21">
        <f t="shared" si="9"/>
        <v>274.99</v>
      </c>
      <c r="CJ6" s="21">
        <f t="shared" si="9"/>
        <v>282.08999999999997</v>
      </c>
      <c r="CK6" s="21">
        <f t="shared" si="9"/>
        <v>303.27999999999997</v>
      </c>
      <c r="CL6" s="20" t="str">
        <f>IF(CL7="","",IF(CL7="-","【-】","【"&amp;SUBSTITUTE(TEXT(CL7,"#,##0.00"),"-","△")&amp;"】"))</f>
        <v>【273.68】</v>
      </c>
      <c r="CM6" s="21">
        <f>IF(CM7="",NA(),CM7)</f>
        <v>100</v>
      </c>
      <c r="CN6" s="21">
        <f t="shared" ref="CN6:CV6" si="10">IF(CN7="",NA(),CN7)</f>
        <v>100</v>
      </c>
      <c r="CO6" s="21">
        <f t="shared" si="10"/>
        <v>100</v>
      </c>
      <c r="CP6" s="21">
        <f t="shared" si="10"/>
        <v>100</v>
      </c>
      <c r="CQ6" s="21">
        <f t="shared" si="10"/>
        <v>100</v>
      </c>
      <c r="CR6" s="21">
        <f t="shared" si="10"/>
        <v>43.38</v>
      </c>
      <c r="CS6" s="21">
        <f t="shared" si="10"/>
        <v>42.33</v>
      </c>
      <c r="CT6" s="21">
        <f t="shared" si="10"/>
        <v>54.83</v>
      </c>
      <c r="CU6" s="21">
        <f t="shared" si="10"/>
        <v>66.53</v>
      </c>
      <c r="CV6" s="21">
        <f t="shared" si="10"/>
        <v>52.35</v>
      </c>
      <c r="CW6" s="20" t="str">
        <f>IF(CW7="","",IF(CW7="-","【-】","【"&amp;SUBSTITUTE(TEXT(CW7,"#,##0.00"),"-","△")&amp;"】"))</f>
        <v>【52.55】</v>
      </c>
      <c r="CX6" s="21">
        <f>IF(CX7="",NA(),CX7)</f>
        <v>46.28</v>
      </c>
      <c r="CY6" s="21">
        <f t="shared" ref="CY6:DG6" si="11">IF(CY7="",NA(),CY7)</f>
        <v>45.35</v>
      </c>
      <c r="CZ6" s="21">
        <f t="shared" si="11"/>
        <v>45.5</v>
      </c>
      <c r="DA6" s="21">
        <f t="shared" si="11"/>
        <v>47.01</v>
      </c>
      <c r="DB6" s="21">
        <f t="shared" si="11"/>
        <v>46.95</v>
      </c>
      <c r="DC6" s="21">
        <f t="shared" si="11"/>
        <v>62.02</v>
      </c>
      <c r="DD6" s="21">
        <f t="shared" si="11"/>
        <v>62.5</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0.04</v>
      </c>
      <c r="EK6" s="20">
        <f t="shared" si="14"/>
        <v>0</v>
      </c>
      <c r="EL6" s="21">
        <f t="shared" si="14"/>
        <v>0.25</v>
      </c>
      <c r="EM6" s="21">
        <f t="shared" si="14"/>
        <v>0.05</v>
      </c>
      <c r="EN6" s="21">
        <f t="shared" si="14"/>
        <v>0.03</v>
      </c>
      <c r="EO6" s="20" t="str">
        <f>IF(EO7="","",IF(EO7="-","【-】","【"&amp;SUBSTITUTE(TEXT(EO7,"#,##0.00"),"-","△")&amp;"】"))</f>
        <v>【0.02】</v>
      </c>
    </row>
    <row r="7" spans="1:145" s="22" customFormat="1" x14ac:dyDescent="0.15">
      <c r="A7" s="14"/>
      <c r="B7" s="23">
        <v>2022</v>
      </c>
      <c r="C7" s="23">
        <v>303615</v>
      </c>
      <c r="D7" s="23">
        <v>47</v>
      </c>
      <c r="E7" s="23">
        <v>17</v>
      </c>
      <c r="F7" s="23">
        <v>5</v>
      </c>
      <c r="G7" s="23">
        <v>0</v>
      </c>
      <c r="H7" s="23" t="s">
        <v>97</v>
      </c>
      <c r="I7" s="23" t="s">
        <v>98</v>
      </c>
      <c r="J7" s="23" t="s">
        <v>99</v>
      </c>
      <c r="K7" s="23" t="s">
        <v>100</v>
      </c>
      <c r="L7" s="23" t="s">
        <v>101</v>
      </c>
      <c r="M7" s="23" t="s">
        <v>102</v>
      </c>
      <c r="N7" s="24" t="s">
        <v>103</v>
      </c>
      <c r="O7" s="24" t="s">
        <v>104</v>
      </c>
      <c r="P7" s="24">
        <v>8.42</v>
      </c>
      <c r="Q7" s="24">
        <v>107.06</v>
      </c>
      <c r="R7" s="24">
        <v>3740</v>
      </c>
      <c r="S7" s="24">
        <v>11172</v>
      </c>
      <c r="T7" s="24">
        <v>20.8</v>
      </c>
      <c r="U7" s="24">
        <v>537.12</v>
      </c>
      <c r="V7" s="24">
        <v>935</v>
      </c>
      <c r="W7" s="24">
        <v>0.24</v>
      </c>
      <c r="X7" s="24">
        <v>3895.83</v>
      </c>
      <c r="Y7" s="24">
        <v>53.35</v>
      </c>
      <c r="Z7" s="24">
        <v>55.43</v>
      </c>
      <c r="AA7" s="24">
        <v>59.46</v>
      </c>
      <c r="AB7" s="24">
        <v>57.38</v>
      </c>
      <c r="AC7" s="24">
        <v>68.709999999999994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3963.22</v>
      </c>
      <c r="BK7" s="24">
        <v>713.28</v>
      </c>
      <c r="BL7" s="24">
        <v>673.08</v>
      </c>
      <c r="BM7" s="24">
        <v>867.83</v>
      </c>
      <c r="BN7" s="24">
        <v>791.76</v>
      </c>
      <c r="BO7" s="24">
        <v>900.82</v>
      </c>
      <c r="BP7" s="24">
        <v>809.19</v>
      </c>
      <c r="BQ7" s="24">
        <v>41.06</v>
      </c>
      <c r="BR7" s="24">
        <v>35.479999999999997</v>
      </c>
      <c r="BS7" s="24">
        <v>28.05</v>
      </c>
      <c r="BT7" s="24">
        <v>20.03</v>
      </c>
      <c r="BU7" s="24">
        <v>36.78</v>
      </c>
      <c r="BV7" s="24">
        <v>40.75</v>
      </c>
      <c r="BW7" s="24">
        <v>42.44</v>
      </c>
      <c r="BX7" s="24">
        <v>57.08</v>
      </c>
      <c r="BY7" s="24">
        <v>56.26</v>
      </c>
      <c r="BZ7" s="24">
        <v>52.94</v>
      </c>
      <c r="CA7" s="24">
        <v>57.02</v>
      </c>
      <c r="CB7" s="24">
        <v>351.74</v>
      </c>
      <c r="CC7" s="24">
        <v>403.23</v>
      </c>
      <c r="CD7" s="24">
        <v>498.26</v>
      </c>
      <c r="CE7" s="24">
        <v>673.67</v>
      </c>
      <c r="CF7" s="24">
        <v>337.2</v>
      </c>
      <c r="CG7" s="24">
        <v>311.70999999999998</v>
      </c>
      <c r="CH7" s="24">
        <v>284.54000000000002</v>
      </c>
      <c r="CI7" s="24">
        <v>274.99</v>
      </c>
      <c r="CJ7" s="24">
        <v>282.08999999999997</v>
      </c>
      <c r="CK7" s="24">
        <v>303.27999999999997</v>
      </c>
      <c r="CL7" s="24">
        <v>273.68</v>
      </c>
      <c r="CM7" s="24">
        <v>100</v>
      </c>
      <c r="CN7" s="24">
        <v>100</v>
      </c>
      <c r="CO7" s="24">
        <v>100</v>
      </c>
      <c r="CP7" s="24">
        <v>100</v>
      </c>
      <c r="CQ7" s="24">
        <v>100</v>
      </c>
      <c r="CR7" s="24">
        <v>43.38</v>
      </c>
      <c r="CS7" s="24">
        <v>42.33</v>
      </c>
      <c r="CT7" s="24">
        <v>54.83</v>
      </c>
      <c r="CU7" s="24">
        <v>66.53</v>
      </c>
      <c r="CV7" s="24">
        <v>52.35</v>
      </c>
      <c r="CW7" s="24">
        <v>52.55</v>
      </c>
      <c r="CX7" s="24">
        <v>46.28</v>
      </c>
      <c r="CY7" s="24">
        <v>45.35</v>
      </c>
      <c r="CZ7" s="24">
        <v>45.5</v>
      </c>
      <c r="DA7" s="24">
        <v>47.01</v>
      </c>
      <c r="DB7" s="24">
        <v>46.95</v>
      </c>
      <c r="DC7" s="24">
        <v>62.02</v>
      </c>
      <c r="DD7" s="24">
        <v>62.5</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0.04</v>
      </c>
      <c r="EK7" s="24">
        <v>0</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2024-01-25T01:36:56Z</cp:lastPrinted>
  <dcterms:created xsi:type="dcterms:W3CDTF">2023-12-12T02:55:04Z</dcterms:created>
  <dcterms:modified xsi:type="dcterms:W3CDTF">2024-01-25T02:12:45Z</dcterms:modified>
  <cp:category/>
</cp:coreProperties>
</file>