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共有\11110000_総務課\財政係（11112000）\06_公営企業\R5\240209 公営企業に係る経営比較分析表（令和４年度決算）の分析等について】\★提出\神田様\"/>
    </mc:Choice>
  </mc:AlternateContent>
  <workbookProtection workbookAlgorithmName="SHA-512" workbookHashValue="XjBsOKMj8ueX5LUvY5YY8Souq9opk6h7pelwEla52bsVe8Uc4Q5mvdhhg/dvolyuoHKbZA15FGjU0QXe/w25gA==" workbookSaltValue="GIyjPi/o2Gc1nBApGVt/3Q==" workbookSpinCount="100000" lockStructure="1"/>
  <bookViews>
    <workbookView xWindow="0" yWindow="0" windowWidth="16575" windowHeight="912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F85" i="4"/>
  <c r="BB10" i="4"/>
  <c r="AT10" i="4"/>
  <c r="AL10" i="4"/>
  <c r="W10" i="4"/>
  <c r="P10" i="4"/>
  <c r="I10" i="4"/>
  <c r="B10" i="4"/>
  <c r="AT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<sst xmlns="http://schemas.openxmlformats.org/spreadsheetml/2006/main" count="228" uniqueCount="114">
  <si>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</si>
  <si>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</si>
  <si>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</si>
  <si>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</si>
  <si>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</si>
  <si>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</si>
  <si>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</si>
  <si>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</si>
  <si>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</si>
  <si>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</si>
  <si>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</si>
  <si>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</si>
  <si>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</si>
  <si>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</si>
  <si>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</si>
  <si>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</si>
  <si>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</si>
  <si>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</si>
  <si>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</si>
  <si>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</si>
  <si>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</si>
  <si>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</si>
  <si>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</si>
  <si>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</si>
  <si>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</si>
  <si>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</si>
  <si>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</si>
  <si>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</si>
  <si>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</si>
  <si>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</si>
  <si>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</si>
  <si>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</si>
  <si>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</si>
  <si>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</si>
  <si>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</si>
  <si>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</si>
  <si>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</si>
  <si>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</si>
  <si>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</si>
  <si>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</si>
  <si>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</si>
  <si>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</si>
  <si>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</si>
  <si>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</si>
  <si>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</si>
  <si>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</si>
  <si>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</si>
  <si>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</si>
  <si>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</si>
  <si>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</si>
  <si>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</si>
  <si>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</si>
  <si>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</si>
  <si>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</si>
  <si>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</si>
  <si>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</si>
  <si>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</si>
  <si>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</si>
  <si>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</si>
  <si>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</si>
  <si>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</si>
  <si>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</si>
  <si>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</si>
  <si>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</si>
  <si>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</si>
  <si>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</si>
  <si>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</si>
  <si>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</si>
  <si>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</si>
  <si>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</si>
  <si>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</si>
  <si>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</si>
  <si>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</si>
  <si>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</si>
  <si>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</si>
  <si>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</si>
  <si>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</si>
  <si>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</si>
  <si>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</si>
  <si>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</si>
  <si>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</si>
  <si>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</si>
  <si>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</si>
  <si>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</si>
  <si>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</si>
  <si>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</si>
  <si>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</si>
  <si>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</si>
  <si>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</si>
  <si>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</si>
  <si>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</si>
  <si>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</si>
  <si>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</si>
  <si>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湯浅町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</si>
  <si>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</si>
  <si>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</si>
  <si>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</si>
  <si>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</si>
  <si>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</si>
  <si>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</si>
  <si>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</si>
  <si>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</si>
  <si>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</si>
  <si>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</si>
  <si>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</si>
  <si>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</si>
  <si>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</si>
  <si>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</si>
  <si>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</si>
  <si>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</si>
  <si>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</si>
  <si>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の健全性・効率性につきましては、当年度は費用の増大等により悪化しました。令和６年度に料金改定を実施しますが、給水人口の減少、受水費や動力費の増大により、経営環境の劇的な改善は見込めず、老朽化資産の更新には、更なる経営努力が求められます。令和5年度には国道42号線や昭和通りの老朽配水管の更新工事が完成します。少しずつではありますが、管路等設備の更新を進めるとともに財源確保を徹底し、将来にわたり健全な事業運営に努めてまいります。</t>
    <rPh sb="0" eb="2">
      <t>ケイエイ</t>
    </rPh>
    <rPh sb="3" eb="6">
      <t>ケンゼンセイ</t>
    </rPh>
    <rPh sb="7" eb="10">
      <t>コウリツセイ</t>
    </rPh>
    <rPh sb="18" eb="21">
      <t>トウネンド</t>
    </rPh>
    <rPh sb="22" eb="24">
      <t>ヒヨウ</t>
    </rPh>
    <rPh sb="25" eb="27">
      <t>ゾウダイ</t>
    </rPh>
    <rPh sb="27" eb="28">
      <t>トウ</t>
    </rPh>
    <rPh sb="31" eb="33">
      <t>アッカ</t>
    </rPh>
    <rPh sb="38" eb="40">
      <t>レイワ</t>
    </rPh>
    <rPh sb="41" eb="43">
      <t>ネンド</t>
    </rPh>
    <rPh sb="44" eb="46">
      <t>リョウキン</t>
    </rPh>
    <rPh sb="46" eb="48">
      <t>カイテイ</t>
    </rPh>
    <rPh sb="49" eb="51">
      <t>ジッシ</t>
    </rPh>
    <rPh sb="56" eb="58">
      <t>キュウスイ</t>
    </rPh>
    <rPh sb="58" eb="60">
      <t>ジンコウ</t>
    </rPh>
    <rPh sb="61" eb="63">
      <t>ゲンショウ</t>
    </rPh>
    <rPh sb="64" eb="66">
      <t>ジュスイ</t>
    </rPh>
    <rPh sb="66" eb="67">
      <t>ヒ</t>
    </rPh>
    <rPh sb="68" eb="71">
      <t>ドウリョクヒ</t>
    </rPh>
    <rPh sb="72" eb="74">
      <t>ゾウダイ</t>
    </rPh>
    <rPh sb="78" eb="80">
      <t>ケイエイ</t>
    </rPh>
    <rPh sb="80" eb="82">
      <t>カンキョウ</t>
    </rPh>
    <rPh sb="83" eb="85">
      <t>ゲキテキ</t>
    </rPh>
    <rPh sb="86" eb="88">
      <t>カイゼン</t>
    </rPh>
    <rPh sb="89" eb="91">
      <t>ミコ</t>
    </rPh>
    <rPh sb="94" eb="97">
      <t>ロウキュウカ</t>
    </rPh>
    <rPh sb="97" eb="99">
      <t>シサン</t>
    </rPh>
    <rPh sb="100" eb="102">
      <t>コウシン</t>
    </rPh>
    <rPh sb="105" eb="106">
      <t>サラ</t>
    </rPh>
    <rPh sb="108" eb="110">
      <t>ケイエイ</t>
    </rPh>
    <rPh sb="110" eb="112">
      <t>ドリョク</t>
    </rPh>
    <rPh sb="113" eb="114">
      <t>モト</t>
    </rPh>
    <rPh sb="120" eb="122">
      <t>レイワ</t>
    </rPh>
    <rPh sb="123" eb="125">
      <t>ネンド</t>
    </rPh>
    <rPh sb="127" eb="129">
      <t>コクドウ</t>
    </rPh>
    <rPh sb="131" eb="133">
      <t>ゴウセン</t>
    </rPh>
    <rPh sb="134" eb="137">
      <t>ショウワドオ</t>
    </rPh>
    <rPh sb="139" eb="141">
      <t>ロウキュウ</t>
    </rPh>
    <rPh sb="141" eb="144">
      <t>ハイスイカン</t>
    </rPh>
    <rPh sb="145" eb="147">
      <t>コウシン</t>
    </rPh>
    <rPh sb="147" eb="149">
      <t>コウジ</t>
    </rPh>
    <rPh sb="150" eb="152">
      <t>カンセイ</t>
    </rPh>
    <rPh sb="156" eb="157">
      <t>スコ</t>
    </rPh>
    <rPh sb="168" eb="170">
      <t>カンロ</t>
    </rPh>
    <rPh sb="170" eb="171">
      <t>トウ</t>
    </rPh>
    <rPh sb="171" eb="173">
      <t>セツビ</t>
    </rPh>
    <rPh sb="174" eb="176">
      <t>コウシン</t>
    </rPh>
    <rPh sb="177" eb="178">
      <t>スス</t>
    </rPh>
    <rPh sb="184" eb="186">
      <t>ザイゲン</t>
    </rPh>
    <rPh sb="186" eb="188">
      <t>カクホ</t>
    </rPh>
    <rPh sb="189" eb="191">
      <t>テッテイ</t>
    </rPh>
    <rPh sb="193" eb="195">
      <t>ショウライ</t>
    </rPh>
    <rPh sb="199" eb="201">
      <t>ケンゼン</t>
    </rPh>
    <rPh sb="202" eb="204">
      <t>ジギョウ</t>
    </rPh>
    <rPh sb="204" eb="206">
      <t>ウンエイ</t>
    </rPh>
    <rPh sb="207" eb="208">
      <t>ツト</t>
    </rPh>
    <phoneticPr fontId="4"/>
  </si>
  <si>
    <t>① 有形固定資産減価償却率は、類似団体平均を上回る水準となっており、法定耐用年数に近い資産が多く施設の更新需要が高い状況であるといえます。
② 管路経年化率についても類似団体平均を大きく上回っており、管路更新が喫緊の課題であるといえますが、1-③流動比率が低いことからも支払に対する能力が低いため事業を進めにくい現状があります。
③ 管路更新率は、類似団体平均と同水準となりましたが、起債や他会計出資金を活用し管路更新を進めた結果であり、借入や一般会計への負担が大きくなりすぎないよう注意が必要です。</t>
    <rPh sb="2" eb="4">
      <t>ユウケイ</t>
    </rPh>
    <rPh sb="4" eb="8">
      <t>コテイシサン</t>
    </rPh>
    <rPh sb="8" eb="10">
      <t>ゲンカ</t>
    </rPh>
    <rPh sb="10" eb="13">
      <t>ショウキャクリツ</t>
    </rPh>
    <rPh sb="15" eb="17">
      <t>ルイジ</t>
    </rPh>
    <rPh sb="17" eb="19">
      <t>ダンタイ</t>
    </rPh>
    <rPh sb="19" eb="21">
      <t>ヘイキン</t>
    </rPh>
    <rPh sb="22" eb="24">
      <t>ウワマワ</t>
    </rPh>
    <rPh sb="25" eb="27">
      <t>スイジュン</t>
    </rPh>
    <rPh sb="34" eb="36">
      <t>ホウテイ</t>
    </rPh>
    <rPh sb="36" eb="38">
      <t>タイヨウ</t>
    </rPh>
    <rPh sb="38" eb="40">
      <t>ネンスウ</t>
    </rPh>
    <rPh sb="41" eb="42">
      <t>チカ</t>
    </rPh>
    <rPh sb="43" eb="45">
      <t>シサン</t>
    </rPh>
    <rPh sb="46" eb="47">
      <t>オオ</t>
    </rPh>
    <rPh sb="48" eb="50">
      <t>シセツ</t>
    </rPh>
    <rPh sb="51" eb="53">
      <t>コウシン</t>
    </rPh>
    <rPh sb="53" eb="55">
      <t>ジュヨウ</t>
    </rPh>
    <rPh sb="56" eb="57">
      <t>タカ</t>
    </rPh>
    <rPh sb="58" eb="60">
      <t>ジョウキョウ</t>
    </rPh>
    <rPh sb="72" eb="74">
      <t>カンロ</t>
    </rPh>
    <rPh sb="74" eb="76">
      <t>ケイネン</t>
    </rPh>
    <rPh sb="76" eb="77">
      <t>カ</t>
    </rPh>
    <rPh sb="77" eb="78">
      <t>リツ</t>
    </rPh>
    <rPh sb="83" eb="85">
      <t>ルイジ</t>
    </rPh>
    <rPh sb="85" eb="87">
      <t>ダンタイ</t>
    </rPh>
    <rPh sb="87" eb="89">
      <t>ヘイキン</t>
    </rPh>
    <rPh sb="90" eb="91">
      <t>オオ</t>
    </rPh>
    <rPh sb="93" eb="95">
      <t>ウワマワ</t>
    </rPh>
    <rPh sb="100" eb="102">
      <t>カンロ</t>
    </rPh>
    <rPh sb="102" eb="104">
      <t>コウシン</t>
    </rPh>
    <rPh sb="105" eb="107">
      <t>キッキン</t>
    </rPh>
    <rPh sb="108" eb="110">
      <t>カダイ</t>
    </rPh>
    <rPh sb="123" eb="125">
      <t>リュウドウ</t>
    </rPh>
    <rPh sb="125" eb="127">
      <t>ヒリツ</t>
    </rPh>
    <rPh sb="128" eb="129">
      <t>ヒク</t>
    </rPh>
    <rPh sb="135" eb="137">
      <t>シハライ</t>
    </rPh>
    <rPh sb="138" eb="139">
      <t>タイ</t>
    </rPh>
    <rPh sb="141" eb="143">
      <t>ノウリョク</t>
    </rPh>
    <rPh sb="144" eb="145">
      <t>ヒク</t>
    </rPh>
    <rPh sb="148" eb="150">
      <t>ジギョウ</t>
    </rPh>
    <rPh sb="151" eb="152">
      <t>スス</t>
    </rPh>
    <rPh sb="156" eb="158">
      <t>ゲンジョウ</t>
    </rPh>
    <rPh sb="167" eb="169">
      <t>カンロ</t>
    </rPh>
    <rPh sb="169" eb="171">
      <t>コウシン</t>
    </rPh>
    <rPh sb="171" eb="172">
      <t>リツ</t>
    </rPh>
    <rPh sb="174" eb="176">
      <t>ルイジ</t>
    </rPh>
    <rPh sb="176" eb="178">
      <t>ダンタイ</t>
    </rPh>
    <rPh sb="178" eb="180">
      <t>ヘイキン</t>
    </rPh>
    <rPh sb="181" eb="184">
      <t>ドウスイジュン</t>
    </rPh>
    <rPh sb="192" eb="194">
      <t>キサイ</t>
    </rPh>
    <rPh sb="195" eb="196">
      <t>タ</t>
    </rPh>
    <rPh sb="196" eb="198">
      <t>カイケイ</t>
    </rPh>
    <rPh sb="198" eb="201">
      <t>シュッシキン</t>
    </rPh>
    <rPh sb="202" eb="204">
      <t>カツヨウ</t>
    </rPh>
    <rPh sb="205" eb="207">
      <t>カンロ</t>
    </rPh>
    <rPh sb="207" eb="209">
      <t>コウシン</t>
    </rPh>
    <rPh sb="210" eb="211">
      <t>スス</t>
    </rPh>
    <rPh sb="213" eb="215">
      <t>ケッカ</t>
    </rPh>
    <rPh sb="219" eb="221">
      <t>カリイレ</t>
    </rPh>
    <rPh sb="222" eb="224">
      <t>イッパン</t>
    </rPh>
    <rPh sb="224" eb="226">
      <t>カイケイ</t>
    </rPh>
    <rPh sb="228" eb="230">
      <t>フタン</t>
    </rPh>
    <rPh sb="231" eb="232">
      <t>オオ</t>
    </rPh>
    <rPh sb="242" eb="244">
      <t>チュウイ</t>
    </rPh>
    <rPh sb="245" eb="247">
      <t>ヒツヨウ</t>
    </rPh>
    <phoneticPr fontId="4"/>
  </si>
  <si>
    <t>① 経常収支比率は、純損失が発生したため前年度を大きく下回りました。純損失が発生した要因は、有収水量減少に伴う事業収益の減、また、電気料金高騰による動力費の増、原水水質悪化による受水費の増等で事業費用が増額となったことです。
② 累積欠損金は発生していません。
③ 流動比率は、100%を下回りました。前年度までは100％を上回っているものの、類似団体平均を大きく下回っており、支払能力に余裕のある状況ではなかったため、当年度のように費用が大きく増額となった場合に本指標が悪化してしまうものです。
④ 企業債残高対給水収益比率は類似団体平均を下回っていますが、上昇傾向にあるため注意が必要です。
⑤ 料金回収率は、100%を下回りました。新型コロナウイルス感染症対策として水道基本料金免除分を一般会計からの補助金として繰り入れたことによります。
⑥ 給水原価は、費用の増に伴い上昇しましたが、類似団体平均を下回る水準であり、効率的な運営ができていると考えられます。
⑦ 施設利用率は類似団体平均を上回っていますが、⑧有収率は類似団体平均を下回っているため、施設利用率の高さは収益に結びついていないと考えられます。漏水対策を進め、有収率の向上、効率的な施設利用につなげていく必要があります。</t>
    <rPh sb="2" eb="4">
      <t>ケイジョウ</t>
    </rPh>
    <rPh sb="4" eb="6">
      <t>シュウシ</t>
    </rPh>
    <rPh sb="6" eb="8">
      <t>ヒリツ</t>
    </rPh>
    <rPh sb="10" eb="13">
      <t>ジュンソンシツ</t>
    </rPh>
    <rPh sb="14" eb="16">
      <t>ハッセイ</t>
    </rPh>
    <rPh sb="20" eb="23">
      <t>ゼンネンド</t>
    </rPh>
    <rPh sb="24" eb="25">
      <t>オオ</t>
    </rPh>
    <rPh sb="27" eb="29">
      <t>シタマワ</t>
    </rPh>
    <rPh sb="34" eb="37">
      <t>ジュンソンシツ</t>
    </rPh>
    <rPh sb="38" eb="40">
      <t>ハッセイ</t>
    </rPh>
    <rPh sb="42" eb="44">
      <t>ヨウイン</t>
    </rPh>
    <rPh sb="46" eb="48">
      <t>ユウシュウ</t>
    </rPh>
    <rPh sb="48" eb="50">
      <t>スイリョウ</t>
    </rPh>
    <rPh sb="50" eb="52">
      <t>ゲンショウ</t>
    </rPh>
    <rPh sb="53" eb="54">
      <t>トモナ</t>
    </rPh>
    <rPh sb="55" eb="57">
      <t>ジギョウ</t>
    </rPh>
    <rPh sb="57" eb="59">
      <t>シュウエキ</t>
    </rPh>
    <rPh sb="60" eb="61">
      <t>ゲン</t>
    </rPh>
    <rPh sb="80" eb="82">
      <t>ゲンスイ</t>
    </rPh>
    <rPh sb="82" eb="84">
      <t>スイシツ</t>
    </rPh>
    <rPh sb="84" eb="86">
      <t>アッカ</t>
    </rPh>
    <rPh sb="89" eb="91">
      <t>ジュスイ</t>
    </rPh>
    <rPh sb="94" eb="95">
      <t>トウ</t>
    </rPh>
    <rPh sb="96" eb="98">
      <t>ジギョウ</t>
    </rPh>
    <rPh sb="98" eb="100">
      <t>ヒヨウ</t>
    </rPh>
    <rPh sb="101" eb="102">
      <t>ゾウ</t>
    </rPh>
    <rPh sb="102" eb="103">
      <t>ガク</t>
    </rPh>
    <rPh sb="115" eb="117">
      <t>ルイセキ</t>
    </rPh>
    <rPh sb="117" eb="120">
      <t>ケッソンキン</t>
    </rPh>
    <rPh sb="121" eb="123">
      <t>ハッセイ</t>
    </rPh>
    <rPh sb="133" eb="135">
      <t>リュウドウ</t>
    </rPh>
    <rPh sb="135" eb="137">
      <t>ヒリツ</t>
    </rPh>
    <rPh sb="144" eb="146">
      <t>シタマワ</t>
    </rPh>
    <rPh sb="151" eb="154">
      <t>ゼンネンド</t>
    </rPh>
    <rPh sb="162" eb="164">
      <t>ウワマワ</t>
    </rPh>
    <rPh sb="172" eb="174">
      <t>ルイジ</t>
    </rPh>
    <rPh sb="174" eb="176">
      <t>ダンタイ</t>
    </rPh>
    <rPh sb="176" eb="178">
      <t>ヘイキン</t>
    </rPh>
    <rPh sb="179" eb="180">
      <t>オオ</t>
    </rPh>
    <rPh sb="182" eb="184">
      <t>シタマワ</t>
    </rPh>
    <rPh sb="189" eb="191">
      <t>シハライ</t>
    </rPh>
    <rPh sb="191" eb="193">
      <t>ノウリョク</t>
    </rPh>
    <rPh sb="194" eb="196">
      <t>ヨユウ</t>
    </rPh>
    <rPh sb="199" eb="201">
      <t>ジョウキョウ</t>
    </rPh>
    <rPh sb="210" eb="213">
      <t>トウネンド</t>
    </rPh>
    <rPh sb="217" eb="219">
      <t>ヒヨウ</t>
    </rPh>
    <rPh sb="220" eb="221">
      <t>オオ</t>
    </rPh>
    <rPh sb="223" eb="225">
      <t>ゾウガク</t>
    </rPh>
    <rPh sb="229" eb="231">
      <t>バアイ</t>
    </rPh>
    <rPh sb="232" eb="233">
      <t>ホン</t>
    </rPh>
    <rPh sb="233" eb="235">
      <t>シヒョウ</t>
    </rPh>
    <rPh sb="236" eb="238">
      <t>アッカ</t>
    </rPh>
    <rPh sb="251" eb="254">
      <t>キギョウサイ</t>
    </rPh>
    <rPh sb="254" eb="256">
      <t>ザンダカ</t>
    </rPh>
    <rPh sb="256" eb="257">
      <t>タイ</t>
    </rPh>
    <rPh sb="257" eb="259">
      <t>キュウスイ</t>
    </rPh>
    <rPh sb="259" eb="261">
      <t>シュウエキ</t>
    </rPh>
    <rPh sb="261" eb="263">
      <t>ヒリツ</t>
    </rPh>
    <rPh sb="264" eb="266">
      <t>ルイジ</t>
    </rPh>
    <rPh sb="266" eb="268">
      <t>ダンタイ</t>
    </rPh>
    <rPh sb="268" eb="270">
      <t>ヘイキン</t>
    </rPh>
    <rPh sb="271" eb="273">
      <t>シタマワ</t>
    </rPh>
    <rPh sb="280" eb="282">
      <t>ジョウショウ</t>
    </rPh>
    <rPh sb="282" eb="284">
      <t>ケイコウ</t>
    </rPh>
    <rPh sb="289" eb="291">
      <t>チュウイ</t>
    </rPh>
    <rPh sb="292" eb="294">
      <t>ヒツヨウ</t>
    </rPh>
    <rPh sb="300" eb="302">
      <t>リョウキン</t>
    </rPh>
    <rPh sb="302" eb="305">
      <t>カイシュウリツ</t>
    </rPh>
    <rPh sb="312" eb="314">
      <t>シタマワ</t>
    </rPh>
    <rPh sb="319" eb="321">
      <t>シンガタ</t>
    </rPh>
    <rPh sb="328" eb="331">
      <t>カンセンショウ</t>
    </rPh>
    <rPh sb="331" eb="333">
      <t>タイサク</t>
    </rPh>
    <rPh sb="336" eb="338">
      <t>スイドウ</t>
    </rPh>
    <rPh sb="338" eb="340">
      <t>キホン</t>
    </rPh>
    <rPh sb="340" eb="342">
      <t>リョウキン</t>
    </rPh>
    <rPh sb="342" eb="344">
      <t>メンジョ</t>
    </rPh>
    <rPh sb="344" eb="345">
      <t>ブン</t>
    </rPh>
    <rPh sb="346" eb="348">
      <t>イッパン</t>
    </rPh>
    <rPh sb="348" eb="350">
      <t>カイケイ</t>
    </rPh>
    <rPh sb="353" eb="356">
      <t>ホジョキン</t>
    </rPh>
    <rPh sb="359" eb="360">
      <t>ク</t>
    </rPh>
    <rPh sb="361" eb="362">
      <t>イ</t>
    </rPh>
    <rPh sb="375" eb="379">
      <t>キュウスイゲンカ</t>
    </rPh>
    <rPh sb="381" eb="383">
      <t>ヒヨウ</t>
    </rPh>
    <rPh sb="384" eb="385">
      <t>ゾウ</t>
    </rPh>
    <rPh sb="386" eb="387">
      <t>トモナ</t>
    </rPh>
    <rPh sb="388" eb="390">
      <t>ジョウショウ</t>
    </rPh>
    <rPh sb="396" eb="398">
      <t>ルイジ</t>
    </rPh>
    <rPh sb="398" eb="400">
      <t>ダンタイ</t>
    </rPh>
    <rPh sb="400" eb="402">
      <t>ヘイキン</t>
    </rPh>
    <rPh sb="403" eb="405">
      <t>シタマワ</t>
    </rPh>
    <rPh sb="406" eb="408">
      <t>スイジュン</t>
    </rPh>
    <rPh sb="412" eb="415">
      <t>コウリツテキ</t>
    </rPh>
    <rPh sb="416" eb="418">
      <t>ウンエイ</t>
    </rPh>
    <rPh sb="425" eb="426">
      <t>カンガ</t>
    </rPh>
    <rPh sb="435" eb="437">
      <t>シセツ</t>
    </rPh>
    <rPh sb="437" eb="440">
      <t>リヨウリツ</t>
    </rPh>
    <rPh sb="441" eb="443">
      <t>ルイジ</t>
    </rPh>
    <rPh sb="443" eb="445">
      <t>ダンタイ</t>
    </rPh>
    <rPh sb="445" eb="447">
      <t>ヘイキン</t>
    </rPh>
    <rPh sb="448" eb="450">
      <t>ウワマワ</t>
    </rPh>
    <rPh sb="458" eb="461">
      <t>ユウシュウリツ</t>
    </rPh>
    <rPh sb="462" eb="464">
      <t>ルイジ</t>
    </rPh>
    <rPh sb="464" eb="466">
      <t>ダンタイ</t>
    </rPh>
    <rPh sb="466" eb="468">
      <t>ヘイキン</t>
    </rPh>
    <rPh sb="469" eb="471">
      <t>シタマワ</t>
    </rPh>
    <rPh sb="478" eb="480">
      <t>シセツ</t>
    </rPh>
    <rPh sb="480" eb="483">
      <t>リヨウリツ</t>
    </rPh>
    <rPh sb="484" eb="485">
      <t>タカ</t>
    </rPh>
    <rPh sb="487" eb="489">
      <t>シュウエキ</t>
    </rPh>
    <rPh sb="490" eb="491">
      <t>ムス</t>
    </rPh>
    <rPh sb="499" eb="500">
      <t>カンガ</t>
    </rPh>
    <rPh sb="506" eb="508">
      <t>ロウスイ</t>
    </rPh>
    <rPh sb="508" eb="510">
      <t>タイサク</t>
    </rPh>
    <rPh sb="511" eb="512">
      <t>スス</t>
    </rPh>
    <rPh sb="514" eb="517">
      <t>ユウシュウリツ</t>
    </rPh>
    <rPh sb="518" eb="520">
      <t>コウジョウ</t>
    </rPh>
    <rPh sb="521" eb="524">
      <t>コウリツテキ</t>
    </rPh>
    <rPh sb="525" eb="527">
      <t>シセツ</t>
    </rPh>
    <rPh sb="527" eb="529">
      <t>リヨウ</t>
    </rPh>
    <rPh sb="536" eb="5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</si>
</sst>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formatCode="#,##0.00;&quot;△&quot;#,##0.00;&quot;-&quot;">
                  <c:v>0.46</c:v>
                </c:pt>
              </c:numCache>
            </c:numRef>
          </c:val>
          <c:extLst xmlns:c16r2="http://schemas.microsoft.com/office/drawing/2015/06/chart">
            <c:ext xmlns:c16="http://schemas.microsoft.com/office/drawing/2014/chart" uri="{C3380CC4-5D6E-409C-BE32-E72D297353CC}">
              <c16:uniqueId val="{00000000-EFD8-4116-AEB5-007AF8E45800}"/>
            </c:ext>
          </c:extLst>
        </c:ser>
        <c:dLbls>
          <c:showLegendKey val="0"/>
          <c:showVal val="0"/>
          <c:showCatName val="0"/>
          <c:showSerName val="0"/>
          <c:showPercent val="0"/>
          <c:showBubbleSize val="0"/>
        </c:dLbls>
        <c:gapWidth val="150"/>
        <c:axId val="523508592"/>
        <c:axId val="52350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xmlns:c16r2="http://schemas.microsoft.com/office/drawing/2015/06/chart">
            <c:ext xmlns:c16="http://schemas.microsoft.com/office/drawing/2014/chart" uri="{C3380CC4-5D6E-409C-BE32-E72D297353CC}">
              <c16:uniqueId val="{00000001-EFD8-4116-AEB5-007AF8E45800}"/>
            </c:ext>
          </c:extLst>
        </c:ser>
        <c:dLbls>
          <c:showLegendKey val="0"/>
          <c:showVal val="0"/>
          <c:showCatName val="0"/>
          <c:showSerName val="0"/>
          <c:showPercent val="0"/>
          <c:showBubbleSize val="0"/>
        </c:dLbls>
        <c:marker val="1"/>
        <c:smooth val="0"/>
        <c:axId val="523508592"/>
        <c:axId val="523508984"/>
      </c:lineChart>
      <c:dateAx>
        <c:axId val="523508592"/>
        <c:scaling>
          <c:orientation val="minMax"/>
        </c:scaling>
        <c:delete val="1"/>
        <c:axPos val="b"/>
        <c:numFmt formatCode="&quot;H&quot;yy" sourceLinked="1"/>
        <c:majorTickMark val="none"/>
        <c:minorTickMark val="none"/>
        <c:tickLblPos val="none"/>
        <c:crossAx val="523508984"/>
        <c:crosses val="autoZero"/>
        <c:auto val="1"/>
        <c:lblOffset val="100"/>
        <c:baseTimeUnit val="years"/>
      </c:dateAx>
      <c:valAx>
        <c:axId val="52350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50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c:v>
                </c:pt>
                <c:pt idx="1">
                  <c:v>66.05</c:v>
                </c:pt>
                <c:pt idx="2">
                  <c:v>74.58</c:v>
                </c:pt>
                <c:pt idx="3">
                  <c:v>72.22</c:v>
                </c:pt>
                <c:pt idx="4">
                  <c:v>77.83</c:v>
                </c:pt>
              </c:numCache>
            </c:numRef>
          </c:val>
          <c:extLst xmlns:c16r2="http://schemas.microsoft.com/office/drawing/2015/06/chart">
            <c:ext xmlns:c16="http://schemas.microsoft.com/office/drawing/2014/chart" uri="{C3380CC4-5D6E-409C-BE32-E72D297353CC}">
              <c16:uniqueId val="{00000000-A29E-4849-B967-93C1A9F5507F}"/>
            </c:ext>
          </c:extLst>
        </c:ser>
        <c:dLbls>
          <c:showLegendKey val="0"/>
          <c:showVal val="0"/>
          <c:showCatName val="0"/>
          <c:showSerName val="0"/>
          <c:showPercent val="0"/>
          <c:showBubbleSize val="0"/>
        </c:dLbls>
        <c:gapWidth val="150"/>
        <c:axId val="523201104"/>
        <c:axId val="52319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xmlns:c16r2="http://schemas.microsoft.com/office/drawing/2015/06/chart">
            <c:ext xmlns:c16="http://schemas.microsoft.com/office/drawing/2014/chart" uri="{C3380CC4-5D6E-409C-BE32-E72D297353CC}">
              <c16:uniqueId val="{00000001-A29E-4849-B967-93C1A9F5507F}"/>
            </c:ext>
          </c:extLst>
        </c:ser>
        <c:dLbls>
          <c:showLegendKey val="0"/>
          <c:showVal val="0"/>
          <c:showCatName val="0"/>
          <c:showSerName val="0"/>
          <c:showPercent val="0"/>
          <c:showBubbleSize val="0"/>
        </c:dLbls>
        <c:marker val="1"/>
        <c:smooth val="0"/>
        <c:axId val="523201104"/>
        <c:axId val="523194832"/>
      </c:lineChart>
      <c:dateAx>
        <c:axId val="523201104"/>
        <c:scaling>
          <c:orientation val="minMax"/>
        </c:scaling>
        <c:delete val="1"/>
        <c:axPos val="b"/>
        <c:numFmt formatCode="&quot;H&quot;yy" sourceLinked="1"/>
        <c:majorTickMark val="none"/>
        <c:minorTickMark val="none"/>
        <c:tickLblPos val="none"/>
        <c:crossAx val="523194832"/>
        <c:crosses val="autoZero"/>
        <c:auto val="1"/>
        <c:lblOffset val="100"/>
        <c:baseTimeUnit val="years"/>
      </c:dateAx>
      <c:valAx>
        <c:axId val="52319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20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73.5</c:v>
                </c:pt>
                <c:pt idx="1">
                  <c:v>75.239999999999995</c:v>
                </c:pt>
                <c:pt idx="2">
                  <c:v>68.39</c:v>
                </c:pt>
                <c:pt idx="3">
                  <c:v>67.349999999999994</c:v>
                </c:pt>
                <c:pt idx="4">
                  <c:v>63.13</c:v>
                </c:pt>
              </c:numCache>
            </c:numRef>
          </c:val>
          <c:extLst xmlns:c16r2="http://schemas.microsoft.com/office/drawing/2015/06/chart">
            <c:ext xmlns:c16="http://schemas.microsoft.com/office/drawing/2014/chart" uri="{C3380CC4-5D6E-409C-BE32-E72D297353CC}">
              <c16:uniqueId val="{00000000-2C05-4796-A552-186E75B6FFFB}"/>
            </c:ext>
          </c:extLst>
        </c:ser>
        <c:dLbls>
          <c:showLegendKey val="0"/>
          <c:showVal val="0"/>
          <c:showCatName val="0"/>
          <c:showSerName val="0"/>
          <c:showPercent val="0"/>
          <c:showBubbleSize val="0"/>
        </c:dLbls>
        <c:gapWidth val="150"/>
        <c:axId val="523201496"/>
        <c:axId val="52319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xmlns:c16r2="http://schemas.microsoft.com/office/drawing/2015/06/chart">
            <c:ext xmlns:c16="http://schemas.microsoft.com/office/drawing/2014/chart" uri="{C3380CC4-5D6E-409C-BE32-E72D297353CC}">
              <c16:uniqueId val="{00000001-2C05-4796-A552-186E75B6FFFB}"/>
            </c:ext>
          </c:extLst>
        </c:ser>
        <c:dLbls>
          <c:showLegendKey val="0"/>
          <c:showVal val="0"/>
          <c:showCatName val="0"/>
          <c:showSerName val="0"/>
          <c:showPercent val="0"/>
          <c:showBubbleSize val="0"/>
        </c:dLbls>
        <c:marker val="1"/>
        <c:smooth val="0"/>
        <c:axId val="523201496"/>
        <c:axId val="523197184"/>
      </c:lineChart>
      <c:dateAx>
        <c:axId val="523201496"/>
        <c:scaling>
          <c:orientation val="minMax"/>
        </c:scaling>
        <c:delete val="1"/>
        <c:axPos val="b"/>
        <c:numFmt formatCode="&quot;H&quot;yy" sourceLinked="1"/>
        <c:majorTickMark val="none"/>
        <c:minorTickMark val="none"/>
        <c:tickLblPos val="none"/>
        <c:crossAx val="523197184"/>
        <c:crosses val="autoZero"/>
        <c:auto val="1"/>
        <c:lblOffset val="100"/>
        <c:baseTimeUnit val="years"/>
      </c:dateAx>
      <c:valAx>
        <c:axId val="5231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20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110.73</c:v>
                </c:pt>
                <c:pt idx="1">
                  <c:v>114.79</c:v>
                </c:pt>
                <c:pt idx="2">
                  <c:v>115.03</c:v>
                </c:pt>
                <c:pt idx="3">
                  <c:v>110.2</c:v>
                </c:pt>
                <c:pt idx="4">
                  <c:v>84.34</c:v>
                </c:pt>
              </c:numCache>
            </c:numRef>
          </c:val>
          <c:extLst xmlns:c16r2="http://schemas.microsoft.com/office/drawing/2015/06/chart">
            <c:ext xmlns:c16="http://schemas.microsoft.com/office/drawing/2014/chart" uri="{C3380CC4-5D6E-409C-BE32-E72D297353CC}">
              <c16:uniqueId val="{00000000-72A5-45D5-8C0F-01DC851D0018}"/>
            </c:ext>
          </c:extLst>
        </c:ser>
        <c:dLbls>
          <c:showLegendKey val="0"/>
          <c:showVal val="0"/>
          <c:showCatName val="0"/>
          <c:showSerName val="0"/>
          <c:showPercent val="0"/>
          <c:showBubbleSize val="0"/>
        </c:dLbls>
        <c:gapWidth val="150"/>
        <c:axId val="523507416"/>
        <c:axId val="52351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xmlns:c16r2="http://schemas.microsoft.com/office/drawing/2015/06/chart">
            <c:ext xmlns:c16="http://schemas.microsoft.com/office/drawing/2014/chart" uri="{C3380CC4-5D6E-409C-BE32-E72D297353CC}">
              <c16:uniqueId val="{00000001-72A5-45D5-8C0F-01DC851D0018}"/>
            </c:ext>
          </c:extLst>
        </c:ser>
        <c:dLbls>
          <c:showLegendKey val="0"/>
          <c:showVal val="0"/>
          <c:showCatName val="0"/>
          <c:showSerName val="0"/>
          <c:showPercent val="0"/>
          <c:showBubbleSize val="0"/>
        </c:dLbls>
        <c:marker val="1"/>
        <c:smooth val="0"/>
        <c:axId val="523507416"/>
        <c:axId val="523510944"/>
      </c:lineChart>
      <c:dateAx>
        <c:axId val="523507416"/>
        <c:scaling>
          <c:orientation val="minMax"/>
        </c:scaling>
        <c:delete val="1"/>
        <c:axPos val="b"/>
        <c:numFmt formatCode="&quot;H&quot;yy" sourceLinked="1"/>
        <c:majorTickMark val="none"/>
        <c:minorTickMark val="none"/>
        <c:tickLblPos val="none"/>
        <c:crossAx val="523510944"/>
        <c:crosses val="autoZero"/>
        <c:auto val="1"/>
        <c:lblOffset val="100"/>
        <c:baseTimeUnit val="years"/>
      </c:dateAx>
      <c:valAx>
        <c:axId val="52351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350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63.05</c:v>
                </c:pt>
                <c:pt idx="1">
                  <c:v>63.92</c:v>
                </c:pt>
                <c:pt idx="2">
                  <c:v>65.099999999999994</c:v>
                </c:pt>
                <c:pt idx="3">
                  <c:v>65.67</c:v>
                </c:pt>
                <c:pt idx="4">
                  <c:v>63.59</c:v>
                </c:pt>
              </c:numCache>
            </c:numRef>
          </c:val>
          <c:extLst xmlns:c16r2="http://schemas.microsoft.com/office/drawing/2015/06/chart">
            <c:ext xmlns:c16="http://schemas.microsoft.com/office/drawing/2014/chart" uri="{C3380CC4-5D6E-409C-BE32-E72D297353CC}">
              <c16:uniqueId val="{00000000-5100-4B4D-BF3B-74D0B5408789}"/>
            </c:ext>
          </c:extLst>
        </c:ser>
        <c:dLbls>
          <c:showLegendKey val="0"/>
          <c:showVal val="0"/>
          <c:showCatName val="0"/>
          <c:showSerName val="0"/>
          <c:showPercent val="0"/>
          <c:showBubbleSize val="0"/>
        </c:dLbls>
        <c:gapWidth val="150"/>
        <c:axId val="523511728"/>
        <c:axId val="52350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xmlns:c16r2="http://schemas.microsoft.com/office/drawing/2015/06/chart">
            <c:ext xmlns:c16="http://schemas.microsoft.com/office/drawing/2014/chart" uri="{C3380CC4-5D6E-409C-BE32-E72D297353CC}">
              <c16:uniqueId val="{00000001-5100-4B4D-BF3B-74D0B5408789}"/>
            </c:ext>
          </c:extLst>
        </c:ser>
        <c:dLbls>
          <c:showLegendKey val="0"/>
          <c:showVal val="0"/>
          <c:showCatName val="0"/>
          <c:showSerName val="0"/>
          <c:showPercent val="0"/>
          <c:showBubbleSize val="0"/>
        </c:dLbls>
        <c:marker val="1"/>
        <c:smooth val="0"/>
        <c:axId val="523511728"/>
        <c:axId val="523509376"/>
      </c:lineChart>
      <c:dateAx>
        <c:axId val="523511728"/>
        <c:scaling>
          <c:orientation val="minMax"/>
        </c:scaling>
        <c:delete val="1"/>
        <c:axPos val="b"/>
        <c:numFmt formatCode="&quot;H&quot;yy" sourceLinked="1"/>
        <c:majorTickMark val="none"/>
        <c:minorTickMark val="none"/>
        <c:tickLblPos val="none"/>
        <c:crossAx val="523509376"/>
        <c:crosses val="autoZero"/>
        <c:auto val="1"/>
        <c:lblOffset val="100"/>
        <c:baseTimeUnit val="years"/>
      </c:dateAx>
      <c:valAx>
        <c:axId val="5235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51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56.62</c:v>
                </c:pt>
                <c:pt idx="1">
                  <c:v>56.44</c:v>
                </c:pt>
                <c:pt idx="2">
                  <c:v>68.540000000000006</c:v>
                </c:pt>
                <c:pt idx="3">
                  <c:v>47.26</c:v>
                </c:pt>
                <c:pt idx="4">
                  <c:v>46.76</c:v>
                </c:pt>
              </c:numCache>
            </c:numRef>
          </c:val>
          <c:extLst xmlns:c16r2="http://schemas.microsoft.com/office/drawing/2015/06/chart">
            <c:ext xmlns:c16="http://schemas.microsoft.com/office/drawing/2014/chart" uri="{C3380CC4-5D6E-409C-BE32-E72D297353CC}">
              <c16:uniqueId val="{00000000-588E-40EA-934D-17B80D1A5F1D}"/>
            </c:ext>
          </c:extLst>
        </c:ser>
        <c:dLbls>
          <c:showLegendKey val="0"/>
          <c:showVal val="0"/>
          <c:showCatName val="0"/>
          <c:showSerName val="0"/>
          <c:showPercent val="0"/>
          <c:showBubbleSize val="0"/>
        </c:dLbls>
        <c:gapWidth val="150"/>
        <c:axId val="429679208"/>
        <c:axId val="42967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xmlns:c16r2="http://schemas.microsoft.com/office/drawing/2015/06/chart">
            <c:ext xmlns:c16="http://schemas.microsoft.com/office/drawing/2014/chart" uri="{C3380CC4-5D6E-409C-BE32-E72D297353CC}">
              <c16:uniqueId val="{00000001-588E-40EA-934D-17B80D1A5F1D}"/>
            </c:ext>
          </c:extLst>
        </c:ser>
        <c:dLbls>
          <c:showLegendKey val="0"/>
          <c:showVal val="0"/>
          <c:showCatName val="0"/>
          <c:showSerName val="0"/>
          <c:showPercent val="0"/>
          <c:showBubbleSize val="0"/>
        </c:dLbls>
        <c:marker val="1"/>
        <c:smooth val="0"/>
        <c:axId val="429679208"/>
        <c:axId val="429677640"/>
      </c:lineChart>
      <c:dateAx>
        <c:axId val="429679208"/>
        <c:scaling>
          <c:orientation val="minMax"/>
        </c:scaling>
        <c:delete val="1"/>
        <c:axPos val="b"/>
        <c:numFmt formatCode="&quot;H&quot;yy" sourceLinked="1"/>
        <c:majorTickMark val="none"/>
        <c:minorTickMark val="none"/>
        <c:tickLblPos val="none"/>
        <c:crossAx val="429677640"/>
        <c:crosses val="autoZero"/>
        <c:auto val="1"/>
        <c:lblOffset val="100"/>
        <c:baseTimeUnit val="years"/>
      </c:dateAx>
      <c:valAx>
        <c:axId val="42967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67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B6-4778-8D72-1314EAC5A52A}"/>
            </c:ext>
          </c:extLst>
        </c:ser>
        <c:dLbls>
          <c:showLegendKey val="0"/>
          <c:showVal val="0"/>
          <c:showCatName val="0"/>
          <c:showSerName val="0"/>
          <c:showPercent val="0"/>
          <c:showBubbleSize val="0"/>
        </c:dLbls>
        <c:gapWidth val="150"/>
        <c:axId val="429678032"/>
        <c:axId val="42967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xmlns:c16r2="http://schemas.microsoft.com/office/drawing/2015/06/chart">
            <c:ext xmlns:c16="http://schemas.microsoft.com/office/drawing/2014/chart" uri="{C3380CC4-5D6E-409C-BE32-E72D297353CC}">
              <c16:uniqueId val="{00000001-71B6-4778-8D72-1314EAC5A52A}"/>
            </c:ext>
          </c:extLst>
        </c:ser>
        <c:dLbls>
          <c:showLegendKey val="0"/>
          <c:showVal val="0"/>
          <c:showCatName val="0"/>
          <c:showSerName val="0"/>
          <c:showPercent val="0"/>
          <c:showBubbleSize val="0"/>
        </c:dLbls>
        <c:marker val="1"/>
        <c:smooth val="0"/>
        <c:axId val="429678032"/>
        <c:axId val="429678816"/>
      </c:lineChart>
      <c:dateAx>
        <c:axId val="429678032"/>
        <c:scaling>
          <c:orientation val="minMax"/>
        </c:scaling>
        <c:delete val="1"/>
        <c:axPos val="b"/>
        <c:numFmt formatCode="&quot;H&quot;yy" sourceLinked="1"/>
        <c:majorTickMark val="none"/>
        <c:minorTickMark val="none"/>
        <c:tickLblPos val="none"/>
        <c:crossAx val="429678816"/>
        <c:crosses val="autoZero"/>
        <c:auto val="1"/>
        <c:lblOffset val="100"/>
        <c:baseTimeUnit val="years"/>
      </c:dateAx>
      <c:valAx>
        <c:axId val="42967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967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144.07</c:v>
                </c:pt>
                <c:pt idx="1">
                  <c:v>167.95</c:v>
                </c:pt>
                <c:pt idx="2">
                  <c:v>191.15</c:v>
                </c:pt>
                <c:pt idx="3">
                  <c:v>132.32</c:v>
                </c:pt>
                <c:pt idx="4">
                  <c:v>78.61</c:v>
                </c:pt>
              </c:numCache>
            </c:numRef>
          </c:val>
          <c:extLst xmlns:c16r2="http://schemas.microsoft.com/office/drawing/2015/06/chart">
            <c:ext xmlns:c16="http://schemas.microsoft.com/office/drawing/2014/chart" uri="{C3380CC4-5D6E-409C-BE32-E72D297353CC}">
              <c16:uniqueId val="{00000000-5B73-42CD-91A8-D9CA0AE80296}"/>
            </c:ext>
          </c:extLst>
        </c:ser>
        <c:dLbls>
          <c:showLegendKey val="0"/>
          <c:showVal val="0"/>
          <c:showCatName val="0"/>
          <c:showSerName val="0"/>
          <c:showPercent val="0"/>
          <c:showBubbleSize val="0"/>
        </c:dLbls>
        <c:gapWidth val="150"/>
        <c:axId val="429680776"/>
        <c:axId val="42968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xmlns:c16r2="http://schemas.microsoft.com/office/drawing/2015/06/chart">
            <c:ext xmlns:c16="http://schemas.microsoft.com/office/drawing/2014/chart" uri="{C3380CC4-5D6E-409C-BE32-E72D297353CC}">
              <c16:uniqueId val="{00000001-5B73-42CD-91A8-D9CA0AE80296}"/>
            </c:ext>
          </c:extLst>
        </c:ser>
        <c:dLbls>
          <c:showLegendKey val="0"/>
          <c:showVal val="0"/>
          <c:showCatName val="0"/>
          <c:showSerName val="0"/>
          <c:showPercent val="0"/>
          <c:showBubbleSize val="0"/>
        </c:dLbls>
        <c:marker val="1"/>
        <c:smooth val="0"/>
        <c:axId val="429680776"/>
        <c:axId val="429684304"/>
      </c:lineChart>
      <c:dateAx>
        <c:axId val="429680776"/>
        <c:scaling>
          <c:orientation val="minMax"/>
        </c:scaling>
        <c:delete val="1"/>
        <c:axPos val="b"/>
        <c:numFmt formatCode="&quot;H&quot;yy" sourceLinked="1"/>
        <c:majorTickMark val="none"/>
        <c:minorTickMark val="none"/>
        <c:tickLblPos val="none"/>
        <c:crossAx val="429684304"/>
        <c:crosses val="autoZero"/>
        <c:auto val="1"/>
        <c:lblOffset val="100"/>
        <c:baseTimeUnit val="years"/>
      </c:dateAx>
      <c:valAx>
        <c:axId val="42968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968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265.83</c:v>
                </c:pt>
                <c:pt idx="1">
                  <c:v>247.63</c:v>
                </c:pt>
                <c:pt idx="2">
                  <c:v>294.67</c:v>
                </c:pt>
                <c:pt idx="3">
                  <c:v>332.17</c:v>
                </c:pt>
                <c:pt idx="4">
                  <c:v>300.08</c:v>
                </c:pt>
              </c:numCache>
            </c:numRef>
          </c:val>
          <c:extLst xmlns:c16r2="http://schemas.microsoft.com/office/drawing/2015/06/chart">
            <c:ext xmlns:c16="http://schemas.microsoft.com/office/drawing/2014/chart" uri="{C3380CC4-5D6E-409C-BE32-E72D297353CC}">
              <c16:uniqueId val="{00000000-2FD3-4195-B127-5267F09CDF8E}"/>
            </c:ext>
          </c:extLst>
        </c:ser>
        <c:dLbls>
          <c:showLegendKey val="0"/>
          <c:showVal val="0"/>
          <c:showCatName val="0"/>
          <c:showSerName val="0"/>
          <c:showPercent val="0"/>
          <c:showBubbleSize val="0"/>
        </c:dLbls>
        <c:gapWidth val="150"/>
        <c:axId val="429682344"/>
        <c:axId val="42967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xmlns:c16r2="http://schemas.microsoft.com/office/drawing/2015/06/chart">
            <c:ext xmlns:c16="http://schemas.microsoft.com/office/drawing/2014/chart" uri="{C3380CC4-5D6E-409C-BE32-E72D297353CC}">
              <c16:uniqueId val="{00000001-2FD3-4195-B127-5267F09CDF8E}"/>
            </c:ext>
          </c:extLst>
        </c:ser>
        <c:dLbls>
          <c:showLegendKey val="0"/>
          <c:showVal val="0"/>
          <c:showCatName val="0"/>
          <c:showSerName val="0"/>
          <c:showPercent val="0"/>
          <c:showBubbleSize val="0"/>
        </c:dLbls>
        <c:marker val="1"/>
        <c:smooth val="0"/>
        <c:axId val="429682344"/>
        <c:axId val="429678424"/>
      </c:lineChart>
      <c:dateAx>
        <c:axId val="429682344"/>
        <c:scaling>
          <c:orientation val="minMax"/>
        </c:scaling>
        <c:delete val="1"/>
        <c:axPos val="b"/>
        <c:numFmt formatCode="&quot;H&quot;yy" sourceLinked="1"/>
        <c:majorTickMark val="none"/>
        <c:minorTickMark val="none"/>
        <c:tickLblPos val="none"/>
        <c:crossAx val="429678424"/>
        <c:crosses val="autoZero"/>
        <c:auto val="1"/>
        <c:lblOffset val="100"/>
        <c:baseTimeUnit val="years"/>
      </c:dateAx>
      <c:valAx>
        <c:axId val="429678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968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109.06</c:v>
                </c:pt>
                <c:pt idx="1">
                  <c:v>113.18</c:v>
                </c:pt>
                <c:pt idx="2">
                  <c:v>79.2</c:v>
                </c:pt>
                <c:pt idx="3">
                  <c:v>71.400000000000006</c:v>
                </c:pt>
                <c:pt idx="4">
                  <c:v>65.86</c:v>
                </c:pt>
              </c:numCache>
            </c:numRef>
          </c:val>
          <c:extLst xmlns:c16r2="http://schemas.microsoft.com/office/drawing/2015/06/chart">
            <c:ext xmlns:c16="http://schemas.microsoft.com/office/drawing/2014/chart" uri="{C3380CC4-5D6E-409C-BE32-E72D297353CC}">
              <c16:uniqueId val="{00000000-7A71-43F0-A9F2-8669F67AD32D}"/>
            </c:ext>
          </c:extLst>
        </c:ser>
        <c:dLbls>
          <c:showLegendKey val="0"/>
          <c:showVal val="0"/>
          <c:showCatName val="0"/>
          <c:showSerName val="0"/>
          <c:showPercent val="0"/>
          <c:showBubbleSize val="0"/>
        </c:dLbls>
        <c:gapWidth val="150"/>
        <c:axId val="429679992"/>
        <c:axId val="52320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xmlns:c16r2="http://schemas.microsoft.com/office/drawing/2015/06/chart">
            <c:ext xmlns:c16="http://schemas.microsoft.com/office/drawing/2014/chart" uri="{C3380CC4-5D6E-409C-BE32-E72D297353CC}">
              <c16:uniqueId val="{00000001-7A71-43F0-A9F2-8669F67AD32D}"/>
            </c:ext>
          </c:extLst>
        </c:ser>
        <c:dLbls>
          <c:showLegendKey val="0"/>
          <c:showVal val="0"/>
          <c:showCatName val="0"/>
          <c:showSerName val="0"/>
          <c:showPercent val="0"/>
          <c:showBubbleSize val="0"/>
        </c:dLbls>
        <c:marker val="1"/>
        <c:smooth val="0"/>
        <c:axId val="429679992"/>
        <c:axId val="523200712"/>
      </c:lineChart>
      <c:dateAx>
        <c:axId val="429679992"/>
        <c:scaling>
          <c:orientation val="minMax"/>
        </c:scaling>
        <c:delete val="1"/>
        <c:axPos val="b"/>
        <c:numFmt formatCode="&quot;H&quot;yy" sourceLinked="1"/>
        <c:majorTickMark val="none"/>
        <c:minorTickMark val="none"/>
        <c:tickLblPos val="none"/>
        <c:crossAx val="523200712"/>
        <c:crosses val="autoZero"/>
        <c:auto val="1"/>
        <c:lblOffset val="100"/>
        <c:baseTimeUnit val="years"/>
      </c:dateAx>
      <c:valAx>
        <c:axId val="52320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67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128.31</c:v>
                </c:pt>
                <c:pt idx="1">
                  <c:v>123.92</c:v>
                </c:pt>
                <c:pt idx="2">
                  <c:v>135.09</c:v>
                </c:pt>
                <c:pt idx="3">
                  <c:v>137.31</c:v>
                </c:pt>
                <c:pt idx="4">
                  <c:v>178.65</c:v>
                </c:pt>
              </c:numCache>
            </c:numRef>
          </c:val>
          <c:extLst xmlns:c16r2="http://schemas.microsoft.com/office/drawing/2015/06/chart">
            <c:ext xmlns:c16="http://schemas.microsoft.com/office/drawing/2014/chart" uri="{C3380CC4-5D6E-409C-BE32-E72D297353CC}">
              <c16:uniqueId val="{00000000-651A-4F4A-B5E2-E4DA3E8648D7}"/>
            </c:ext>
          </c:extLst>
        </c:ser>
        <c:dLbls>
          <c:showLegendKey val="0"/>
          <c:showVal val="0"/>
          <c:showCatName val="0"/>
          <c:showSerName val="0"/>
          <c:showPercent val="0"/>
          <c:showBubbleSize val="0"/>
        </c:dLbls>
        <c:gapWidth val="150"/>
        <c:axId val="523194440"/>
        <c:axId val="52319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xmlns:c16r2="http://schemas.microsoft.com/office/drawing/2015/06/chart">
            <c:ext xmlns:c16="http://schemas.microsoft.com/office/drawing/2014/chart" uri="{C3380CC4-5D6E-409C-BE32-E72D297353CC}">
              <c16:uniqueId val="{00000001-651A-4F4A-B5E2-E4DA3E8648D7}"/>
            </c:ext>
          </c:extLst>
        </c:ser>
        <c:dLbls>
          <c:showLegendKey val="0"/>
          <c:showVal val="0"/>
          <c:showCatName val="0"/>
          <c:showSerName val="0"/>
          <c:showPercent val="0"/>
          <c:showBubbleSize val="0"/>
        </c:dLbls>
        <c:marker val="1"/>
        <c:smooth val="0"/>
        <c:axId val="523194440"/>
        <c:axId val="523196008"/>
      </c:lineChart>
      <c:dateAx>
        <c:axId val="523194440"/>
        <c:scaling>
          <c:orientation val="minMax"/>
        </c:scaling>
        <c:delete val="1"/>
        <c:axPos val="b"/>
        <c:numFmt formatCode="&quot;H&quot;yy" sourceLinked="1"/>
        <c:majorTickMark val="none"/>
        <c:minorTickMark val="none"/>
        <c:tickLblPos val="none"/>
        <c:crossAx val="523196008"/>
        <c:crosses val="autoZero"/>
        <c:auto val="1"/>
        <c:lblOffset val="100"/>
        <c:baseTimeUnit val="years"/>
      </c:dateAx>
      <c:valAx>
        <c:axId val="52319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19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湯浅町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11172</v>
      </c>
      <c r="AM8" s="45"/>
      <c r="AN8" s="45"/>
      <c r="AO8" s="45"/>
      <c r="AP8" s="45"/>
      <c r="AQ8" s="45"/>
      <c r="AR8" s="45"/>
      <c r="AS8" s="45"/>
      <c r="AT8" s="46">
        <f>データ!$S$6</f>
        <v>20.8</v>
      </c>
      <c r="AU8" s="47"/>
      <c r="AV8" s="47"/>
      <c r="AW8" s="47"/>
      <c r="AX8" s="47"/>
      <c r="AY8" s="47"/>
      <c r="AZ8" s="47"/>
      <c r="BA8" s="47"/>
      <c r="BB8" s="48">
        <f>データ!$T$6</f>
        <v>537.12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55.53</v>
      </c>
      <c r="J10" s="47"/>
      <c r="K10" s="47"/>
      <c r="L10" s="47"/>
      <c r="M10" s="47"/>
      <c r="N10" s="47"/>
      <c r="O10" s="81"/>
      <c r="P10" s="48">
        <f>データ!$P$6</f>
        <v>99.8</v>
      </c>
      <c r="Q10" s="48"/>
      <c r="R10" s="48"/>
      <c r="S10" s="48"/>
      <c r="T10" s="48"/>
      <c r="U10" s="48"/>
      <c r="V10" s="48"/>
      <c r="W10" s="45">
        <f>データ!$Q$6</f>
        <v>2514</v>
      </c>
      <c r="X10" s="45"/>
      <c r="Y10" s="45"/>
      <c r="Z10" s="45"/>
      <c r="AA10" s="45"/>
      <c r="AB10" s="45"/>
      <c r="AC10" s="45"/>
      <c r="AD10" s="2"/>
      <c r="AE10" s="2"/>
      <c r="AF10" s="2"/>
      <c r="AG10" s="2"/>
      <c r="AH10" s="2"/>
      <c r="AI10" s="2"/>
      <c r="AJ10" s="2"/>
      <c r="AK10" s="2"/>
      <c r="AL10" s="45">
        <f>データ!$U$6</f>
        <v>13279</v>
      </c>
      <c r="AM10" s="45"/>
      <c r="AN10" s="45"/>
      <c r="AO10" s="45"/>
      <c r="AP10" s="45"/>
      <c r="AQ10" s="45"/>
      <c r="AR10" s="45"/>
      <c r="AS10" s="45"/>
      <c r="AT10" s="46">
        <f>データ!$V$6</f>
        <v>23.54</v>
      </c>
      <c r="AU10" s="47"/>
      <c r="AV10" s="47"/>
      <c r="AW10" s="47"/>
      <c r="AX10" s="47"/>
      <c r="AY10" s="47"/>
      <c r="AZ10" s="47"/>
      <c r="BA10" s="47"/>
      <c r="BB10" s="48">
        <f>データ!$W$6</f>
        <v>564.1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q2YAanj/rFqb1j4Ffljwv/klXQ9Zn7rWpxPYs1r7D+DKN0hgL8doD/p7oCYp6X55WwKJ+1ypZMijrh7mIStmw==" saltValue="mZuKwkMZjxOFjd0iklunG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303615</v>
      </c>
      <c r="D6" s="20">
        <f t="shared" si="3"/>
        <v>46</v>
      </c>
      <c r="E6" s="20">
        <f t="shared" si="3"/>
        <v>1</v>
      </c>
      <c r="F6" s="20">
        <f t="shared" si="3"/>
        <v>0</v>
      </c>
      <c r="G6" s="20">
        <f t="shared" si="3"/>
        <v>1</v>
      </c>
      <c r="H6" s="20" t="str">
        <f t="shared" si="3"/>
        <v>和歌山県　湯浅町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55.53</v>
      </c>
      <c r="P6" s="21">
        <f t="shared" si="3"/>
        <v>99.8</v>
      </c>
      <c r="Q6" s="21">
        <f t="shared" si="3"/>
        <v>2514</v>
      </c>
      <c r="R6" s="21">
        <f t="shared" si="3"/>
        <v>11172</v>
      </c>
      <c r="S6" s="21">
        <f t="shared" si="3"/>
        <v>20.8</v>
      </c>
      <c r="T6" s="21">
        <f t="shared" si="3"/>
        <v>537.12</v>
      </c>
      <c r="U6" s="21">
        <f t="shared" si="3"/>
        <v>13279</v>
      </c>
      <c r="V6" s="21">
        <f t="shared" si="3"/>
        <v>23.54</v>
      </c>
      <c r="W6" s="21">
        <f t="shared" si="3"/>
        <v>564.1</v>
      </c>
      <c r="X6" s="22">
        <f>IF(X7="",NA(),X7)</f>
        <v>110.73</v>
      </c>
      <c r="Y6" s="22">
        <f t="shared" ref="Y6:AG6" si="4">IF(Y7="",NA(),Y7)</f>
        <v>114.79</v>
      </c>
      <c r="Z6" s="22">
        <f t="shared" si="4"/>
        <v>115.03</v>
      </c>
      <c r="AA6" s="22">
        <f t="shared" si="4"/>
        <v>110.2</v>
      </c>
      <c r="AB6" s="22">
        <f t="shared" si="4"/>
        <v>84.34</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144.07</v>
      </c>
      <c r="AU6" s="22">
        <f t="shared" ref="AU6:BC6" si="6">IF(AU7="",NA(),AU7)</f>
        <v>167.95</v>
      </c>
      <c r="AV6" s="22">
        <f t="shared" si="6"/>
        <v>191.15</v>
      </c>
      <c r="AW6" s="22">
        <f t="shared" si="6"/>
        <v>132.32</v>
      </c>
      <c r="AX6" s="22">
        <f t="shared" si="6"/>
        <v>78.61</v>
      </c>
      <c r="AY6" s="22">
        <f t="shared" si="6"/>
        <v>359.7</v>
      </c>
      <c r="AZ6" s="22">
        <f t="shared" si="6"/>
        <v>362.93</v>
      </c>
      <c r="BA6" s="22">
        <f t="shared" si="6"/>
        <v>371.81</v>
      </c>
      <c r="BB6" s="22">
        <f t="shared" si="6"/>
        <v>384.23</v>
      </c>
      <c r="BC6" s="22">
        <f t="shared" si="6"/>
        <v>364.3</v>
      </c>
      <c r="BD6" s="21" t="str">
        <f>IF(BD7="","",IF(BD7="-","【-】","【"&amp;SUBSTITUTE(TEXT(BD7,"#,##0.00"),"-","△")&amp;"】"))</f>
        <v>【252.29】</v>
      </c>
      <c r="BE6" s="22">
        <f>IF(BE7="",NA(),BE7)</f>
        <v>265.83</v>
      </c>
      <c r="BF6" s="22">
        <f t="shared" ref="BF6:BN6" si="7">IF(BF7="",NA(),BF7)</f>
        <v>247.63</v>
      </c>
      <c r="BG6" s="22">
        <f t="shared" si="7"/>
        <v>294.67</v>
      </c>
      <c r="BH6" s="22">
        <f t="shared" si="7"/>
        <v>332.17</v>
      </c>
      <c r="BI6" s="22">
        <f t="shared" si="7"/>
        <v>300.08</v>
      </c>
      <c r="BJ6" s="22">
        <f t="shared" si="7"/>
        <v>447.01</v>
      </c>
      <c r="BK6" s="22">
        <f t="shared" si="7"/>
        <v>439.05</v>
      </c>
      <c r="BL6" s="22">
        <f t="shared" si="7"/>
        <v>465.85</v>
      </c>
      <c r="BM6" s="22">
        <f t="shared" si="7"/>
        <v>439.43</v>
      </c>
      <c r="BN6" s="22">
        <f t="shared" si="7"/>
        <v>438.41</v>
      </c>
      <c r="BO6" s="21" t="str">
        <f>IF(BO7="","",IF(BO7="-","【-】","【"&amp;SUBSTITUTE(TEXT(BO7,"#,##0.00"),"-","△")&amp;"】"))</f>
        <v>【268.07】</v>
      </c>
      <c r="BP6" s="22">
        <f>IF(BP7="",NA(),BP7)</f>
        <v>109.06</v>
      </c>
      <c r="BQ6" s="22">
        <f t="shared" ref="BQ6:BY6" si="8">IF(BQ7="",NA(),BQ7)</f>
        <v>113.18</v>
      </c>
      <c r="BR6" s="22">
        <f t="shared" si="8"/>
        <v>79.2</v>
      </c>
      <c r="BS6" s="22">
        <f t="shared" si="8"/>
        <v>71.400000000000006</v>
      </c>
      <c r="BT6" s="22">
        <f t="shared" si="8"/>
        <v>65.86</v>
      </c>
      <c r="BU6" s="22">
        <f t="shared" si="8"/>
        <v>95.81</v>
      </c>
      <c r="BV6" s="22">
        <f t="shared" si="8"/>
        <v>95.26</v>
      </c>
      <c r="BW6" s="22">
        <f t="shared" si="8"/>
        <v>92.39</v>
      </c>
      <c r="BX6" s="22">
        <f t="shared" si="8"/>
        <v>94.41</v>
      </c>
      <c r="BY6" s="22">
        <f t="shared" si="8"/>
        <v>90.96</v>
      </c>
      <c r="BZ6" s="21" t="str">
        <f>IF(BZ7="","",IF(BZ7="-","【-】","【"&amp;SUBSTITUTE(TEXT(BZ7,"#,##0.00"),"-","△")&amp;"】"))</f>
        <v>【97.47】</v>
      </c>
      <c r="CA6" s="22">
        <f>IF(CA7="",NA(),CA7)</f>
        <v>128.31</v>
      </c>
      <c r="CB6" s="22">
        <f t="shared" ref="CB6:CJ6" si="9">IF(CB7="",NA(),CB7)</f>
        <v>123.92</v>
      </c>
      <c r="CC6" s="22">
        <f t="shared" si="9"/>
        <v>135.09</v>
      </c>
      <c r="CD6" s="22">
        <f t="shared" si="9"/>
        <v>137.31</v>
      </c>
      <c r="CE6" s="22">
        <f t="shared" si="9"/>
        <v>178.65</v>
      </c>
      <c r="CF6" s="22">
        <f t="shared" si="9"/>
        <v>189.58</v>
      </c>
      <c r="CG6" s="22">
        <f t="shared" si="9"/>
        <v>192.82</v>
      </c>
      <c r="CH6" s="22">
        <f t="shared" si="9"/>
        <v>192.98</v>
      </c>
      <c r="CI6" s="22">
        <f t="shared" si="9"/>
        <v>192.13</v>
      </c>
      <c r="CJ6" s="22">
        <f t="shared" si="9"/>
        <v>197.04</v>
      </c>
      <c r="CK6" s="21" t="str">
        <f>IF(CK7="","",IF(CK7="-","【-】","【"&amp;SUBSTITUTE(TEXT(CK7,"#,##0.00"),"-","△")&amp;"】"))</f>
        <v>【174.75】</v>
      </c>
      <c r="CL6" s="22">
        <f>IF(CL7="",NA(),CL7)</f>
        <v>56</v>
      </c>
      <c r="CM6" s="22">
        <f t="shared" ref="CM6:CU6" si="10">IF(CM7="",NA(),CM7)</f>
        <v>66.05</v>
      </c>
      <c r="CN6" s="22">
        <f t="shared" si="10"/>
        <v>74.58</v>
      </c>
      <c r="CO6" s="22">
        <f t="shared" si="10"/>
        <v>72.22</v>
      </c>
      <c r="CP6" s="22">
        <f t="shared" si="10"/>
        <v>77.83</v>
      </c>
      <c r="CQ6" s="22">
        <f t="shared" si="10"/>
        <v>55.22</v>
      </c>
      <c r="CR6" s="22">
        <f t="shared" si="10"/>
        <v>54.05</v>
      </c>
      <c r="CS6" s="22">
        <f t="shared" si="10"/>
        <v>54.43</v>
      </c>
      <c r="CT6" s="22">
        <f t="shared" si="10"/>
        <v>53.87</v>
      </c>
      <c r="CU6" s="22">
        <f t="shared" si="10"/>
        <v>54.49</v>
      </c>
      <c r="CV6" s="21" t="str">
        <f>IF(CV7="","",IF(CV7="-","【-】","【"&amp;SUBSTITUTE(TEXT(CV7,"#,##0.00"),"-","△")&amp;"】"))</f>
        <v>【59.97】</v>
      </c>
      <c r="CW6" s="22">
        <f>IF(CW7="",NA(),CW7)</f>
        <v>73.5</v>
      </c>
      <c r="CX6" s="22">
        <f t="shared" ref="CX6:DF6" si="11">IF(CX7="",NA(),CX7)</f>
        <v>75.239999999999995</v>
      </c>
      <c r="CY6" s="22">
        <f t="shared" si="11"/>
        <v>68.39</v>
      </c>
      <c r="CZ6" s="22">
        <f t="shared" si="11"/>
        <v>67.349999999999994</v>
      </c>
      <c r="DA6" s="22">
        <f t="shared" si="11"/>
        <v>63.13</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63.05</v>
      </c>
      <c r="DI6" s="22">
        <f t="shared" ref="DI6:DQ6" si="12">IF(DI7="",NA(),DI7)</f>
        <v>63.92</v>
      </c>
      <c r="DJ6" s="22">
        <f t="shared" si="12"/>
        <v>65.099999999999994</v>
      </c>
      <c r="DK6" s="22">
        <f t="shared" si="12"/>
        <v>65.67</v>
      </c>
      <c r="DL6" s="22">
        <f t="shared" si="12"/>
        <v>63.59</v>
      </c>
      <c r="DM6" s="22">
        <f t="shared" si="12"/>
        <v>47.97</v>
      </c>
      <c r="DN6" s="22">
        <f t="shared" si="12"/>
        <v>49.12</v>
      </c>
      <c r="DO6" s="22">
        <f t="shared" si="12"/>
        <v>49.39</v>
      </c>
      <c r="DP6" s="22">
        <f t="shared" si="12"/>
        <v>50.75</v>
      </c>
      <c r="DQ6" s="22">
        <f t="shared" si="12"/>
        <v>51.72</v>
      </c>
      <c r="DR6" s="21" t="str">
        <f>IF(DR7="","",IF(DR7="-","【-】","【"&amp;SUBSTITUTE(TEXT(DR7,"#,##0.00"),"-","△")&amp;"】"))</f>
        <v>【51.51】</v>
      </c>
      <c r="DS6" s="22">
        <f>IF(DS7="",NA(),DS7)</f>
        <v>56.62</v>
      </c>
      <c r="DT6" s="22">
        <f t="shared" ref="DT6:EB6" si="13">IF(DT7="",NA(),DT7)</f>
        <v>56.44</v>
      </c>
      <c r="DU6" s="22">
        <f t="shared" si="13"/>
        <v>68.540000000000006</v>
      </c>
      <c r="DV6" s="22">
        <f t="shared" si="13"/>
        <v>47.26</v>
      </c>
      <c r="DW6" s="22">
        <f t="shared" si="13"/>
        <v>46.76</v>
      </c>
      <c r="DX6" s="22">
        <f t="shared" si="13"/>
        <v>15.33</v>
      </c>
      <c r="DY6" s="22">
        <f t="shared" si="13"/>
        <v>16.760000000000002</v>
      </c>
      <c r="DZ6" s="22">
        <f t="shared" si="13"/>
        <v>18.57</v>
      </c>
      <c r="EA6" s="22">
        <f t="shared" si="13"/>
        <v>21.14</v>
      </c>
      <c r="EB6" s="22">
        <f t="shared" si="13"/>
        <v>22.12</v>
      </c>
      <c r="EC6" s="21" t="str">
        <f>IF(EC7="","",IF(EC7="-","【-】","【"&amp;SUBSTITUTE(TEXT(EC7,"#,##0.00"),"-","△")&amp;"】"))</f>
        <v>【23.75】</v>
      </c>
      <c r="ED6" s="21">
        <f>IF(ED7="",NA(),ED7)</f>
        <v>0</v>
      </c>
      <c r="EE6" s="21">
        <f t="shared" ref="EE6:EM6" si="14">IF(EE7="",NA(),EE7)</f>
        <v>0</v>
      </c>
      <c r="EF6" s="21">
        <f t="shared" si="14"/>
        <v>0</v>
      </c>
      <c r="EG6" s="21">
        <f t="shared" si="14"/>
        <v>0</v>
      </c>
      <c r="EH6" s="22">
        <f t="shared" si="14"/>
        <v>0.46</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303615</v>
      </c>
      <c r="D7" s="24">
        <v>46</v>
      </c>
      <c r="E7" s="24">
        <v>1</v>
      </c>
      <c r="F7" s="24">
        <v>0</v>
      </c>
      <c r="G7" s="24">
        <v>1</v>
      </c>
      <c r="H7" s="24" t="s">
        <v>93</v>
      </c>
      <c r="I7" s="24" t="s">
        <v>94</v>
      </c>
      <c r="J7" s="24" t="s">
        <v>95</v>
      </c>
      <c r="K7" s="24" t="s">
        <v>96</v>
      </c>
      <c r="L7" s="24" t="s">
        <v>97</v>
      </c>
      <c r="M7" s="24" t="s">
        <v>98</v>
      </c>
      <c r="N7" s="25" t="s">
        <v>99</v>
      </c>
      <c r="O7" s="25">
        <v>55.53</v>
      </c>
      <c r="P7" s="25">
        <v>99.8</v>
      </c>
      <c r="Q7" s="25">
        <v>2514</v>
      </c>
      <c r="R7" s="25">
        <v>11172</v>
      </c>
      <c r="S7" s="25">
        <v>20.8</v>
      </c>
      <c r="T7" s="25">
        <v>537.12</v>
      </c>
      <c r="U7" s="25">
        <v>13279</v>
      </c>
      <c r="V7" s="25">
        <v>23.54</v>
      </c>
      <c r="W7" s="25">
        <v>564.1</v>
      </c>
      <c r="X7" s="25">
        <v>110.73</v>
      </c>
      <c r="Y7" s="25">
        <v>114.79</v>
      </c>
      <c r="Z7" s="25">
        <v>115.03</v>
      </c>
      <c r="AA7" s="25">
        <v>110.2</v>
      </c>
      <c r="AB7" s="25">
        <v>84.34</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144.07</v>
      </c>
      <c r="AU7" s="25">
        <v>167.95</v>
      </c>
      <c r="AV7" s="25">
        <v>191.15</v>
      </c>
      <c r="AW7" s="25">
        <v>132.32</v>
      </c>
      <c r="AX7" s="25">
        <v>78.61</v>
      </c>
      <c r="AY7" s="25">
        <v>359.7</v>
      </c>
      <c r="AZ7" s="25">
        <v>362.93</v>
      </c>
      <c r="BA7" s="25">
        <v>371.81</v>
      </c>
      <c r="BB7" s="25">
        <v>384.23</v>
      </c>
      <c r="BC7" s="25">
        <v>364.3</v>
      </c>
      <c r="BD7" s="25">
        <v>252.29</v>
      </c>
      <c r="BE7" s="25">
        <v>265.83</v>
      </c>
      <c r="BF7" s="25">
        <v>247.63</v>
      </c>
      <c r="BG7" s="25">
        <v>294.67</v>
      </c>
      <c r="BH7" s="25">
        <v>332.17</v>
      </c>
      <c r="BI7" s="25">
        <v>300.08</v>
      </c>
      <c r="BJ7" s="25">
        <v>447.01</v>
      </c>
      <c r="BK7" s="25">
        <v>439.05</v>
      </c>
      <c r="BL7" s="25">
        <v>465.85</v>
      </c>
      <c r="BM7" s="25">
        <v>439.43</v>
      </c>
      <c r="BN7" s="25">
        <v>438.41</v>
      </c>
      <c r="BO7" s="25">
        <v>268.07</v>
      </c>
      <c r="BP7" s="25">
        <v>109.06</v>
      </c>
      <c r="BQ7" s="25">
        <v>113.18</v>
      </c>
      <c r="BR7" s="25">
        <v>79.2</v>
      </c>
      <c r="BS7" s="25">
        <v>71.400000000000006</v>
      </c>
      <c r="BT7" s="25">
        <v>65.86</v>
      </c>
      <c r="BU7" s="25">
        <v>95.81</v>
      </c>
      <c r="BV7" s="25">
        <v>95.26</v>
      </c>
      <c r="BW7" s="25">
        <v>92.39</v>
      </c>
      <c r="BX7" s="25">
        <v>94.41</v>
      </c>
      <c r="BY7" s="25">
        <v>90.96</v>
      </c>
      <c r="BZ7" s="25">
        <v>97.47</v>
      </c>
      <c r="CA7" s="25">
        <v>128.31</v>
      </c>
      <c r="CB7" s="25">
        <v>123.92</v>
      </c>
      <c r="CC7" s="25">
        <v>135.09</v>
      </c>
      <c r="CD7" s="25">
        <v>137.31</v>
      </c>
      <c r="CE7" s="25">
        <v>178.65</v>
      </c>
      <c r="CF7" s="25">
        <v>189.58</v>
      </c>
      <c r="CG7" s="25">
        <v>192.82</v>
      </c>
      <c r="CH7" s="25">
        <v>192.98</v>
      </c>
      <c r="CI7" s="25">
        <v>192.13</v>
      </c>
      <c r="CJ7" s="25">
        <v>197.04</v>
      </c>
      <c r="CK7" s="25">
        <v>174.75</v>
      </c>
      <c r="CL7" s="25">
        <v>56</v>
      </c>
      <c r="CM7" s="25">
        <v>66.05</v>
      </c>
      <c r="CN7" s="25">
        <v>74.58</v>
      </c>
      <c r="CO7" s="25">
        <v>72.22</v>
      </c>
      <c r="CP7" s="25">
        <v>77.83</v>
      </c>
      <c r="CQ7" s="25">
        <v>55.22</v>
      </c>
      <c r="CR7" s="25">
        <v>54.05</v>
      </c>
      <c r="CS7" s="25">
        <v>54.43</v>
      </c>
      <c r="CT7" s="25">
        <v>53.87</v>
      </c>
      <c r="CU7" s="25">
        <v>54.49</v>
      </c>
      <c r="CV7" s="25">
        <v>59.97</v>
      </c>
      <c r="CW7" s="25">
        <v>73.5</v>
      </c>
      <c r="CX7" s="25">
        <v>75.239999999999995</v>
      </c>
      <c r="CY7" s="25">
        <v>68.39</v>
      </c>
      <c r="CZ7" s="25">
        <v>67.349999999999994</v>
      </c>
      <c r="DA7" s="25">
        <v>63.13</v>
      </c>
      <c r="DB7" s="25">
        <v>80.930000000000007</v>
      </c>
      <c r="DC7" s="25">
        <v>80.510000000000005</v>
      </c>
      <c r="DD7" s="25">
        <v>79.44</v>
      </c>
      <c r="DE7" s="25">
        <v>79.489999999999995</v>
      </c>
      <c r="DF7" s="25">
        <v>78.8</v>
      </c>
      <c r="DG7" s="25">
        <v>89.76</v>
      </c>
      <c r="DH7" s="25">
        <v>63.05</v>
      </c>
      <c r="DI7" s="25">
        <v>63.92</v>
      </c>
      <c r="DJ7" s="25">
        <v>65.099999999999994</v>
      </c>
      <c r="DK7" s="25">
        <v>65.67</v>
      </c>
      <c r="DL7" s="25">
        <v>63.59</v>
      </c>
      <c r="DM7" s="25">
        <v>47.97</v>
      </c>
      <c r="DN7" s="25">
        <v>49.12</v>
      </c>
      <c r="DO7" s="25">
        <v>49.39</v>
      </c>
      <c r="DP7" s="25">
        <v>50.75</v>
      </c>
      <c r="DQ7" s="25">
        <v>51.72</v>
      </c>
      <c r="DR7" s="25">
        <v>51.51</v>
      </c>
      <c r="DS7" s="25">
        <v>56.62</v>
      </c>
      <c r="DT7" s="25">
        <v>56.44</v>
      </c>
      <c r="DU7" s="25">
        <v>68.540000000000006</v>
      </c>
      <c r="DV7" s="25">
        <v>47.26</v>
      </c>
      <c r="DW7" s="25">
        <v>46.76</v>
      </c>
      <c r="DX7" s="25">
        <v>15.33</v>
      </c>
      <c r="DY7" s="25">
        <v>16.760000000000002</v>
      </c>
      <c r="DZ7" s="25">
        <v>18.57</v>
      </c>
      <c r="EA7" s="25">
        <v>21.14</v>
      </c>
      <c r="EB7" s="25">
        <v>22.12</v>
      </c>
      <c r="EC7" s="25">
        <v>23.75</v>
      </c>
      <c r="ED7" s="25">
        <v>0</v>
      </c>
      <c r="EE7" s="25">
        <v>0</v>
      </c>
      <c r="EF7" s="25">
        <v>0</v>
      </c>
      <c r="EG7" s="25">
        <v>0</v>
      </c>
      <c r="EH7" s="25">
        <v>0.46</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2024-01-25T02:11:14Z</cp:lastPrinted>
  <dcterms:created xsi:type="dcterms:W3CDTF">2023-12-05T00:58:21Z</dcterms:created>
  <dcterms:modified xsi:type="dcterms:W3CDTF">2024-01-25T02:11:16Z</dcterms:modified>
  <cp:category/>
</cp:coreProperties>
</file>