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000財政係\令和5年度\100 調査物\240209〆 公営企業に係る経営比較分析表（令和４年度決算）の分析等について\03 回答\"/>
    </mc:Choice>
  </mc:AlternateContent>
  <xr:revisionPtr revIDLastSave="0" documentId="13_ncr:1_{BA98176A-D685-4FC4-9C84-D488D42087DF}" xr6:coauthVersionLast="47" xr6:coauthVersionMax="47" xr10:uidLastSave="{00000000-0000-0000-0000-000000000000}"/>
  <workbookProtection workbookAlgorithmName="SHA-512" workbookHashValue="JEyMDnA3qSiEQ7/bWpPG4fkC1YjxgprgtwevwQPqJsEvGC8SukZMn05XeN98DL6VaxqEoPQQa0yKsaxiTJQEtg==" workbookSaltValue="LrtDd2yvB7wrTcgjEoKR7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T10" i="4"/>
  <c r="AL10" i="4"/>
  <c r="AD10" i="4"/>
  <c r="P10" i="4"/>
  <c r="I10" i="4"/>
  <c r="B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<sst xmlns="http://schemas.openxmlformats.org/spreadsheetml/2006/main" count="236" uniqueCount="121">
  <si>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</si>
  <si>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</si>
  <si>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</si>
  <si>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</si>
  <si>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</si>
  <si>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</si>
  <si>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</si>
  <si>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</si>
  <si>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</si>
  <si>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</si>
  <si>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</si>
  <si>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</si>
  <si>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</si>
  <si>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</si>
  <si>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</si>
  <si>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</si>
  <si>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</si>
  <si>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</si>
  <si>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</si>
  <si>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</si>
  <si>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</si>
  <si>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</si>
  <si>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</si>
  <si>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</si>
  <si>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</si>
  <si>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</si>
  <si>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</si>
  <si>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</si>
  <si>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</si>
  <si>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</si>
  <si>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</si>
  <si>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</si>
  <si>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</si>
  <si>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</si>
  <si>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</si>
  <si>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</si>
  <si>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</si>
  <si>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</si>
  <si>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</si>
  <si>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</si>
  <si>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</si>
  <si>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</si>
  <si>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</si>
  <si>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</si>
  <si>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</si>
  <si>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</si>
  <si>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</si>
  <si>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</si>
  <si>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</si>
  <si>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</si>
  <si>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</si>
  <si>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</si>
  <si>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</si>
  <si>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</si>
  <si>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</si>
  <si>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</si>
  <si>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</si>
  <si>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</si>
  <si>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</si>
  <si>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</si>
  <si>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</si>
  <si>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</si>
  <si>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</si>
  <si>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</si>
  <si>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</si>
  <si>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</si>
  <si>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</si>
  <si>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</si>
  <si>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</si>
  <si>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</si>
  <si>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</si>
  <si>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</si>
  <si>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</si>
  <si>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</si>
  <si>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</si>
  <si>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</si>
  <si>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</si>
  <si>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</si>
  <si>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</si>
  <si>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</si>
  <si>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</si>
  <si>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</si>
  <si>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</si>
  <si>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</si>
  <si>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</si>
  <si>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</si>
  <si>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</si>
  <si>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</si>
  <si>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</si>
  <si>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</si>
  <si>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</si>
  <si>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</si>
  <si>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</si>
  <si>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</si>
  <si>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</si>
  <si>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</si>
  <si>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</si>
  <si>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</si>
  <si>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</si>
  <si>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</si>
  <si>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</si>
  <si>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</si>
  <si>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</si>
  <si>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</si>
  <si>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</si>
  <si>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</si>
  <si>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</si>
  <si>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</si>
  <si>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</si>
  <si>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</si>
  <si>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</si>
  <si>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</si>
  <si>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</si>
  <si>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</si>
  <si>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</si>
  <si>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</si>
  <si>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</si>
  <si>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</si>
  <si>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時的な費用の増減はあるものの、費用は横ばいとなっているが、令和３～５年度において機能強化工事及び公営企業法適用に伴う移行業務が行われること、また施設の老朽化による修繕費用が必要になっていくことが予想されるため、一般会計からの繰入の増加が懸念される。
　今後については、令和２年度に策定した経営戦略の進捗管理を行いつつ、必要に応じて適宜見直しを行う。</t>
    <rPh sb="48" eb="49">
      <t>オヨ</t>
    </rPh>
    <rPh sb="156" eb="157">
      <t>オコナ</t>
    </rPh>
    <rPh sb="167" eb="169">
      <t>テキギ</t>
    </rPh>
    <phoneticPr fontId="4"/>
  </si>
  <si>
    <t>　収益的収支比率は88.65%で11.55ポイントの増となっているが、人口の減少及び施設の老朽化に伴う管理費の増額等を考慮すると、今後も厳しい状況は続くと考えられる。
　企業債残高対事業規模比率は起債償還による地方債現在高合計の減少に伴い比率がいったん減少したものの、令和３～令和５年度に実施した機能強化工事及び令和６年度より施行の公営企業法適用に伴う移行業務により起債借り入れを行う予定の為、今後、比率は増加するものと予想される。
　経費回収率は経営戦略策定業務委託による汚水処理費の増額による減少であり、汚水処理原価についても、同様の理由による増額となっている。
　施設利用率の増減については、処理水量の増減によるものである。
　水洗化率については、利用人口の増減によるものであるが、令和４年度においてもほぼ変動はない。</t>
    <rPh sb="26" eb="27">
      <t>ゾウ</t>
    </rPh>
    <rPh sb="35" eb="37">
      <t>ジンコウ</t>
    </rPh>
    <rPh sb="38" eb="40">
      <t>ゲンショウ</t>
    </rPh>
    <rPh sb="40" eb="41">
      <t>オヨ</t>
    </rPh>
    <rPh sb="126" eb="128">
      <t>ゲンショウ</t>
    </rPh>
    <rPh sb="138" eb="140">
      <t>レイワ</t>
    </rPh>
    <rPh sb="141" eb="143">
      <t>ネンド</t>
    </rPh>
    <rPh sb="144" eb="146">
      <t>ジッシ</t>
    </rPh>
    <rPh sb="156" eb="158">
      <t>レイワ</t>
    </rPh>
    <rPh sb="159" eb="161">
      <t>ネンド</t>
    </rPh>
    <rPh sb="163" eb="165">
      <t>セコウ</t>
    </rPh>
    <rPh sb="197" eb="199">
      <t>コンゴ</t>
    </rPh>
    <phoneticPr fontId="4"/>
  </si>
  <si>
    <t>　供用開始から２５年が経過し、管路施設及び機械、電気設備の一部箇所に老朽化及び劣化が見受けられる。
　平成３０年度に作成した機能保全計画に基づき、令和元年度に改修事業計画概要書を作成、令和３～５年度にかけ、機能強化工事を施工している。</t>
    <rPh sb="98" eb="99">
      <t>ド</t>
    </rPh>
    <rPh sb="110" eb="112">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</si>
</sst>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B-40D2-BD64-DAFA580286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C7B-40D2-BD64-DAFA580286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63.87</c:v>
                </c:pt>
                <c:pt idx="1">
                  <c:v>65.97</c:v>
                </c:pt>
                <c:pt idx="2">
                  <c:v>67.650000000000006</c:v>
                </c:pt>
                <c:pt idx="3">
                  <c:v>64.290000000000006</c:v>
                </c:pt>
                <c:pt idx="4">
                  <c:v>58.82</c:v>
                </c:pt>
              </c:numCache>
            </c:numRef>
          </c:val>
          <c:extLst>
            <c:ext xmlns:c16="http://schemas.microsoft.com/office/drawing/2014/chart" uri="{C3380CC4-5D6E-409C-BE32-E72D297353CC}">
              <c16:uniqueId val="{00000000-EE95-486C-8BCC-A2760A9CF3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E95-486C-8BCC-A2760A9CF3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97.48</c:v>
                </c:pt>
                <c:pt idx="1">
                  <c:v>97.48</c:v>
                </c:pt>
                <c:pt idx="2">
                  <c:v>97.48</c:v>
                </c:pt>
                <c:pt idx="3">
                  <c:v>97.68</c:v>
                </c:pt>
                <c:pt idx="4">
                  <c:v>98.3</c:v>
                </c:pt>
              </c:numCache>
            </c:numRef>
          </c:val>
          <c:extLst>
            <c:ext xmlns:c16="http://schemas.microsoft.com/office/drawing/2014/chart" uri="{C3380CC4-5D6E-409C-BE32-E72D297353CC}">
              <c16:uniqueId val="{00000000-1237-4543-A13A-8CC9641E4D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237-4543-A13A-8CC9641E4D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94.19</c:v>
                </c:pt>
                <c:pt idx="1">
                  <c:v>94.91</c:v>
                </c:pt>
                <c:pt idx="2">
                  <c:v>95.38</c:v>
                </c:pt>
                <c:pt idx="3">
                  <c:v>77.099999999999994</c:v>
                </c:pt>
                <c:pt idx="4">
                  <c:v>88.65</c:v>
                </c:pt>
              </c:numCache>
            </c:numRef>
          </c:val>
          <c:extLst>
            <c:ext xmlns:c16="http://schemas.microsoft.com/office/drawing/2014/chart" uri="{C3380CC4-5D6E-409C-BE32-E72D297353CC}">
              <c16:uniqueId val="{00000000-6A40-4CBC-AFBE-1EF7F51E51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0-4CBC-AFBE-1EF7F51E51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C-4399-8488-8AC456F3AB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C-4399-8488-8AC456F3AB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E-4E63-AB35-D6303DFA94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E-4E63-AB35-D6303DFA94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7-4A94-9B55-3B2C729601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7-4A94-9B55-3B2C729601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F-4F94-BBA9-C48AD0E21A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F-4F94-BBA9-C48AD0E21A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672.9</c:v>
                </c:pt>
                <c:pt idx="1">
                  <c:v>492.94</c:v>
                </c:pt>
                <c:pt idx="2">
                  <c:v>366.04</c:v>
                </c:pt>
                <c:pt idx="3">
                  <c:v>520.21</c:v>
                </c:pt>
                <c:pt idx="4">
                  <c:v>553.25</c:v>
                </c:pt>
              </c:numCache>
            </c:numRef>
          </c:val>
          <c:extLst>
            <c:ext xmlns:c16="http://schemas.microsoft.com/office/drawing/2014/chart" uri="{C3380CC4-5D6E-409C-BE32-E72D297353CC}">
              <c16:uniqueId val="{00000000-67E3-4109-982C-2650FFF2F5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7E3-4109-982C-2650FFF2F5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53.63</c:v>
                </c:pt>
                <c:pt idx="1">
                  <c:v>46.97</c:v>
                </c:pt>
                <c:pt idx="2">
                  <c:v>40.1</c:v>
                </c:pt>
                <c:pt idx="3">
                  <c:v>42.43</c:v>
                </c:pt>
                <c:pt idx="4">
                  <c:v>37.119999999999997</c:v>
                </c:pt>
              </c:numCache>
            </c:numRef>
          </c:val>
          <c:extLst>
            <c:ext xmlns:c16="http://schemas.microsoft.com/office/drawing/2014/chart" uri="{C3380CC4-5D6E-409C-BE32-E72D297353CC}">
              <c16:uniqueId val="{00000000-7BBC-42DB-B10C-239A0479A8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BBC-42DB-B10C-239A0479A8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277.06</c:v>
                </c:pt>
                <c:pt idx="1">
                  <c:v>300.7</c:v>
                </c:pt>
                <c:pt idx="2">
                  <c:v>344.32</c:v>
                </c:pt>
                <c:pt idx="3">
                  <c:v>347.87</c:v>
                </c:pt>
                <c:pt idx="4">
                  <c:v>426.28</c:v>
                </c:pt>
              </c:numCache>
            </c:numRef>
          </c:val>
          <c:extLst>
            <c:ext xmlns:c16="http://schemas.microsoft.com/office/drawing/2014/chart" uri="{C3380CC4-5D6E-409C-BE32-E72D297353CC}">
              <c16:uniqueId val="{00000000-F19E-409C-8F4A-E5238AA174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19E-409C-8F4A-E5238AA174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1" zoomScaleNormal="100" workbookViewId="0">
      <selection activeCell="BL47" sqref="BL16: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紀美野町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8098</v>
      </c>
      <c r="AM8" s="46"/>
      <c r="AN8" s="46"/>
      <c r="AO8" s="46"/>
      <c r="AP8" s="46"/>
      <c r="AQ8" s="46"/>
      <c r="AR8" s="46"/>
      <c r="AS8" s="46"/>
      <c r="AT8" s="45">
        <f>データ!T6</f>
        <v>128.34</v>
      </c>
      <c r="AU8" s="45"/>
      <c r="AV8" s="45"/>
      <c r="AW8" s="45"/>
      <c r="AX8" s="45"/>
      <c r="AY8" s="45"/>
      <c r="AZ8" s="45"/>
      <c r="BA8" s="45"/>
      <c r="BB8" s="45">
        <f>データ!U6</f>
        <v>63.1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5.85</v>
      </c>
      <c r="Q10" s="45"/>
      <c r="R10" s="45"/>
      <c r="S10" s="45"/>
      <c r="T10" s="45"/>
      <c r="U10" s="45"/>
      <c r="V10" s="45"/>
      <c r="W10" s="45">
        <f>データ!Q6</f>
        <v>100</v>
      </c>
      <c r="X10" s="45"/>
      <c r="Y10" s="45"/>
      <c r="Z10" s="45"/>
      <c r="AA10" s="45"/>
      <c r="AB10" s="45"/>
      <c r="AC10" s="45"/>
      <c r="AD10" s="46">
        <f>データ!R6</f>
        <v>3950</v>
      </c>
      <c r="AE10" s="46"/>
      <c r="AF10" s="46"/>
      <c r="AG10" s="46"/>
      <c r="AH10" s="46"/>
      <c r="AI10" s="46"/>
      <c r="AJ10" s="46"/>
      <c r="AK10" s="2"/>
      <c r="AL10" s="46">
        <f>データ!V6</f>
        <v>471</v>
      </c>
      <c r="AM10" s="46"/>
      <c r="AN10" s="46"/>
      <c r="AO10" s="46"/>
      <c r="AP10" s="46"/>
      <c r="AQ10" s="46"/>
      <c r="AR10" s="46"/>
      <c r="AS10" s="46"/>
      <c r="AT10" s="45">
        <f>データ!W6</f>
        <v>0.15</v>
      </c>
      <c r="AU10" s="45"/>
      <c r="AV10" s="45"/>
      <c r="AW10" s="45"/>
      <c r="AX10" s="45"/>
      <c r="AY10" s="45"/>
      <c r="AZ10" s="45"/>
      <c r="BA10" s="45"/>
      <c r="BB10" s="45">
        <f>データ!X6</f>
        <v>3140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27</v>
      </c>
      <c r="BM45" s="87"/>
      <c r="BN45" s="87"/>
      <c r="BO45" s="87"/>
      <c r="BP45" s="87"/>
      <c r="BQ45" s="87"/>
      <c r="BR45" s="87"/>
      <c r="BS45" s="87"/>
      <c r="BT45" s="87"/>
      <c r="BU45" s="87"/>
      <c r="BV45" s="87"/>
      <c r="BW45" s="87"/>
      <c r="BX45" s="87"/>
      <c r="BY45" s="87"/>
      <c r="BZ45" s="8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120</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E9zBQYjrs3gTR5XfWHbUdNUy8nh/ojFS6QOC0AfIbqnhm7GA4okWHJ6KTMg1GjAhDaHu8/2czTzNau4TCGHQRw==" saltValue="o64DdjUqh5JQDNk4ZhNv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303046</v>
      </c>
      <c r="D6" s="19">
        <f t="shared" si="3"/>
        <v>47</v>
      </c>
      <c r="E6" s="19">
        <f t="shared" si="3"/>
        <v>17</v>
      </c>
      <c r="F6" s="19">
        <f t="shared" si="3"/>
        <v>5</v>
      </c>
      <c r="G6" s="19">
        <f t="shared" si="3"/>
        <v>0</v>
      </c>
      <c r="H6" s="19" t="str">
        <f t="shared" si="3"/>
        <v>和歌山県　紀美野町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5.85</v>
      </c>
      <c r="Q6" s="20">
        <f t="shared" si="3"/>
        <v>100</v>
      </c>
      <c r="R6" s="20">
        <f t="shared" si="3"/>
        <v>3950</v>
      </c>
      <c r="S6" s="20">
        <f t="shared" si="3"/>
        <v>8098</v>
      </c>
      <c r="T6" s="20">
        <f t="shared" si="3"/>
        <v>128.34</v>
      </c>
      <c r="U6" s="20">
        <f t="shared" si="3"/>
        <v>63.1</v>
      </c>
      <c r="V6" s="20">
        <f t="shared" si="3"/>
        <v>471</v>
      </c>
      <c r="W6" s="20">
        <f t="shared" si="3"/>
        <v>0.15</v>
      </c>
      <c r="X6" s="20">
        <f t="shared" si="3"/>
        <v>3140</v>
      </c>
      <c r="Y6" s="21">
        <f>IF(Y7="",NA(),Y7)</f>
        <v>94.19</v>
      </c>
      <c r="Z6" s="21">
        <f t="shared" ref="Z6:AH6" si="4">IF(Z7="",NA(),Z7)</f>
        <v>94.91</v>
      </c>
      <c r="AA6" s="21">
        <f t="shared" si="4"/>
        <v>95.38</v>
      </c>
      <c r="AB6" s="21">
        <f t="shared" si="4"/>
        <v>77.099999999999994</v>
      </c>
      <c r="AC6" s="21">
        <f t="shared" si="4"/>
        <v>88.65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672.9</v>
      </c>
      <c r="BG6" s="21">
        <f t="shared" ref="BG6:BO6" si="7">IF(BG7="",NA(),BG7)</f>
        <v>492.94</v>
      </c>
      <c r="BH6" s="21">
        <f t="shared" si="7"/>
        <v>366.04</v>
      </c>
      <c r="BI6" s="21">
        <f t="shared" si="7"/>
        <v>520.21</v>
      </c>
      <c r="BJ6" s="21">
        <f t="shared" si="7"/>
        <v>553.25</v>
      </c>
      <c r="BK6" s="21">
        <f t="shared" si="7"/>
        <v>789.46</v>
      </c>
      <c r="BL6" s="21">
        <f t="shared" si="7"/>
        <v>826.83</v>
      </c>
      <c r="BM6" s="21">
        <f t="shared" si="7"/>
        <v>867.83</v>
      </c>
      <c r="BN6" s="21">
        <f t="shared" si="7"/>
        <v>791.76</v>
      </c>
      <c r="BO6" s="21">
        <f t="shared" si="7"/>
        <v>900.82</v>
      </c>
      <c r="BP6" s="20" t="str">
        <f>IF(BP7="","",IF(BP7="-","【-】","【"&amp;SUBSTITUTE(TEXT(BP7,"#,##0.00"),"-","△")&amp;"】"))</f>
        <v>【809.19】</v>
      </c>
      <c r="BQ6" s="21">
        <f>IF(BQ7="",NA(),BQ7)</f>
        <v>53.63</v>
      </c>
      <c r="BR6" s="21">
        <f t="shared" ref="BR6:BZ6" si="8">IF(BR7="",NA(),BR7)</f>
        <v>46.97</v>
      </c>
      <c r="BS6" s="21">
        <f t="shared" si="8"/>
        <v>40.1</v>
      </c>
      <c r="BT6" s="21">
        <f t="shared" si="8"/>
        <v>42.43</v>
      </c>
      <c r="BU6" s="21">
        <f t="shared" si="8"/>
        <v>37.119999999999997</v>
      </c>
      <c r="BV6" s="21">
        <f t="shared" si="8"/>
        <v>57.77</v>
      </c>
      <c r="BW6" s="21">
        <f t="shared" si="8"/>
        <v>57.31</v>
      </c>
      <c r="BX6" s="21">
        <f t="shared" si="8"/>
        <v>57.08</v>
      </c>
      <c r="BY6" s="21">
        <f t="shared" si="8"/>
        <v>56.26</v>
      </c>
      <c r="BZ6" s="21">
        <f t="shared" si="8"/>
        <v>52.94</v>
      </c>
      <c r="CA6" s="20" t="str">
        <f>IF(CA7="","",IF(CA7="-","【-】","【"&amp;SUBSTITUTE(TEXT(CA7,"#,##0.00"),"-","△")&amp;"】"))</f>
        <v>【57.02】</v>
      </c>
      <c r="CB6" s="21">
        <f>IF(CB7="",NA(),CB7)</f>
        <v>277.06</v>
      </c>
      <c r="CC6" s="21">
        <f t="shared" ref="CC6:CK6" si="9">IF(CC7="",NA(),CC7)</f>
        <v>300.7</v>
      </c>
      <c r="CD6" s="21">
        <f t="shared" si="9"/>
        <v>344.32</v>
      </c>
      <c r="CE6" s="21">
        <f t="shared" si="9"/>
        <v>347.87</v>
      </c>
      <c r="CF6" s="21">
        <f t="shared" si="9"/>
        <v>426.28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63.87</v>
      </c>
      <c r="CN6" s="21">
        <f t="shared" ref="CN6:CV6" si="10">IF(CN7="",NA(),CN7)</f>
        <v>65.97</v>
      </c>
      <c r="CO6" s="21">
        <f t="shared" si="10"/>
        <v>67.650000000000006</v>
      </c>
      <c r="CP6" s="21">
        <f t="shared" si="10"/>
        <v>64.290000000000006</v>
      </c>
      <c r="CQ6" s="21">
        <f t="shared" si="10"/>
        <v>58.82</v>
      </c>
      <c r="CR6" s="21">
        <f t="shared" si="10"/>
        <v>50.68</v>
      </c>
      <c r="CS6" s="21">
        <f t="shared" si="10"/>
        <v>50.14</v>
      </c>
      <c r="CT6" s="21">
        <f t="shared" si="10"/>
        <v>54.83</v>
      </c>
      <c r="CU6" s="21">
        <f t="shared" si="10"/>
        <v>66.53</v>
      </c>
      <c r="CV6" s="21">
        <f t="shared" si="10"/>
        <v>52.35</v>
      </c>
      <c r="CW6" s="20" t="str">
        <f>IF(CW7="","",IF(CW7="-","【-】","【"&amp;SUBSTITUTE(TEXT(CW7,"#,##0.00"),"-","△")&amp;"】"))</f>
        <v>【52.55】</v>
      </c>
      <c r="CX6" s="21">
        <f>IF(CX7="",NA(),CX7)</f>
        <v>97.48</v>
      </c>
      <c r="CY6" s="21">
        <f t="shared" ref="CY6:DG6" si="11">IF(CY7="",NA(),CY7)</f>
        <v>97.48</v>
      </c>
      <c r="CZ6" s="21">
        <f t="shared" si="11"/>
        <v>97.48</v>
      </c>
      <c r="DA6" s="21">
        <f t="shared" si="11"/>
        <v>97.68</v>
      </c>
      <c r="DB6" s="21">
        <f t="shared" si="11"/>
        <v>98.3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303046</v>
      </c>
      <c r="D7" s="23">
        <v>47</v>
      </c>
      <c r="E7" s="23">
        <v>17</v>
      </c>
      <c r="F7" s="23">
        <v>5</v>
      </c>
      <c r="G7" s="23">
        <v>0</v>
      </c>
      <c r="H7" s="23" t="s">
        <v>100</v>
      </c>
      <c r="I7" s="23" t="s">
        <v>101</v>
      </c>
      <c r="J7" s="23" t="s">
        <v>102</v>
      </c>
      <c r="K7" s="23" t="s">
        <v>103</v>
      </c>
      <c r="L7" s="23" t="s">
        <v>104</v>
      </c>
      <c r="M7" s="23" t="s">
        <v>105</v>
      </c>
      <c r="N7" s="24" t="s">
        <v>106</v>
      </c>
      <c r="O7" s="24" t="s">
        <v>107</v>
      </c>
      <c r="P7" s="24">
        <v>5.85</v>
      </c>
      <c r="Q7" s="24">
        <v>100</v>
      </c>
      <c r="R7" s="24">
        <v>3950</v>
      </c>
      <c r="S7" s="24">
        <v>8098</v>
      </c>
      <c r="T7" s="24">
        <v>128.34</v>
      </c>
      <c r="U7" s="24">
        <v>63.1</v>
      </c>
      <c r="V7" s="24">
        <v>471</v>
      </c>
      <c r="W7" s="24">
        <v>0.15</v>
      </c>
      <c r="X7" s="24">
        <v>3140</v>
      </c>
      <c r="Y7" s="24">
        <v>94.19</v>
      </c>
      <c r="Z7" s="24">
        <v>94.91</v>
      </c>
      <c r="AA7" s="24">
        <v>95.38</v>
      </c>
      <c r="AB7" s="24">
        <v>77.099999999999994</v>
      </c>
      <c r="AC7" s="24">
        <v>88.65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672.9</v>
      </c>
      <c r="BG7" s="24">
        <v>492.94</v>
      </c>
      <c r="BH7" s="24">
        <v>366.04</v>
      </c>
      <c r="BI7" s="24">
        <v>520.21</v>
      </c>
      <c r="BJ7" s="24">
        <v>553.25</v>
      </c>
      <c r="BK7" s="24">
        <v>789.46</v>
      </c>
      <c r="BL7" s="24">
        <v>826.83</v>
      </c>
      <c r="BM7" s="24">
        <v>867.83</v>
      </c>
      <c r="BN7" s="24">
        <v>791.76</v>
      </c>
      <c r="BO7" s="24">
        <v>900.82</v>
      </c>
      <c r="BP7" s="24">
        <v>809.19</v>
      </c>
      <c r="BQ7" s="24">
        <v>53.63</v>
      </c>
      <c r="BR7" s="24">
        <v>46.97</v>
      </c>
      <c r="BS7" s="24">
        <v>40.1</v>
      </c>
      <c r="BT7" s="24">
        <v>42.43</v>
      </c>
      <c r="BU7" s="24">
        <v>37.119999999999997</v>
      </c>
      <c r="BV7" s="24">
        <v>57.77</v>
      </c>
      <c r="BW7" s="24">
        <v>57.31</v>
      </c>
      <c r="BX7" s="24">
        <v>57.08</v>
      </c>
      <c r="BY7" s="24">
        <v>56.26</v>
      </c>
      <c r="BZ7" s="24">
        <v>52.94</v>
      </c>
      <c r="CA7" s="24">
        <v>57.02</v>
      </c>
      <c r="CB7" s="24">
        <v>277.06</v>
      </c>
      <c r="CC7" s="24">
        <v>300.7</v>
      </c>
      <c r="CD7" s="24">
        <v>344.32</v>
      </c>
      <c r="CE7" s="24">
        <v>347.87</v>
      </c>
      <c r="CF7" s="24">
        <v>426.28</v>
      </c>
      <c r="CG7" s="24">
        <v>274.35000000000002</v>
      </c>
      <c r="CH7" s="24">
        <v>273.52</v>
      </c>
      <c r="CI7" s="24">
        <v>274.99</v>
      </c>
      <c r="CJ7" s="24">
        <v>282.08999999999997</v>
      </c>
      <c r="CK7" s="24">
        <v>303.27999999999997</v>
      </c>
      <c r="CL7" s="24">
        <v>273.68</v>
      </c>
      <c r="CM7" s="24">
        <v>63.87</v>
      </c>
      <c r="CN7" s="24">
        <v>65.97</v>
      </c>
      <c r="CO7" s="24">
        <v>67.650000000000006</v>
      </c>
      <c r="CP7" s="24">
        <v>64.290000000000006</v>
      </c>
      <c r="CQ7" s="24">
        <v>58.82</v>
      </c>
      <c r="CR7" s="24">
        <v>50.68</v>
      </c>
      <c r="CS7" s="24">
        <v>50.14</v>
      </c>
      <c r="CT7" s="24">
        <v>54.83</v>
      </c>
      <c r="CU7" s="24">
        <v>66.53</v>
      </c>
      <c r="CV7" s="24">
        <v>52.35</v>
      </c>
      <c r="CW7" s="24">
        <v>52.55</v>
      </c>
      <c r="CX7" s="24">
        <v>97.48</v>
      </c>
      <c r="CY7" s="24">
        <v>97.48</v>
      </c>
      <c r="CZ7" s="24">
        <v>97.48</v>
      </c>
      <c r="DA7" s="24">
        <v>97.68</v>
      </c>
      <c r="DB7" s="24">
        <v>98.3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LG-R04014</cp:lastModifiedBy>
  <dcterms:created xsi:type="dcterms:W3CDTF">2023-12-12T02:55:01Z</dcterms:created>
  <dcterms:modified xsi:type="dcterms:W3CDTF">2024-02-09T07:08:34Z</dcterms:modified>
  <cp:category/>
</cp:coreProperties>
</file>