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grp-sv\syoukou\商工係\新宮駅東市営駐車場関係\12財政課や県からの照会関係\R5\"/>
    </mc:Choice>
  </mc:AlternateContent>
  <xr:revisionPtr revIDLastSave="0" documentId="8_{EB136E0D-580E-45E4-9F22-1D769816B91B}" xr6:coauthVersionLast="47" xr6:coauthVersionMax="47" xr10:uidLastSave="{00000000-0000-0000-0000-000000000000}"/>
  <workbookProtection workbookAlgorithmName="SHA-512" workbookHashValue="DCnP5iYC9GVBlwBiWHW5bGrv1aJDmozyXoK5SHpi3F8bChOvDfoMiWaDobgMclLXe1yqlnz/NOYDppNRQB8SJA==" workbookSaltValue="U7MKZVQAB81DP7HLUJ2CeA==" workbookSpinCount="100000" lockStructure="1"/>
  <bookViews>
    <workbookView xWindow="1245" yWindow="75" windowWidth="19830" windowHeight="1102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IT76" i="4"/>
  <c r="CS51" i="4"/>
  <c r="CS30" i="4"/>
  <c r="BZ76" i="4"/>
  <c r="MA51" i="4"/>
  <c r="HJ30" i="4"/>
  <c r="C11" i="5"/>
  <c r="D11" i="5"/>
  <c r="E11" i="5"/>
  <c r="B11" i="5"/>
  <c r="BZ30" i="4" l="1"/>
  <c r="BK76" i="4"/>
  <c r="LH51" i="4"/>
  <c r="LT76" i="4"/>
  <c r="LH30" i="4"/>
  <c r="GQ51" i="4"/>
  <c r="IE76" i="4"/>
  <c r="BZ51" i="4"/>
  <c r="GQ30" i="4"/>
  <c r="JV30" i="4"/>
  <c r="AN30" i="4"/>
  <c r="HA76" i="4"/>
  <c r="AN51" i="4"/>
  <c r="FE30" i="4"/>
  <c r="AG76" i="4"/>
  <c r="JV51" i="4"/>
  <c r="KP76" i="4"/>
  <c r="FE51" i="4"/>
  <c r="HP76" i="4"/>
  <c r="BG51" i="4"/>
  <c r="BG30" i="4"/>
  <c r="AV76" i="4"/>
  <c r="LE76" i="4"/>
  <c r="FX51" i="4"/>
  <c r="KO30" i="4"/>
  <c r="FX30" i="4"/>
  <c r="KO51" i="4"/>
  <c r="R76" i="4"/>
  <c r="JC51" i="4"/>
  <c r="KA76" i="4"/>
  <c r="EL51" i="4"/>
  <c r="JC30" i="4"/>
  <c r="GL76" i="4"/>
  <c r="U51" i="4"/>
  <c r="EL30" i="4"/>
  <c r="U30" i="4"/>
</calcChain>
</file>

<file path=xl/sharedStrings.xml><?xml version="1.0" encoding="utf-8"?>
<sst xmlns="http://schemas.openxmlformats.org/spreadsheetml/2006/main" count="278" uniqueCount="137">
  <si>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</si>
  <si>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</si>
  <si>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</si>
  <si>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</si>
  <si>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</si>
  <si>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</si>
  <si>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</si>
  <si>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</si>
  <si>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</si>
  <si>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</si>
  <si>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</si>
  <si>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</si>
  <si>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</si>
  <si>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</si>
  <si>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</si>
  <si>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</si>
  <si>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</si>
  <si>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</si>
  <si>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</si>
  <si>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</si>
  <si>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</si>
  <si>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</si>
  <si>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</si>
  <si>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</si>
  <si>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</si>
  <si>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</si>
  <si>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</si>
  <si>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</si>
  <si>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</si>
  <si>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</si>
  <si>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</si>
  <si>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</si>
  <si>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</si>
  <si>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</si>
  <si>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</si>
  <si>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</si>
  <si>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</si>
  <si>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</si>
  <si>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</si>
  <si>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</si>
  <si>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</si>
  <si>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</si>
  <si>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</si>
  <si>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</si>
  <si>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</si>
  <si>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</si>
  <si>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</si>
  <si>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</si>
  <si>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</si>
  <si>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</si>
  <si>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</si>
  <si>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</si>
  <si>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</si>
  <si>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</si>
  <si>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</si>
  <si>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</si>
  <si>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</si>
  <si>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</si>
  <si>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</si>
  <si>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</si>
  <si>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</si>
  <si>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</si>
  <si>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</si>
  <si>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</si>
  <si>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</si>
  <si>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</si>
  <si>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</si>
  <si>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</si>
  <si>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</si>
  <si>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</si>
  <si>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</si>
  <si>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</si>
  <si>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</si>
  <si>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</si>
  <si>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</si>
  <si>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</si>
  <si>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</si>
  <si>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</si>
  <si>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</si>
  <si>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</si>
  <si>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</si>
  <si>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</si>
  <si>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</si>
  <si>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</si>
  <si>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</si>
  <si>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</si>
  <si>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</si>
  <si>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</si>
  <si>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</si>
  <si>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</si>
  <si>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</si>
  <si>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</si>
  <si>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</si>
  <si>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</si>
  <si>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</si>
  <si>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</si>
  <si>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</si>
  <si>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</si>
  <si>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</si>
  <si>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</si>
  <si>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</si>
  <si>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</si>
  <si>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</si>
  <si>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</si>
  <si>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当該値(N-2)</t>
    <phoneticPr fontId="5"/>
  </si>
  <si>
    <t>当該値(N)</t>
    <phoneticPr fontId="5"/>
  </si>
  <si>
    <t>当該値(N)</t>
    <phoneticPr fontId="5"/>
  </si>
  <si>
    <t>当該値(N-4)</t>
    <phoneticPr fontId="5"/>
  </si>
  <si>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</si>
  <si>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</si>
  <si>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</si>
  <si>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</si>
  <si>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</si>
  <si>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</si>
  <si>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</si>
  <si>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</si>
  <si>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和歌山県　新宮市</t>
  </si>
  <si>
    <t>新宮駅東市営駐車場（はまゆう）</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</si>
  <si>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</si>
  <si>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</si>
  <si>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</si>
  <si>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</si>
  <si>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</si>
  <si>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</si>
  <si>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</si>
  <si>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</si>
  <si>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</si>
  <si>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</si>
  <si>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</si>
  <si>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</si>
  <si>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</si>
  <si>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</si>
  <si>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</si>
  <si>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①収益的収支比率は前年度に続き100％を超えていることから、費用に見合った収益が確保されている健全経営となっている。
②他会計補助金比率は0％で、他会計からの補助金はなく、良好である。
③②と同じ。
④４年度より企業債を返還しており、数値は減少したが、収益に対する営業総利益は高い水準を保っているため、経営改善の取組は現段階では考えていない。
⑤前年度より新型コロナウイルスの影響から少しずつ持ち直してきているため、平均値を下回っているが収益性に問題はない。</t>
    <rPh sb="9" eb="12">
      <t>ゼンネンド</t>
    </rPh>
    <rPh sb="13" eb="14">
      <t>ツヅ</t>
    </rPh>
    <rPh sb="102" eb="104">
      <t>ネンド</t>
    </rPh>
    <rPh sb="106" eb="109">
      <t>キギョウサイ</t>
    </rPh>
    <rPh sb="110" eb="112">
      <t>ヘンカン</t>
    </rPh>
    <rPh sb="117" eb="119">
      <t>スウチ</t>
    </rPh>
    <rPh sb="151" eb="155">
      <t>ケイエイカイゼン</t>
    </rPh>
    <rPh sb="156" eb="158">
      <t>トリクミ</t>
    </rPh>
    <rPh sb="159" eb="162">
      <t>ゲンダンカイ</t>
    </rPh>
    <rPh sb="164" eb="165">
      <t>カンガ</t>
    </rPh>
    <rPh sb="178" eb="180">
      <t>シンガタ</t>
    </rPh>
    <rPh sb="188" eb="190">
      <t>エイキョウ</t>
    </rPh>
    <rPh sb="208" eb="211">
      <t>ヘイキンチ</t>
    </rPh>
    <rPh sb="212" eb="214">
      <t>シタマワ</t>
    </rPh>
    <phoneticPr fontId="5"/>
  </si>
  <si>
    <t>⑦市内全体の地価の下落により、当敷地も評価額が年々下がっている状況にあるが、大幅な下落はないため、微減に留まっている。
⑧令和元年度に隣接地を新たな駐車場として整備し、また従来使用していた駐車場の路面舗装工事を行ったため、予定はない。
⑩令和元年度に行った整備事業の企業債を４年度より130万円ずつ償還しているため、残高は減少している。</t>
    <rPh sb="1" eb="5">
      <t>シナイゼンタイ</t>
    </rPh>
    <rPh sb="6" eb="8">
      <t>チカ</t>
    </rPh>
    <rPh sb="9" eb="11">
      <t>ゲラク</t>
    </rPh>
    <rPh sb="15" eb="16">
      <t>トウ</t>
    </rPh>
    <rPh sb="16" eb="18">
      <t>シキチ</t>
    </rPh>
    <rPh sb="19" eb="22">
      <t>ヒョウカガク</t>
    </rPh>
    <rPh sb="23" eb="25">
      <t>ネンネン</t>
    </rPh>
    <rPh sb="28" eb="30">
      <t>ジョウキョウ</t>
    </rPh>
    <rPh sb="35" eb="37">
      <t>オオハバ</t>
    </rPh>
    <rPh sb="38" eb="40">
      <t>ゲラク</t>
    </rPh>
    <rPh sb="46" eb="48">
      <t>ビゲン</t>
    </rPh>
    <rPh sb="49" eb="50">
      <t>トド</t>
    </rPh>
    <rPh sb="68" eb="69">
      <t>アラ</t>
    </rPh>
    <rPh sb="108" eb="110">
      <t>ヨテイ</t>
    </rPh>
    <rPh sb="145" eb="147">
      <t>マンエン</t>
    </rPh>
    <rPh sb="158" eb="160">
      <t>ザンダカ</t>
    </rPh>
    <rPh sb="161" eb="163">
      <t>ゲンショウ</t>
    </rPh>
    <phoneticPr fontId="5"/>
  </si>
  <si>
    <t>⑪稼働率は、依然として平均値を下回る水準であるものの、立地条件が良いため一般駐車及び定期駐車の安定した利用は継続されており、収益に関して現状問題はないと判断する。
　新型コロナウイルスの影響は徐々になくなってきており、稼働率は僅かながら回復しているものの、楽観視はできないため、市広報誌やホームページなどで引き続き利用促進を図っていく。</t>
    <rPh sb="6" eb="8">
      <t>イゼン</t>
    </rPh>
    <rPh sb="68" eb="70">
      <t>ゲンジョウ</t>
    </rPh>
    <rPh sb="76" eb="78">
      <t>ハンダン</t>
    </rPh>
    <rPh sb="83" eb="85">
      <t>シンガタ</t>
    </rPh>
    <rPh sb="93" eb="95">
      <t>エイキョウ</t>
    </rPh>
    <rPh sb="96" eb="98">
      <t>ジョジョ</t>
    </rPh>
    <rPh sb="109" eb="112">
      <t>カドウリツ</t>
    </rPh>
    <rPh sb="113" eb="114">
      <t>ワズ</t>
    </rPh>
    <rPh sb="118" eb="120">
      <t>カイフク</t>
    </rPh>
    <rPh sb="128" eb="131">
      <t>ラッカンシ</t>
    </rPh>
    <rPh sb="153" eb="154">
      <t>ヒ</t>
    </rPh>
    <rPh sb="155" eb="156">
      <t>ツヅ</t>
    </rPh>
    <phoneticPr fontId="5"/>
  </si>
  <si>
    <t>　当駐車場は、新宮駅に隣接する24時間運営の貸し駐車場であり、新宮駅の利用促進及びまちなか観光推進に大きな役割を果たしている。
　今後も市広報誌やホームページへの掲載により定期契約駐車及び一般駐車利用者の増加を図るとともに、安定した収支状況を保持できるよう、類似施設の状況等も調査研究し、良好な運営の継続に努めていく。
　また、支出面では機械管理及び警備業務を委託していることで経営の効率化を図っているが、引き続き健全な状態を維持できるよう、費用の平準化に努め、さらなる経営改善の余地を探っていく。</t>
    <rPh sb="19" eb="21">
      <t>ウンエイ</t>
    </rPh>
    <rPh sb="136" eb="137">
      <t>ナド</t>
    </rPh>
    <rPh sb="150" eb="152">
      <t>ケイゾク</t>
    </rPh>
    <rPh sb="153" eb="154">
      <t>ツト</t>
    </rPh>
    <rPh sb="235" eb="239">
      <t>ケイエイカイゼン</t>
    </rPh>
    <rPh sb="240" eb="242">
      <t>ヨチ</t>
    </rPh>
    <rPh sb="243" eb="244">
      <t>サグダレリヨウベンリシセツカンキョウカイゼンツトシシュツメンキカイカンリオヨケイビギョウムイタクケイエイコウリツカハカヒツヅケイヒサクゲンツトツネケイエイカイゼンヨチサグカンガ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</si>
</sst>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240</c:v>
                </c:pt>
                <c:pt idx="1">
                  <c:v>292.60000000000002</c:v>
                </c:pt>
                <c:pt idx="2">
                  <c:v>147.9</c:v>
                </c:pt>
                <c:pt idx="3">
                  <c:v>281.60000000000002</c:v>
                </c:pt>
                <c:pt idx="4">
                  <c:v>288.5</c:v>
                </c:pt>
              </c:numCache>
            </c:numRef>
          </c:val>
          <c:extLst>
            <c:ext xmlns:c16="http://schemas.microsoft.com/office/drawing/2014/chart" uri="{C3380CC4-5D6E-409C-BE32-E72D297353CC}">
              <c16:uniqueId val="{00000000-1FC6-4867-8E42-C5275E1A13C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1FC6-4867-8E42-C5275E1A13C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CC2-4232-96AC-69EA01AE58E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7CC2-4232-96AC-69EA01AE58E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C52-4734-AB0E-E16EBD730D1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C52-4734-AB0E-E16EBD730D1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A858-43F9-9FB5-6FE0E07EA9C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858-43F9-9FB5-6FE0E07EA9C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D2F-46B1-B4E1-F871ECAA662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ED2F-46B1-B4E1-F871ECAA662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FFD-46BB-B804-95B7C1410D9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5FFD-46BB-B804-95B7C1410D9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86.8</c:v>
                </c:pt>
                <c:pt idx="1">
                  <c:v>76.5</c:v>
                </c:pt>
                <c:pt idx="2">
                  <c:v>37.200000000000003</c:v>
                </c:pt>
                <c:pt idx="3">
                  <c:v>43</c:v>
                </c:pt>
                <c:pt idx="4">
                  <c:v>47.7</c:v>
                </c:pt>
              </c:numCache>
            </c:numRef>
          </c:val>
          <c:extLst>
            <c:ext xmlns:c16="http://schemas.microsoft.com/office/drawing/2014/chart" uri="{C3380CC4-5D6E-409C-BE32-E72D297353CC}">
              <c16:uniqueId val="{00000000-2ED4-4B9A-9FBB-A4A6EB85F08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2ED4-4B9A-9FBB-A4A6EB85F08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58.3</c:v>
                </c:pt>
                <c:pt idx="1">
                  <c:v>65.8</c:v>
                </c:pt>
                <c:pt idx="2">
                  <c:v>32.4</c:v>
                </c:pt>
                <c:pt idx="3">
                  <c:v>35.5</c:v>
                </c:pt>
                <c:pt idx="4">
                  <c:v>16.100000000000001</c:v>
                </c:pt>
              </c:numCache>
            </c:numRef>
          </c:val>
          <c:extLst>
            <c:ext xmlns:c16="http://schemas.microsoft.com/office/drawing/2014/chart" uri="{C3380CC4-5D6E-409C-BE32-E72D297353CC}">
              <c16:uniqueId val="{00000000-674F-4033-A727-51E90394B87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674F-4033-A727-51E90394B87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5146</c:v>
                </c:pt>
                <c:pt idx="1">
                  <c:v>5552</c:v>
                </c:pt>
                <c:pt idx="2">
                  <c:v>1438</c:v>
                </c:pt>
                <c:pt idx="3">
                  <c:v>3393</c:v>
                </c:pt>
                <c:pt idx="4">
                  <c:v>4587</c:v>
                </c:pt>
              </c:numCache>
            </c:numRef>
          </c:val>
          <c:extLst>
            <c:ext xmlns:c16="http://schemas.microsoft.com/office/drawing/2014/chart" uri="{C3380CC4-5D6E-409C-BE32-E72D297353CC}">
              <c16:uniqueId val="{00000000-EA8F-4FB2-9914-C64980B6C23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EA8F-4FB2-9914-C64980B6C23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N52" zoomScale="55" zoomScaleNormal="55" zoomScaleSheetLayoutView="70" workbookViewId="0">
      <selection activeCell="KR91" sqref="KR9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和歌山県新宮市　新宮駅東市営駐車場（はまゆう）</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3201</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86</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240</v>
      </c>
      <c r="V31" s="113"/>
      <c r="W31" s="113"/>
      <c r="X31" s="113"/>
      <c r="Y31" s="113"/>
      <c r="Z31" s="113"/>
      <c r="AA31" s="113"/>
      <c r="AB31" s="113"/>
      <c r="AC31" s="113"/>
      <c r="AD31" s="113"/>
      <c r="AE31" s="113"/>
      <c r="AF31" s="113"/>
      <c r="AG31" s="113"/>
      <c r="AH31" s="113"/>
      <c r="AI31" s="113"/>
      <c r="AJ31" s="113"/>
      <c r="AK31" s="113"/>
      <c r="AL31" s="113"/>
      <c r="AM31" s="113"/>
      <c r="AN31" s="113">
        <f>データ!Z7</f>
        <v>292.60000000000002</v>
      </c>
      <c r="AO31" s="113"/>
      <c r="AP31" s="113"/>
      <c r="AQ31" s="113"/>
      <c r="AR31" s="113"/>
      <c r="AS31" s="113"/>
      <c r="AT31" s="113"/>
      <c r="AU31" s="113"/>
      <c r="AV31" s="113"/>
      <c r="AW31" s="113"/>
      <c r="AX31" s="113"/>
      <c r="AY31" s="113"/>
      <c r="AZ31" s="113"/>
      <c r="BA31" s="113"/>
      <c r="BB31" s="113"/>
      <c r="BC31" s="113"/>
      <c r="BD31" s="113"/>
      <c r="BE31" s="113"/>
      <c r="BF31" s="113"/>
      <c r="BG31" s="113">
        <f>データ!AA7</f>
        <v>147.9</v>
      </c>
      <c r="BH31" s="113"/>
      <c r="BI31" s="113"/>
      <c r="BJ31" s="113"/>
      <c r="BK31" s="113"/>
      <c r="BL31" s="113"/>
      <c r="BM31" s="113"/>
      <c r="BN31" s="113"/>
      <c r="BO31" s="113"/>
      <c r="BP31" s="113"/>
      <c r="BQ31" s="113"/>
      <c r="BR31" s="113"/>
      <c r="BS31" s="113"/>
      <c r="BT31" s="113"/>
      <c r="BU31" s="113"/>
      <c r="BV31" s="113"/>
      <c r="BW31" s="113"/>
      <c r="BX31" s="113"/>
      <c r="BY31" s="113"/>
      <c r="BZ31" s="113">
        <f>データ!AB7</f>
        <v>281.60000000000002</v>
      </c>
      <c r="CA31" s="113"/>
      <c r="CB31" s="113"/>
      <c r="CC31" s="113"/>
      <c r="CD31" s="113"/>
      <c r="CE31" s="113"/>
      <c r="CF31" s="113"/>
      <c r="CG31" s="113"/>
      <c r="CH31" s="113"/>
      <c r="CI31" s="113"/>
      <c r="CJ31" s="113"/>
      <c r="CK31" s="113"/>
      <c r="CL31" s="113"/>
      <c r="CM31" s="113"/>
      <c r="CN31" s="113"/>
      <c r="CO31" s="113"/>
      <c r="CP31" s="113"/>
      <c r="CQ31" s="113"/>
      <c r="CR31" s="113"/>
      <c r="CS31" s="113">
        <f>データ!AC7</f>
        <v>288.5</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86.8</v>
      </c>
      <c r="JD31" s="115"/>
      <c r="JE31" s="115"/>
      <c r="JF31" s="115"/>
      <c r="JG31" s="115"/>
      <c r="JH31" s="115"/>
      <c r="JI31" s="115"/>
      <c r="JJ31" s="115"/>
      <c r="JK31" s="115"/>
      <c r="JL31" s="115"/>
      <c r="JM31" s="115"/>
      <c r="JN31" s="115"/>
      <c r="JO31" s="115"/>
      <c r="JP31" s="115"/>
      <c r="JQ31" s="115"/>
      <c r="JR31" s="115"/>
      <c r="JS31" s="115"/>
      <c r="JT31" s="115"/>
      <c r="JU31" s="116"/>
      <c r="JV31" s="114">
        <f>データ!DL7</f>
        <v>76.5</v>
      </c>
      <c r="JW31" s="115"/>
      <c r="JX31" s="115"/>
      <c r="JY31" s="115"/>
      <c r="JZ31" s="115"/>
      <c r="KA31" s="115"/>
      <c r="KB31" s="115"/>
      <c r="KC31" s="115"/>
      <c r="KD31" s="115"/>
      <c r="KE31" s="115"/>
      <c r="KF31" s="115"/>
      <c r="KG31" s="115"/>
      <c r="KH31" s="115"/>
      <c r="KI31" s="115"/>
      <c r="KJ31" s="115"/>
      <c r="KK31" s="115"/>
      <c r="KL31" s="115"/>
      <c r="KM31" s="115"/>
      <c r="KN31" s="116"/>
      <c r="KO31" s="114">
        <f>データ!DM7</f>
        <v>37.200000000000003</v>
      </c>
      <c r="KP31" s="115"/>
      <c r="KQ31" s="115"/>
      <c r="KR31" s="115"/>
      <c r="KS31" s="115"/>
      <c r="KT31" s="115"/>
      <c r="KU31" s="115"/>
      <c r="KV31" s="115"/>
      <c r="KW31" s="115"/>
      <c r="KX31" s="115"/>
      <c r="KY31" s="115"/>
      <c r="KZ31" s="115"/>
      <c r="LA31" s="115"/>
      <c r="LB31" s="115"/>
      <c r="LC31" s="115"/>
      <c r="LD31" s="115"/>
      <c r="LE31" s="115"/>
      <c r="LF31" s="115"/>
      <c r="LG31" s="116"/>
      <c r="LH31" s="114">
        <f>データ!DN7</f>
        <v>43</v>
      </c>
      <c r="LI31" s="115"/>
      <c r="LJ31" s="115"/>
      <c r="LK31" s="115"/>
      <c r="LL31" s="115"/>
      <c r="LM31" s="115"/>
      <c r="LN31" s="115"/>
      <c r="LO31" s="115"/>
      <c r="LP31" s="115"/>
      <c r="LQ31" s="115"/>
      <c r="LR31" s="115"/>
      <c r="LS31" s="115"/>
      <c r="LT31" s="115"/>
      <c r="LU31" s="115"/>
      <c r="LV31" s="115"/>
      <c r="LW31" s="115"/>
      <c r="LX31" s="115"/>
      <c r="LY31" s="115"/>
      <c r="LZ31" s="116"/>
      <c r="MA31" s="114">
        <f>データ!DO7</f>
        <v>47.7</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58.3</v>
      </c>
      <c r="EM52" s="113"/>
      <c r="EN52" s="113"/>
      <c r="EO52" s="113"/>
      <c r="EP52" s="113"/>
      <c r="EQ52" s="113"/>
      <c r="ER52" s="113"/>
      <c r="ES52" s="113"/>
      <c r="ET52" s="113"/>
      <c r="EU52" s="113"/>
      <c r="EV52" s="113"/>
      <c r="EW52" s="113"/>
      <c r="EX52" s="113"/>
      <c r="EY52" s="113"/>
      <c r="EZ52" s="113"/>
      <c r="FA52" s="113"/>
      <c r="FB52" s="113"/>
      <c r="FC52" s="113"/>
      <c r="FD52" s="113"/>
      <c r="FE52" s="113">
        <f>データ!BG7</f>
        <v>65.8</v>
      </c>
      <c r="FF52" s="113"/>
      <c r="FG52" s="113"/>
      <c r="FH52" s="113"/>
      <c r="FI52" s="113"/>
      <c r="FJ52" s="113"/>
      <c r="FK52" s="113"/>
      <c r="FL52" s="113"/>
      <c r="FM52" s="113"/>
      <c r="FN52" s="113"/>
      <c r="FO52" s="113"/>
      <c r="FP52" s="113"/>
      <c r="FQ52" s="113"/>
      <c r="FR52" s="113"/>
      <c r="FS52" s="113"/>
      <c r="FT52" s="113"/>
      <c r="FU52" s="113"/>
      <c r="FV52" s="113"/>
      <c r="FW52" s="113"/>
      <c r="FX52" s="113">
        <f>データ!BH7</f>
        <v>32.4</v>
      </c>
      <c r="FY52" s="113"/>
      <c r="FZ52" s="113"/>
      <c r="GA52" s="113"/>
      <c r="GB52" s="113"/>
      <c r="GC52" s="113"/>
      <c r="GD52" s="113"/>
      <c r="GE52" s="113"/>
      <c r="GF52" s="113"/>
      <c r="GG52" s="113"/>
      <c r="GH52" s="113"/>
      <c r="GI52" s="113"/>
      <c r="GJ52" s="113"/>
      <c r="GK52" s="113"/>
      <c r="GL52" s="113"/>
      <c r="GM52" s="113"/>
      <c r="GN52" s="113"/>
      <c r="GO52" s="113"/>
      <c r="GP52" s="113"/>
      <c r="GQ52" s="113">
        <f>データ!BI7</f>
        <v>35.5</v>
      </c>
      <c r="GR52" s="113"/>
      <c r="GS52" s="113"/>
      <c r="GT52" s="113"/>
      <c r="GU52" s="113"/>
      <c r="GV52" s="113"/>
      <c r="GW52" s="113"/>
      <c r="GX52" s="113"/>
      <c r="GY52" s="113"/>
      <c r="GZ52" s="113"/>
      <c r="HA52" s="113"/>
      <c r="HB52" s="113"/>
      <c r="HC52" s="113"/>
      <c r="HD52" s="113"/>
      <c r="HE52" s="113"/>
      <c r="HF52" s="113"/>
      <c r="HG52" s="113"/>
      <c r="HH52" s="113"/>
      <c r="HI52" s="113"/>
      <c r="HJ52" s="113">
        <f>データ!BJ7</f>
        <v>16.100000000000001</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5146</v>
      </c>
      <c r="JD52" s="120"/>
      <c r="JE52" s="120"/>
      <c r="JF52" s="120"/>
      <c r="JG52" s="120"/>
      <c r="JH52" s="120"/>
      <c r="JI52" s="120"/>
      <c r="JJ52" s="120"/>
      <c r="JK52" s="120"/>
      <c r="JL52" s="120"/>
      <c r="JM52" s="120"/>
      <c r="JN52" s="120"/>
      <c r="JO52" s="120"/>
      <c r="JP52" s="120"/>
      <c r="JQ52" s="120"/>
      <c r="JR52" s="120"/>
      <c r="JS52" s="120"/>
      <c r="JT52" s="120"/>
      <c r="JU52" s="120"/>
      <c r="JV52" s="120">
        <f>データ!BR7</f>
        <v>5552</v>
      </c>
      <c r="JW52" s="120"/>
      <c r="JX52" s="120"/>
      <c r="JY52" s="120"/>
      <c r="JZ52" s="120"/>
      <c r="KA52" s="120"/>
      <c r="KB52" s="120"/>
      <c r="KC52" s="120"/>
      <c r="KD52" s="120"/>
      <c r="KE52" s="120"/>
      <c r="KF52" s="120"/>
      <c r="KG52" s="120"/>
      <c r="KH52" s="120"/>
      <c r="KI52" s="120"/>
      <c r="KJ52" s="120"/>
      <c r="KK52" s="120"/>
      <c r="KL52" s="120"/>
      <c r="KM52" s="120"/>
      <c r="KN52" s="120"/>
      <c r="KO52" s="120">
        <f>データ!BS7</f>
        <v>1438</v>
      </c>
      <c r="KP52" s="120"/>
      <c r="KQ52" s="120"/>
      <c r="KR52" s="120"/>
      <c r="KS52" s="120"/>
      <c r="KT52" s="120"/>
      <c r="KU52" s="120"/>
      <c r="KV52" s="120"/>
      <c r="KW52" s="120"/>
      <c r="KX52" s="120"/>
      <c r="KY52" s="120"/>
      <c r="KZ52" s="120"/>
      <c r="LA52" s="120"/>
      <c r="LB52" s="120"/>
      <c r="LC52" s="120"/>
      <c r="LD52" s="120"/>
      <c r="LE52" s="120"/>
      <c r="LF52" s="120"/>
      <c r="LG52" s="120"/>
      <c r="LH52" s="120">
        <f>データ!BT7</f>
        <v>3393</v>
      </c>
      <c r="LI52" s="120"/>
      <c r="LJ52" s="120"/>
      <c r="LK52" s="120"/>
      <c r="LL52" s="120"/>
      <c r="LM52" s="120"/>
      <c r="LN52" s="120"/>
      <c r="LO52" s="120"/>
      <c r="LP52" s="120"/>
      <c r="LQ52" s="120"/>
      <c r="LR52" s="120"/>
      <c r="LS52" s="120"/>
      <c r="LT52" s="120"/>
      <c r="LU52" s="120"/>
      <c r="LV52" s="120"/>
      <c r="LW52" s="120"/>
      <c r="LX52" s="120"/>
      <c r="LY52" s="120"/>
      <c r="LZ52" s="120"/>
      <c r="MA52" s="120">
        <f>データ!BU7</f>
        <v>4587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87156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ucpPitbyEWIdRZ3EZVJ05IJdhXP+AuuIyDqsrY6+8pagoqpIDCa7p+0edb5/q3iJJojhdgvqq1fCBY9jQvE8TQ==" saltValue="Fi3ypMUGudpj+2UUj8Cvs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93</v>
      </c>
      <c r="AO5" s="47" t="s">
        <v>94</v>
      </c>
      <c r="AP5" s="47" t="s">
        <v>95</v>
      </c>
      <c r="AQ5" s="47" t="s">
        <v>96</v>
      </c>
      <c r="AR5" s="47" t="s">
        <v>97</v>
      </c>
      <c r="AS5" s="47" t="s">
        <v>98</v>
      </c>
      <c r="AT5" s="47" t="s">
        <v>99</v>
      </c>
      <c r="AU5" s="47" t="s">
        <v>89</v>
      </c>
      <c r="AV5" s="47" t="s">
        <v>101</v>
      </c>
      <c r="AW5" s="47" t="s">
        <v>104</v>
      </c>
      <c r="AX5" s="47" t="s">
        <v>103</v>
      </c>
      <c r="AY5" s="47" t="s">
        <v>105</v>
      </c>
      <c r="AZ5" s="47" t="s">
        <v>94</v>
      </c>
      <c r="BA5" s="47" t="s">
        <v>95</v>
      </c>
      <c r="BB5" s="47" t="s">
        <v>96</v>
      </c>
      <c r="BC5" s="47" t="s">
        <v>97</v>
      </c>
      <c r="BD5" s="47" t="s">
        <v>98</v>
      </c>
      <c r="BE5" s="47" t="s">
        <v>99</v>
      </c>
      <c r="BF5" s="47" t="s">
        <v>89</v>
      </c>
      <c r="BG5" s="47" t="s">
        <v>90</v>
      </c>
      <c r="BH5" s="47" t="s">
        <v>102</v>
      </c>
      <c r="BI5" s="47" t="s">
        <v>103</v>
      </c>
      <c r="BJ5" s="47" t="s">
        <v>106</v>
      </c>
      <c r="BK5" s="47" t="s">
        <v>94</v>
      </c>
      <c r="BL5" s="47" t="s">
        <v>95</v>
      </c>
      <c r="BM5" s="47" t="s">
        <v>96</v>
      </c>
      <c r="BN5" s="47" t="s">
        <v>97</v>
      </c>
      <c r="BO5" s="47" t="s">
        <v>98</v>
      </c>
      <c r="BP5" s="47" t="s">
        <v>99</v>
      </c>
      <c r="BQ5" s="47" t="s">
        <v>107</v>
      </c>
      <c r="BR5" s="47" t="s">
        <v>90</v>
      </c>
      <c r="BS5" s="47" t="s">
        <v>102</v>
      </c>
      <c r="BT5" s="47" t="s">
        <v>103</v>
      </c>
      <c r="BU5" s="47" t="s">
        <v>105</v>
      </c>
      <c r="BV5" s="47" t="s">
        <v>94</v>
      </c>
      <c r="BW5" s="47" t="s">
        <v>95</v>
      </c>
      <c r="BX5" s="47" t="s">
        <v>96</v>
      </c>
      <c r="BY5" s="47" t="s">
        <v>97</v>
      </c>
      <c r="BZ5" s="47" t="s">
        <v>98</v>
      </c>
      <c r="CA5" s="47" t="s">
        <v>99</v>
      </c>
      <c r="CB5" s="47" t="s">
        <v>89</v>
      </c>
      <c r="CC5" s="47" t="s">
        <v>101</v>
      </c>
      <c r="CD5" s="47" t="s">
        <v>102</v>
      </c>
      <c r="CE5" s="47" t="s">
        <v>103</v>
      </c>
      <c r="CF5" s="47" t="s">
        <v>106</v>
      </c>
      <c r="CG5" s="47" t="s">
        <v>94</v>
      </c>
      <c r="CH5" s="47" t="s">
        <v>95</v>
      </c>
      <c r="CI5" s="47" t="s">
        <v>96</v>
      </c>
      <c r="CJ5" s="47" t="s">
        <v>97</v>
      </c>
      <c r="CK5" s="47" t="s">
        <v>98</v>
      </c>
      <c r="CL5" s="47" t="s">
        <v>99</v>
      </c>
      <c r="CM5" s="145"/>
      <c r="CN5" s="145"/>
      <c r="CO5" s="47" t="s">
        <v>107</v>
      </c>
      <c r="CP5" s="47" t="s">
        <v>90</v>
      </c>
      <c r="CQ5" s="47" t="s">
        <v>104</v>
      </c>
      <c r="CR5" s="47" t="s">
        <v>92</v>
      </c>
      <c r="CS5" s="47" t="s">
        <v>106</v>
      </c>
      <c r="CT5" s="47" t="s">
        <v>94</v>
      </c>
      <c r="CU5" s="47" t="s">
        <v>95</v>
      </c>
      <c r="CV5" s="47" t="s">
        <v>96</v>
      </c>
      <c r="CW5" s="47" t="s">
        <v>97</v>
      </c>
      <c r="CX5" s="47" t="s">
        <v>98</v>
      </c>
      <c r="CY5" s="47" t="s">
        <v>99</v>
      </c>
      <c r="CZ5" s="47" t="s">
        <v>107</v>
      </c>
      <c r="DA5" s="47" t="s">
        <v>101</v>
      </c>
      <c r="DB5" s="47" t="s">
        <v>91</v>
      </c>
      <c r="DC5" s="47" t="s">
        <v>108</v>
      </c>
      <c r="DD5" s="47" t="s">
        <v>106</v>
      </c>
      <c r="DE5" s="47" t="s">
        <v>94</v>
      </c>
      <c r="DF5" s="47" t="s">
        <v>95</v>
      </c>
      <c r="DG5" s="47" t="s">
        <v>96</v>
      </c>
      <c r="DH5" s="47" t="s">
        <v>97</v>
      </c>
      <c r="DI5" s="47" t="s">
        <v>98</v>
      </c>
      <c r="DJ5" s="47" t="s">
        <v>35</v>
      </c>
      <c r="DK5" s="47" t="s">
        <v>100</v>
      </c>
      <c r="DL5" s="47" t="s">
        <v>109</v>
      </c>
      <c r="DM5" s="47" t="s">
        <v>91</v>
      </c>
      <c r="DN5" s="47" t="s">
        <v>92</v>
      </c>
      <c r="DO5" s="47" t="s">
        <v>106</v>
      </c>
      <c r="DP5" s="47" t="s">
        <v>94</v>
      </c>
      <c r="DQ5" s="47" t="s">
        <v>95</v>
      </c>
      <c r="DR5" s="47" t="s">
        <v>96</v>
      </c>
      <c r="DS5" s="47" t="s">
        <v>97</v>
      </c>
      <c r="DT5" s="47" t="s">
        <v>98</v>
      </c>
      <c r="DU5" s="47" t="s">
        <v>99</v>
      </c>
    </row>
    <row r="6" spans="1:125" s="54" customFormat="1" x14ac:dyDescent="0.15">
      <c r="A6" s="37" t="s">
        <v>110</v>
      </c>
      <c r="B6" s="48">
        <f>B8</f>
        <v>2022</v>
      </c>
      <c r="C6" s="48">
        <f t="shared" ref="C6:X6" si="1">C8</f>
        <v>302074</v>
      </c>
      <c r="D6" s="48">
        <f t="shared" si="1"/>
        <v>47</v>
      </c>
      <c r="E6" s="48">
        <f t="shared" si="1"/>
        <v>14</v>
      </c>
      <c r="F6" s="48">
        <f t="shared" si="1"/>
        <v>0</v>
      </c>
      <c r="G6" s="48">
        <f t="shared" si="1"/>
        <v>1</v>
      </c>
      <c r="H6" s="48" t="str">
        <f>SUBSTITUTE(H8,"　","")</f>
        <v>和歌山県新宮市</v>
      </c>
      <c r="I6" s="48" t="str">
        <f t="shared" si="1"/>
        <v>新宮駅東市営駐車場（はまゆう）</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28</v>
      </c>
      <c r="S6" s="50" t="str">
        <f t="shared" si="1"/>
        <v>駅</v>
      </c>
      <c r="T6" s="50" t="str">
        <f t="shared" si="1"/>
        <v>無</v>
      </c>
      <c r="U6" s="51">
        <f t="shared" si="1"/>
        <v>3201</v>
      </c>
      <c r="V6" s="51">
        <f t="shared" si="1"/>
        <v>86</v>
      </c>
      <c r="W6" s="51">
        <f t="shared" si="1"/>
        <v>100</v>
      </c>
      <c r="X6" s="50" t="str">
        <f t="shared" si="1"/>
        <v>無</v>
      </c>
      <c r="Y6" s="52">
        <f>IF(Y8="-",NA(),Y8)</f>
        <v>240</v>
      </c>
      <c r="Z6" s="52">
        <f t="shared" ref="Z6:AH6" si="2">IF(Z8="-",NA(),Z8)</f>
        <v>292.60000000000002</v>
      </c>
      <c r="AA6" s="52">
        <f t="shared" si="2"/>
        <v>147.9</v>
      </c>
      <c r="AB6" s="52">
        <f t="shared" si="2"/>
        <v>281.60000000000002</v>
      </c>
      <c r="AC6" s="52">
        <f t="shared" si="2"/>
        <v>288.5</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58.3</v>
      </c>
      <c r="BG6" s="52">
        <f t="shared" ref="BG6:BO6" si="5">IF(BG8="-",NA(),BG8)</f>
        <v>65.8</v>
      </c>
      <c r="BH6" s="52">
        <f t="shared" si="5"/>
        <v>32.4</v>
      </c>
      <c r="BI6" s="52">
        <f t="shared" si="5"/>
        <v>35.5</v>
      </c>
      <c r="BJ6" s="52">
        <f t="shared" si="5"/>
        <v>16.100000000000001</v>
      </c>
      <c r="BK6" s="52">
        <f t="shared" si="5"/>
        <v>30.4</v>
      </c>
      <c r="BL6" s="52">
        <f t="shared" si="5"/>
        <v>33.6</v>
      </c>
      <c r="BM6" s="52">
        <f t="shared" si="5"/>
        <v>-122.5</v>
      </c>
      <c r="BN6" s="52">
        <f t="shared" si="5"/>
        <v>8.5</v>
      </c>
      <c r="BO6" s="52">
        <f t="shared" si="5"/>
        <v>26.6</v>
      </c>
      <c r="BP6" s="49" t="str">
        <f>IF(BP8="-","",IF(BP8="-","【-】","【"&amp;SUBSTITUTE(TEXT(BP8,"#,##0.0"),"-","△")&amp;"】"))</f>
        <v>【12.8】</v>
      </c>
      <c r="BQ6" s="53">
        <f>IF(BQ8="-",NA(),BQ8)</f>
        <v>5146</v>
      </c>
      <c r="BR6" s="53">
        <f t="shared" ref="BR6:BZ6" si="6">IF(BR8="-",NA(),BR8)</f>
        <v>5552</v>
      </c>
      <c r="BS6" s="53">
        <f t="shared" si="6"/>
        <v>1438</v>
      </c>
      <c r="BT6" s="53">
        <f t="shared" si="6"/>
        <v>3393</v>
      </c>
      <c r="BU6" s="53">
        <f t="shared" si="6"/>
        <v>4587</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111</v>
      </c>
      <c r="CM6" s="51">
        <f t="shared" ref="CM6:CN6" si="7">CM8</f>
        <v>87156</v>
      </c>
      <c r="CN6" s="51">
        <f t="shared" si="7"/>
        <v>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86.8</v>
      </c>
      <c r="DL6" s="52">
        <f t="shared" ref="DL6:DT6" si="9">IF(DL8="-",NA(),DL8)</f>
        <v>76.5</v>
      </c>
      <c r="DM6" s="52">
        <f t="shared" si="9"/>
        <v>37.200000000000003</v>
      </c>
      <c r="DN6" s="52">
        <f t="shared" si="9"/>
        <v>43</v>
      </c>
      <c r="DO6" s="52">
        <f t="shared" si="9"/>
        <v>47.7</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113</v>
      </c>
      <c r="B7" s="48">
        <f t="shared" ref="B7:X7" si="10">B8</f>
        <v>2022</v>
      </c>
      <c r="C7" s="48">
        <f t="shared" si="10"/>
        <v>302074</v>
      </c>
      <c r="D7" s="48">
        <f t="shared" si="10"/>
        <v>47</v>
      </c>
      <c r="E7" s="48">
        <f t="shared" si="10"/>
        <v>14</v>
      </c>
      <c r="F7" s="48">
        <f t="shared" si="10"/>
        <v>0</v>
      </c>
      <c r="G7" s="48">
        <f t="shared" si="10"/>
        <v>1</v>
      </c>
      <c r="H7" s="48" t="str">
        <f t="shared" si="10"/>
        <v>和歌山県　新宮市</v>
      </c>
      <c r="I7" s="48" t="str">
        <f t="shared" si="10"/>
        <v>新宮駅東市営駐車場（はまゆう）</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28</v>
      </c>
      <c r="S7" s="50" t="str">
        <f t="shared" si="10"/>
        <v>駅</v>
      </c>
      <c r="T7" s="50" t="str">
        <f t="shared" si="10"/>
        <v>無</v>
      </c>
      <c r="U7" s="51">
        <f t="shared" si="10"/>
        <v>3201</v>
      </c>
      <c r="V7" s="51">
        <f t="shared" si="10"/>
        <v>86</v>
      </c>
      <c r="W7" s="51">
        <f t="shared" si="10"/>
        <v>100</v>
      </c>
      <c r="X7" s="50" t="str">
        <f t="shared" si="10"/>
        <v>無</v>
      </c>
      <c r="Y7" s="52">
        <f>Y8</f>
        <v>240</v>
      </c>
      <c r="Z7" s="52">
        <f t="shared" ref="Z7:AH7" si="11">Z8</f>
        <v>292.60000000000002</v>
      </c>
      <c r="AA7" s="52">
        <f t="shared" si="11"/>
        <v>147.9</v>
      </c>
      <c r="AB7" s="52">
        <f t="shared" si="11"/>
        <v>281.60000000000002</v>
      </c>
      <c r="AC7" s="52">
        <f t="shared" si="11"/>
        <v>288.5</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58.3</v>
      </c>
      <c r="BG7" s="52">
        <f t="shared" ref="BG7:BO7" si="14">BG8</f>
        <v>65.8</v>
      </c>
      <c r="BH7" s="52">
        <f t="shared" si="14"/>
        <v>32.4</v>
      </c>
      <c r="BI7" s="52">
        <f t="shared" si="14"/>
        <v>35.5</v>
      </c>
      <c r="BJ7" s="52">
        <f t="shared" si="14"/>
        <v>16.100000000000001</v>
      </c>
      <c r="BK7" s="52">
        <f t="shared" si="14"/>
        <v>30.4</v>
      </c>
      <c r="BL7" s="52">
        <f t="shared" si="14"/>
        <v>33.6</v>
      </c>
      <c r="BM7" s="52">
        <f t="shared" si="14"/>
        <v>-122.5</v>
      </c>
      <c r="BN7" s="52">
        <f t="shared" si="14"/>
        <v>8.5</v>
      </c>
      <c r="BO7" s="52">
        <f t="shared" si="14"/>
        <v>26.6</v>
      </c>
      <c r="BP7" s="49"/>
      <c r="BQ7" s="53">
        <f>BQ8</f>
        <v>5146</v>
      </c>
      <c r="BR7" s="53">
        <f t="shared" ref="BR7:BZ7" si="15">BR8</f>
        <v>5552</v>
      </c>
      <c r="BS7" s="53">
        <f t="shared" si="15"/>
        <v>1438</v>
      </c>
      <c r="BT7" s="53">
        <f t="shared" si="15"/>
        <v>3393</v>
      </c>
      <c r="BU7" s="53">
        <f t="shared" si="15"/>
        <v>4587</v>
      </c>
      <c r="BV7" s="53">
        <f t="shared" si="15"/>
        <v>8183</v>
      </c>
      <c r="BW7" s="53">
        <f t="shared" si="15"/>
        <v>7940</v>
      </c>
      <c r="BX7" s="53">
        <f t="shared" si="15"/>
        <v>2576</v>
      </c>
      <c r="BY7" s="53">
        <f t="shared" si="15"/>
        <v>4153</v>
      </c>
      <c r="BZ7" s="53">
        <f t="shared" si="15"/>
        <v>6140</v>
      </c>
      <c r="CA7" s="51"/>
      <c r="CB7" s="52" t="s">
        <v>114</v>
      </c>
      <c r="CC7" s="52" t="s">
        <v>114</v>
      </c>
      <c r="CD7" s="52" t="s">
        <v>114</v>
      </c>
      <c r="CE7" s="52" t="s">
        <v>114</v>
      </c>
      <c r="CF7" s="52" t="s">
        <v>114</v>
      </c>
      <c r="CG7" s="52" t="s">
        <v>114</v>
      </c>
      <c r="CH7" s="52" t="s">
        <v>114</v>
      </c>
      <c r="CI7" s="52" t="s">
        <v>114</v>
      </c>
      <c r="CJ7" s="52" t="s">
        <v>114</v>
      </c>
      <c r="CK7" s="52" t="s">
        <v>111</v>
      </c>
      <c r="CL7" s="49"/>
      <c r="CM7" s="51">
        <f>CM8</f>
        <v>87156</v>
      </c>
      <c r="CN7" s="51">
        <f>CN8</f>
        <v>0</v>
      </c>
      <c r="CO7" s="52" t="s">
        <v>114</v>
      </c>
      <c r="CP7" s="52" t="s">
        <v>114</v>
      </c>
      <c r="CQ7" s="52" t="s">
        <v>114</v>
      </c>
      <c r="CR7" s="52" t="s">
        <v>114</v>
      </c>
      <c r="CS7" s="52" t="s">
        <v>114</v>
      </c>
      <c r="CT7" s="52" t="s">
        <v>114</v>
      </c>
      <c r="CU7" s="52" t="s">
        <v>114</v>
      </c>
      <c r="CV7" s="52" t="s">
        <v>114</v>
      </c>
      <c r="CW7" s="52" t="s">
        <v>114</v>
      </c>
      <c r="CX7" s="52" t="s">
        <v>115</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86.8</v>
      </c>
      <c r="DL7" s="52">
        <f t="shared" ref="DL7:DT7" si="17">DL8</f>
        <v>76.5</v>
      </c>
      <c r="DM7" s="52">
        <f t="shared" si="17"/>
        <v>37.200000000000003</v>
      </c>
      <c r="DN7" s="52">
        <f t="shared" si="17"/>
        <v>43</v>
      </c>
      <c r="DO7" s="52">
        <f t="shared" si="17"/>
        <v>47.7</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302074</v>
      </c>
      <c r="D8" s="55">
        <v>47</v>
      </c>
      <c r="E8" s="55">
        <v>14</v>
      </c>
      <c r="F8" s="55">
        <v>0</v>
      </c>
      <c r="G8" s="55">
        <v>1</v>
      </c>
      <c r="H8" s="55" t="s">
        <v>116</v>
      </c>
      <c r="I8" s="55" t="s">
        <v>117</v>
      </c>
      <c r="J8" s="55" t="s">
        <v>118</v>
      </c>
      <c r="K8" s="55" t="s">
        <v>119</v>
      </c>
      <c r="L8" s="55" t="s">
        <v>120</v>
      </c>
      <c r="M8" s="55" t="s">
        <v>121</v>
      </c>
      <c r="N8" s="55" t="s">
        <v>122</v>
      </c>
      <c r="O8" s="56" t="s">
        <v>123</v>
      </c>
      <c r="P8" s="57" t="s">
        <v>124</v>
      </c>
      <c r="Q8" s="57" t="s">
        <v>125</v>
      </c>
      <c r="R8" s="58">
        <v>28</v>
      </c>
      <c r="S8" s="57" t="s">
        <v>126</v>
      </c>
      <c r="T8" s="57" t="s">
        <v>127</v>
      </c>
      <c r="U8" s="58">
        <v>3201</v>
      </c>
      <c r="V8" s="58">
        <v>86</v>
      </c>
      <c r="W8" s="58">
        <v>100</v>
      </c>
      <c r="X8" s="57" t="s">
        <v>127</v>
      </c>
      <c r="Y8" s="59">
        <v>240</v>
      </c>
      <c r="Z8" s="59">
        <v>292.60000000000002</v>
      </c>
      <c r="AA8" s="59">
        <v>147.9</v>
      </c>
      <c r="AB8" s="59">
        <v>281.60000000000002</v>
      </c>
      <c r="AC8" s="59">
        <v>288.5</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58.3</v>
      </c>
      <c r="BG8" s="59">
        <v>65.8</v>
      </c>
      <c r="BH8" s="59">
        <v>32.4</v>
      </c>
      <c r="BI8" s="59">
        <v>35.5</v>
      </c>
      <c r="BJ8" s="59">
        <v>16.100000000000001</v>
      </c>
      <c r="BK8" s="59">
        <v>30.4</v>
      </c>
      <c r="BL8" s="59">
        <v>33.6</v>
      </c>
      <c r="BM8" s="59">
        <v>-122.5</v>
      </c>
      <c r="BN8" s="59">
        <v>8.5</v>
      </c>
      <c r="BO8" s="59">
        <v>26.6</v>
      </c>
      <c r="BP8" s="56">
        <v>12.8</v>
      </c>
      <c r="BQ8" s="60">
        <v>5146</v>
      </c>
      <c r="BR8" s="60">
        <v>5552</v>
      </c>
      <c r="BS8" s="60">
        <v>1438</v>
      </c>
      <c r="BT8" s="61">
        <v>3393</v>
      </c>
      <c r="BU8" s="61">
        <v>4587</v>
      </c>
      <c r="BV8" s="60">
        <v>8183</v>
      </c>
      <c r="BW8" s="60">
        <v>7940</v>
      </c>
      <c r="BX8" s="60">
        <v>2576</v>
      </c>
      <c r="BY8" s="60">
        <v>4153</v>
      </c>
      <c r="BZ8" s="60">
        <v>6140</v>
      </c>
      <c r="CA8" s="58">
        <v>10556</v>
      </c>
      <c r="CB8" s="59" t="s">
        <v>120</v>
      </c>
      <c r="CC8" s="59" t="s">
        <v>120</v>
      </c>
      <c r="CD8" s="59" t="s">
        <v>120</v>
      </c>
      <c r="CE8" s="59" t="s">
        <v>120</v>
      </c>
      <c r="CF8" s="59" t="s">
        <v>120</v>
      </c>
      <c r="CG8" s="59" t="s">
        <v>120</v>
      </c>
      <c r="CH8" s="59" t="s">
        <v>120</v>
      </c>
      <c r="CI8" s="59" t="s">
        <v>120</v>
      </c>
      <c r="CJ8" s="59" t="s">
        <v>120</v>
      </c>
      <c r="CK8" s="59" t="s">
        <v>120</v>
      </c>
      <c r="CL8" s="56" t="s">
        <v>120</v>
      </c>
      <c r="CM8" s="58">
        <v>87156</v>
      </c>
      <c r="CN8" s="58">
        <v>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83.1</v>
      </c>
      <c r="DF8" s="59">
        <v>54.4</v>
      </c>
      <c r="DG8" s="59">
        <v>70.3</v>
      </c>
      <c r="DH8" s="59">
        <v>70</v>
      </c>
      <c r="DI8" s="59">
        <v>47.6</v>
      </c>
      <c r="DJ8" s="56">
        <v>72.2</v>
      </c>
      <c r="DK8" s="59">
        <v>86.8</v>
      </c>
      <c r="DL8" s="59">
        <v>76.5</v>
      </c>
      <c r="DM8" s="59">
        <v>37.200000000000003</v>
      </c>
      <c r="DN8" s="59">
        <v>43</v>
      </c>
      <c r="DO8" s="59">
        <v>47.7</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金澤 愛</cp:lastModifiedBy>
  <dcterms:created xsi:type="dcterms:W3CDTF">2024-01-11T00:13:39Z</dcterms:created>
  <dcterms:modified xsi:type="dcterms:W3CDTF">2024-02-02T08:44:13Z</dcterms:modified>
  <cp:category/>
</cp:coreProperties>
</file>