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sv\suidou\赤嶋\財政課への報告\公営企業に係る経営比較分析表\令和５年度　提出\令和４年度決算\02　提出分\"/>
    </mc:Choice>
  </mc:AlternateContent>
  <xr:revisionPtr revIDLastSave="0" documentId="13_ncr:1_{BBFB4841-21F1-4788-9C92-4EC7FE58E4A6}" xr6:coauthVersionLast="47" xr6:coauthVersionMax="47" xr10:uidLastSave="{00000000-0000-0000-0000-000000000000}"/>
  <workbookProtection workbookAlgorithmName="SHA-512" workbookHashValue="eV82VJzOANLVd8D1hF4f+mLkOfUaDU0B/BzOobjVEV9L1GGJM4z5HK+1RY6Ybxh1VZ2wri5zDPAvGtmcXk5Zyw==" workbookSaltValue="zC0cuVFiNMq9FIRKZ1gLSg==" workbookSpinCount="100000" lockStructure="1"/>
  <bookViews>
    <workbookView xWindow="-120" yWindow="-120" windowWidth="20730" windowHeight="111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AL10" i="4" s="1"/>
  <c r="T6" i="5"/>
  <c r="BB8" i="4" s="1"/>
  <c r="S6" i="5"/>
  <c r="R6" i="5"/>
  <c r="Q6" i="5"/>
  <c r="W10" i="4" s="1"/>
  <c r="P6" i="5"/>
  <c r="P10" i="4" s="1"/>
  <c r="O6" i="5"/>
  <c r="N6" i="5"/>
  <c r="M6" i="5"/>
  <c r="L6" i="5"/>
  <c r="W8" i="4" s="1"/>
  <c r="K6" i="5"/>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I85" i="4"/>
  <c r="H85" i="4"/>
  <c r="E85" i="4"/>
  <c r="BB10" i="4"/>
  <c r="AT10" i="4"/>
  <c r="I10" i="4"/>
  <c r="B10" i="4"/>
  <c r="AT8" i="4"/>
  <c r="AL8" i="4"/>
  <c r="AD8" i="4"/>
  <c r="P8" i="4"/>
  <c r="I8" i="4"/>
  <c r="B6" i="4"/>
</calcChain>
</file>

<file path=xl/sharedStrings.xml><?xml version="1.0" encoding="utf-8"?>
<sst xmlns="http://schemas.openxmlformats.org/spreadsheetml/2006/main" count="228" uniqueCount="115">
  <si>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</si>
  <si>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</si>
  <si>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</si>
  <si>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</si>
  <si>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</si>
  <si>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</si>
  <si>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</si>
  <si>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</si>
  <si>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</si>
  <si>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</si>
  <si>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</si>
  <si>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</si>
  <si>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</si>
  <si>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</si>
  <si>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</si>
  <si>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</si>
  <si>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</si>
  <si>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</si>
  <si>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</si>
  <si>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</si>
  <si>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</si>
  <si>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</si>
  <si>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</si>
  <si>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</si>
  <si>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</si>
  <si>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</si>
  <si>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</si>
  <si>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</si>
  <si>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</si>
  <si>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</si>
  <si>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</si>
  <si>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</si>
  <si>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</si>
  <si>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</si>
  <si>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</si>
  <si>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</si>
  <si>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</si>
  <si>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</si>
  <si>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</si>
  <si>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</si>
  <si>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</si>
  <si>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</si>
  <si>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</si>
  <si>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</si>
  <si>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</si>
  <si>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</si>
  <si>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</si>
  <si>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</si>
  <si>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</si>
  <si>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</si>
  <si>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</si>
  <si>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</si>
  <si>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</si>
  <si>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</si>
  <si>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</si>
  <si>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</si>
  <si>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</si>
  <si>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</si>
  <si>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</si>
  <si>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</si>
  <si>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</si>
  <si>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</si>
  <si>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</si>
  <si>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</si>
  <si>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</si>
  <si>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</si>
  <si>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</si>
  <si>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</si>
  <si>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</si>
  <si>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</si>
  <si>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</si>
  <si>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</si>
  <si>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</si>
  <si>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</si>
  <si>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</si>
  <si>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</si>
  <si>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</si>
  <si>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</si>
  <si>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</si>
  <si>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</si>
  <si>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</si>
  <si>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</si>
  <si>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</si>
  <si>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</si>
  <si>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</si>
  <si>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</si>
  <si>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</si>
  <si>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</si>
  <si>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</si>
  <si>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</si>
  <si>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</si>
  <si>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</si>
  <si>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</si>
  <si>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新宮市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</si>
  <si>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</si>
  <si>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</si>
  <si>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</si>
  <si>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</si>
  <si>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</si>
  <si>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</si>
  <si>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</si>
  <si>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</si>
  <si>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</si>
  <si>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</si>
  <si>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</si>
  <si>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</si>
  <si>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</si>
  <si>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</si>
  <si>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</si>
  <si>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</si>
  <si>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</si>
  <si>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</si>
  <si>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xml:space="preserve">　本市の上水道は昭和7年に通水しており、施設の老朽化が進行しているのが現状である。市の人口減少等により使用水量及び給水収益が減少しており、年々経営が厳しくなっている状況にある。
　経営の健全性・効率性については、「企業債残高対給水収益比率」が平均値を上回っており、今後も起債の抑制に努める必要がある。
　老朽化の状況については、各指標とも施設の老朽化が進行していることが示されており、今後も施設更新等に取り組む必要がある。それと同時に、施設更新等を検討した場合、財源の確保が必要であることから、適正な料金設定について、引き続き検討を行い、今後は施設老朽化対策をはじめ、投資のあり方や施設更新の優先順位について、更なる検討が必要である。
</t>
    <rPh sb="1" eb="2">
      <t>ホン</t>
    </rPh>
    <rPh sb="2" eb="3">
      <t>シ</t>
    </rPh>
    <rPh sb="4" eb="6">
      <t>ジョウスイ</t>
    </rPh>
    <rPh sb="6" eb="7">
      <t>ドウ</t>
    </rPh>
    <rPh sb="8" eb="10">
      <t>ショウワ</t>
    </rPh>
    <rPh sb="11" eb="12">
      <t>ネン</t>
    </rPh>
    <rPh sb="13" eb="15">
      <t>ツウスイ</t>
    </rPh>
    <rPh sb="20" eb="22">
      <t>シセツ</t>
    </rPh>
    <rPh sb="23" eb="25">
      <t>ロウキュウ</t>
    </rPh>
    <rPh sb="25" eb="26">
      <t>カ</t>
    </rPh>
    <rPh sb="27" eb="29">
      <t>シンコウ</t>
    </rPh>
    <rPh sb="35" eb="37">
      <t>ゲンジョウ</t>
    </rPh>
    <rPh sb="41" eb="42">
      <t>シ</t>
    </rPh>
    <rPh sb="43" eb="45">
      <t>ジンコウ</t>
    </rPh>
    <rPh sb="45" eb="47">
      <t>ゲンショウ</t>
    </rPh>
    <rPh sb="47" eb="48">
      <t>トウ</t>
    </rPh>
    <rPh sb="51" eb="53">
      <t>シヨウ</t>
    </rPh>
    <rPh sb="53" eb="55">
      <t>スイリョウ</t>
    </rPh>
    <rPh sb="55" eb="56">
      <t>オヨ</t>
    </rPh>
    <rPh sb="57" eb="59">
      <t>キュウスイ</t>
    </rPh>
    <rPh sb="59" eb="61">
      <t>シュウエキ</t>
    </rPh>
    <rPh sb="62" eb="64">
      <t>ゲンショウ</t>
    </rPh>
    <rPh sb="69" eb="71">
      <t>ネンネン</t>
    </rPh>
    <rPh sb="71" eb="73">
      <t>ケイエイ</t>
    </rPh>
    <rPh sb="74" eb="75">
      <t>キビ</t>
    </rPh>
    <rPh sb="82" eb="84">
      <t>ジョウキョウ</t>
    </rPh>
    <rPh sb="90" eb="92">
      <t>ケイエイ</t>
    </rPh>
    <rPh sb="93" eb="96">
      <t>ケンゼンセイ</t>
    </rPh>
    <rPh sb="97" eb="100">
      <t>コウリツセイ</t>
    </rPh>
    <rPh sb="107" eb="109">
      <t>キギョウ</t>
    </rPh>
    <rPh sb="109" eb="110">
      <t>サイ</t>
    </rPh>
    <rPh sb="110" eb="112">
      <t>ザンダカ</t>
    </rPh>
    <rPh sb="112" eb="113">
      <t>タイ</t>
    </rPh>
    <rPh sb="113" eb="115">
      <t>キュウスイ</t>
    </rPh>
    <rPh sb="115" eb="117">
      <t>シュウエキ</t>
    </rPh>
    <rPh sb="117" eb="119">
      <t>ヒリツ</t>
    </rPh>
    <rPh sb="121" eb="124">
      <t>ヘイキンチ</t>
    </rPh>
    <rPh sb="125" eb="127">
      <t>ウワマワ</t>
    </rPh>
    <rPh sb="132" eb="134">
      <t>コンゴ</t>
    </rPh>
    <rPh sb="135" eb="137">
      <t>キサイ</t>
    </rPh>
    <rPh sb="138" eb="140">
      <t>ヨクセイ</t>
    </rPh>
    <rPh sb="141" eb="142">
      <t>ツト</t>
    </rPh>
    <rPh sb="144" eb="146">
      <t>ヒツヨウ</t>
    </rPh>
    <rPh sb="152" eb="155">
      <t>ロウキュウカ</t>
    </rPh>
    <rPh sb="156" eb="158">
      <t>ジョウキョウ</t>
    </rPh>
    <rPh sb="164" eb="167">
      <t>カクシヒョウ</t>
    </rPh>
    <rPh sb="169" eb="171">
      <t>シセツ</t>
    </rPh>
    <rPh sb="172" eb="175">
      <t>ロウキュウカ</t>
    </rPh>
    <rPh sb="176" eb="178">
      <t>シンコウ</t>
    </rPh>
    <rPh sb="192" eb="194">
      <t>コンゴ</t>
    </rPh>
    <rPh sb="195" eb="197">
      <t>シセツ</t>
    </rPh>
    <rPh sb="197" eb="199">
      <t>コウシン</t>
    </rPh>
    <rPh sb="199" eb="200">
      <t>トウ</t>
    </rPh>
    <rPh sb="201" eb="202">
      <t>ト</t>
    </rPh>
    <rPh sb="203" eb="204">
      <t>ク</t>
    </rPh>
    <rPh sb="205" eb="207">
      <t>ヒツヨウ</t>
    </rPh>
    <rPh sb="214" eb="216">
      <t>ドウジ</t>
    </rPh>
    <rPh sb="218" eb="220">
      <t>シセツ</t>
    </rPh>
    <rPh sb="259" eb="260">
      <t>ヒ</t>
    </rPh>
    <rPh sb="261" eb="262">
      <t>ツヅ</t>
    </rPh>
    <rPh sb="263" eb="265">
      <t>ケントウ</t>
    </rPh>
    <rPh sb="266" eb="267">
      <t>オコナ</t>
    </rPh>
    <rPh sb="291" eb="293">
      <t>シセツ</t>
    </rPh>
    <rPh sb="293" eb="295">
      <t>コウシン</t>
    </rPh>
    <rPh sb="296" eb="298">
      <t>ユウセン</t>
    </rPh>
    <rPh sb="298" eb="300">
      <t>ジュンイ</t>
    </rPh>
    <rPh sb="305" eb="306">
      <t>サラ</t>
    </rPh>
    <phoneticPr fontId="4"/>
  </si>
  <si>
    <t>①経常収支比率は単年度収支が黒字であることを示す100％を超えており、費用に見合った収益が確保され、健全経営ということが言える。
②累積欠損金比率は累積欠損金が発生していないことを示す0％が求められ、毎年0％のため健全経営であるが、将来的に健全性を維持するためには、料金改定等を検討する必要がある。
③流動比率は流動負債に対する流動資産の割合であり、100％以上であることが必要で、毎年300％以上を確保しており、現状では問題はない。
④企業債残高対給水収益比率は企業債残高の規模を示しているが、平均値を上回っており、料金収入に対し企業債残高が多いことを示している。現状の料金水準では今後も企業債に依存せざるを得ない状況にあり、適正な料金設定の検討が必要である。 
⑤料金回収率は供給単価と給水原価との関係をみるための指標であり、当年度は物価高騰対策による料金減免により減少したのが要因であるため、問題はない。
⑥給水原価は有収水量1㎥当りの製造原価であり、平均値と比べ安価ではあるが、更なる経費削減等に取り組む必要がある。
⑦施設利用率は平均値と比べ、低い数値となっているため、施設更新時に適正な施設規模を検討する必要がある。
⑧有収率の減少は漏水が多いこと等が要因で、減少傾向が続き、平均値を下回っている。有収率の向上は経営の安定化につながることから、今後も漏水調査等の施策を強化する必要がある。</t>
    <rPh sb="8" eb="11">
      <t>タンネンド</t>
    </rPh>
    <rPh sb="11" eb="13">
      <t>シュウシ</t>
    </rPh>
    <rPh sb="14" eb="16">
      <t>クロジ</t>
    </rPh>
    <rPh sb="22" eb="23">
      <t>シメ</t>
    </rPh>
    <rPh sb="60" eb="61">
      <t>イ</t>
    </rPh>
    <rPh sb="66" eb="68">
      <t>ルイセキ</t>
    </rPh>
    <rPh sb="68" eb="70">
      <t>ケッソン</t>
    </rPh>
    <rPh sb="70" eb="71">
      <t>キン</t>
    </rPh>
    <rPh sb="71" eb="73">
      <t>ヒリツ</t>
    </rPh>
    <rPh sb="74" eb="76">
      <t>ルイセキ</t>
    </rPh>
    <rPh sb="76" eb="79">
      <t>ケッソンキン</t>
    </rPh>
    <rPh sb="80" eb="82">
      <t>ハッセイ</t>
    </rPh>
    <rPh sb="90" eb="91">
      <t>シメ</t>
    </rPh>
    <rPh sb="95" eb="96">
      <t>モト</t>
    </rPh>
    <rPh sb="100" eb="102">
      <t>マイトシ</t>
    </rPh>
    <rPh sb="109" eb="111">
      <t>ケイエイ</t>
    </rPh>
    <rPh sb="116" eb="119">
      <t>ショウライテキ</t>
    </rPh>
    <rPh sb="120" eb="123">
      <t>ケンゼンセイ</t>
    </rPh>
    <rPh sb="124" eb="126">
      <t>イジ</t>
    </rPh>
    <rPh sb="133" eb="135">
      <t>リョウキン</t>
    </rPh>
    <rPh sb="135" eb="137">
      <t>カイテイ</t>
    </rPh>
    <rPh sb="137" eb="138">
      <t>トウ</t>
    </rPh>
    <rPh sb="139" eb="141">
      <t>ケントウ</t>
    </rPh>
    <rPh sb="143" eb="145">
      <t>ヒツヨウ</t>
    </rPh>
    <rPh sb="156" eb="158">
      <t>リュウドウ</t>
    </rPh>
    <rPh sb="158" eb="160">
      <t>フサイ</t>
    </rPh>
    <rPh sb="161" eb="162">
      <t>タイ</t>
    </rPh>
    <rPh sb="164" eb="166">
      <t>リュウドウ</t>
    </rPh>
    <rPh sb="166" eb="168">
      <t>シサン</t>
    </rPh>
    <rPh sb="169" eb="171">
      <t>ワリアイ</t>
    </rPh>
    <rPh sb="179" eb="181">
      <t>イジョウ</t>
    </rPh>
    <rPh sb="187" eb="189">
      <t>ヒツヨウ</t>
    </rPh>
    <rPh sb="191" eb="193">
      <t>マイトシ</t>
    </rPh>
    <rPh sb="197" eb="199">
      <t>イジョウ</t>
    </rPh>
    <rPh sb="232" eb="234">
      <t>キギョウ</t>
    </rPh>
    <rPh sb="234" eb="235">
      <t>サイ</t>
    </rPh>
    <rPh sb="235" eb="237">
      <t>ザンダカ</t>
    </rPh>
    <rPh sb="238" eb="240">
      <t>キボ</t>
    </rPh>
    <rPh sb="241" eb="242">
      <t>シメ</t>
    </rPh>
    <rPh sb="340" eb="342">
      <t>キョウキュウ</t>
    </rPh>
    <rPh sb="342" eb="344">
      <t>タンカ</t>
    </rPh>
    <rPh sb="345" eb="347">
      <t>キュウスイ</t>
    </rPh>
    <rPh sb="347" eb="349">
      <t>ゲンカ</t>
    </rPh>
    <rPh sb="351" eb="353">
      <t>カンケイ</t>
    </rPh>
    <rPh sb="359" eb="361">
      <t>シヒョウ</t>
    </rPh>
    <rPh sb="365" eb="368">
      <t>トウネンド</t>
    </rPh>
    <rPh sb="369" eb="371">
      <t>ブッカ</t>
    </rPh>
    <rPh sb="371" eb="373">
      <t>コウトウ</t>
    </rPh>
    <rPh sb="373" eb="375">
      <t>タイサク</t>
    </rPh>
    <rPh sb="378" eb="380">
      <t>リョウキン</t>
    </rPh>
    <rPh sb="380" eb="382">
      <t>ゲンメン</t>
    </rPh>
    <rPh sb="385" eb="387">
      <t>ゲンショウ</t>
    </rPh>
    <rPh sb="391" eb="393">
      <t>ヨウイン</t>
    </rPh>
    <rPh sb="399" eb="401">
      <t>モンダイ</t>
    </rPh>
    <rPh sb="412" eb="414">
      <t>ユウシュウ</t>
    </rPh>
    <rPh sb="414" eb="416">
      <t>スイリョウ</t>
    </rPh>
    <rPh sb="418" eb="419">
      <t>アタ</t>
    </rPh>
    <rPh sb="421" eb="423">
      <t>セイゾウ</t>
    </rPh>
    <rPh sb="423" eb="425">
      <t>ゲンカ</t>
    </rPh>
    <rPh sb="429" eb="431">
      <t>ヘイキン</t>
    </rPh>
    <rPh sb="431" eb="432">
      <t>チ</t>
    </rPh>
    <rPh sb="450" eb="451">
      <t>トウ</t>
    </rPh>
    <rPh sb="452" eb="453">
      <t>ト</t>
    </rPh>
    <rPh sb="454" eb="455">
      <t>ク</t>
    </rPh>
    <rPh sb="520" eb="522">
      <t>ゲンショウ</t>
    </rPh>
    <rPh sb="523" eb="525">
      <t>ロウスイ</t>
    </rPh>
    <rPh sb="526" eb="527">
      <t>オオ</t>
    </rPh>
    <rPh sb="530" eb="531">
      <t>トウ</t>
    </rPh>
    <rPh sb="532" eb="534">
      <t>ヨウイン</t>
    </rPh>
    <rPh sb="536" eb="538">
      <t>ゲンショウ</t>
    </rPh>
    <rPh sb="538" eb="540">
      <t>ケイコウ</t>
    </rPh>
    <rPh sb="555" eb="557">
      <t>ユウシュウ</t>
    </rPh>
    <rPh sb="557" eb="558">
      <t>リツ</t>
    </rPh>
    <rPh sb="559" eb="561">
      <t>コウジョウ</t>
    </rPh>
    <rPh sb="562" eb="564">
      <t>ケイエイ</t>
    </rPh>
    <rPh sb="565" eb="568">
      <t>アンテイカ</t>
    </rPh>
    <rPh sb="590" eb="592">
      <t>キョウカ</t>
    </rPh>
    <phoneticPr fontId="4"/>
  </si>
  <si>
    <t xml:space="preserve">①有形固定資産減価償却率は資産の老朽化の度合いを示しており、年々上昇傾向にあるため、更新が必要な施設が増加していると判断される。平均値よりも低い水準にあるが、施設更新時の財源確保を検討する必要がある。
②管路経年化率は管路の老朽化度合いを示しているが、平均値を上回っているため、計画的で効率的な管路更新に取り組む必要がある。
③管路更新率は各年度における更新した管路延長の割合を示すもので、全国平均を下回っており、管路経年化率の状況からも判断されるとおり、今後も更なる経年管の更新の促進に取り組む必要がある。 </t>
    <rPh sb="13" eb="15">
      <t>シサン</t>
    </rPh>
    <rPh sb="16" eb="19">
      <t>ロウキュウカ</t>
    </rPh>
    <rPh sb="20" eb="22">
      <t>ドア</t>
    </rPh>
    <rPh sb="24" eb="25">
      <t>シメ</t>
    </rPh>
    <rPh sb="30" eb="32">
      <t>ネンネン</t>
    </rPh>
    <rPh sb="45" eb="47">
      <t>ヒツヨウ</t>
    </rPh>
    <rPh sb="64" eb="67">
      <t>ヘイキンチ</t>
    </rPh>
    <rPh sb="70" eb="71">
      <t>ヒク</t>
    </rPh>
    <rPh sb="72" eb="74">
      <t>スイジュン</t>
    </rPh>
    <rPh sb="79" eb="81">
      <t>シセツ</t>
    </rPh>
    <rPh sb="81" eb="83">
      <t>コウシン</t>
    </rPh>
    <rPh sb="83" eb="84">
      <t>ジ</t>
    </rPh>
    <rPh sb="85" eb="87">
      <t>ザイゲン</t>
    </rPh>
    <rPh sb="87" eb="89">
      <t>カクホ</t>
    </rPh>
    <rPh sb="90" eb="92">
      <t>ケントウ</t>
    </rPh>
    <rPh sb="94" eb="96">
      <t>ヒツヨウ</t>
    </rPh>
    <rPh sb="109" eb="111">
      <t>カンロ</t>
    </rPh>
    <rPh sb="112" eb="115">
      <t>ロウキュウカ</t>
    </rPh>
    <rPh sb="115" eb="117">
      <t>ドアイ</t>
    </rPh>
    <rPh sb="119" eb="120">
      <t>シメ</t>
    </rPh>
    <rPh sb="139" eb="142">
      <t>ケイカクテキ</t>
    </rPh>
    <rPh sb="143" eb="146">
      <t>コウリツテキ</t>
    </rPh>
    <rPh sb="147" eb="149">
      <t>カンロ</t>
    </rPh>
    <rPh sb="149" eb="151">
      <t>コウシン</t>
    </rPh>
    <rPh sb="152" eb="153">
      <t>ト</t>
    </rPh>
    <rPh sb="154" eb="155">
      <t>ク</t>
    </rPh>
    <rPh sb="156" eb="158">
      <t>ヒツヨウ</t>
    </rPh>
    <rPh sb="170" eb="173">
      <t>カクネンド</t>
    </rPh>
    <rPh sb="177" eb="179">
      <t>コウシン</t>
    </rPh>
    <rPh sb="181" eb="183">
      <t>カンロ</t>
    </rPh>
    <rPh sb="183" eb="185">
      <t>エンチョウ</t>
    </rPh>
    <rPh sb="186" eb="188">
      <t>ワリアイ</t>
    </rPh>
    <rPh sb="189" eb="190">
      <t>シメ</t>
    </rPh>
    <rPh sb="195" eb="197">
      <t>ゼンコク</t>
    </rPh>
    <rPh sb="197" eb="199">
      <t>ヘイキン</t>
    </rPh>
    <rPh sb="228" eb="230">
      <t>コンゴ</t>
    </rPh>
    <rPh sb="231" eb="232">
      <t>サラ</t>
    </rPh>
    <rPh sb="241" eb="243">
      <t>ソクシン</t>
    </rPh>
    <rPh sb="244" eb="245">
      <t>ト</t>
    </rPh>
    <rPh sb="246" eb="247">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</si>
</sst>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0.41</c:v>
                </c:pt>
                <c:pt idx="1">
                  <c:v>0.48</c:v>
                </c:pt>
                <c:pt idx="2">
                  <c:v>0.2</c:v>
                </c:pt>
                <c:pt idx="3">
                  <c:v>0.25</c:v>
                </c:pt>
                <c:pt idx="4">
                  <c:v>0.57999999999999996</c:v>
                </c:pt>
              </c:numCache>
            </c:numRef>
          </c:val>
          <c:extLst>
            <c:ext xmlns:c16="http://schemas.microsoft.com/office/drawing/2014/chart" uri="{C3380CC4-5D6E-409C-BE32-E72D297353CC}">
              <c16:uniqueId val="{00000000-901A-4571-B82A-FB618CC8952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c:v>
                </c:pt>
                <c:pt idx="1">
                  <c:v>0.52</c:v>
                </c:pt>
                <c:pt idx="2">
                  <c:v>0.53</c:v>
                </c:pt>
                <c:pt idx="3">
                  <c:v>0.48</c:v>
                </c:pt>
                <c:pt idx="4">
                  <c:v>0.5</c:v>
                </c:pt>
              </c:numCache>
            </c:numRef>
          </c:val>
          <c:smooth val="0"/>
          <c:extLst>
            <c:ext xmlns:c16="http://schemas.microsoft.com/office/drawing/2014/chart" uri="{C3380CC4-5D6E-409C-BE32-E72D297353CC}">
              <c16:uniqueId val="{00000001-901A-4571-B82A-FB618CC8952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45.47</c:v>
                </c:pt>
                <c:pt idx="1">
                  <c:v>44.52</c:v>
                </c:pt>
                <c:pt idx="2">
                  <c:v>45.6</c:v>
                </c:pt>
                <c:pt idx="3">
                  <c:v>45.2</c:v>
                </c:pt>
                <c:pt idx="4">
                  <c:v>44.6</c:v>
                </c:pt>
              </c:numCache>
            </c:numRef>
          </c:val>
          <c:extLst>
            <c:ext xmlns:c16="http://schemas.microsoft.com/office/drawing/2014/chart" uri="{C3380CC4-5D6E-409C-BE32-E72D297353CC}">
              <c16:uniqueId val="{00000000-B009-42E7-A17E-B358DB4A057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55.03</c:v>
                </c:pt>
                <c:pt idx="1">
                  <c:v>55.14</c:v>
                </c:pt>
                <c:pt idx="2">
                  <c:v>55.89</c:v>
                </c:pt>
                <c:pt idx="3">
                  <c:v>55.72</c:v>
                </c:pt>
                <c:pt idx="4">
                  <c:v>55.31</c:v>
                </c:pt>
              </c:numCache>
            </c:numRef>
          </c:val>
          <c:smooth val="0"/>
          <c:extLst>
            <c:ext xmlns:c16="http://schemas.microsoft.com/office/drawing/2014/chart" uri="{C3380CC4-5D6E-409C-BE32-E72D297353CC}">
              <c16:uniqueId val="{00000001-B009-42E7-A17E-B358DB4A057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82.53</c:v>
                </c:pt>
                <c:pt idx="1">
                  <c:v>82.37</c:v>
                </c:pt>
                <c:pt idx="2">
                  <c:v>80.7</c:v>
                </c:pt>
                <c:pt idx="3">
                  <c:v>79.819999999999993</c:v>
                </c:pt>
                <c:pt idx="4">
                  <c:v>79.05</c:v>
                </c:pt>
              </c:numCache>
            </c:numRef>
          </c:val>
          <c:extLst>
            <c:ext xmlns:c16="http://schemas.microsoft.com/office/drawing/2014/chart" uri="{C3380CC4-5D6E-409C-BE32-E72D297353CC}">
              <c16:uniqueId val="{00000000-A789-4E9E-992A-9838A6C9E8B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81.900000000000006</c:v>
                </c:pt>
                <c:pt idx="1">
                  <c:v>81.39</c:v>
                </c:pt>
                <c:pt idx="2">
                  <c:v>81.27</c:v>
                </c:pt>
                <c:pt idx="3">
                  <c:v>81.260000000000005</c:v>
                </c:pt>
                <c:pt idx="4">
                  <c:v>80.36</c:v>
                </c:pt>
              </c:numCache>
            </c:numRef>
          </c:val>
          <c:smooth val="0"/>
          <c:extLst>
            <c:ext xmlns:c16="http://schemas.microsoft.com/office/drawing/2014/chart" uri="{C3380CC4-5D6E-409C-BE32-E72D297353CC}">
              <c16:uniqueId val="{00000001-A789-4E9E-992A-9838A6C9E8B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109.99</c:v>
                </c:pt>
                <c:pt idx="1">
                  <c:v>110.97</c:v>
                </c:pt>
                <c:pt idx="2">
                  <c:v>111.48</c:v>
                </c:pt>
                <c:pt idx="3">
                  <c:v>108.12</c:v>
                </c:pt>
                <c:pt idx="4">
                  <c:v>107.74</c:v>
                </c:pt>
              </c:numCache>
            </c:numRef>
          </c:val>
          <c:extLst>
            <c:ext xmlns:c16="http://schemas.microsoft.com/office/drawing/2014/chart" uri="{C3380CC4-5D6E-409C-BE32-E72D297353CC}">
              <c16:uniqueId val="{00000000-6BA0-4C45-AE61-EFDAA7BA279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108.87</c:v>
                </c:pt>
                <c:pt idx="1">
                  <c:v>108.61</c:v>
                </c:pt>
                <c:pt idx="2">
                  <c:v>108.35</c:v>
                </c:pt>
                <c:pt idx="3">
                  <c:v>108.84</c:v>
                </c:pt>
                <c:pt idx="4">
                  <c:v>105.92</c:v>
                </c:pt>
              </c:numCache>
            </c:numRef>
          </c:val>
          <c:smooth val="0"/>
          <c:extLst>
            <c:ext xmlns:c16="http://schemas.microsoft.com/office/drawing/2014/chart" uri="{C3380CC4-5D6E-409C-BE32-E72D297353CC}">
              <c16:uniqueId val="{00000001-6BA0-4C45-AE61-EFDAA7BA279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45.59</c:v>
                </c:pt>
                <c:pt idx="1">
                  <c:v>46.77</c:v>
                </c:pt>
                <c:pt idx="2">
                  <c:v>47.71</c:v>
                </c:pt>
                <c:pt idx="3">
                  <c:v>48.89</c:v>
                </c:pt>
                <c:pt idx="4">
                  <c:v>49.94</c:v>
                </c:pt>
              </c:numCache>
            </c:numRef>
          </c:val>
          <c:extLst>
            <c:ext xmlns:c16="http://schemas.microsoft.com/office/drawing/2014/chart" uri="{C3380CC4-5D6E-409C-BE32-E72D297353CC}">
              <c16:uniqueId val="{00000000-AFF0-4B8D-A2C5-190B8BD4947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48.87</c:v>
                </c:pt>
                <c:pt idx="1">
                  <c:v>49.92</c:v>
                </c:pt>
                <c:pt idx="2">
                  <c:v>50.63</c:v>
                </c:pt>
                <c:pt idx="3">
                  <c:v>51.29</c:v>
                </c:pt>
                <c:pt idx="4">
                  <c:v>52.2</c:v>
                </c:pt>
              </c:numCache>
            </c:numRef>
          </c:val>
          <c:smooth val="0"/>
          <c:extLst>
            <c:ext xmlns:c16="http://schemas.microsoft.com/office/drawing/2014/chart" uri="{C3380CC4-5D6E-409C-BE32-E72D297353CC}">
              <c16:uniqueId val="{00000001-AFF0-4B8D-A2C5-190B8BD4947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32.950000000000003</c:v>
                </c:pt>
                <c:pt idx="1">
                  <c:v>28.39</c:v>
                </c:pt>
                <c:pt idx="2">
                  <c:v>28.21</c:v>
                </c:pt>
                <c:pt idx="3">
                  <c:v>28.01</c:v>
                </c:pt>
                <c:pt idx="4">
                  <c:v>27.37</c:v>
                </c:pt>
              </c:numCache>
            </c:numRef>
          </c:val>
          <c:extLst>
            <c:ext xmlns:c16="http://schemas.microsoft.com/office/drawing/2014/chart" uri="{C3380CC4-5D6E-409C-BE32-E72D297353CC}">
              <c16:uniqueId val="{00000000-C392-4AB2-A299-9F07E4589E5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14.85</c:v>
                </c:pt>
                <c:pt idx="1">
                  <c:v>16.88</c:v>
                </c:pt>
                <c:pt idx="2">
                  <c:v>18.28</c:v>
                </c:pt>
                <c:pt idx="3">
                  <c:v>19.61</c:v>
                </c:pt>
                <c:pt idx="4">
                  <c:v>20.73</c:v>
                </c:pt>
              </c:numCache>
            </c:numRef>
          </c:val>
          <c:smooth val="0"/>
          <c:extLst>
            <c:ext xmlns:c16="http://schemas.microsoft.com/office/drawing/2014/chart" uri="{C3380CC4-5D6E-409C-BE32-E72D297353CC}">
              <c16:uniqueId val="{00000001-C392-4AB2-A299-9F07E4589E5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1C9-4BEE-B14E-2983F9D379C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3.16</c:v>
                </c:pt>
                <c:pt idx="1">
                  <c:v>3.59</c:v>
                </c:pt>
                <c:pt idx="2">
                  <c:v>3.98</c:v>
                </c:pt>
                <c:pt idx="3">
                  <c:v>6.02</c:v>
                </c:pt>
                <c:pt idx="4">
                  <c:v>7.78</c:v>
                </c:pt>
              </c:numCache>
            </c:numRef>
          </c:val>
          <c:smooth val="0"/>
          <c:extLst>
            <c:ext xmlns:c16="http://schemas.microsoft.com/office/drawing/2014/chart" uri="{C3380CC4-5D6E-409C-BE32-E72D297353CC}">
              <c16:uniqueId val="{00000001-C1C9-4BEE-B14E-2983F9D379C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385.65</c:v>
                </c:pt>
                <c:pt idx="1">
                  <c:v>342.61</c:v>
                </c:pt>
                <c:pt idx="2">
                  <c:v>350.36</c:v>
                </c:pt>
                <c:pt idx="3">
                  <c:v>327.67</c:v>
                </c:pt>
                <c:pt idx="4">
                  <c:v>318.52999999999997</c:v>
                </c:pt>
              </c:numCache>
            </c:numRef>
          </c:val>
          <c:extLst>
            <c:ext xmlns:c16="http://schemas.microsoft.com/office/drawing/2014/chart" uri="{C3380CC4-5D6E-409C-BE32-E72D297353CC}">
              <c16:uniqueId val="{00000000-1CD5-4AF2-B5DF-C718146CC5C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369.69</c:v>
                </c:pt>
                <c:pt idx="1">
                  <c:v>379.08</c:v>
                </c:pt>
                <c:pt idx="2">
                  <c:v>367.55</c:v>
                </c:pt>
                <c:pt idx="3">
                  <c:v>378.56</c:v>
                </c:pt>
                <c:pt idx="4">
                  <c:v>364.46</c:v>
                </c:pt>
              </c:numCache>
            </c:numRef>
          </c:val>
          <c:smooth val="0"/>
          <c:extLst>
            <c:ext xmlns:c16="http://schemas.microsoft.com/office/drawing/2014/chart" uri="{C3380CC4-5D6E-409C-BE32-E72D297353CC}">
              <c16:uniqueId val="{00000001-1CD5-4AF2-B5DF-C718146CC5C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565.65</c:v>
                </c:pt>
                <c:pt idx="1">
                  <c:v>559.62</c:v>
                </c:pt>
                <c:pt idx="2">
                  <c:v>614.61</c:v>
                </c:pt>
                <c:pt idx="3">
                  <c:v>561.29</c:v>
                </c:pt>
                <c:pt idx="4">
                  <c:v>620.35</c:v>
                </c:pt>
              </c:numCache>
            </c:numRef>
          </c:val>
          <c:extLst>
            <c:ext xmlns:c16="http://schemas.microsoft.com/office/drawing/2014/chart" uri="{C3380CC4-5D6E-409C-BE32-E72D297353CC}">
              <c16:uniqueId val="{00000000-FAF4-4995-AF4E-BFDD55CC731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402.99</c:v>
                </c:pt>
                <c:pt idx="1">
                  <c:v>398.98</c:v>
                </c:pt>
                <c:pt idx="2">
                  <c:v>418.68</c:v>
                </c:pt>
                <c:pt idx="3">
                  <c:v>395.68</c:v>
                </c:pt>
                <c:pt idx="4">
                  <c:v>403.72</c:v>
                </c:pt>
              </c:numCache>
            </c:numRef>
          </c:val>
          <c:smooth val="0"/>
          <c:extLst>
            <c:ext xmlns:c16="http://schemas.microsoft.com/office/drawing/2014/chart" uri="{C3380CC4-5D6E-409C-BE32-E72D297353CC}">
              <c16:uniqueId val="{00000001-FAF4-4995-AF4E-BFDD55CC731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110.03</c:v>
                </c:pt>
                <c:pt idx="1">
                  <c:v>111.27</c:v>
                </c:pt>
                <c:pt idx="2">
                  <c:v>102.2</c:v>
                </c:pt>
                <c:pt idx="3">
                  <c:v>108.13</c:v>
                </c:pt>
                <c:pt idx="4">
                  <c:v>99.91</c:v>
                </c:pt>
              </c:numCache>
            </c:numRef>
          </c:val>
          <c:extLst>
            <c:ext xmlns:c16="http://schemas.microsoft.com/office/drawing/2014/chart" uri="{C3380CC4-5D6E-409C-BE32-E72D297353CC}">
              <c16:uniqueId val="{00000000-171B-4A15-905E-BFDD3820806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98.66</c:v>
                </c:pt>
                <c:pt idx="1">
                  <c:v>98.64</c:v>
                </c:pt>
                <c:pt idx="2">
                  <c:v>94.78</c:v>
                </c:pt>
                <c:pt idx="3">
                  <c:v>97.59</c:v>
                </c:pt>
                <c:pt idx="4">
                  <c:v>92.17</c:v>
                </c:pt>
              </c:numCache>
            </c:numRef>
          </c:val>
          <c:smooth val="0"/>
          <c:extLst>
            <c:ext xmlns:c16="http://schemas.microsoft.com/office/drawing/2014/chart" uri="{C3380CC4-5D6E-409C-BE32-E72D297353CC}">
              <c16:uniqueId val="{00000001-171B-4A15-905E-BFDD3820806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154.16999999999999</c:v>
                </c:pt>
                <c:pt idx="1">
                  <c:v>152.62</c:v>
                </c:pt>
                <c:pt idx="2">
                  <c:v>152.55000000000001</c:v>
                </c:pt>
                <c:pt idx="3">
                  <c:v>157.38999999999999</c:v>
                </c:pt>
                <c:pt idx="4">
                  <c:v>159.80000000000001</c:v>
                </c:pt>
              </c:numCache>
            </c:numRef>
          </c:val>
          <c:extLst>
            <c:ext xmlns:c16="http://schemas.microsoft.com/office/drawing/2014/chart" uri="{C3380CC4-5D6E-409C-BE32-E72D297353CC}">
              <c16:uniqueId val="{00000000-C314-4A29-8FF4-4D5F2B780BC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178.59</c:v>
                </c:pt>
                <c:pt idx="1">
                  <c:v>178.92</c:v>
                </c:pt>
                <c:pt idx="2">
                  <c:v>181.3</c:v>
                </c:pt>
                <c:pt idx="3">
                  <c:v>181.71</c:v>
                </c:pt>
                <c:pt idx="4">
                  <c:v>188.51</c:v>
                </c:pt>
              </c:numCache>
            </c:numRef>
          </c:val>
          <c:smooth val="0"/>
          <c:extLst>
            <c:ext xmlns:c16="http://schemas.microsoft.com/office/drawing/2014/chart" uri="{C3380CC4-5D6E-409C-BE32-E72D297353CC}">
              <c16:uniqueId val="{00000001-C314-4A29-8FF4-4D5F2B780BC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22"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和歌山県　新宮市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A6</v>
      </c>
      <c r="X8" s="44"/>
      <c r="Y8" s="44"/>
      <c r="Z8" s="44"/>
      <c r="AA8" s="44"/>
      <c r="AB8" s="44"/>
      <c r="AC8" s="44"/>
      <c r="AD8" s="44" t="str">
        <f>データ!$M$6</f>
        <v>非設置</v>
      </c>
      <c r="AE8" s="44"/>
      <c r="AF8" s="44"/>
      <c r="AG8" s="44"/>
      <c r="AH8" s="44"/>
      <c r="AI8" s="44"/>
      <c r="AJ8" s="44"/>
      <c r="AK8" s="2"/>
      <c r="AL8" s="45">
        <f>データ!$R$6</f>
        <v>26924</v>
      </c>
      <c r="AM8" s="45"/>
      <c r="AN8" s="45"/>
      <c r="AO8" s="45"/>
      <c r="AP8" s="45"/>
      <c r="AQ8" s="45"/>
      <c r="AR8" s="45"/>
      <c r="AS8" s="45"/>
      <c r="AT8" s="46">
        <f>データ!$S$6</f>
        <v>255.23</v>
      </c>
      <c r="AU8" s="47"/>
      <c r="AV8" s="47"/>
      <c r="AW8" s="47"/>
      <c r="AX8" s="47"/>
      <c r="AY8" s="47"/>
      <c r="AZ8" s="47"/>
      <c r="BA8" s="47"/>
      <c r="BB8" s="48">
        <f>データ!$T$6</f>
        <v>105.49</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55.72</v>
      </c>
      <c r="J10" s="47"/>
      <c r="K10" s="47"/>
      <c r="L10" s="47"/>
      <c r="M10" s="47"/>
      <c r="N10" s="47"/>
      <c r="O10" s="81"/>
      <c r="P10" s="48">
        <f>データ!$P$6</f>
        <v>94.97</v>
      </c>
      <c r="Q10" s="48"/>
      <c r="R10" s="48"/>
      <c r="S10" s="48"/>
      <c r="T10" s="48"/>
      <c r="U10" s="48"/>
      <c r="V10" s="48"/>
      <c r="W10" s="45">
        <f>データ!$Q$6</f>
        <v>2750</v>
      </c>
      <c r="X10" s="45"/>
      <c r="Y10" s="45"/>
      <c r="Z10" s="45"/>
      <c r="AA10" s="45"/>
      <c r="AB10" s="45"/>
      <c r="AC10" s="45"/>
      <c r="AD10" s="2"/>
      <c r="AE10" s="2"/>
      <c r="AF10" s="2"/>
      <c r="AG10" s="2"/>
      <c r="AH10" s="2"/>
      <c r="AI10" s="2"/>
      <c r="AJ10" s="2"/>
      <c r="AK10" s="2"/>
      <c r="AL10" s="45">
        <f>データ!$U$6</f>
        <v>25268</v>
      </c>
      <c r="AM10" s="45"/>
      <c r="AN10" s="45"/>
      <c r="AO10" s="45"/>
      <c r="AP10" s="45"/>
      <c r="AQ10" s="45"/>
      <c r="AR10" s="45"/>
      <c r="AS10" s="45"/>
      <c r="AT10" s="46">
        <f>データ!$V$6</f>
        <v>8.56</v>
      </c>
      <c r="AU10" s="47"/>
      <c r="AV10" s="47"/>
      <c r="AW10" s="47"/>
      <c r="AX10" s="47"/>
      <c r="AY10" s="47"/>
      <c r="AZ10" s="47"/>
      <c r="BA10" s="47"/>
      <c r="BB10" s="48">
        <f>データ!$W$6</f>
        <v>2951.87</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113</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114</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112</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R8AhfeaYAbyNRLdgu9KI+pdCKyDBuiFFOeUUp5ZZltJCMV6d5ASJlE9amowQpRj/JpiZkMjrmXbszFjsTUw8FQ==" saltValue="JA2Nd2ophcf6R8mwr1bnM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302074</v>
      </c>
      <c r="D6" s="20">
        <f t="shared" si="3"/>
        <v>46</v>
      </c>
      <c r="E6" s="20">
        <f t="shared" si="3"/>
        <v>1</v>
      </c>
      <c r="F6" s="20">
        <f t="shared" si="3"/>
        <v>0</v>
      </c>
      <c r="G6" s="20">
        <f t="shared" si="3"/>
        <v>1</v>
      </c>
      <c r="H6" s="20" t="str">
        <f t="shared" si="3"/>
        <v>和歌山県　新宮市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55.72</v>
      </c>
      <c r="P6" s="21">
        <f t="shared" si="3"/>
        <v>94.97</v>
      </c>
      <c r="Q6" s="21">
        <f t="shared" si="3"/>
        <v>2750</v>
      </c>
      <c r="R6" s="21">
        <f t="shared" si="3"/>
        <v>26924</v>
      </c>
      <c r="S6" s="21">
        <f t="shared" si="3"/>
        <v>255.23</v>
      </c>
      <c r="T6" s="21">
        <f t="shared" si="3"/>
        <v>105.49</v>
      </c>
      <c r="U6" s="21">
        <f t="shared" si="3"/>
        <v>25268</v>
      </c>
      <c r="V6" s="21">
        <f t="shared" si="3"/>
        <v>8.56</v>
      </c>
      <c r="W6" s="21">
        <f t="shared" si="3"/>
        <v>2951.87</v>
      </c>
      <c r="X6" s="22">
        <f>IF(X7="",NA(),X7)</f>
        <v>109.99</v>
      </c>
      <c r="Y6" s="22">
        <f t="shared" ref="Y6:AG6" si="4">IF(Y7="",NA(),Y7)</f>
        <v>110.97</v>
      </c>
      <c r="Z6" s="22">
        <f t="shared" si="4"/>
        <v>111.48</v>
      </c>
      <c r="AA6" s="22">
        <f t="shared" si="4"/>
        <v>108.12</v>
      </c>
      <c r="AB6" s="22">
        <f t="shared" si="4"/>
        <v>107.74</v>
      </c>
      <c r="AC6" s="22">
        <f t="shared" si="4"/>
        <v>108.87</v>
      </c>
      <c r="AD6" s="22">
        <f t="shared" si="4"/>
        <v>108.61</v>
      </c>
      <c r="AE6" s="22">
        <f t="shared" si="4"/>
        <v>108.35</v>
      </c>
      <c r="AF6" s="22">
        <f t="shared" si="4"/>
        <v>108.84</v>
      </c>
      <c r="AG6" s="22">
        <f t="shared" si="4"/>
        <v>105.92</v>
      </c>
      <c r="AH6" s="21" t="str">
        <f>IF(AH7="","",IF(AH7="-","【-】","【"&amp;SUBSTITUTE(TEXT(AH7,"#,##0.00"),"-","△")&amp;"】"))</f>
        <v>【108.70】</v>
      </c>
      <c r="AI6" s="21">
        <f>IF(AI7="",NA(),AI7)</f>
        <v>0</v>
      </c>
      <c r="AJ6" s="21">
        <f t="shared" ref="AJ6:AR6" si="5">IF(AJ7="",NA(),AJ7)</f>
        <v>0</v>
      </c>
      <c r="AK6" s="21">
        <f t="shared" si="5"/>
        <v>0</v>
      </c>
      <c r="AL6" s="21">
        <f t="shared" si="5"/>
        <v>0</v>
      </c>
      <c r="AM6" s="21">
        <f t="shared" si="5"/>
        <v>0</v>
      </c>
      <c r="AN6" s="22">
        <f t="shared" si="5"/>
        <v>3.16</v>
      </c>
      <c r="AO6" s="22">
        <f t="shared" si="5"/>
        <v>3.59</v>
      </c>
      <c r="AP6" s="22">
        <f t="shared" si="5"/>
        <v>3.98</v>
      </c>
      <c r="AQ6" s="22">
        <f t="shared" si="5"/>
        <v>6.02</v>
      </c>
      <c r="AR6" s="22">
        <f t="shared" si="5"/>
        <v>7.78</v>
      </c>
      <c r="AS6" s="21" t="str">
        <f>IF(AS7="","",IF(AS7="-","【-】","【"&amp;SUBSTITUTE(TEXT(AS7,"#,##0.00"),"-","△")&amp;"】"))</f>
        <v>【1.34】</v>
      </c>
      <c r="AT6" s="22">
        <f>IF(AT7="",NA(),AT7)</f>
        <v>385.65</v>
      </c>
      <c r="AU6" s="22">
        <f t="shared" ref="AU6:BC6" si="6">IF(AU7="",NA(),AU7)</f>
        <v>342.61</v>
      </c>
      <c r="AV6" s="22">
        <f t="shared" si="6"/>
        <v>350.36</v>
      </c>
      <c r="AW6" s="22">
        <f t="shared" si="6"/>
        <v>327.67</v>
      </c>
      <c r="AX6" s="22">
        <f t="shared" si="6"/>
        <v>318.52999999999997</v>
      </c>
      <c r="AY6" s="22">
        <f t="shared" si="6"/>
        <v>369.69</v>
      </c>
      <c r="AZ6" s="22">
        <f t="shared" si="6"/>
        <v>379.08</v>
      </c>
      <c r="BA6" s="22">
        <f t="shared" si="6"/>
        <v>367.55</v>
      </c>
      <c r="BB6" s="22">
        <f t="shared" si="6"/>
        <v>378.56</v>
      </c>
      <c r="BC6" s="22">
        <f t="shared" si="6"/>
        <v>364.46</v>
      </c>
      <c r="BD6" s="21" t="str">
        <f>IF(BD7="","",IF(BD7="-","【-】","【"&amp;SUBSTITUTE(TEXT(BD7,"#,##0.00"),"-","△")&amp;"】"))</f>
        <v>【252.29】</v>
      </c>
      <c r="BE6" s="22">
        <f>IF(BE7="",NA(),BE7)</f>
        <v>565.65</v>
      </c>
      <c r="BF6" s="22">
        <f t="shared" ref="BF6:BN6" si="7">IF(BF7="",NA(),BF7)</f>
        <v>559.62</v>
      </c>
      <c r="BG6" s="22">
        <f t="shared" si="7"/>
        <v>614.61</v>
      </c>
      <c r="BH6" s="22">
        <f t="shared" si="7"/>
        <v>561.29</v>
      </c>
      <c r="BI6" s="22">
        <f t="shared" si="7"/>
        <v>620.35</v>
      </c>
      <c r="BJ6" s="22">
        <f t="shared" si="7"/>
        <v>402.99</v>
      </c>
      <c r="BK6" s="22">
        <f t="shared" si="7"/>
        <v>398.98</v>
      </c>
      <c r="BL6" s="22">
        <f t="shared" si="7"/>
        <v>418.68</v>
      </c>
      <c r="BM6" s="22">
        <f t="shared" si="7"/>
        <v>395.68</v>
      </c>
      <c r="BN6" s="22">
        <f t="shared" si="7"/>
        <v>403.72</v>
      </c>
      <c r="BO6" s="21" t="str">
        <f>IF(BO7="","",IF(BO7="-","【-】","【"&amp;SUBSTITUTE(TEXT(BO7,"#,##0.00"),"-","△")&amp;"】"))</f>
        <v>【268.07】</v>
      </c>
      <c r="BP6" s="22">
        <f>IF(BP7="",NA(),BP7)</f>
        <v>110.03</v>
      </c>
      <c r="BQ6" s="22">
        <f t="shared" ref="BQ6:BY6" si="8">IF(BQ7="",NA(),BQ7)</f>
        <v>111.27</v>
      </c>
      <c r="BR6" s="22">
        <f t="shared" si="8"/>
        <v>102.2</v>
      </c>
      <c r="BS6" s="22">
        <f t="shared" si="8"/>
        <v>108.13</v>
      </c>
      <c r="BT6" s="22">
        <f t="shared" si="8"/>
        <v>99.91</v>
      </c>
      <c r="BU6" s="22">
        <f t="shared" si="8"/>
        <v>98.66</v>
      </c>
      <c r="BV6" s="22">
        <f t="shared" si="8"/>
        <v>98.64</v>
      </c>
      <c r="BW6" s="22">
        <f t="shared" si="8"/>
        <v>94.78</v>
      </c>
      <c r="BX6" s="22">
        <f t="shared" si="8"/>
        <v>97.59</v>
      </c>
      <c r="BY6" s="22">
        <f t="shared" si="8"/>
        <v>92.17</v>
      </c>
      <c r="BZ6" s="21" t="str">
        <f>IF(BZ7="","",IF(BZ7="-","【-】","【"&amp;SUBSTITUTE(TEXT(BZ7,"#,##0.00"),"-","△")&amp;"】"))</f>
        <v>【97.47】</v>
      </c>
      <c r="CA6" s="22">
        <f>IF(CA7="",NA(),CA7)</f>
        <v>154.16999999999999</v>
      </c>
      <c r="CB6" s="22">
        <f t="shared" ref="CB6:CJ6" si="9">IF(CB7="",NA(),CB7)</f>
        <v>152.62</v>
      </c>
      <c r="CC6" s="22">
        <f t="shared" si="9"/>
        <v>152.55000000000001</v>
      </c>
      <c r="CD6" s="22">
        <f t="shared" si="9"/>
        <v>157.38999999999999</v>
      </c>
      <c r="CE6" s="22">
        <f t="shared" si="9"/>
        <v>159.80000000000001</v>
      </c>
      <c r="CF6" s="22">
        <f t="shared" si="9"/>
        <v>178.59</v>
      </c>
      <c r="CG6" s="22">
        <f t="shared" si="9"/>
        <v>178.92</v>
      </c>
      <c r="CH6" s="22">
        <f t="shared" si="9"/>
        <v>181.3</v>
      </c>
      <c r="CI6" s="22">
        <f t="shared" si="9"/>
        <v>181.71</v>
      </c>
      <c r="CJ6" s="22">
        <f t="shared" si="9"/>
        <v>188.51</v>
      </c>
      <c r="CK6" s="21" t="str">
        <f>IF(CK7="","",IF(CK7="-","【-】","【"&amp;SUBSTITUTE(TEXT(CK7,"#,##0.00"),"-","△")&amp;"】"))</f>
        <v>【174.75】</v>
      </c>
      <c r="CL6" s="22">
        <f>IF(CL7="",NA(),CL7)</f>
        <v>45.47</v>
      </c>
      <c r="CM6" s="22">
        <f t="shared" ref="CM6:CU6" si="10">IF(CM7="",NA(),CM7)</f>
        <v>44.52</v>
      </c>
      <c r="CN6" s="22">
        <f t="shared" si="10"/>
        <v>45.6</v>
      </c>
      <c r="CO6" s="22">
        <f t="shared" si="10"/>
        <v>45.2</v>
      </c>
      <c r="CP6" s="22">
        <f t="shared" si="10"/>
        <v>44.6</v>
      </c>
      <c r="CQ6" s="22">
        <f t="shared" si="10"/>
        <v>55.03</v>
      </c>
      <c r="CR6" s="22">
        <f t="shared" si="10"/>
        <v>55.14</v>
      </c>
      <c r="CS6" s="22">
        <f t="shared" si="10"/>
        <v>55.89</v>
      </c>
      <c r="CT6" s="22">
        <f t="shared" si="10"/>
        <v>55.72</v>
      </c>
      <c r="CU6" s="22">
        <f t="shared" si="10"/>
        <v>55.31</v>
      </c>
      <c r="CV6" s="21" t="str">
        <f>IF(CV7="","",IF(CV7="-","【-】","【"&amp;SUBSTITUTE(TEXT(CV7,"#,##0.00"),"-","△")&amp;"】"))</f>
        <v>【59.97】</v>
      </c>
      <c r="CW6" s="22">
        <f>IF(CW7="",NA(),CW7)</f>
        <v>82.53</v>
      </c>
      <c r="CX6" s="22">
        <f t="shared" ref="CX6:DF6" si="11">IF(CX7="",NA(),CX7)</f>
        <v>82.37</v>
      </c>
      <c r="CY6" s="22">
        <f t="shared" si="11"/>
        <v>80.7</v>
      </c>
      <c r="CZ6" s="22">
        <f t="shared" si="11"/>
        <v>79.819999999999993</v>
      </c>
      <c r="DA6" s="22">
        <f t="shared" si="11"/>
        <v>79.05</v>
      </c>
      <c r="DB6" s="22">
        <f t="shared" si="11"/>
        <v>81.900000000000006</v>
      </c>
      <c r="DC6" s="22">
        <f t="shared" si="11"/>
        <v>81.39</v>
      </c>
      <c r="DD6" s="22">
        <f t="shared" si="11"/>
        <v>81.27</v>
      </c>
      <c r="DE6" s="22">
        <f t="shared" si="11"/>
        <v>81.260000000000005</v>
      </c>
      <c r="DF6" s="22">
        <f t="shared" si="11"/>
        <v>80.36</v>
      </c>
      <c r="DG6" s="21" t="str">
        <f>IF(DG7="","",IF(DG7="-","【-】","【"&amp;SUBSTITUTE(TEXT(DG7,"#,##0.00"),"-","△")&amp;"】"))</f>
        <v>【89.76】</v>
      </c>
      <c r="DH6" s="22">
        <f>IF(DH7="",NA(),DH7)</f>
        <v>45.59</v>
      </c>
      <c r="DI6" s="22">
        <f t="shared" ref="DI6:DQ6" si="12">IF(DI7="",NA(),DI7)</f>
        <v>46.77</v>
      </c>
      <c r="DJ6" s="22">
        <f t="shared" si="12"/>
        <v>47.71</v>
      </c>
      <c r="DK6" s="22">
        <f t="shared" si="12"/>
        <v>48.89</v>
      </c>
      <c r="DL6" s="22">
        <f t="shared" si="12"/>
        <v>49.94</v>
      </c>
      <c r="DM6" s="22">
        <f t="shared" si="12"/>
        <v>48.87</v>
      </c>
      <c r="DN6" s="22">
        <f t="shared" si="12"/>
        <v>49.92</v>
      </c>
      <c r="DO6" s="22">
        <f t="shared" si="12"/>
        <v>50.63</v>
      </c>
      <c r="DP6" s="22">
        <f t="shared" si="12"/>
        <v>51.29</v>
      </c>
      <c r="DQ6" s="22">
        <f t="shared" si="12"/>
        <v>52.2</v>
      </c>
      <c r="DR6" s="21" t="str">
        <f>IF(DR7="","",IF(DR7="-","【-】","【"&amp;SUBSTITUTE(TEXT(DR7,"#,##0.00"),"-","△")&amp;"】"))</f>
        <v>【51.51】</v>
      </c>
      <c r="DS6" s="22">
        <f>IF(DS7="",NA(),DS7)</f>
        <v>32.950000000000003</v>
      </c>
      <c r="DT6" s="22">
        <f t="shared" ref="DT6:EB6" si="13">IF(DT7="",NA(),DT7)</f>
        <v>28.39</v>
      </c>
      <c r="DU6" s="22">
        <f t="shared" si="13"/>
        <v>28.21</v>
      </c>
      <c r="DV6" s="22">
        <f t="shared" si="13"/>
        <v>28.01</v>
      </c>
      <c r="DW6" s="22">
        <f t="shared" si="13"/>
        <v>27.37</v>
      </c>
      <c r="DX6" s="22">
        <f t="shared" si="13"/>
        <v>14.85</v>
      </c>
      <c r="DY6" s="22">
        <f t="shared" si="13"/>
        <v>16.88</v>
      </c>
      <c r="DZ6" s="22">
        <f t="shared" si="13"/>
        <v>18.28</v>
      </c>
      <c r="EA6" s="22">
        <f t="shared" si="13"/>
        <v>19.61</v>
      </c>
      <c r="EB6" s="22">
        <f t="shared" si="13"/>
        <v>20.73</v>
      </c>
      <c r="EC6" s="21" t="str">
        <f>IF(EC7="","",IF(EC7="-","【-】","【"&amp;SUBSTITUTE(TEXT(EC7,"#,##0.00"),"-","△")&amp;"】"))</f>
        <v>【23.75】</v>
      </c>
      <c r="ED6" s="22">
        <f>IF(ED7="",NA(),ED7)</f>
        <v>0.41</v>
      </c>
      <c r="EE6" s="22">
        <f t="shared" ref="EE6:EM6" si="14">IF(EE7="",NA(),EE7)</f>
        <v>0.48</v>
      </c>
      <c r="EF6" s="22">
        <f t="shared" si="14"/>
        <v>0.2</v>
      </c>
      <c r="EG6" s="22">
        <f t="shared" si="14"/>
        <v>0.25</v>
      </c>
      <c r="EH6" s="22">
        <f t="shared" si="14"/>
        <v>0.57999999999999996</v>
      </c>
      <c r="EI6" s="22">
        <f t="shared" si="14"/>
        <v>0.5</v>
      </c>
      <c r="EJ6" s="22">
        <f t="shared" si="14"/>
        <v>0.52</v>
      </c>
      <c r="EK6" s="22">
        <f t="shared" si="14"/>
        <v>0.53</v>
      </c>
      <c r="EL6" s="22">
        <f t="shared" si="14"/>
        <v>0.48</v>
      </c>
      <c r="EM6" s="22">
        <f t="shared" si="14"/>
        <v>0.5</v>
      </c>
      <c r="EN6" s="21" t="str">
        <f>IF(EN7="","",IF(EN7="-","【-】","【"&amp;SUBSTITUTE(TEXT(EN7,"#,##0.00"),"-","△")&amp;"】"))</f>
        <v>【0.67】</v>
      </c>
    </row>
    <row r="7" spans="1:144" s="23" customFormat="1" x14ac:dyDescent="0.15">
      <c r="A7" s="15"/>
      <c r="B7" s="24">
        <v>2022</v>
      </c>
      <c r="C7" s="24">
        <v>302074</v>
      </c>
      <c r="D7" s="24">
        <v>46</v>
      </c>
      <c r="E7" s="24">
        <v>1</v>
      </c>
      <c r="F7" s="24">
        <v>0</v>
      </c>
      <c r="G7" s="24">
        <v>1</v>
      </c>
      <c r="H7" s="24" t="s">
        <v>93</v>
      </c>
      <c r="I7" s="24" t="s">
        <v>94</v>
      </c>
      <c r="J7" s="24" t="s">
        <v>95</v>
      </c>
      <c r="K7" s="24" t="s">
        <v>96</v>
      </c>
      <c r="L7" s="24" t="s">
        <v>97</v>
      </c>
      <c r="M7" s="24" t="s">
        <v>98</v>
      </c>
      <c r="N7" s="25" t="s">
        <v>99</v>
      </c>
      <c r="O7" s="25">
        <v>55.72</v>
      </c>
      <c r="P7" s="25">
        <v>94.97</v>
      </c>
      <c r="Q7" s="25">
        <v>2750</v>
      </c>
      <c r="R7" s="25">
        <v>26924</v>
      </c>
      <c r="S7" s="25">
        <v>255.23</v>
      </c>
      <c r="T7" s="25">
        <v>105.49</v>
      </c>
      <c r="U7" s="25">
        <v>25268</v>
      </c>
      <c r="V7" s="25">
        <v>8.56</v>
      </c>
      <c r="W7" s="25">
        <v>2951.87</v>
      </c>
      <c r="X7" s="25">
        <v>109.99</v>
      </c>
      <c r="Y7" s="25">
        <v>110.97</v>
      </c>
      <c r="Z7" s="25">
        <v>111.48</v>
      </c>
      <c r="AA7" s="25">
        <v>108.12</v>
      </c>
      <c r="AB7" s="25">
        <v>107.74</v>
      </c>
      <c r="AC7" s="25">
        <v>108.87</v>
      </c>
      <c r="AD7" s="25">
        <v>108.61</v>
      </c>
      <c r="AE7" s="25">
        <v>108.35</v>
      </c>
      <c r="AF7" s="25">
        <v>108.84</v>
      </c>
      <c r="AG7" s="25">
        <v>105.92</v>
      </c>
      <c r="AH7" s="25">
        <v>108.7</v>
      </c>
      <c r="AI7" s="25">
        <v>0</v>
      </c>
      <c r="AJ7" s="25">
        <v>0</v>
      </c>
      <c r="AK7" s="25">
        <v>0</v>
      </c>
      <c r="AL7" s="25">
        <v>0</v>
      </c>
      <c r="AM7" s="25">
        <v>0</v>
      </c>
      <c r="AN7" s="25">
        <v>3.16</v>
      </c>
      <c r="AO7" s="25">
        <v>3.59</v>
      </c>
      <c r="AP7" s="25">
        <v>3.98</v>
      </c>
      <c r="AQ7" s="25">
        <v>6.02</v>
      </c>
      <c r="AR7" s="25">
        <v>7.78</v>
      </c>
      <c r="AS7" s="25">
        <v>1.34</v>
      </c>
      <c r="AT7" s="25">
        <v>385.65</v>
      </c>
      <c r="AU7" s="25">
        <v>342.61</v>
      </c>
      <c r="AV7" s="25">
        <v>350.36</v>
      </c>
      <c r="AW7" s="25">
        <v>327.67</v>
      </c>
      <c r="AX7" s="25">
        <v>318.52999999999997</v>
      </c>
      <c r="AY7" s="25">
        <v>369.69</v>
      </c>
      <c r="AZ7" s="25">
        <v>379.08</v>
      </c>
      <c r="BA7" s="25">
        <v>367.55</v>
      </c>
      <c r="BB7" s="25">
        <v>378.56</v>
      </c>
      <c r="BC7" s="25">
        <v>364.46</v>
      </c>
      <c r="BD7" s="25">
        <v>252.29</v>
      </c>
      <c r="BE7" s="25">
        <v>565.65</v>
      </c>
      <c r="BF7" s="25">
        <v>559.62</v>
      </c>
      <c r="BG7" s="25">
        <v>614.61</v>
      </c>
      <c r="BH7" s="25">
        <v>561.29</v>
      </c>
      <c r="BI7" s="25">
        <v>620.35</v>
      </c>
      <c r="BJ7" s="25">
        <v>402.99</v>
      </c>
      <c r="BK7" s="25">
        <v>398.98</v>
      </c>
      <c r="BL7" s="25">
        <v>418.68</v>
      </c>
      <c r="BM7" s="25">
        <v>395.68</v>
      </c>
      <c r="BN7" s="25">
        <v>403.72</v>
      </c>
      <c r="BO7" s="25">
        <v>268.07</v>
      </c>
      <c r="BP7" s="25">
        <v>110.03</v>
      </c>
      <c r="BQ7" s="25">
        <v>111.27</v>
      </c>
      <c r="BR7" s="25">
        <v>102.2</v>
      </c>
      <c r="BS7" s="25">
        <v>108.13</v>
      </c>
      <c r="BT7" s="25">
        <v>99.91</v>
      </c>
      <c r="BU7" s="25">
        <v>98.66</v>
      </c>
      <c r="BV7" s="25">
        <v>98.64</v>
      </c>
      <c r="BW7" s="25">
        <v>94.78</v>
      </c>
      <c r="BX7" s="25">
        <v>97.59</v>
      </c>
      <c r="BY7" s="25">
        <v>92.17</v>
      </c>
      <c r="BZ7" s="25">
        <v>97.47</v>
      </c>
      <c r="CA7" s="25">
        <v>154.16999999999999</v>
      </c>
      <c r="CB7" s="25">
        <v>152.62</v>
      </c>
      <c r="CC7" s="25">
        <v>152.55000000000001</v>
      </c>
      <c r="CD7" s="25">
        <v>157.38999999999999</v>
      </c>
      <c r="CE7" s="25">
        <v>159.80000000000001</v>
      </c>
      <c r="CF7" s="25">
        <v>178.59</v>
      </c>
      <c r="CG7" s="25">
        <v>178.92</v>
      </c>
      <c r="CH7" s="25">
        <v>181.3</v>
      </c>
      <c r="CI7" s="25">
        <v>181.71</v>
      </c>
      <c r="CJ7" s="25">
        <v>188.51</v>
      </c>
      <c r="CK7" s="25">
        <v>174.75</v>
      </c>
      <c r="CL7" s="25">
        <v>45.47</v>
      </c>
      <c r="CM7" s="25">
        <v>44.52</v>
      </c>
      <c r="CN7" s="25">
        <v>45.6</v>
      </c>
      <c r="CO7" s="25">
        <v>45.2</v>
      </c>
      <c r="CP7" s="25">
        <v>44.6</v>
      </c>
      <c r="CQ7" s="25">
        <v>55.03</v>
      </c>
      <c r="CR7" s="25">
        <v>55.14</v>
      </c>
      <c r="CS7" s="25">
        <v>55.89</v>
      </c>
      <c r="CT7" s="25">
        <v>55.72</v>
      </c>
      <c r="CU7" s="25">
        <v>55.31</v>
      </c>
      <c r="CV7" s="25">
        <v>59.97</v>
      </c>
      <c r="CW7" s="25">
        <v>82.53</v>
      </c>
      <c r="CX7" s="25">
        <v>82.37</v>
      </c>
      <c r="CY7" s="25">
        <v>80.7</v>
      </c>
      <c r="CZ7" s="25">
        <v>79.819999999999993</v>
      </c>
      <c r="DA7" s="25">
        <v>79.05</v>
      </c>
      <c r="DB7" s="25">
        <v>81.900000000000006</v>
      </c>
      <c r="DC7" s="25">
        <v>81.39</v>
      </c>
      <c r="DD7" s="25">
        <v>81.27</v>
      </c>
      <c r="DE7" s="25">
        <v>81.260000000000005</v>
      </c>
      <c r="DF7" s="25">
        <v>80.36</v>
      </c>
      <c r="DG7" s="25">
        <v>89.76</v>
      </c>
      <c r="DH7" s="25">
        <v>45.59</v>
      </c>
      <c r="DI7" s="25">
        <v>46.77</v>
      </c>
      <c r="DJ7" s="25">
        <v>47.71</v>
      </c>
      <c r="DK7" s="25">
        <v>48.89</v>
      </c>
      <c r="DL7" s="25">
        <v>49.94</v>
      </c>
      <c r="DM7" s="25">
        <v>48.87</v>
      </c>
      <c r="DN7" s="25">
        <v>49.92</v>
      </c>
      <c r="DO7" s="25">
        <v>50.63</v>
      </c>
      <c r="DP7" s="25">
        <v>51.29</v>
      </c>
      <c r="DQ7" s="25">
        <v>52.2</v>
      </c>
      <c r="DR7" s="25">
        <v>51.51</v>
      </c>
      <c r="DS7" s="25">
        <v>32.950000000000003</v>
      </c>
      <c r="DT7" s="25">
        <v>28.39</v>
      </c>
      <c r="DU7" s="25">
        <v>28.21</v>
      </c>
      <c r="DV7" s="25">
        <v>28.01</v>
      </c>
      <c r="DW7" s="25">
        <v>27.37</v>
      </c>
      <c r="DX7" s="25">
        <v>14.85</v>
      </c>
      <c r="DY7" s="25">
        <v>16.88</v>
      </c>
      <c r="DZ7" s="25">
        <v>18.28</v>
      </c>
      <c r="EA7" s="25">
        <v>19.61</v>
      </c>
      <c r="EB7" s="25">
        <v>20.73</v>
      </c>
      <c r="EC7" s="25">
        <v>23.75</v>
      </c>
      <c r="ED7" s="25">
        <v>0.41</v>
      </c>
      <c r="EE7" s="25">
        <v>0.48</v>
      </c>
      <c r="EF7" s="25">
        <v>0.2</v>
      </c>
      <c r="EG7" s="25">
        <v>0.25</v>
      </c>
      <c r="EH7" s="25">
        <v>0.57999999999999996</v>
      </c>
      <c r="EI7" s="25">
        <v>0.5</v>
      </c>
      <c r="EJ7" s="25">
        <v>0.52</v>
      </c>
      <c r="EK7" s="25">
        <v>0.53</v>
      </c>
      <c r="EL7" s="25">
        <v>0.48</v>
      </c>
      <c r="EM7" s="25">
        <v>0.5</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109</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赤嶋　諭</cp:lastModifiedBy>
  <cp:lastPrinted>2024-01-30T05:54:37Z</cp:lastPrinted>
  <dcterms:created xsi:type="dcterms:W3CDTF">2023-12-05T00:58:16Z</dcterms:created>
  <dcterms:modified xsi:type="dcterms:W3CDTF">2024-01-30T05:57:35Z</dcterms:modified>
  <cp:category/>
</cp:coreProperties>
</file>