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lg\fs\水道経営室\002.下水道事業\02〇経理\03○決算統計\02〇経営比較分析表\令和４年度分経営比較分析\20240201【財政課・依頼・28(木)〆】公営企業に係る経営比較分析表（令和４年度決算）の分析等について\回答\"/>
    </mc:Choice>
  </mc:AlternateContent>
  <workbookProtection workbookAlgorithmName="SHA-512" workbookHashValue="qtj5YatPlnZ5xytI9kJbAnYVoibZBzNuFQfzBf4pja5p7rFMnBev2d1KU3dBlTTBkAkZh9sEPzPPERW36HwE4A==" workbookSaltValue="YCQZ6K+dZvEzXpAp93RyS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<sst xmlns="http://schemas.openxmlformats.org/spreadsheetml/2006/main" count="236" uniqueCount="120">
  <si>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</si>
  <si>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</si>
  <si>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</si>
  <si>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</si>
  <si>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</si>
  <si>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</si>
  <si>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</si>
  <si>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</si>
  <si>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</si>
  <si>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</si>
  <si>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</si>
  <si>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</si>
  <si>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</si>
  <si>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</si>
  <si>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</si>
  <si>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</si>
  <si>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</si>
  <si>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</si>
  <si>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</si>
  <si>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</si>
  <si>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</si>
  <si>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</si>
  <si>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</si>
  <si>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</si>
  <si>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</si>
  <si>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</si>
  <si>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</si>
  <si>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</si>
  <si>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</si>
  <si>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</si>
  <si>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</si>
  <si>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</si>
  <si>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</si>
  <si>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</si>
  <si>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</si>
  <si>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</si>
  <si>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</si>
  <si>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</si>
  <si>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</si>
  <si>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</si>
  <si>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</si>
  <si>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</si>
  <si>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</si>
  <si>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</si>
  <si>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</si>
  <si>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</si>
  <si>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</si>
  <si>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</si>
  <si>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</si>
  <si>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</si>
  <si>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</si>
  <si>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</si>
  <si>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</si>
  <si>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</si>
  <si>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</si>
  <si>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</si>
  <si>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</si>
  <si>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</si>
  <si>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</si>
  <si>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</si>
  <si>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</si>
  <si>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</si>
  <si>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</si>
  <si>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</si>
  <si>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</si>
  <si>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</si>
  <si>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</si>
  <si>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</si>
  <si>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</si>
  <si>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</si>
  <si>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</si>
  <si>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</si>
  <si>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</si>
  <si>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</si>
  <si>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</si>
  <si>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</si>
  <si>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</si>
  <si>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</si>
  <si>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</si>
  <si>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</si>
  <si>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</si>
  <si>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</si>
  <si>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</si>
  <si>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</si>
  <si>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</si>
  <si>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</si>
  <si>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</si>
  <si>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</si>
  <si>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</si>
  <si>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</si>
  <si>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</si>
  <si>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</si>
  <si>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</si>
  <si>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</si>
  <si>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</si>
  <si>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</si>
  <si>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</si>
  <si>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</si>
  <si>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橋本市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</si>
  <si>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</si>
  <si>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</si>
  <si>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</si>
  <si>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</si>
  <si>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</si>
  <si>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</si>
  <si>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</si>
  <si>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</si>
  <si>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</si>
  <si>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</si>
  <si>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</si>
  <si>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</si>
  <si>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</si>
  <si>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</si>
  <si>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</si>
  <si>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</si>
  <si>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</si>
  <si>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</si>
  <si>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①収益的収支比率は前年度を上回りましたが、これは費用を抑制したことによるもので、汚水処理に要する経費を使用料収入で賄うことができず、多額の一般会計繰入金に依存している状況です。今後も人口減少により使用料収入の増加は見込めず、厳しい経営状況が続くと予想されます。
⑤経費回収率は前年度と比べ微減となっており、今後の使用料収入の増加も見込めない状況となっています。
⑥汚水処理原価は横ばいとなっています。
⑦施設利用率はほぼ横ばいの状況であるものの、人口減少に伴いこちらも減少すると予想されることから、今後は有収水量の確保及び施設の適正化が必要となります。
⑧水洗化率は高い水準で推移していますが、今後は人口減少に伴い、こちらも減少する見通しとなっています。
</t>
    <phoneticPr fontId="4"/>
  </si>
  <si>
    <t xml:space="preserve">本事業は、平成６年度に事業着手し、平成１０年度から一部供用を開始し、平成１５年度に全区域の供用を開始しました。管渠や処理場は比較的新しく不具合が生じていませんが、ポンプ施設や処理場内の機械器具のように耐用年数の短いものは、不具合が生じる度に修繕を行うことで凌いでいる状態です。
　今後は、接続可能な区域は公共下水道への接続を進めるとともに、施設更新計画を策定し、計画的な更新事業を進めていきます。
</t>
    <phoneticPr fontId="4"/>
  </si>
  <si>
    <t>本事業は、普及率が１００％となっており、新規の接続数の増加も見込めず、現在の使用料収入だけでは維持管理に係る経費を賄うことが困難な事業となっています。
今後の大規模な更新投資を抑制するため、接続可能な区域については早期の公共下水道接続を進めます。それ以外の区域については、計画的に更新事業を進めていきます。
また、令和６年度より現在の特別会計から企業会計に移行することにより、経営健全化を進めていきます。</t>
    <rPh sb="20" eb="22">
      <t>シンキ</t>
    </rPh>
    <rPh sb="35" eb="37">
      <t>ゲンザイ</t>
    </rPh>
    <rPh sb="47" eb="51">
      <t>イジカンリ</t>
    </rPh>
    <rPh sb="52" eb="53">
      <t>カカ</t>
    </rPh>
    <rPh sb="57" eb="58">
      <t>マカナ</t>
    </rPh>
    <rPh sb="76" eb="78">
      <t>コンゴ</t>
    </rPh>
    <rPh sb="157" eb="159">
      <t>レイワ</t>
    </rPh>
    <rPh sb="160" eb="162">
      <t>ネンド</t>
    </rPh>
    <rPh sb="164" eb="166">
      <t>ゲンザイ</t>
    </rPh>
    <rPh sb="167" eb="171">
      <t>トクベツカイケイ</t>
    </rPh>
    <rPh sb="173" eb="177">
      <t>キギョウカイケイ</t>
    </rPh>
    <rPh sb="178" eb="180">
      <t>イコウ</t>
    </rPh>
    <rPh sb="188" eb="193">
      <t>ケイエイケンゼンカ</t>
    </rPh>
    <rPh sb="194" eb="19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</si>
</sst>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AF-4A1A-AF1C-86E3A23B0B2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8AF-4A1A-AF1C-86E3A23B0B2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53.17</c:v>
                </c:pt>
                <c:pt idx="1">
                  <c:v>51.62</c:v>
                </c:pt>
                <c:pt idx="2">
                  <c:v>52.09</c:v>
                </c:pt>
                <c:pt idx="3">
                  <c:v>49.3</c:v>
                </c:pt>
                <c:pt idx="4">
                  <c:v>49.3</c:v>
                </c:pt>
              </c:numCache>
            </c:numRef>
          </c:val>
          <c:extLst>
            <c:ext xmlns:c16="http://schemas.microsoft.com/office/drawing/2014/chart" uri="{C3380CC4-5D6E-409C-BE32-E72D297353CC}">
              <c16:uniqueId val="{00000000-2903-4947-8F0B-E45B7363733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903-4947-8F0B-E45B7363733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95.77</c:v>
                </c:pt>
                <c:pt idx="1">
                  <c:v>95.67</c:v>
                </c:pt>
                <c:pt idx="2">
                  <c:v>95.98</c:v>
                </c:pt>
                <c:pt idx="3">
                  <c:v>96.11</c:v>
                </c:pt>
                <c:pt idx="4">
                  <c:v>96</c:v>
                </c:pt>
              </c:numCache>
            </c:numRef>
          </c:val>
          <c:extLst>
            <c:ext xmlns:c16="http://schemas.microsoft.com/office/drawing/2014/chart" uri="{C3380CC4-5D6E-409C-BE32-E72D297353CC}">
              <c16:uniqueId val="{00000000-F598-4E42-A817-DE342230DB1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F598-4E42-A817-DE342230DB1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97.92</c:v>
                </c:pt>
                <c:pt idx="1">
                  <c:v>107.77</c:v>
                </c:pt>
                <c:pt idx="2">
                  <c:v>108.03</c:v>
                </c:pt>
                <c:pt idx="3">
                  <c:v>109.14</c:v>
                </c:pt>
                <c:pt idx="4">
                  <c:v>111.21</c:v>
                </c:pt>
              </c:numCache>
            </c:numRef>
          </c:val>
          <c:extLst>
            <c:ext xmlns:c16="http://schemas.microsoft.com/office/drawing/2014/chart" uri="{C3380CC4-5D6E-409C-BE32-E72D297353CC}">
              <c16:uniqueId val="{00000000-F8CA-41DD-8C71-E545E7E76A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CA-41DD-8C71-E545E7E76A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89-48E5-8220-388468FCC33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89-48E5-8220-388468FCC33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9E-4095-A993-9948F389CA2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9E-4095-A993-9948F389CA2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7F-42E2-B161-4E2EBB186E6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7F-42E2-B161-4E2EBB186E6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94-4F27-8549-F208FAE9425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94-4F27-8549-F208FAE9425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27-429B-A501-5F32C9F399E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9A27-429B-A501-5F32C9F399E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64.66</c:v>
                </c:pt>
                <c:pt idx="1">
                  <c:v>75.25</c:v>
                </c:pt>
                <c:pt idx="2">
                  <c:v>80.599999999999994</c:v>
                </c:pt>
                <c:pt idx="3">
                  <c:v>78.819999999999993</c:v>
                </c:pt>
                <c:pt idx="4">
                  <c:v>75.17</c:v>
                </c:pt>
              </c:numCache>
            </c:numRef>
          </c:val>
          <c:extLst>
            <c:ext xmlns:c16="http://schemas.microsoft.com/office/drawing/2014/chart" uri="{C3380CC4-5D6E-409C-BE32-E72D297353CC}">
              <c16:uniqueId val="{00000000-2770-4C5C-AF47-790B3B84705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2770-4C5C-AF47-790B3B84705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299.08999999999997</c:v>
                </c:pt>
                <c:pt idx="1">
                  <c:v>260.95</c:v>
                </c:pt>
                <c:pt idx="2">
                  <c:v>247.09</c:v>
                </c:pt>
                <c:pt idx="3">
                  <c:v>257.64999999999998</c:v>
                </c:pt>
                <c:pt idx="4">
                  <c:v>280.04000000000002</c:v>
                </c:pt>
              </c:numCache>
            </c:numRef>
          </c:val>
          <c:extLst>
            <c:ext xmlns:c16="http://schemas.microsoft.com/office/drawing/2014/chart" uri="{C3380CC4-5D6E-409C-BE32-E72D297353CC}">
              <c16:uniqueId val="{00000000-4C1D-45D0-A518-21DA41C0D4C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C1D-45D0-A518-21DA41C0D4C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E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和歌山県　橋本市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60295</v>
      </c>
      <c r="AM8" s="37"/>
      <c r="AN8" s="37"/>
      <c r="AO8" s="37"/>
      <c r="AP8" s="37"/>
      <c r="AQ8" s="37"/>
      <c r="AR8" s="37"/>
      <c r="AS8" s="37"/>
      <c r="AT8" s="38">
        <f>データ!T6</f>
        <v>130.55000000000001</v>
      </c>
      <c r="AU8" s="38"/>
      <c r="AV8" s="38"/>
      <c r="AW8" s="38"/>
      <c r="AX8" s="38"/>
      <c r="AY8" s="38"/>
      <c r="AZ8" s="38"/>
      <c r="BA8" s="38"/>
      <c r="BB8" s="38">
        <f>データ!U6</f>
        <v>461.85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1.96</v>
      </c>
      <c r="Q10" s="38"/>
      <c r="R10" s="38"/>
      <c r="S10" s="38"/>
      <c r="T10" s="38"/>
      <c r="U10" s="38"/>
      <c r="V10" s="38"/>
      <c r="W10" s="38">
        <f>データ!Q6</f>
        <v>95.92</v>
      </c>
      <c r="X10" s="38"/>
      <c r="Y10" s="38"/>
      <c r="Z10" s="38"/>
      <c r="AA10" s="38"/>
      <c r="AB10" s="38"/>
      <c r="AC10" s="38"/>
      <c r="AD10" s="37">
        <f>データ!R6</f>
        <v>4176</v>
      </c>
      <c r="AE10" s="37"/>
      <c r="AF10" s="37"/>
      <c r="AG10" s="37"/>
      <c r="AH10" s="37"/>
      <c r="AI10" s="37"/>
      <c r="AJ10" s="37"/>
      <c r="AK10" s="2"/>
      <c r="AL10" s="37">
        <f>データ!V6</f>
        <v>1174</v>
      </c>
      <c r="AM10" s="37"/>
      <c r="AN10" s="37"/>
      <c r="AO10" s="37"/>
      <c r="AP10" s="37"/>
      <c r="AQ10" s="37"/>
      <c r="AR10" s="37"/>
      <c r="AS10" s="37"/>
      <c r="AT10" s="38">
        <f>データ!W6</f>
        <v>0.59</v>
      </c>
      <c r="AU10" s="38"/>
      <c r="AV10" s="38"/>
      <c r="AW10" s="38"/>
      <c r="AX10" s="38"/>
      <c r="AY10" s="38"/>
      <c r="AZ10" s="38"/>
      <c r="BA10" s="38"/>
      <c r="BB10" s="38">
        <f>データ!X6</f>
        <v>1989.83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Z0sBIoPwx+0nWC6w+l6nrCOsF0IOqDt3RA7E/w+hQrJiXW++tCLB92jxBKSXpMY9MvxcHcw0oZ+OYD/Gq9K1zQ==" saltValue="D8OdFZ6yFatg69/BQZPED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302031</v>
      </c>
      <c r="D6" s="19">
        <f t="shared" si="3"/>
        <v>47</v>
      </c>
      <c r="E6" s="19">
        <f t="shared" si="3"/>
        <v>17</v>
      </c>
      <c r="F6" s="19">
        <f t="shared" si="3"/>
        <v>5</v>
      </c>
      <c r="G6" s="19">
        <f t="shared" si="3"/>
        <v>0</v>
      </c>
      <c r="H6" s="19" t="str">
        <f t="shared" si="3"/>
        <v>和歌山県　橋本市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1.96</v>
      </c>
      <c r="Q6" s="20">
        <f t="shared" si="3"/>
        <v>95.92</v>
      </c>
      <c r="R6" s="20">
        <f t="shared" si="3"/>
        <v>4176</v>
      </c>
      <c r="S6" s="20">
        <f t="shared" si="3"/>
        <v>60295</v>
      </c>
      <c r="T6" s="20">
        <f t="shared" si="3"/>
        <v>130.55000000000001</v>
      </c>
      <c r="U6" s="20">
        <f t="shared" si="3"/>
        <v>461.85</v>
      </c>
      <c r="V6" s="20">
        <f t="shared" si="3"/>
        <v>1174</v>
      </c>
      <c r="W6" s="20">
        <f t="shared" si="3"/>
        <v>0.59</v>
      </c>
      <c r="X6" s="20">
        <f t="shared" si="3"/>
        <v>1989.83</v>
      </c>
      <c r="Y6" s="21">
        <f>IF(Y7="",NA(),Y7)</f>
        <v>97.92</v>
      </c>
      <c r="Z6" s="21">
        <f t="shared" ref="Z6:AH6" si="4">IF(Z7="",NA(),Z7)</f>
        <v>107.77</v>
      </c>
      <c r="AA6" s="21">
        <f t="shared" si="4"/>
        <v>108.03</v>
      </c>
      <c r="AB6" s="21">
        <f t="shared" si="4"/>
        <v>109.14</v>
      </c>
      <c r="AC6" s="21">
        <f t="shared" si="4"/>
        <v>111.21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64.66</v>
      </c>
      <c r="BR6" s="21">
        <f t="shared" ref="BR6:BZ6" si="8">IF(BR7="",NA(),BR7)</f>
        <v>75.25</v>
      </c>
      <c r="BS6" s="21">
        <f t="shared" si="8"/>
        <v>80.599999999999994</v>
      </c>
      <c r="BT6" s="21">
        <f t="shared" si="8"/>
        <v>78.819999999999993</v>
      </c>
      <c r="BU6" s="21">
        <f t="shared" si="8"/>
        <v>75.17</v>
      </c>
      <c r="BV6" s="21">
        <f t="shared" si="8"/>
        <v>57.77</v>
      </c>
      <c r="BW6" s="21">
        <f t="shared" si="8"/>
        <v>57.31</v>
      </c>
      <c r="BX6" s="21">
        <f t="shared" si="8"/>
        <v>57.08</v>
      </c>
      <c r="BY6" s="21">
        <f t="shared" si="8"/>
        <v>56.26</v>
      </c>
      <c r="BZ6" s="21">
        <f t="shared" si="8"/>
        <v>52.94</v>
      </c>
      <c r="CA6" s="20" t="str">
        <f>IF(CA7="","",IF(CA7="-","【-】","【"&amp;SUBSTITUTE(TEXT(CA7,"#,##0.00"),"-","△")&amp;"】"))</f>
        <v>【57.02】</v>
      </c>
      <c r="CB6" s="21">
        <f>IF(CB7="",NA(),CB7)</f>
        <v>299.08999999999997</v>
      </c>
      <c r="CC6" s="21">
        <f t="shared" ref="CC6:CK6" si="9">IF(CC7="",NA(),CC7)</f>
        <v>260.95</v>
      </c>
      <c r="CD6" s="21">
        <f t="shared" si="9"/>
        <v>247.09</v>
      </c>
      <c r="CE6" s="21">
        <f t="shared" si="9"/>
        <v>257.64999999999998</v>
      </c>
      <c r="CF6" s="21">
        <f t="shared" si="9"/>
        <v>280.04000000000002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53.17</v>
      </c>
      <c r="CN6" s="21">
        <f t="shared" ref="CN6:CV6" si="10">IF(CN7="",NA(),CN7)</f>
        <v>51.62</v>
      </c>
      <c r="CO6" s="21">
        <f t="shared" si="10"/>
        <v>52.09</v>
      </c>
      <c r="CP6" s="21">
        <f t="shared" si="10"/>
        <v>49.3</v>
      </c>
      <c r="CQ6" s="21">
        <f t="shared" si="10"/>
        <v>49.3</v>
      </c>
      <c r="CR6" s="21">
        <f t="shared" si="10"/>
        <v>50.68</v>
      </c>
      <c r="CS6" s="21">
        <f t="shared" si="10"/>
        <v>50.14</v>
      </c>
      <c r="CT6" s="21">
        <f t="shared" si="10"/>
        <v>54.83</v>
      </c>
      <c r="CU6" s="21">
        <f t="shared" si="10"/>
        <v>66.53</v>
      </c>
      <c r="CV6" s="21">
        <f t="shared" si="10"/>
        <v>52.35</v>
      </c>
      <c r="CW6" s="20" t="str">
        <f>IF(CW7="","",IF(CW7="-","【-】","【"&amp;SUBSTITUTE(TEXT(CW7,"#,##0.00"),"-","△")&amp;"】"))</f>
        <v>【52.55】</v>
      </c>
      <c r="CX6" s="21">
        <f>IF(CX7="",NA(),CX7)</f>
        <v>95.77</v>
      </c>
      <c r="CY6" s="21">
        <f t="shared" ref="CY6:DG6" si="11">IF(CY7="",NA(),CY7)</f>
        <v>95.67</v>
      </c>
      <c r="CZ6" s="21">
        <f t="shared" si="11"/>
        <v>95.98</v>
      </c>
      <c r="DA6" s="21">
        <f t="shared" si="11"/>
        <v>96.11</v>
      </c>
      <c r="DB6" s="21">
        <f t="shared" si="11"/>
        <v>96</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302031</v>
      </c>
      <c r="D7" s="23">
        <v>47</v>
      </c>
      <c r="E7" s="23">
        <v>17</v>
      </c>
      <c r="F7" s="23">
        <v>5</v>
      </c>
      <c r="G7" s="23">
        <v>0</v>
      </c>
      <c r="H7" s="23" t="s">
        <v>98</v>
      </c>
      <c r="I7" s="23" t="s">
        <v>99</v>
      </c>
      <c r="J7" s="23" t="s">
        <v>100</v>
      </c>
      <c r="K7" s="23" t="s">
        <v>101</v>
      </c>
      <c r="L7" s="23" t="s">
        <v>102</v>
      </c>
      <c r="M7" s="23" t="s">
        <v>103</v>
      </c>
      <c r="N7" s="24" t="s">
        <v>104</v>
      </c>
      <c r="O7" s="24" t="s">
        <v>105</v>
      </c>
      <c r="P7" s="24">
        <v>1.96</v>
      </c>
      <c r="Q7" s="24">
        <v>95.92</v>
      </c>
      <c r="R7" s="24">
        <v>4176</v>
      </c>
      <c r="S7" s="24">
        <v>60295</v>
      </c>
      <c r="T7" s="24">
        <v>130.55000000000001</v>
      </c>
      <c r="U7" s="24">
        <v>461.85</v>
      </c>
      <c r="V7" s="24">
        <v>1174</v>
      </c>
      <c r="W7" s="24">
        <v>0.59</v>
      </c>
      <c r="X7" s="24">
        <v>1989.83</v>
      </c>
      <c r="Y7" s="24">
        <v>97.92</v>
      </c>
      <c r="Z7" s="24">
        <v>107.77</v>
      </c>
      <c r="AA7" s="24">
        <v>108.03</v>
      </c>
      <c r="AB7" s="24">
        <v>109.14</v>
      </c>
      <c r="AC7" s="24">
        <v>111.21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64.66</v>
      </c>
      <c r="BR7" s="24">
        <v>75.25</v>
      </c>
      <c r="BS7" s="24">
        <v>80.599999999999994</v>
      </c>
      <c r="BT7" s="24">
        <v>78.819999999999993</v>
      </c>
      <c r="BU7" s="24">
        <v>75.17</v>
      </c>
      <c r="BV7" s="24">
        <v>57.77</v>
      </c>
      <c r="BW7" s="24">
        <v>57.31</v>
      </c>
      <c r="BX7" s="24">
        <v>57.08</v>
      </c>
      <c r="BY7" s="24">
        <v>56.26</v>
      </c>
      <c r="BZ7" s="24">
        <v>52.94</v>
      </c>
      <c r="CA7" s="24">
        <v>57.02</v>
      </c>
      <c r="CB7" s="24">
        <v>299.08999999999997</v>
      </c>
      <c r="CC7" s="24">
        <v>260.95</v>
      </c>
      <c r="CD7" s="24">
        <v>247.09</v>
      </c>
      <c r="CE7" s="24">
        <v>257.64999999999998</v>
      </c>
      <c r="CF7" s="24">
        <v>280.04000000000002</v>
      </c>
      <c r="CG7" s="24">
        <v>274.35000000000002</v>
      </c>
      <c r="CH7" s="24">
        <v>273.52</v>
      </c>
      <c r="CI7" s="24">
        <v>274.99</v>
      </c>
      <c r="CJ7" s="24">
        <v>282.08999999999997</v>
      </c>
      <c r="CK7" s="24">
        <v>303.27999999999997</v>
      </c>
      <c r="CL7" s="24">
        <v>273.68</v>
      </c>
      <c r="CM7" s="24">
        <v>53.17</v>
      </c>
      <c r="CN7" s="24">
        <v>51.62</v>
      </c>
      <c r="CO7" s="24">
        <v>52.09</v>
      </c>
      <c r="CP7" s="24">
        <v>49.3</v>
      </c>
      <c r="CQ7" s="24">
        <v>49.3</v>
      </c>
      <c r="CR7" s="24">
        <v>50.68</v>
      </c>
      <c r="CS7" s="24">
        <v>50.14</v>
      </c>
      <c r="CT7" s="24">
        <v>54.83</v>
      </c>
      <c r="CU7" s="24">
        <v>66.53</v>
      </c>
      <c r="CV7" s="24">
        <v>52.35</v>
      </c>
      <c r="CW7" s="24">
        <v>52.55</v>
      </c>
      <c r="CX7" s="24">
        <v>95.77</v>
      </c>
      <c r="CY7" s="24">
        <v>95.67</v>
      </c>
      <c r="CZ7" s="24">
        <v>95.98</v>
      </c>
      <c r="DA7" s="24">
        <v>96.11</v>
      </c>
      <c r="DB7" s="24">
        <v>96</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橋本市</cp:lastModifiedBy>
  <cp:lastPrinted>2024-02-05T00:34:59Z</cp:lastPrinted>
  <dcterms:modified xsi:type="dcterms:W3CDTF">2024-02-05T00:35:00Z</dcterms:modified>
</cp:coreProperties>
</file>