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99_ひだか病院\"/>
    </mc:Choice>
  </mc:AlternateContent>
  <workbookProtection workbookAlgorithmName="SHA-512" workbookHashValue="XG3gSOvmF88BPskRpBubcQZH5aNHcsSRnW1MbCD5OJXXrUjTNVjyzLDc9e+Ml4KulN8gT2hKCVCBpUGYzGhZWg==" workbookSaltValue="DPLAOmSgSoGRcqokWCd75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KC79" i="4" s="1"/>
  <c r="EO7" i="5"/>
  <c r="EM7" i="5"/>
  <c r="HM80" i="4" s="1"/>
  <c r="EL7" i="5"/>
  <c r="GT80" i="4" s="1"/>
  <c r="EK7" i="5"/>
  <c r="GA80" i="4" s="1"/>
  <c r="EJ7" i="5"/>
  <c r="FH80" i="4" s="1"/>
  <c r="EI7" i="5"/>
  <c r="EO80" i="4" s="1"/>
  <c r="EH7" i="5"/>
  <c r="EG7" i="5"/>
  <c r="GT79" i="4" s="1"/>
  <c r="EF7" i="5"/>
  <c r="GA79" i="4" s="1"/>
  <c r="EE7" i="5"/>
  <c r="ED7" i="5"/>
  <c r="EB7" i="5"/>
  <c r="CS80" i="4" s="1"/>
  <c r="EA7" i="5"/>
  <c r="BZ80" i="4" s="1"/>
  <c r="DZ7" i="5"/>
  <c r="DY7" i="5"/>
  <c r="DX7" i="5"/>
  <c r="DW7" i="5"/>
  <c r="DV7" i="5"/>
  <c r="DU7" i="5"/>
  <c r="DT7" i="5"/>
  <c r="DS7" i="5"/>
  <c r="U79" i="4" s="1"/>
  <c r="DQ7" i="5"/>
  <c r="MN56" i="4" s="1"/>
  <c r="DP7" i="5"/>
  <c r="LY56" i="4" s="1"/>
  <c r="DO7" i="5"/>
  <c r="LJ56" i="4" s="1"/>
  <c r="DN7" i="5"/>
  <c r="KU56" i="4" s="1"/>
  <c r="DM7" i="5"/>
  <c r="KF56" i="4" s="1"/>
  <c r="DL7" i="5"/>
  <c r="MN55" i="4" s="1"/>
  <c r="DK7" i="5"/>
  <c r="LY55" i="4" s="1"/>
  <c r="DJ7" i="5"/>
  <c r="LJ55" i="4" s="1"/>
  <c r="DI7" i="5"/>
  <c r="KU55" i="4" s="1"/>
  <c r="DH7" i="5"/>
  <c r="KF55" i="4" s="1"/>
  <c r="DF7" i="5"/>
  <c r="IZ56" i="4" s="1"/>
  <c r="DE7" i="5"/>
  <c r="IK56" i="4" s="1"/>
  <c r="DD7" i="5"/>
  <c r="HV56" i="4" s="1"/>
  <c r="DC7" i="5"/>
  <c r="HG56" i="4" s="1"/>
  <c r="DB7" i="5"/>
  <c r="DA7" i="5"/>
  <c r="CZ7" i="5"/>
  <c r="CY7" i="5"/>
  <c r="CX7" i="5"/>
  <c r="CW7" i="5"/>
  <c r="CU7" i="5"/>
  <c r="CT7" i="5"/>
  <c r="CS7" i="5"/>
  <c r="CR7" i="5"/>
  <c r="CQ7" i="5"/>
  <c r="CP7" i="5"/>
  <c r="CO7" i="5"/>
  <c r="EW55" i="4" s="1"/>
  <c r="CN7" i="5"/>
  <c r="EH55" i="4" s="1"/>
  <c r="CM7" i="5"/>
  <c r="DS55" i="4" s="1"/>
  <c r="CL7" i="5"/>
  <c r="CJ7" i="5"/>
  <c r="CI7" i="5"/>
  <c r="BI56" i="4" s="1"/>
  <c r="CH7" i="5"/>
  <c r="CG7" i="5"/>
  <c r="CF7" i="5"/>
  <c r="CE7" i="5"/>
  <c r="BX55" i="4" s="1"/>
  <c r="CD7" i="5"/>
  <c r="CC7" i="5"/>
  <c r="CB7" i="5"/>
  <c r="CA7" i="5"/>
  <c r="BY7" i="5"/>
  <c r="BX7" i="5"/>
  <c r="BW7" i="5"/>
  <c r="BV7" i="5"/>
  <c r="KU34" i="4" s="1"/>
  <c r="BU7" i="5"/>
  <c r="KF34" i="4" s="1"/>
  <c r="BT7" i="5"/>
  <c r="BS7" i="5"/>
  <c r="BR7" i="5"/>
  <c r="BQ7" i="5"/>
  <c r="BP7" i="5"/>
  <c r="KF33" i="4" s="1"/>
  <c r="BN7" i="5"/>
  <c r="IZ34" i="4" s="1"/>
  <c r="BM7" i="5"/>
  <c r="IK34" i="4" s="1"/>
  <c r="BL7" i="5"/>
  <c r="HV34" i="4" s="1"/>
  <c r="BK7" i="5"/>
  <c r="HG34" i="4" s="1"/>
  <c r="BJ7" i="5"/>
  <c r="GR34" i="4" s="1"/>
  <c r="BI7" i="5"/>
  <c r="IZ33" i="4" s="1"/>
  <c r="BH7" i="5"/>
  <c r="IK33" i="4" s="1"/>
  <c r="BG7" i="5"/>
  <c r="HV33" i="4" s="1"/>
  <c r="BF7" i="5"/>
  <c r="BE7" i="5"/>
  <c r="BC7" i="5"/>
  <c r="BB7" i="5"/>
  <c r="BA7" i="5"/>
  <c r="AZ7" i="5"/>
  <c r="AY7" i="5"/>
  <c r="AX7" i="5"/>
  <c r="FL33" i="4" s="1"/>
  <c r="AW7" i="5"/>
  <c r="EW33" i="4" s="1"/>
  <c r="AV7" i="5"/>
  <c r="EH33" i="4" s="1"/>
  <c r="AU7" i="5"/>
  <c r="DS33" i="4" s="1"/>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AB6" i="5"/>
  <c r="AA6" i="5"/>
  <c r="JW8" i="4" s="1"/>
  <c r="Z6" i="5"/>
  <c r="Y6" i="5"/>
  <c r="X6" i="5"/>
  <c r="W6" i="5"/>
  <c r="V6" i="5"/>
  <c r="U6" i="5"/>
  <c r="B12" i="4" s="1"/>
  <c r="T6" i="5"/>
  <c r="FZ10" i="4" s="1"/>
  <c r="S6" i="5"/>
  <c r="EG10" i="4" s="1"/>
  <c r="R6" i="5"/>
  <c r="CN10" i="4" s="1"/>
  <c r="Q6" i="5"/>
  <c r="AU10" i="4" s="1"/>
  <c r="P6" i="5"/>
  <c r="B10" i="4" s="1"/>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F90" i="4"/>
  <c r="B90" i="4"/>
  <c r="MH80" i="4"/>
  <c r="LO80" i="4"/>
  <c r="KV80" i="4"/>
  <c r="KC80" i="4"/>
  <c r="JJ80" i="4"/>
  <c r="BG80" i="4"/>
  <c r="AN80" i="4"/>
  <c r="U80" i="4"/>
  <c r="MH79" i="4"/>
  <c r="LO79" i="4"/>
  <c r="JJ79" i="4"/>
  <c r="HM79" i="4"/>
  <c r="FH79" i="4"/>
  <c r="EO79" i="4"/>
  <c r="CS79" i="4"/>
  <c r="BZ79" i="4"/>
  <c r="BG79" i="4"/>
  <c r="AN79" i="4"/>
  <c r="GR56" i="4"/>
  <c r="FL56" i="4"/>
  <c r="EW56" i="4"/>
  <c r="EH56" i="4"/>
  <c r="DS56" i="4"/>
  <c r="DD56" i="4"/>
  <c r="BX56" i="4"/>
  <c r="AT56" i="4"/>
  <c r="AE56" i="4"/>
  <c r="P56" i="4"/>
  <c r="IZ55" i="4"/>
  <c r="IK55" i="4"/>
  <c r="HV55" i="4"/>
  <c r="HG55" i="4"/>
  <c r="GR55" i="4"/>
  <c r="FL55" i="4"/>
  <c r="DD55" i="4"/>
  <c r="BI55" i="4"/>
  <c r="AT55" i="4"/>
  <c r="AE55" i="4"/>
  <c r="P55" i="4"/>
  <c r="MN34" i="4"/>
  <c r="LY34" i="4"/>
  <c r="LJ34" i="4"/>
  <c r="FL34" i="4"/>
  <c r="EW34" i="4"/>
  <c r="EH34" i="4"/>
  <c r="DS34" i="4"/>
  <c r="DD34" i="4"/>
  <c r="BX34" i="4"/>
  <c r="BI34" i="4"/>
  <c r="AT34" i="4"/>
  <c r="AE34" i="4"/>
  <c r="P34" i="4"/>
  <c r="MN33" i="4"/>
  <c r="LY33" i="4"/>
  <c r="LJ33" i="4"/>
  <c r="KU33" i="4"/>
  <c r="HG33" i="4"/>
  <c r="GR33" i="4"/>
  <c r="DD33" i="4"/>
  <c r="FZ12" i="4"/>
  <c r="EG12" i="4"/>
  <c r="CN12" i="4"/>
  <c r="AU12" i="4"/>
  <c r="JW10" i="4"/>
  <c r="ID10" i="4"/>
  <c r="LP8" i="4"/>
  <c r="ID8" i="4"/>
  <c r="IZ54" i="4" l="1"/>
  <c r="FL32" i="4"/>
  <c r="HM78" i="4"/>
  <c r="CS78" i="4"/>
  <c r="BX54" i="4"/>
  <c r="MN54" i="4"/>
  <c r="MN32" i="4"/>
  <c r="MH78" i="4"/>
  <c r="IZ32" i="4"/>
  <c r="FL54" i="4"/>
  <c r="BX32" i="4"/>
  <c r="C11" i="5"/>
  <c r="D11" i="5"/>
  <c r="E11" i="5"/>
  <c r="B11" i="5"/>
  <c r="AN78" i="4" l="1"/>
  <c r="AE32" i="4"/>
  <c r="KU54" i="4"/>
  <c r="KU32" i="4"/>
  <c r="KC78" i="4"/>
  <c r="HG54" i="4"/>
  <c r="HG32" i="4"/>
  <c r="FH78" i="4"/>
  <c r="DS54" i="4"/>
  <c r="DS32" i="4"/>
  <c r="AE54" i="4"/>
  <c r="GR32" i="4"/>
  <c r="DD54" i="4"/>
  <c r="U78" i="4"/>
  <c r="P54" i="4"/>
  <c r="P32" i="4"/>
  <c r="KF54" i="4"/>
  <c r="KF32" i="4"/>
  <c r="JJ78" i="4"/>
  <c r="GR54" i="4"/>
  <c r="EO78" i="4"/>
  <c r="DD32" i="4"/>
  <c r="LO78" i="4"/>
  <c r="IK54" i="4"/>
  <c r="GT78" i="4"/>
  <c r="EW54" i="4"/>
  <c r="EW32" i="4"/>
  <c r="BZ78" i="4"/>
  <c r="BI54" i="4"/>
  <c r="BI32" i="4"/>
  <c r="LY54" i="4"/>
  <c r="LY32" i="4"/>
  <c r="IK32" i="4"/>
  <c r="BG78" i="4"/>
  <c r="AT54" i="4"/>
  <c r="AT32" i="4"/>
  <c r="KV78" i="4"/>
  <c r="HV54" i="4"/>
  <c r="HV32" i="4"/>
  <c r="GA78" i="4"/>
  <c r="EH54" i="4"/>
  <c r="EH32" i="4"/>
  <c r="LJ54" i="4"/>
  <c r="LJ32" i="4"/>
</calcChain>
</file>

<file path=xl/sharedStrings.xml><?xml version="1.0" encoding="utf-8"?>
<sst xmlns="http://schemas.openxmlformats.org/spreadsheetml/2006/main" count="326" uniqueCount="197">
  <si>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</si>
  <si>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</si>
  <si>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</si>
  <si>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</si>
  <si>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</si>
  <si>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</si>
  <si>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</si>
  <si>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</si>
  <si>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</si>
  <si>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</si>
  <si>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</si>
  <si>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</si>
  <si>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</si>
  <si>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</si>
  <si>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</si>
  <si>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</si>
  <si>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</si>
  <si>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</si>
  <si>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</si>
  <si>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</si>
  <si>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</si>
  <si>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</si>
  <si>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</si>
  <si>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</si>
  <si>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</si>
  <si>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</si>
  <si>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</si>
  <si>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</si>
  <si>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</si>
  <si>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</si>
  <si>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</si>
  <si>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</si>
  <si>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</si>
  <si>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</si>
  <si>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</si>
  <si>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</si>
  <si>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</si>
  <si>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</si>
  <si>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</si>
  <si>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</si>
  <si>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</si>
  <si>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</si>
  <si>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</si>
  <si>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</si>
  <si>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</si>
  <si>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</si>
  <si>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</si>
  <si>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</si>
  <si>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</si>
  <si>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</si>
  <si>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</si>
  <si>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</si>
  <si>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</si>
  <si>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</si>
  <si>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</si>
  <si>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</si>
  <si>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</si>
  <si>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</si>
  <si>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</si>
  <si>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</si>
  <si>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</si>
  <si>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</si>
  <si>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</si>
  <si>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</si>
  <si>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</si>
  <si>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</si>
  <si>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</si>
  <si>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</si>
  <si>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</si>
  <si>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</si>
  <si>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</si>
  <si>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</si>
  <si>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</si>
  <si>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</si>
  <si>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</si>
  <si>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</si>
  <si>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</si>
  <si>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</si>
  <si>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</si>
  <si>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</si>
  <si>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</si>
  <si>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</si>
  <si>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</si>
  <si>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</si>
  <si>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</si>
  <si>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</si>
  <si>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</si>
  <si>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</si>
  <si>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</si>
  <si>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</si>
  <si>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</si>
  <si>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</si>
  <si>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</si>
  <si>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</si>
  <si>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</si>
  <si>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</si>
  <si>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</si>
  <si>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</si>
  <si>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</si>
  <si>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</si>
  <si>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</si>
  <si>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</si>
  <si>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</si>
  <si>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</si>
  <si>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</si>
  <si>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</si>
  <si>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</si>
  <si>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</si>
  <si>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</si>
  <si>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</si>
  <si>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</si>
  <si>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</si>
  <si>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</si>
  <si>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</si>
  <si>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</si>
  <si>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</si>
  <si>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</si>
  <si>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</si>
  <si>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</si>
  <si>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</si>
  <si>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</si>
  <si>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</si>
  <si>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</si>
  <si>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</si>
  <si>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</si>
  <si>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</si>
  <si>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</si>
  <si>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</si>
  <si>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</si>
  <si>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</si>
  <si>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</si>
  <si>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</si>
  <si>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</si>
  <si>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</si>
  <si>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</si>
  <si>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</si>
  <si>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</si>
  <si>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</si>
  <si>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</si>
  <si>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</si>
  <si>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</si>
  <si>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</si>
  <si>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</si>
  <si>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</si>
  <si>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</si>
  <si>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</si>
  <si>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</si>
  <si>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</si>
  <si>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</si>
  <si>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</si>
  <si>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</si>
  <si>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</si>
  <si>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</si>
  <si>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</si>
  <si>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</si>
  <si>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</si>
  <si>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</si>
  <si>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</si>
  <si>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</si>
  <si>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</si>
  <si>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</si>
  <si>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</si>
  <si>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</si>
  <si>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</si>
  <si>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</si>
  <si>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t>
    <phoneticPr fontId="5"/>
  </si>
  <si>
    <t>当該値(N-4)</t>
    <phoneticPr fontId="5"/>
  </si>
  <si>
    <t>当該値(N-1)</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</si>
  <si>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</si>
  <si>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</si>
  <si>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</si>
  <si>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</si>
  <si>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</si>
  <si>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</si>
  <si>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</si>
  <si>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</si>
  <si>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ひだか病院</t>
  </si>
  <si>
    <t>当然財務</t>
  </si>
  <si>
    <t>病院事業</t>
  </si>
  <si>
    <t>一般病院</t>
  </si>
  <si>
    <t>300床以上～400床未満</t>
  </si>
  <si>
    <t>非設置</t>
  </si>
  <si>
    <t>直営</t>
  </si>
  <si>
    <t>対象</t>
  </si>
  <si>
    <t>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</si>
  <si>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</si>
  <si>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</si>
  <si>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</si>
  <si>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</si>
  <si>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</si>
  <si>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</si>
  <si>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</si>
  <si>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</si>
  <si>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当院は和歌山県内の地域中核病院の中で五疾病・五事業すべてを病院単体で対応可能な唯一の病院として、当該圏域の医療を守る為、救急・小児・周産期・精神及び災害医療等の不採算部門を担っている。
　基幹となる病院として、「質の高いがん医療」が受けられるよう和歌山県独自で指定する「がん診療連携推進病院」、若い医師の育成・指導の場として「臨床研修指定病院」、へき地・過疎地域の継続的かつ安定的な医療の確保に貢献する為「へき地医療拠点病院」にそれぞれ指定されている。平成30年度には「救急科」を開設し、医療体制の充実を図った。前年度に引き続き、新型コロナウイルス感染症重点医療機関として感染患者の入院受入、PCR検査や発熱外来等の感染対応をおこなっている。</t>
    <rPh sb="260" eb="261">
      <t>ヒ</t>
    </rPh>
    <rPh sb="262" eb="263">
      <t>ツヅ</t>
    </rPh>
    <phoneticPr fontId="5"/>
  </si>
  <si>
    <t>　①有形固定資産減価償却率は平成30年度より平均値を大幅に越えている。ここ数年で建物の減価償却がいくつか終了しているが更新を行っておらず建物の老朽化が進んでいると考えられる。
　②器械備品減価償却率は令和3年度に高額器機の更新をしたことにより、減価償却率が大幅に減少した。
　③1床当たり有形固定資産は、例年通り平均値を下回っているが毎年微増している。
　以上のことから、今後も資産の適切な更新計画に取り組む必要がある。</t>
    <rPh sb="2" eb="8">
      <t>ユウケイコテイシサン</t>
    </rPh>
    <rPh sb="8" eb="10">
      <t>ゲンカ</t>
    </rPh>
    <rPh sb="10" eb="12">
      <t>ショウキャク</t>
    </rPh>
    <rPh sb="12" eb="13">
      <t>リツ</t>
    </rPh>
    <rPh sb="14" eb="16">
      <t>ヘイセイ</t>
    </rPh>
    <rPh sb="18" eb="20">
      <t>ネンド</t>
    </rPh>
    <rPh sb="22" eb="25">
      <t>ヘイキンチ</t>
    </rPh>
    <rPh sb="37" eb="39">
      <t>スウネン</t>
    </rPh>
    <rPh sb="40" eb="42">
      <t>タテモノ</t>
    </rPh>
    <rPh sb="43" eb="47">
      <t>ゲンカショウキャク</t>
    </rPh>
    <rPh sb="52" eb="54">
      <t>シュウリョウ</t>
    </rPh>
    <rPh sb="59" eb="61">
      <t>コウシン</t>
    </rPh>
    <rPh sb="62" eb="63">
      <t>オコナ</t>
    </rPh>
    <rPh sb="68" eb="70">
      <t>タテモノ</t>
    </rPh>
    <rPh sb="71" eb="74">
      <t>ロウキュウカ</t>
    </rPh>
    <rPh sb="75" eb="76">
      <t>スス</t>
    </rPh>
    <rPh sb="81" eb="82">
      <t>カンガ</t>
    </rPh>
    <rPh sb="90" eb="92">
      <t>キカイ</t>
    </rPh>
    <rPh sb="92" eb="94">
      <t>ビヒン</t>
    </rPh>
    <rPh sb="100" eb="102">
      <t>レイワ</t>
    </rPh>
    <rPh sb="103" eb="105">
      <t>ネンド</t>
    </rPh>
    <rPh sb="106" eb="108">
      <t>コウガク</t>
    </rPh>
    <rPh sb="108" eb="110">
      <t>キキ</t>
    </rPh>
    <rPh sb="111" eb="113">
      <t>コウシン</t>
    </rPh>
    <phoneticPr fontId="5"/>
  </si>
  <si>
    <t>　令和2年から新型コロナウイルス感染症の対応が始まり、空床確保や発熱外来、ワクチン接種などを行なってきたことで、それらに対する補助金があり、経常収支比率が100％を超えているが、これは一時的なものであり、医業収支比率や患者一人当たりの収益といった病院運営の基本的な部分に対して、数値を上げることが長年の課題である。
　保有資産に関しては、3年度に高額器機の更新を行ったが建物に関しては依然として老朽化の問題が見られ、今後は地域医療構想などの方針も踏まえた上で、建替計画や移転等あらゆることを考える段階にきている。
　また新型コロナウイルス感染症への対応が落ち着いた後に、通常診療のなかでいかに医業収益をあげ、病院経営を行なっていくかが課題である。</t>
    <rPh sb="1" eb="3">
      <t>レイワ</t>
    </rPh>
    <rPh sb="4" eb="5">
      <t>ネン</t>
    </rPh>
    <rPh sb="7" eb="9">
      <t>シンガタ</t>
    </rPh>
    <rPh sb="16" eb="19">
      <t>カンセンショウ</t>
    </rPh>
    <rPh sb="20" eb="22">
      <t>タイオウ</t>
    </rPh>
    <rPh sb="23" eb="24">
      <t>ハジ</t>
    </rPh>
    <rPh sb="27" eb="29">
      <t>クウショウ</t>
    </rPh>
    <rPh sb="29" eb="31">
      <t>カクホ</t>
    </rPh>
    <rPh sb="32" eb="36">
      <t>ハツネツガイライ</t>
    </rPh>
    <rPh sb="41" eb="43">
      <t>セッシュ</t>
    </rPh>
    <rPh sb="46" eb="47">
      <t>オコナ</t>
    </rPh>
    <rPh sb="60" eb="61">
      <t>タイ</t>
    </rPh>
    <rPh sb="63" eb="66">
      <t>ホジョキン</t>
    </rPh>
    <rPh sb="70" eb="72">
      <t>ケイジョウ</t>
    </rPh>
    <rPh sb="72" eb="74">
      <t>シュウシ</t>
    </rPh>
    <rPh sb="74" eb="76">
      <t>ヒリツ</t>
    </rPh>
    <rPh sb="82" eb="83">
      <t>コ</t>
    </rPh>
    <rPh sb="92" eb="95">
      <t>イチジテキ</t>
    </rPh>
    <rPh sb="102" eb="106">
      <t>イギョウシュウシ</t>
    </rPh>
    <rPh sb="106" eb="108">
      <t>ヒリツ</t>
    </rPh>
    <rPh sb="109" eb="111">
      <t>カンジャ</t>
    </rPh>
    <rPh sb="111" eb="113">
      <t>ヒトリ</t>
    </rPh>
    <rPh sb="113" eb="114">
      <t>ア</t>
    </rPh>
    <rPh sb="117" eb="119">
      <t>シュウエキ</t>
    </rPh>
    <rPh sb="123" eb="125">
      <t>ビョウイン</t>
    </rPh>
    <rPh sb="125" eb="127">
      <t>ウンエイ</t>
    </rPh>
    <rPh sb="128" eb="131">
      <t>キホンテキ</t>
    </rPh>
    <rPh sb="139" eb="141">
      <t>スウチ</t>
    </rPh>
    <rPh sb="142" eb="143">
      <t>ア</t>
    </rPh>
    <rPh sb="148" eb="150">
      <t>ナガネン</t>
    </rPh>
    <rPh sb="159" eb="163">
      <t>ホユウシサン</t>
    </rPh>
    <rPh sb="164" eb="165">
      <t>カン</t>
    </rPh>
    <rPh sb="170" eb="172">
      <t>ネンド</t>
    </rPh>
    <rPh sb="173" eb="175">
      <t>コウガク</t>
    </rPh>
    <rPh sb="175" eb="177">
      <t>キキ</t>
    </rPh>
    <rPh sb="178" eb="180">
      <t>コウシン</t>
    </rPh>
    <rPh sb="181" eb="182">
      <t>オコナ</t>
    </rPh>
    <rPh sb="185" eb="187">
      <t>タテモノ</t>
    </rPh>
    <rPh sb="188" eb="189">
      <t>カン</t>
    </rPh>
    <rPh sb="192" eb="194">
      <t>イゼン</t>
    </rPh>
    <rPh sb="197" eb="200">
      <t>ロウキュウカ</t>
    </rPh>
    <rPh sb="201" eb="203">
      <t>モンダイ</t>
    </rPh>
    <rPh sb="204" eb="205">
      <t>ミ</t>
    </rPh>
    <rPh sb="208" eb="210">
      <t>コンゴ</t>
    </rPh>
    <rPh sb="211" eb="213">
      <t>チイキ</t>
    </rPh>
    <rPh sb="213" eb="217">
      <t>イリョウコウソウ</t>
    </rPh>
    <rPh sb="220" eb="222">
      <t>ホウシン</t>
    </rPh>
    <rPh sb="223" eb="224">
      <t>フ</t>
    </rPh>
    <rPh sb="227" eb="228">
      <t>ウエ</t>
    </rPh>
    <rPh sb="230" eb="232">
      <t>タテカ</t>
    </rPh>
    <rPh sb="232" eb="234">
      <t>ケイカク</t>
    </rPh>
    <rPh sb="235" eb="237">
      <t>イテン</t>
    </rPh>
    <rPh sb="237" eb="238">
      <t>ナド</t>
    </rPh>
    <rPh sb="245" eb="246">
      <t>カンガ</t>
    </rPh>
    <rPh sb="248" eb="250">
      <t>ダンカイ</t>
    </rPh>
    <rPh sb="260" eb="262">
      <t>シンガタ</t>
    </rPh>
    <rPh sb="269" eb="272">
      <t>カンセンショウ</t>
    </rPh>
    <rPh sb="274" eb="276">
      <t>タイオウ</t>
    </rPh>
    <rPh sb="277" eb="278">
      <t>オ</t>
    </rPh>
    <rPh sb="279" eb="280">
      <t>ツ</t>
    </rPh>
    <rPh sb="282" eb="283">
      <t>アト</t>
    </rPh>
    <rPh sb="285" eb="289">
      <t>ツウジョウシンリョウ</t>
    </rPh>
    <rPh sb="296" eb="300">
      <t>イギョウシュウエキ</t>
    </rPh>
    <rPh sb="304" eb="306">
      <t>ビョウイン</t>
    </rPh>
    <rPh sb="306" eb="308">
      <t>ケイエイ</t>
    </rPh>
    <rPh sb="309" eb="310">
      <t>オコ</t>
    </rPh>
    <rPh sb="317" eb="319">
      <t>カダイ</t>
    </rPh>
    <phoneticPr fontId="5"/>
  </si>
  <si>
    <t>①②③④前年度に引き続き、新型コロナウイルス感染症に対応し、それに関する補助金で経常収支比率が上がった。一般病棟52床を新型コロナウイルス専用病棟として確保しており、今年度は新型コロナ感染症患者の入院数が大幅に増加したため、医業収益の増収となり医業収支比率、累積欠損金比率、病床利用率が改善された。
⑤当院は精神病棟を有しており、長期入院患者も多いことで入院算定が低くなり、平均よりも下回っていると考えられる。
⑥地域の状況として当院にしかない診療科もあり、かかりつけ医の機能も有している病院として軽症患者も多く受診している。それにより患者数が増え、一人当たりの診療単価のバラつきが大きくなる為、例年同様の数値になっている。
⑦新型コロナ感染症患者の入院数が大幅に増加による入院収益の増と、前年度に支給していた手当の終了により比率が下がった。
⑧入院数の増加に伴い診療材料費が増加したため比率も増加した。</t>
    <rPh sb="4" eb="7">
      <t>ゼンネンド</t>
    </rPh>
    <rPh sb="8" eb="9">
      <t>ヒ</t>
    </rPh>
    <rPh sb="10" eb="11">
      <t>ツヅ</t>
    </rPh>
    <rPh sb="33" eb="34">
      <t>カン</t>
    </rPh>
    <rPh sb="83" eb="86">
      <t>コンネンド</t>
    </rPh>
    <rPh sb="87" eb="89">
      <t>シンガタ</t>
    </rPh>
    <rPh sb="92" eb="95">
      <t>カンセンショウ</t>
    </rPh>
    <rPh sb="95" eb="97">
      <t>カンジャ</t>
    </rPh>
    <rPh sb="98" eb="100">
      <t>ニュウイン</t>
    </rPh>
    <rPh sb="100" eb="101">
      <t>スウ</t>
    </rPh>
    <rPh sb="102" eb="104">
      <t>オオハバ</t>
    </rPh>
    <rPh sb="105" eb="107">
      <t>ゾウカ</t>
    </rPh>
    <rPh sb="117" eb="119">
      <t>ゾウシュウ</t>
    </rPh>
    <rPh sb="143" eb="145">
      <t>カイゼン</t>
    </rPh>
    <rPh sb="314" eb="316">
      <t>シンガタ</t>
    </rPh>
    <rPh sb="319" eb="322">
      <t>カンセンショウ</t>
    </rPh>
    <rPh sb="322" eb="324">
      <t>カンジャ</t>
    </rPh>
    <rPh sb="325" eb="327">
      <t>ニュウイン</t>
    </rPh>
    <rPh sb="327" eb="328">
      <t>スウ</t>
    </rPh>
    <rPh sb="329" eb="331">
      <t>オオハバ</t>
    </rPh>
    <rPh sb="332" eb="334">
      <t>ゾウカ</t>
    </rPh>
    <rPh sb="337" eb="341">
      <t>ニュウインシュウエキ</t>
    </rPh>
    <rPh sb="345" eb="348">
      <t>ゼンネンド</t>
    </rPh>
    <rPh sb="349" eb="351">
      <t>シキュウ</t>
    </rPh>
    <rPh sb="355" eb="357">
      <t>テアテ</t>
    </rPh>
    <rPh sb="358" eb="360">
      <t>シュウリョウ</t>
    </rPh>
    <rPh sb="363" eb="365">
      <t>ヒリツ</t>
    </rPh>
    <rPh sb="366" eb="367">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</si>
</sst>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c:v>
                </c:pt>
                <c:pt idx="1">
                  <c:v>79.099999999999994</c:v>
                </c:pt>
                <c:pt idx="2">
                  <c:v>78.2</c:v>
                </c:pt>
                <c:pt idx="3">
                  <c:v>68</c:v>
                </c:pt>
                <c:pt idx="4">
                  <c:v>72.2</c:v>
                </c:pt>
              </c:numCache>
            </c:numRef>
          </c:val>
          <c:extLst>
            <c:ext xmlns:c16="http://schemas.microsoft.com/office/drawing/2014/chart" uri="{C3380CC4-5D6E-409C-BE32-E72D297353CC}">
              <c16:uniqueId val="{00000000-E1F2-4AE1-9DBF-5A83B3F97DE1}"/>
            </c:ext>
          </c:extLst>
        </c:ser>
        <c:dLbls>
          <c:showLegendKey val="0"/>
          <c:showVal val="0"/>
          <c:showCatName val="0"/>
          <c:showSerName val="0"/>
          <c:showPercent val="0"/>
          <c:showBubbleSize val="0"/>
        </c:dLbls>
        <c:gapWidth val="150"/>
        <c:axId val="334088496"/>
        <c:axId val="3339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1F2-4AE1-9DBF-5A83B3F97DE1}"/>
            </c:ext>
          </c:extLst>
        </c:ser>
        <c:dLbls>
          <c:showLegendKey val="0"/>
          <c:showVal val="0"/>
          <c:showCatName val="0"/>
          <c:showSerName val="0"/>
          <c:showPercent val="0"/>
          <c:showBubbleSize val="0"/>
        </c:dLbls>
        <c:marker val="1"/>
        <c:smooth val="0"/>
        <c:axId val="334088496"/>
        <c:axId val="333947616"/>
      </c:lineChart>
      <c:catAx>
        <c:axId val="334088496"/>
        <c:scaling>
          <c:orientation val="minMax"/>
        </c:scaling>
        <c:delete val="1"/>
        <c:axPos val="b"/>
        <c:numFmt formatCode="General" sourceLinked="1"/>
        <c:majorTickMark val="none"/>
        <c:minorTickMark val="none"/>
        <c:tickLblPos val="none"/>
        <c:crossAx val="333947616"/>
        <c:crosses val="autoZero"/>
        <c:auto val="1"/>
        <c:lblAlgn val="ctr"/>
        <c:lblOffset val="100"/>
        <c:noMultiLvlLbl val="1"/>
      </c:catAx>
      <c:valAx>
        <c:axId val="33394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08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91.6</c:v>
                </c:pt>
                <c:pt idx="1">
                  <c:v>93.9</c:v>
                </c:pt>
                <c:pt idx="2">
                  <c:v>105.5</c:v>
                </c:pt>
                <c:pt idx="3">
                  <c:v>108.3</c:v>
                </c:pt>
                <c:pt idx="4">
                  <c:v>92.9</c:v>
                </c:pt>
              </c:numCache>
            </c:numRef>
          </c:val>
          <c:extLst>
            <c:ext xmlns:c16="http://schemas.microsoft.com/office/drawing/2014/chart" uri="{C3380CC4-5D6E-409C-BE32-E72D297353CC}">
              <c16:uniqueId val="{00000000-7FF8-457A-BED8-859BFEA21214}"/>
            </c:ext>
          </c:extLst>
        </c:ser>
        <c:dLbls>
          <c:showLegendKey val="0"/>
          <c:showVal val="0"/>
          <c:showCatName val="0"/>
          <c:showSerName val="0"/>
          <c:showPercent val="0"/>
          <c:showBubbleSize val="0"/>
        </c:dLbls>
        <c:gapWidth val="150"/>
        <c:axId val="335251520"/>
        <c:axId val="335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7FF8-457A-BED8-859BFEA21214}"/>
            </c:ext>
          </c:extLst>
        </c:ser>
        <c:dLbls>
          <c:showLegendKey val="0"/>
          <c:showVal val="0"/>
          <c:showCatName val="0"/>
          <c:showSerName val="0"/>
          <c:showPercent val="0"/>
          <c:showBubbleSize val="0"/>
        </c:dLbls>
        <c:marker val="1"/>
        <c:smooth val="0"/>
        <c:axId val="335251520"/>
        <c:axId val="335251904"/>
      </c:lineChart>
      <c:catAx>
        <c:axId val="335251520"/>
        <c:scaling>
          <c:orientation val="minMax"/>
        </c:scaling>
        <c:delete val="1"/>
        <c:axPos val="b"/>
        <c:numFmt formatCode="General" sourceLinked="1"/>
        <c:majorTickMark val="none"/>
        <c:minorTickMark val="none"/>
        <c:tickLblPos val="none"/>
        <c:crossAx val="335251904"/>
        <c:crosses val="autoZero"/>
        <c:auto val="1"/>
        <c:lblAlgn val="ctr"/>
        <c:lblOffset val="100"/>
        <c:noMultiLvlLbl val="1"/>
      </c:catAx>
      <c:valAx>
        <c:axId val="33525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25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82.1</c:v>
                </c:pt>
                <c:pt idx="1">
                  <c:v>86.7</c:v>
                </c:pt>
                <c:pt idx="2">
                  <c:v>85.4</c:v>
                </c:pt>
                <c:pt idx="3">
                  <c:v>74.2</c:v>
                </c:pt>
                <c:pt idx="4">
                  <c:v>82.4</c:v>
                </c:pt>
              </c:numCache>
            </c:numRef>
          </c:val>
          <c:extLst>
            <c:ext xmlns:c16="http://schemas.microsoft.com/office/drawing/2014/chart" uri="{C3380CC4-5D6E-409C-BE32-E72D297353CC}">
              <c16:uniqueId val="{00000000-F001-4FAE-A890-6B080B411E60}"/>
            </c:ext>
          </c:extLst>
        </c:ser>
        <c:dLbls>
          <c:showLegendKey val="0"/>
          <c:showVal val="0"/>
          <c:showCatName val="0"/>
          <c:showSerName val="0"/>
          <c:showPercent val="0"/>
          <c:showBubbleSize val="0"/>
        </c:dLbls>
        <c:gapWidth val="150"/>
        <c:axId val="335361280"/>
        <c:axId val="3353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F001-4FAE-A890-6B080B411E60}"/>
            </c:ext>
          </c:extLst>
        </c:ser>
        <c:dLbls>
          <c:showLegendKey val="0"/>
          <c:showVal val="0"/>
          <c:showCatName val="0"/>
          <c:showSerName val="0"/>
          <c:showPercent val="0"/>
          <c:showBubbleSize val="0"/>
        </c:dLbls>
        <c:marker val="1"/>
        <c:smooth val="0"/>
        <c:axId val="335361280"/>
        <c:axId val="335361664"/>
      </c:lineChart>
      <c:catAx>
        <c:axId val="335361280"/>
        <c:scaling>
          <c:orientation val="minMax"/>
        </c:scaling>
        <c:delete val="1"/>
        <c:axPos val="b"/>
        <c:numFmt formatCode="General" sourceLinked="1"/>
        <c:majorTickMark val="none"/>
        <c:minorTickMark val="none"/>
        <c:tickLblPos val="none"/>
        <c:crossAx val="335361664"/>
        <c:crosses val="autoZero"/>
        <c:auto val="1"/>
        <c:lblAlgn val="ctr"/>
        <c:lblOffset val="100"/>
        <c:noMultiLvlLbl val="1"/>
      </c:catAx>
      <c:valAx>
        <c:axId val="33536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3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89.4</c:v>
                </c:pt>
                <c:pt idx="1">
                  <c:v>94.1</c:v>
                </c:pt>
                <c:pt idx="2">
                  <c:v>92.8</c:v>
                </c:pt>
                <c:pt idx="3">
                  <c:v>106.8</c:v>
                </c:pt>
                <c:pt idx="4">
                  <c:v>108.8</c:v>
                </c:pt>
              </c:numCache>
            </c:numRef>
          </c:val>
          <c:extLst>
            <c:ext xmlns:c16="http://schemas.microsoft.com/office/drawing/2014/chart" uri="{C3380CC4-5D6E-409C-BE32-E72D297353CC}">
              <c16:uniqueId val="{00000000-B0DA-4176-97D7-89224D40E912}"/>
            </c:ext>
          </c:extLst>
        </c:ser>
        <c:dLbls>
          <c:showLegendKey val="0"/>
          <c:showVal val="0"/>
          <c:showCatName val="0"/>
          <c:showSerName val="0"/>
          <c:showPercent val="0"/>
          <c:showBubbleSize val="0"/>
        </c:dLbls>
        <c:gapWidth val="150"/>
        <c:axId val="335683096"/>
        <c:axId val="33566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B0DA-4176-97D7-89224D40E912}"/>
            </c:ext>
          </c:extLst>
        </c:ser>
        <c:dLbls>
          <c:showLegendKey val="0"/>
          <c:showVal val="0"/>
          <c:showCatName val="0"/>
          <c:showSerName val="0"/>
          <c:showPercent val="0"/>
          <c:showBubbleSize val="0"/>
        </c:dLbls>
        <c:marker val="1"/>
        <c:smooth val="0"/>
        <c:axId val="335683096"/>
        <c:axId val="335661624"/>
      </c:lineChart>
      <c:catAx>
        <c:axId val="335683096"/>
        <c:scaling>
          <c:orientation val="minMax"/>
        </c:scaling>
        <c:delete val="1"/>
        <c:axPos val="b"/>
        <c:numFmt formatCode="General" sourceLinked="1"/>
        <c:majorTickMark val="none"/>
        <c:minorTickMark val="none"/>
        <c:tickLblPos val="none"/>
        <c:crossAx val="335661624"/>
        <c:crosses val="autoZero"/>
        <c:auto val="1"/>
        <c:lblAlgn val="ctr"/>
        <c:lblOffset val="100"/>
        <c:noMultiLvlLbl val="1"/>
      </c:catAx>
      <c:valAx>
        <c:axId val="33566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568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49.7</c:v>
                </c:pt>
                <c:pt idx="1">
                  <c:v>53.1</c:v>
                </c:pt>
                <c:pt idx="2">
                  <c:v>55.9</c:v>
                </c:pt>
                <c:pt idx="3">
                  <c:v>57.8</c:v>
                </c:pt>
                <c:pt idx="4">
                  <c:v>57.3</c:v>
                </c:pt>
              </c:numCache>
            </c:numRef>
          </c:val>
          <c:extLst>
            <c:ext xmlns:c16="http://schemas.microsoft.com/office/drawing/2014/chart" uri="{C3380CC4-5D6E-409C-BE32-E72D297353CC}">
              <c16:uniqueId val="{00000000-8AF0-4715-87E9-BE0C26CE6BD6}"/>
            </c:ext>
          </c:extLst>
        </c:ser>
        <c:dLbls>
          <c:showLegendKey val="0"/>
          <c:showVal val="0"/>
          <c:showCatName val="0"/>
          <c:showSerName val="0"/>
          <c:showPercent val="0"/>
          <c:showBubbleSize val="0"/>
        </c:dLbls>
        <c:gapWidth val="150"/>
        <c:axId val="332536416"/>
        <c:axId val="33253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8AF0-4715-87E9-BE0C26CE6BD6}"/>
            </c:ext>
          </c:extLst>
        </c:ser>
        <c:dLbls>
          <c:showLegendKey val="0"/>
          <c:showVal val="0"/>
          <c:showCatName val="0"/>
          <c:showSerName val="0"/>
          <c:showPercent val="0"/>
          <c:showBubbleSize val="0"/>
        </c:dLbls>
        <c:marker val="1"/>
        <c:smooth val="0"/>
        <c:axId val="332536416"/>
        <c:axId val="332539160"/>
      </c:lineChart>
      <c:catAx>
        <c:axId val="332536416"/>
        <c:scaling>
          <c:orientation val="minMax"/>
        </c:scaling>
        <c:delete val="1"/>
        <c:axPos val="b"/>
        <c:numFmt formatCode="General" sourceLinked="1"/>
        <c:majorTickMark val="none"/>
        <c:minorTickMark val="none"/>
        <c:tickLblPos val="none"/>
        <c:crossAx val="332539160"/>
        <c:crosses val="autoZero"/>
        <c:auto val="1"/>
        <c:lblAlgn val="ctr"/>
        <c:lblOffset val="100"/>
        <c:noMultiLvlLbl val="1"/>
      </c:catAx>
      <c:valAx>
        <c:axId val="33253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5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68.5</c:v>
                </c:pt>
                <c:pt idx="1">
                  <c:v>73.3</c:v>
                </c:pt>
                <c:pt idx="2">
                  <c:v>76.8</c:v>
                </c:pt>
                <c:pt idx="3">
                  <c:v>75.400000000000006</c:v>
                </c:pt>
                <c:pt idx="4">
                  <c:v>67.099999999999994</c:v>
                </c:pt>
              </c:numCache>
            </c:numRef>
          </c:val>
          <c:extLst>
            <c:ext xmlns:c16="http://schemas.microsoft.com/office/drawing/2014/chart" uri="{C3380CC4-5D6E-409C-BE32-E72D297353CC}">
              <c16:uniqueId val="{00000000-2699-4E3D-AE21-E7567E90AF21}"/>
            </c:ext>
          </c:extLst>
        </c:ser>
        <c:dLbls>
          <c:showLegendKey val="0"/>
          <c:showVal val="0"/>
          <c:showCatName val="0"/>
          <c:showSerName val="0"/>
          <c:showPercent val="0"/>
          <c:showBubbleSize val="0"/>
        </c:dLbls>
        <c:gapWidth val="150"/>
        <c:axId val="334770128"/>
        <c:axId val="3347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2699-4E3D-AE21-E7567E90AF21}"/>
            </c:ext>
          </c:extLst>
        </c:ser>
        <c:dLbls>
          <c:showLegendKey val="0"/>
          <c:showVal val="0"/>
          <c:showCatName val="0"/>
          <c:showSerName val="0"/>
          <c:showPercent val="0"/>
          <c:showBubbleSize val="0"/>
        </c:dLbls>
        <c:marker val="1"/>
        <c:smooth val="0"/>
        <c:axId val="334770128"/>
        <c:axId val="334771304"/>
      </c:lineChart>
      <c:catAx>
        <c:axId val="334770128"/>
        <c:scaling>
          <c:orientation val="minMax"/>
        </c:scaling>
        <c:delete val="1"/>
        <c:axPos val="b"/>
        <c:numFmt formatCode="General" sourceLinked="1"/>
        <c:majorTickMark val="none"/>
        <c:minorTickMark val="none"/>
        <c:tickLblPos val="none"/>
        <c:crossAx val="334771304"/>
        <c:crosses val="autoZero"/>
        <c:auto val="1"/>
        <c:lblAlgn val="ctr"/>
        <c:lblOffset val="100"/>
        <c:noMultiLvlLbl val="1"/>
      </c:catAx>
      <c:valAx>
        <c:axId val="33477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7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37651480</c:v>
                </c:pt>
                <c:pt idx="1">
                  <c:v>37751117</c:v>
                </c:pt>
                <c:pt idx="2">
                  <c:v>39232493</c:v>
                </c:pt>
                <c:pt idx="3">
                  <c:v>39946248</c:v>
                </c:pt>
                <c:pt idx="4">
                  <c:v>42509172</c:v>
                </c:pt>
              </c:numCache>
            </c:numRef>
          </c:val>
          <c:extLst>
            <c:ext xmlns:c16="http://schemas.microsoft.com/office/drawing/2014/chart" uri="{C3380CC4-5D6E-409C-BE32-E72D297353CC}">
              <c16:uniqueId val="{00000000-8D22-4AC4-A9A6-117C996630B1}"/>
            </c:ext>
          </c:extLst>
        </c:ser>
        <c:dLbls>
          <c:showLegendKey val="0"/>
          <c:showVal val="0"/>
          <c:showCatName val="0"/>
          <c:showSerName val="0"/>
          <c:showPercent val="0"/>
          <c:showBubbleSize val="0"/>
        </c:dLbls>
        <c:gapWidth val="150"/>
        <c:axId val="334771696"/>
        <c:axId val="33477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8D22-4AC4-A9A6-117C996630B1}"/>
            </c:ext>
          </c:extLst>
        </c:ser>
        <c:dLbls>
          <c:showLegendKey val="0"/>
          <c:showVal val="0"/>
          <c:showCatName val="0"/>
          <c:showSerName val="0"/>
          <c:showPercent val="0"/>
          <c:showBubbleSize val="0"/>
        </c:dLbls>
        <c:marker val="1"/>
        <c:smooth val="0"/>
        <c:axId val="334771696"/>
        <c:axId val="334770520"/>
      </c:lineChart>
      <c:catAx>
        <c:axId val="334771696"/>
        <c:scaling>
          <c:orientation val="minMax"/>
        </c:scaling>
        <c:delete val="1"/>
        <c:axPos val="b"/>
        <c:numFmt formatCode="General" sourceLinked="1"/>
        <c:majorTickMark val="none"/>
        <c:minorTickMark val="none"/>
        <c:tickLblPos val="none"/>
        <c:crossAx val="334770520"/>
        <c:crosses val="autoZero"/>
        <c:auto val="1"/>
        <c:lblAlgn val="ctr"/>
        <c:lblOffset val="100"/>
        <c:noMultiLvlLbl val="1"/>
      </c:catAx>
      <c:valAx>
        <c:axId val="33477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7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24.8</c:v>
                </c:pt>
                <c:pt idx="1">
                  <c:v>24.1</c:v>
                </c:pt>
                <c:pt idx="2">
                  <c:v>22.6</c:v>
                </c:pt>
                <c:pt idx="3">
                  <c:v>22.8</c:v>
                </c:pt>
                <c:pt idx="4">
                  <c:v>23.2</c:v>
                </c:pt>
              </c:numCache>
            </c:numRef>
          </c:val>
          <c:extLst>
            <c:ext xmlns:c16="http://schemas.microsoft.com/office/drawing/2014/chart" uri="{C3380CC4-5D6E-409C-BE32-E72D297353CC}">
              <c16:uniqueId val="{00000000-D0C2-4CF2-BB09-331486311E58}"/>
            </c:ext>
          </c:extLst>
        </c:ser>
        <c:dLbls>
          <c:showLegendKey val="0"/>
          <c:showVal val="0"/>
          <c:showCatName val="0"/>
          <c:showSerName val="0"/>
          <c:showPercent val="0"/>
          <c:showBubbleSize val="0"/>
        </c:dLbls>
        <c:gapWidth val="150"/>
        <c:axId val="334774440"/>
        <c:axId val="33477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D0C2-4CF2-BB09-331486311E58}"/>
            </c:ext>
          </c:extLst>
        </c:ser>
        <c:dLbls>
          <c:showLegendKey val="0"/>
          <c:showVal val="0"/>
          <c:showCatName val="0"/>
          <c:showSerName val="0"/>
          <c:showPercent val="0"/>
          <c:showBubbleSize val="0"/>
        </c:dLbls>
        <c:marker val="1"/>
        <c:smooth val="0"/>
        <c:axId val="334774440"/>
        <c:axId val="334772088"/>
      </c:lineChart>
      <c:catAx>
        <c:axId val="334774440"/>
        <c:scaling>
          <c:orientation val="minMax"/>
        </c:scaling>
        <c:delete val="1"/>
        <c:axPos val="b"/>
        <c:numFmt formatCode="General" sourceLinked="1"/>
        <c:majorTickMark val="none"/>
        <c:minorTickMark val="none"/>
        <c:tickLblPos val="none"/>
        <c:crossAx val="334772088"/>
        <c:crosses val="autoZero"/>
        <c:auto val="1"/>
        <c:lblAlgn val="ctr"/>
        <c:lblOffset val="100"/>
        <c:noMultiLvlLbl val="1"/>
      </c:catAx>
      <c:valAx>
        <c:axId val="33477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62.9</c:v>
                </c:pt>
                <c:pt idx="1">
                  <c:v>60.4</c:v>
                </c:pt>
                <c:pt idx="2">
                  <c:v>62.3</c:v>
                </c:pt>
                <c:pt idx="3">
                  <c:v>78.599999999999994</c:v>
                </c:pt>
                <c:pt idx="4">
                  <c:v>68</c:v>
                </c:pt>
              </c:numCache>
            </c:numRef>
          </c:val>
          <c:extLst>
            <c:ext xmlns:c16="http://schemas.microsoft.com/office/drawing/2014/chart" uri="{C3380CC4-5D6E-409C-BE32-E72D297353CC}">
              <c16:uniqueId val="{00000000-00CE-4B19-999E-F3A7900505B2}"/>
            </c:ext>
          </c:extLst>
        </c:ser>
        <c:dLbls>
          <c:showLegendKey val="0"/>
          <c:showVal val="0"/>
          <c:showCatName val="0"/>
          <c:showSerName val="0"/>
          <c:showPercent val="0"/>
          <c:showBubbleSize val="0"/>
        </c:dLbls>
        <c:gapWidth val="150"/>
        <c:axId val="334774832"/>
        <c:axId val="3347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00CE-4B19-999E-F3A7900505B2}"/>
            </c:ext>
          </c:extLst>
        </c:ser>
        <c:dLbls>
          <c:showLegendKey val="0"/>
          <c:showVal val="0"/>
          <c:showCatName val="0"/>
          <c:showSerName val="0"/>
          <c:showPercent val="0"/>
          <c:showBubbleSize val="0"/>
        </c:dLbls>
        <c:marker val="1"/>
        <c:smooth val="0"/>
        <c:axId val="334774832"/>
        <c:axId val="334772480"/>
      </c:lineChart>
      <c:catAx>
        <c:axId val="334774832"/>
        <c:scaling>
          <c:orientation val="minMax"/>
        </c:scaling>
        <c:delete val="1"/>
        <c:axPos val="b"/>
        <c:numFmt formatCode="General" sourceLinked="1"/>
        <c:majorTickMark val="none"/>
        <c:minorTickMark val="none"/>
        <c:tickLblPos val="none"/>
        <c:crossAx val="334772480"/>
        <c:crosses val="autoZero"/>
        <c:auto val="1"/>
        <c:lblAlgn val="ctr"/>
        <c:lblOffset val="100"/>
        <c:noMultiLvlLbl val="1"/>
      </c:catAx>
      <c:valAx>
        <c:axId val="3347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7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10261</c:v>
                </c:pt>
                <c:pt idx="1">
                  <c:v>10427</c:v>
                </c:pt>
                <c:pt idx="2">
                  <c:v>9930</c:v>
                </c:pt>
                <c:pt idx="3">
                  <c:v>10171</c:v>
                </c:pt>
                <c:pt idx="4">
                  <c:v>10006</c:v>
                </c:pt>
              </c:numCache>
            </c:numRef>
          </c:val>
          <c:extLst>
            <c:ext xmlns:c16="http://schemas.microsoft.com/office/drawing/2014/chart" uri="{C3380CC4-5D6E-409C-BE32-E72D297353CC}">
              <c16:uniqueId val="{00000000-58A3-4ED6-A432-2ACB291790AD}"/>
            </c:ext>
          </c:extLst>
        </c:ser>
        <c:dLbls>
          <c:showLegendKey val="0"/>
          <c:showVal val="0"/>
          <c:showCatName val="0"/>
          <c:showSerName val="0"/>
          <c:showPercent val="0"/>
          <c:showBubbleSize val="0"/>
        </c:dLbls>
        <c:gapWidth val="150"/>
        <c:axId val="334773264"/>
        <c:axId val="3347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58A3-4ED6-A432-2ACB291790AD}"/>
            </c:ext>
          </c:extLst>
        </c:ser>
        <c:dLbls>
          <c:showLegendKey val="0"/>
          <c:showVal val="0"/>
          <c:showCatName val="0"/>
          <c:showSerName val="0"/>
          <c:showPercent val="0"/>
          <c:showBubbleSize val="0"/>
        </c:dLbls>
        <c:marker val="1"/>
        <c:smooth val="0"/>
        <c:axId val="334773264"/>
        <c:axId val="334773656"/>
      </c:lineChart>
      <c:catAx>
        <c:axId val="334773264"/>
        <c:scaling>
          <c:orientation val="minMax"/>
        </c:scaling>
        <c:delete val="1"/>
        <c:axPos val="b"/>
        <c:numFmt formatCode="General" sourceLinked="1"/>
        <c:majorTickMark val="none"/>
        <c:minorTickMark val="none"/>
        <c:tickLblPos val="none"/>
        <c:crossAx val="334773656"/>
        <c:crosses val="autoZero"/>
        <c:auto val="1"/>
        <c:lblAlgn val="ctr"/>
        <c:lblOffset val="100"/>
        <c:noMultiLvlLbl val="1"/>
      </c:catAx>
      <c:valAx>
        <c:axId val="334773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7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37398</c:v>
                </c:pt>
                <c:pt idx="1">
                  <c:v>37217</c:v>
                </c:pt>
                <c:pt idx="2">
                  <c:v>37665</c:v>
                </c:pt>
                <c:pt idx="3">
                  <c:v>39122</c:v>
                </c:pt>
                <c:pt idx="4">
                  <c:v>38973</c:v>
                </c:pt>
              </c:numCache>
            </c:numRef>
          </c:val>
          <c:extLst>
            <c:ext xmlns:c16="http://schemas.microsoft.com/office/drawing/2014/chart" uri="{C3380CC4-5D6E-409C-BE32-E72D297353CC}">
              <c16:uniqueId val="{00000000-0F3E-465A-8643-FACF064840DC}"/>
            </c:ext>
          </c:extLst>
        </c:ser>
        <c:dLbls>
          <c:showLegendKey val="0"/>
          <c:showVal val="0"/>
          <c:showCatName val="0"/>
          <c:showSerName val="0"/>
          <c:showPercent val="0"/>
          <c:showBubbleSize val="0"/>
        </c:dLbls>
        <c:gapWidth val="150"/>
        <c:axId val="334775224"/>
        <c:axId val="33476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0F3E-465A-8643-FACF064840DC}"/>
            </c:ext>
          </c:extLst>
        </c:ser>
        <c:dLbls>
          <c:showLegendKey val="0"/>
          <c:showVal val="0"/>
          <c:showCatName val="0"/>
          <c:showSerName val="0"/>
          <c:showPercent val="0"/>
          <c:showBubbleSize val="0"/>
        </c:dLbls>
        <c:marker val="1"/>
        <c:smooth val="0"/>
        <c:axId val="334775224"/>
        <c:axId val="334768168"/>
      </c:lineChart>
      <c:catAx>
        <c:axId val="334775224"/>
        <c:scaling>
          <c:orientation val="minMax"/>
        </c:scaling>
        <c:delete val="1"/>
        <c:axPos val="b"/>
        <c:numFmt formatCode="General" sourceLinked="1"/>
        <c:majorTickMark val="none"/>
        <c:minorTickMark val="none"/>
        <c:tickLblPos val="none"/>
        <c:crossAx val="334768168"/>
        <c:crosses val="autoZero"/>
        <c:auto val="1"/>
        <c:lblAlgn val="ctr"/>
        <c:lblOffset val="100"/>
        <c:noMultiLvlLbl val="1"/>
      </c:catAx>
      <c:valAx>
        <c:axId val="334768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7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和歌山県御坊市外五ヶ町病院経営事務組合　ひだか病院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263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100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367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27072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266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266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89.4</v>
      </c>
      <c r="Q33" s="129"/>
      <c r="R33" s="129"/>
      <c r="S33" s="129"/>
      <c r="T33" s="129"/>
      <c r="U33" s="129"/>
      <c r="V33" s="129"/>
      <c r="W33" s="129"/>
      <c r="X33" s="129"/>
      <c r="Y33" s="129"/>
      <c r="Z33" s="129"/>
      <c r="AA33" s="129"/>
      <c r="AB33" s="129"/>
      <c r="AC33" s="129"/>
      <c r="AD33" s="130"/>
      <c r="AE33" s="128">
        <f>データ!AJ7</f>
        <v>94.1</v>
      </c>
      <c r="AF33" s="129"/>
      <c r="AG33" s="129"/>
      <c r="AH33" s="129"/>
      <c r="AI33" s="129"/>
      <c r="AJ33" s="129"/>
      <c r="AK33" s="129"/>
      <c r="AL33" s="129"/>
      <c r="AM33" s="129"/>
      <c r="AN33" s="129"/>
      <c r="AO33" s="129"/>
      <c r="AP33" s="129"/>
      <c r="AQ33" s="129"/>
      <c r="AR33" s="129"/>
      <c r="AS33" s="130"/>
      <c r="AT33" s="128">
        <f>データ!AK7</f>
        <v>92.8</v>
      </c>
      <c r="AU33" s="129"/>
      <c r="AV33" s="129"/>
      <c r="AW33" s="129"/>
      <c r="AX33" s="129"/>
      <c r="AY33" s="129"/>
      <c r="AZ33" s="129"/>
      <c r="BA33" s="129"/>
      <c r="BB33" s="129"/>
      <c r="BC33" s="129"/>
      <c r="BD33" s="129"/>
      <c r="BE33" s="129"/>
      <c r="BF33" s="129"/>
      <c r="BG33" s="129"/>
      <c r="BH33" s="130"/>
      <c r="BI33" s="128">
        <f>データ!AL7</f>
        <v>106.8</v>
      </c>
      <c r="BJ33" s="129"/>
      <c r="BK33" s="129"/>
      <c r="BL33" s="129"/>
      <c r="BM33" s="129"/>
      <c r="BN33" s="129"/>
      <c r="BO33" s="129"/>
      <c r="BP33" s="129"/>
      <c r="BQ33" s="129"/>
      <c r="BR33" s="129"/>
      <c r="BS33" s="129"/>
      <c r="BT33" s="129"/>
      <c r="BU33" s="129"/>
      <c r="BV33" s="129"/>
      <c r="BW33" s="130"/>
      <c r="BX33" s="128">
        <f>データ!AM7</f>
        <v>108.8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82.1</v>
      </c>
      <c r="DE33" s="129"/>
      <c r="DF33" s="129"/>
      <c r="DG33" s="129"/>
      <c r="DH33" s="129"/>
      <c r="DI33" s="129"/>
      <c r="DJ33" s="129"/>
      <c r="DK33" s="129"/>
      <c r="DL33" s="129"/>
      <c r="DM33" s="129"/>
      <c r="DN33" s="129"/>
      <c r="DO33" s="129"/>
      <c r="DP33" s="129"/>
      <c r="DQ33" s="129"/>
      <c r="DR33" s="130"/>
      <c r="DS33" s="128">
        <f>データ!AU7</f>
        <v>86.7</v>
      </c>
      <c r="DT33" s="129"/>
      <c r="DU33" s="129"/>
      <c r="DV33" s="129"/>
      <c r="DW33" s="129"/>
      <c r="DX33" s="129"/>
      <c r="DY33" s="129"/>
      <c r="DZ33" s="129"/>
      <c r="EA33" s="129"/>
      <c r="EB33" s="129"/>
      <c r="EC33" s="129"/>
      <c r="ED33" s="129"/>
      <c r="EE33" s="129"/>
      <c r="EF33" s="129"/>
      <c r="EG33" s="130"/>
      <c r="EH33" s="128">
        <f>データ!AV7</f>
        <v>85.4</v>
      </c>
      <c r="EI33" s="129"/>
      <c r="EJ33" s="129"/>
      <c r="EK33" s="129"/>
      <c r="EL33" s="129"/>
      <c r="EM33" s="129"/>
      <c r="EN33" s="129"/>
      <c r="EO33" s="129"/>
      <c r="EP33" s="129"/>
      <c r="EQ33" s="129"/>
      <c r="ER33" s="129"/>
      <c r="ES33" s="129"/>
      <c r="ET33" s="129"/>
      <c r="EU33" s="129"/>
      <c r="EV33" s="130"/>
      <c r="EW33" s="128">
        <f>データ!AW7</f>
        <v>74.2</v>
      </c>
      <c r="EX33" s="129"/>
      <c r="EY33" s="129"/>
      <c r="EZ33" s="129"/>
      <c r="FA33" s="129"/>
      <c r="FB33" s="129"/>
      <c r="FC33" s="129"/>
      <c r="FD33" s="129"/>
      <c r="FE33" s="129"/>
      <c r="FF33" s="129"/>
      <c r="FG33" s="129"/>
      <c r="FH33" s="129"/>
      <c r="FI33" s="129"/>
      <c r="FJ33" s="129"/>
      <c r="FK33" s="130"/>
      <c r="FL33" s="128">
        <f>データ!AX7</f>
        <v>82.4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91.6</v>
      </c>
      <c r="GS33" s="129"/>
      <c r="GT33" s="129"/>
      <c r="GU33" s="129"/>
      <c r="GV33" s="129"/>
      <c r="GW33" s="129"/>
      <c r="GX33" s="129"/>
      <c r="GY33" s="129"/>
      <c r="GZ33" s="129"/>
      <c r="HA33" s="129"/>
      <c r="HB33" s="129"/>
      <c r="HC33" s="129"/>
      <c r="HD33" s="129"/>
      <c r="HE33" s="129"/>
      <c r="HF33" s="130"/>
      <c r="HG33" s="128">
        <f>データ!BF7</f>
        <v>93.9</v>
      </c>
      <c r="HH33" s="129"/>
      <c r="HI33" s="129"/>
      <c r="HJ33" s="129"/>
      <c r="HK33" s="129"/>
      <c r="HL33" s="129"/>
      <c r="HM33" s="129"/>
      <c r="HN33" s="129"/>
      <c r="HO33" s="129"/>
      <c r="HP33" s="129"/>
      <c r="HQ33" s="129"/>
      <c r="HR33" s="129"/>
      <c r="HS33" s="129"/>
      <c r="HT33" s="129"/>
      <c r="HU33" s="130"/>
      <c r="HV33" s="128">
        <f>データ!BG7</f>
        <v>105.5</v>
      </c>
      <c r="HW33" s="129"/>
      <c r="HX33" s="129"/>
      <c r="HY33" s="129"/>
      <c r="HZ33" s="129"/>
      <c r="IA33" s="129"/>
      <c r="IB33" s="129"/>
      <c r="IC33" s="129"/>
      <c r="ID33" s="129"/>
      <c r="IE33" s="129"/>
      <c r="IF33" s="129"/>
      <c r="IG33" s="129"/>
      <c r="IH33" s="129"/>
      <c r="II33" s="129"/>
      <c r="IJ33" s="130"/>
      <c r="IK33" s="128">
        <f>データ!BH7</f>
        <v>108.3</v>
      </c>
      <c r="IL33" s="129"/>
      <c r="IM33" s="129"/>
      <c r="IN33" s="129"/>
      <c r="IO33" s="129"/>
      <c r="IP33" s="129"/>
      <c r="IQ33" s="129"/>
      <c r="IR33" s="129"/>
      <c r="IS33" s="129"/>
      <c r="IT33" s="129"/>
      <c r="IU33" s="129"/>
      <c r="IV33" s="129"/>
      <c r="IW33" s="129"/>
      <c r="IX33" s="129"/>
      <c r="IY33" s="130"/>
      <c r="IZ33" s="128">
        <f>データ!BI7</f>
        <v>92.9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72</v>
      </c>
      <c r="KG33" s="129"/>
      <c r="KH33" s="129"/>
      <c r="KI33" s="129"/>
      <c r="KJ33" s="129"/>
      <c r="KK33" s="129"/>
      <c r="KL33" s="129"/>
      <c r="KM33" s="129"/>
      <c r="KN33" s="129"/>
      <c r="KO33" s="129"/>
      <c r="KP33" s="129"/>
      <c r="KQ33" s="129"/>
      <c r="KR33" s="129"/>
      <c r="KS33" s="129"/>
      <c r="KT33" s="130"/>
      <c r="KU33" s="128">
        <f>データ!BQ7</f>
        <v>79.099999999999994</v>
      </c>
      <c r="KV33" s="129"/>
      <c r="KW33" s="129"/>
      <c r="KX33" s="129"/>
      <c r="KY33" s="129"/>
      <c r="KZ33" s="129"/>
      <c r="LA33" s="129"/>
      <c r="LB33" s="129"/>
      <c r="LC33" s="129"/>
      <c r="LD33" s="129"/>
      <c r="LE33" s="129"/>
      <c r="LF33" s="129"/>
      <c r="LG33" s="129"/>
      <c r="LH33" s="129"/>
      <c r="LI33" s="130"/>
      <c r="LJ33" s="128">
        <f>データ!BR7</f>
        <v>78.2</v>
      </c>
      <c r="LK33" s="129"/>
      <c r="LL33" s="129"/>
      <c r="LM33" s="129"/>
      <c r="LN33" s="129"/>
      <c r="LO33" s="129"/>
      <c r="LP33" s="129"/>
      <c r="LQ33" s="129"/>
      <c r="LR33" s="129"/>
      <c r="LS33" s="129"/>
      <c r="LT33" s="129"/>
      <c r="LU33" s="129"/>
      <c r="LV33" s="129"/>
      <c r="LW33" s="129"/>
      <c r="LX33" s="130"/>
      <c r="LY33" s="128">
        <f>データ!BS7</f>
        <v>68</v>
      </c>
      <c r="LZ33" s="129"/>
      <c r="MA33" s="129"/>
      <c r="MB33" s="129"/>
      <c r="MC33" s="129"/>
      <c r="MD33" s="129"/>
      <c r="ME33" s="129"/>
      <c r="MF33" s="129"/>
      <c r="MG33" s="129"/>
      <c r="MH33" s="129"/>
      <c r="MI33" s="129"/>
      <c r="MJ33" s="129"/>
      <c r="MK33" s="129"/>
      <c r="ML33" s="129"/>
      <c r="MM33" s="130"/>
      <c r="MN33" s="128">
        <f>データ!BT7</f>
        <v>72.2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196</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194</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37398</v>
      </c>
      <c r="Q55" s="150"/>
      <c r="R55" s="150"/>
      <c r="S55" s="150"/>
      <c r="T55" s="150"/>
      <c r="U55" s="150"/>
      <c r="V55" s="150"/>
      <c r="W55" s="150"/>
      <c r="X55" s="150"/>
      <c r="Y55" s="150"/>
      <c r="Z55" s="150"/>
      <c r="AA55" s="150"/>
      <c r="AB55" s="150"/>
      <c r="AC55" s="150"/>
      <c r="AD55" s="151"/>
      <c r="AE55" s="149">
        <f>データ!CB7</f>
        <v>37217</v>
      </c>
      <c r="AF55" s="150"/>
      <c r="AG55" s="150"/>
      <c r="AH55" s="150"/>
      <c r="AI55" s="150"/>
      <c r="AJ55" s="150"/>
      <c r="AK55" s="150"/>
      <c r="AL55" s="150"/>
      <c r="AM55" s="150"/>
      <c r="AN55" s="150"/>
      <c r="AO55" s="150"/>
      <c r="AP55" s="150"/>
      <c r="AQ55" s="150"/>
      <c r="AR55" s="150"/>
      <c r="AS55" s="151"/>
      <c r="AT55" s="149">
        <f>データ!CC7</f>
        <v>37665</v>
      </c>
      <c r="AU55" s="150"/>
      <c r="AV55" s="150"/>
      <c r="AW55" s="150"/>
      <c r="AX55" s="150"/>
      <c r="AY55" s="150"/>
      <c r="AZ55" s="150"/>
      <c r="BA55" s="150"/>
      <c r="BB55" s="150"/>
      <c r="BC55" s="150"/>
      <c r="BD55" s="150"/>
      <c r="BE55" s="150"/>
      <c r="BF55" s="150"/>
      <c r="BG55" s="150"/>
      <c r="BH55" s="151"/>
      <c r="BI55" s="149">
        <f>データ!CD7</f>
        <v>39122</v>
      </c>
      <c r="BJ55" s="150"/>
      <c r="BK55" s="150"/>
      <c r="BL55" s="150"/>
      <c r="BM55" s="150"/>
      <c r="BN55" s="150"/>
      <c r="BO55" s="150"/>
      <c r="BP55" s="150"/>
      <c r="BQ55" s="150"/>
      <c r="BR55" s="150"/>
      <c r="BS55" s="150"/>
      <c r="BT55" s="150"/>
      <c r="BU55" s="150"/>
      <c r="BV55" s="150"/>
      <c r="BW55" s="151"/>
      <c r="BX55" s="149">
        <f>データ!CE7</f>
        <v>38973</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10261</v>
      </c>
      <c r="DE55" s="150"/>
      <c r="DF55" s="150"/>
      <c r="DG55" s="150"/>
      <c r="DH55" s="150"/>
      <c r="DI55" s="150"/>
      <c r="DJ55" s="150"/>
      <c r="DK55" s="150"/>
      <c r="DL55" s="150"/>
      <c r="DM55" s="150"/>
      <c r="DN55" s="150"/>
      <c r="DO55" s="150"/>
      <c r="DP55" s="150"/>
      <c r="DQ55" s="150"/>
      <c r="DR55" s="151"/>
      <c r="DS55" s="149">
        <f>データ!CM7</f>
        <v>10427</v>
      </c>
      <c r="DT55" s="150"/>
      <c r="DU55" s="150"/>
      <c r="DV55" s="150"/>
      <c r="DW55" s="150"/>
      <c r="DX55" s="150"/>
      <c r="DY55" s="150"/>
      <c r="DZ55" s="150"/>
      <c r="EA55" s="150"/>
      <c r="EB55" s="150"/>
      <c r="EC55" s="150"/>
      <c r="ED55" s="150"/>
      <c r="EE55" s="150"/>
      <c r="EF55" s="150"/>
      <c r="EG55" s="151"/>
      <c r="EH55" s="149">
        <f>データ!CN7</f>
        <v>9930</v>
      </c>
      <c r="EI55" s="150"/>
      <c r="EJ55" s="150"/>
      <c r="EK55" s="150"/>
      <c r="EL55" s="150"/>
      <c r="EM55" s="150"/>
      <c r="EN55" s="150"/>
      <c r="EO55" s="150"/>
      <c r="EP55" s="150"/>
      <c r="EQ55" s="150"/>
      <c r="ER55" s="150"/>
      <c r="ES55" s="150"/>
      <c r="ET55" s="150"/>
      <c r="EU55" s="150"/>
      <c r="EV55" s="151"/>
      <c r="EW55" s="149">
        <f>データ!CO7</f>
        <v>10171</v>
      </c>
      <c r="EX55" s="150"/>
      <c r="EY55" s="150"/>
      <c r="EZ55" s="150"/>
      <c r="FA55" s="150"/>
      <c r="FB55" s="150"/>
      <c r="FC55" s="150"/>
      <c r="FD55" s="150"/>
      <c r="FE55" s="150"/>
      <c r="FF55" s="150"/>
      <c r="FG55" s="150"/>
      <c r="FH55" s="150"/>
      <c r="FI55" s="150"/>
      <c r="FJ55" s="150"/>
      <c r="FK55" s="151"/>
      <c r="FL55" s="149">
        <f>データ!CP7</f>
        <v>10006</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62.9</v>
      </c>
      <c r="GS55" s="129"/>
      <c r="GT55" s="129"/>
      <c r="GU55" s="129"/>
      <c r="GV55" s="129"/>
      <c r="GW55" s="129"/>
      <c r="GX55" s="129"/>
      <c r="GY55" s="129"/>
      <c r="GZ55" s="129"/>
      <c r="HA55" s="129"/>
      <c r="HB55" s="129"/>
      <c r="HC55" s="129"/>
      <c r="HD55" s="129"/>
      <c r="HE55" s="129"/>
      <c r="HF55" s="130"/>
      <c r="HG55" s="128">
        <f>データ!CX7</f>
        <v>60.4</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78.599999999999994</v>
      </c>
      <c r="IL55" s="129"/>
      <c r="IM55" s="129"/>
      <c r="IN55" s="129"/>
      <c r="IO55" s="129"/>
      <c r="IP55" s="129"/>
      <c r="IQ55" s="129"/>
      <c r="IR55" s="129"/>
      <c r="IS55" s="129"/>
      <c r="IT55" s="129"/>
      <c r="IU55" s="129"/>
      <c r="IV55" s="129"/>
      <c r="IW55" s="129"/>
      <c r="IX55" s="129"/>
      <c r="IY55" s="130"/>
      <c r="IZ55" s="128">
        <f>データ!DA7</f>
        <v>68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24.8</v>
      </c>
      <c r="KG55" s="129"/>
      <c r="KH55" s="129"/>
      <c r="KI55" s="129"/>
      <c r="KJ55" s="129"/>
      <c r="KK55" s="129"/>
      <c r="KL55" s="129"/>
      <c r="KM55" s="129"/>
      <c r="KN55" s="129"/>
      <c r="KO55" s="129"/>
      <c r="KP55" s="129"/>
      <c r="KQ55" s="129"/>
      <c r="KR55" s="129"/>
      <c r="KS55" s="129"/>
      <c r="KT55" s="130"/>
      <c r="KU55" s="128">
        <f>データ!DI7</f>
        <v>24.1</v>
      </c>
      <c r="KV55" s="129"/>
      <c r="KW55" s="129"/>
      <c r="KX55" s="129"/>
      <c r="KY55" s="129"/>
      <c r="KZ55" s="129"/>
      <c r="LA55" s="129"/>
      <c r="LB55" s="129"/>
      <c r="LC55" s="129"/>
      <c r="LD55" s="129"/>
      <c r="LE55" s="129"/>
      <c r="LF55" s="129"/>
      <c r="LG55" s="129"/>
      <c r="LH55" s="129"/>
      <c r="LI55" s="130"/>
      <c r="LJ55" s="128">
        <f>データ!DJ7</f>
        <v>22.6</v>
      </c>
      <c r="LK55" s="129"/>
      <c r="LL55" s="129"/>
      <c r="LM55" s="129"/>
      <c r="LN55" s="129"/>
      <c r="LO55" s="129"/>
      <c r="LP55" s="129"/>
      <c r="LQ55" s="129"/>
      <c r="LR55" s="129"/>
      <c r="LS55" s="129"/>
      <c r="LT55" s="129"/>
      <c r="LU55" s="129"/>
      <c r="LV55" s="129"/>
      <c r="LW55" s="129"/>
      <c r="LX55" s="130"/>
      <c r="LY55" s="128">
        <f>データ!DK7</f>
        <v>22.8</v>
      </c>
      <c r="LZ55" s="129"/>
      <c r="MA55" s="129"/>
      <c r="MB55" s="129"/>
      <c r="MC55" s="129"/>
      <c r="MD55" s="129"/>
      <c r="ME55" s="129"/>
      <c r="MF55" s="129"/>
      <c r="MG55" s="129"/>
      <c r="MH55" s="129"/>
      <c r="MI55" s="129"/>
      <c r="MJ55" s="129"/>
      <c r="MK55" s="129"/>
      <c r="ML55" s="129"/>
      <c r="MM55" s="130"/>
      <c r="MN55" s="128">
        <f>データ!DL7</f>
        <v>23.2</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50958</v>
      </c>
      <c r="Q56" s="150"/>
      <c r="R56" s="150"/>
      <c r="S56" s="150"/>
      <c r="T56" s="150"/>
      <c r="U56" s="150"/>
      <c r="V56" s="150"/>
      <c r="W56" s="150"/>
      <c r="X56" s="150"/>
      <c r="Y56" s="150"/>
      <c r="Z56" s="150"/>
      <c r="AA56" s="150"/>
      <c r="AB56" s="150"/>
      <c r="AC56" s="150"/>
      <c r="AD56" s="151"/>
      <c r="AE56" s="149">
        <f>データ!CG7</f>
        <v>52405</v>
      </c>
      <c r="AF56" s="150"/>
      <c r="AG56" s="150"/>
      <c r="AH56" s="150"/>
      <c r="AI56" s="150"/>
      <c r="AJ56" s="150"/>
      <c r="AK56" s="150"/>
      <c r="AL56" s="150"/>
      <c r="AM56" s="150"/>
      <c r="AN56" s="150"/>
      <c r="AO56" s="150"/>
      <c r="AP56" s="150"/>
      <c r="AQ56" s="150"/>
      <c r="AR56" s="150"/>
      <c r="AS56" s="151"/>
      <c r="AT56" s="149">
        <f>データ!CH7</f>
        <v>53523</v>
      </c>
      <c r="AU56" s="150"/>
      <c r="AV56" s="150"/>
      <c r="AW56" s="150"/>
      <c r="AX56" s="150"/>
      <c r="AY56" s="150"/>
      <c r="AZ56" s="150"/>
      <c r="BA56" s="150"/>
      <c r="BB56" s="150"/>
      <c r="BC56" s="150"/>
      <c r="BD56" s="150"/>
      <c r="BE56" s="150"/>
      <c r="BF56" s="150"/>
      <c r="BG56" s="150"/>
      <c r="BH56" s="151"/>
      <c r="BI56" s="149">
        <f>データ!CI7</f>
        <v>57368</v>
      </c>
      <c r="BJ56" s="150"/>
      <c r="BK56" s="150"/>
      <c r="BL56" s="150"/>
      <c r="BM56" s="150"/>
      <c r="BN56" s="150"/>
      <c r="BO56" s="150"/>
      <c r="BP56" s="150"/>
      <c r="BQ56" s="150"/>
      <c r="BR56" s="150"/>
      <c r="BS56" s="150"/>
      <c r="BT56" s="150"/>
      <c r="BU56" s="150"/>
      <c r="BV56" s="150"/>
      <c r="BW56" s="151"/>
      <c r="BX56" s="149">
        <f>データ!CJ7</f>
        <v>59838</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13792</v>
      </c>
      <c r="DE56" s="150"/>
      <c r="DF56" s="150"/>
      <c r="DG56" s="150"/>
      <c r="DH56" s="150"/>
      <c r="DI56" s="150"/>
      <c r="DJ56" s="150"/>
      <c r="DK56" s="150"/>
      <c r="DL56" s="150"/>
      <c r="DM56" s="150"/>
      <c r="DN56" s="150"/>
      <c r="DO56" s="150"/>
      <c r="DP56" s="150"/>
      <c r="DQ56" s="150"/>
      <c r="DR56" s="151"/>
      <c r="DS56" s="149">
        <f>データ!CR7</f>
        <v>14290</v>
      </c>
      <c r="DT56" s="150"/>
      <c r="DU56" s="150"/>
      <c r="DV56" s="150"/>
      <c r="DW56" s="150"/>
      <c r="DX56" s="150"/>
      <c r="DY56" s="150"/>
      <c r="DZ56" s="150"/>
      <c r="EA56" s="150"/>
      <c r="EB56" s="150"/>
      <c r="EC56" s="150"/>
      <c r="ED56" s="150"/>
      <c r="EE56" s="150"/>
      <c r="EF56" s="150"/>
      <c r="EG56" s="151"/>
      <c r="EH56" s="149">
        <f>データ!CS7</f>
        <v>15111</v>
      </c>
      <c r="EI56" s="150"/>
      <c r="EJ56" s="150"/>
      <c r="EK56" s="150"/>
      <c r="EL56" s="150"/>
      <c r="EM56" s="150"/>
      <c r="EN56" s="150"/>
      <c r="EO56" s="150"/>
      <c r="EP56" s="150"/>
      <c r="EQ56" s="150"/>
      <c r="ER56" s="150"/>
      <c r="ES56" s="150"/>
      <c r="ET56" s="150"/>
      <c r="EU56" s="150"/>
      <c r="EV56" s="151"/>
      <c r="EW56" s="149">
        <f>データ!CT7</f>
        <v>15986</v>
      </c>
      <c r="EX56" s="150"/>
      <c r="EY56" s="150"/>
      <c r="EZ56" s="150"/>
      <c r="FA56" s="150"/>
      <c r="FB56" s="150"/>
      <c r="FC56" s="150"/>
      <c r="FD56" s="150"/>
      <c r="FE56" s="150"/>
      <c r="FF56" s="150"/>
      <c r="FG56" s="150"/>
      <c r="FH56" s="150"/>
      <c r="FI56" s="150"/>
      <c r="FJ56" s="150"/>
      <c r="FK56" s="151"/>
      <c r="FL56" s="149">
        <f>データ!CU7</f>
        <v>16421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195</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49.7</v>
      </c>
      <c r="V79" s="153"/>
      <c r="W79" s="153"/>
      <c r="X79" s="153"/>
      <c r="Y79" s="153"/>
      <c r="Z79" s="153"/>
      <c r="AA79" s="153"/>
      <c r="AB79" s="153"/>
      <c r="AC79" s="153"/>
      <c r="AD79" s="153"/>
      <c r="AE79" s="153"/>
      <c r="AF79" s="153"/>
      <c r="AG79" s="153"/>
      <c r="AH79" s="153"/>
      <c r="AI79" s="153"/>
      <c r="AJ79" s="153"/>
      <c r="AK79" s="153"/>
      <c r="AL79" s="153"/>
      <c r="AM79" s="153"/>
      <c r="AN79" s="153">
        <f>データ!DT7</f>
        <v>53.1</v>
      </c>
      <c r="AO79" s="153"/>
      <c r="AP79" s="153"/>
      <c r="AQ79" s="153"/>
      <c r="AR79" s="153"/>
      <c r="AS79" s="153"/>
      <c r="AT79" s="153"/>
      <c r="AU79" s="153"/>
      <c r="AV79" s="153"/>
      <c r="AW79" s="153"/>
      <c r="AX79" s="153"/>
      <c r="AY79" s="153"/>
      <c r="AZ79" s="153"/>
      <c r="BA79" s="153"/>
      <c r="BB79" s="153"/>
      <c r="BC79" s="153"/>
      <c r="BD79" s="153"/>
      <c r="BE79" s="153"/>
      <c r="BF79" s="153"/>
      <c r="BG79" s="153">
        <f>データ!DU7</f>
        <v>55.9</v>
      </c>
      <c r="BH79" s="153"/>
      <c r="BI79" s="153"/>
      <c r="BJ79" s="153"/>
      <c r="BK79" s="153"/>
      <c r="BL79" s="153"/>
      <c r="BM79" s="153"/>
      <c r="BN79" s="153"/>
      <c r="BO79" s="153"/>
      <c r="BP79" s="153"/>
      <c r="BQ79" s="153"/>
      <c r="BR79" s="153"/>
      <c r="BS79" s="153"/>
      <c r="BT79" s="153"/>
      <c r="BU79" s="153"/>
      <c r="BV79" s="153"/>
      <c r="BW79" s="153"/>
      <c r="BX79" s="153"/>
      <c r="BY79" s="153"/>
      <c r="BZ79" s="153">
        <f>データ!DV7</f>
        <v>57.8</v>
      </c>
      <c r="CA79" s="153"/>
      <c r="CB79" s="153"/>
      <c r="CC79" s="153"/>
      <c r="CD79" s="153"/>
      <c r="CE79" s="153"/>
      <c r="CF79" s="153"/>
      <c r="CG79" s="153"/>
      <c r="CH79" s="153"/>
      <c r="CI79" s="153"/>
      <c r="CJ79" s="153"/>
      <c r="CK79" s="153"/>
      <c r="CL79" s="153"/>
      <c r="CM79" s="153"/>
      <c r="CN79" s="153"/>
      <c r="CO79" s="153"/>
      <c r="CP79" s="153"/>
      <c r="CQ79" s="153"/>
      <c r="CR79" s="153"/>
      <c r="CS79" s="153">
        <f>データ!DW7</f>
        <v>57.3</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68.5</v>
      </c>
      <c r="EP79" s="153"/>
      <c r="EQ79" s="153"/>
      <c r="ER79" s="153"/>
      <c r="ES79" s="153"/>
      <c r="ET79" s="153"/>
      <c r="EU79" s="153"/>
      <c r="EV79" s="153"/>
      <c r="EW79" s="153"/>
      <c r="EX79" s="153"/>
      <c r="EY79" s="153"/>
      <c r="EZ79" s="153"/>
      <c r="FA79" s="153"/>
      <c r="FB79" s="153"/>
      <c r="FC79" s="153"/>
      <c r="FD79" s="153"/>
      <c r="FE79" s="153"/>
      <c r="FF79" s="153"/>
      <c r="FG79" s="153"/>
      <c r="FH79" s="153">
        <f>データ!EE7</f>
        <v>73.3</v>
      </c>
      <c r="FI79" s="153"/>
      <c r="FJ79" s="153"/>
      <c r="FK79" s="153"/>
      <c r="FL79" s="153"/>
      <c r="FM79" s="153"/>
      <c r="FN79" s="153"/>
      <c r="FO79" s="153"/>
      <c r="FP79" s="153"/>
      <c r="FQ79" s="153"/>
      <c r="FR79" s="153"/>
      <c r="FS79" s="153"/>
      <c r="FT79" s="153"/>
      <c r="FU79" s="153"/>
      <c r="FV79" s="153"/>
      <c r="FW79" s="153"/>
      <c r="FX79" s="153"/>
      <c r="FY79" s="153"/>
      <c r="FZ79" s="153"/>
      <c r="GA79" s="153">
        <f>データ!EF7</f>
        <v>76.8</v>
      </c>
      <c r="GB79" s="153"/>
      <c r="GC79" s="153"/>
      <c r="GD79" s="153"/>
      <c r="GE79" s="153"/>
      <c r="GF79" s="153"/>
      <c r="GG79" s="153"/>
      <c r="GH79" s="153"/>
      <c r="GI79" s="153"/>
      <c r="GJ79" s="153"/>
      <c r="GK79" s="153"/>
      <c r="GL79" s="153"/>
      <c r="GM79" s="153"/>
      <c r="GN79" s="153"/>
      <c r="GO79" s="153"/>
      <c r="GP79" s="153"/>
      <c r="GQ79" s="153"/>
      <c r="GR79" s="153"/>
      <c r="GS79" s="153"/>
      <c r="GT79" s="153">
        <f>データ!EG7</f>
        <v>75.400000000000006</v>
      </c>
      <c r="GU79" s="153"/>
      <c r="GV79" s="153"/>
      <c r="GW79" s="153"/>
      <c r="GX79" s="153"/>
      <c r="GY79" s="153"/>
      <c r="GZ79" s="153"/>
      <c r="HA79" s="153"/>
      <c r="HB79" s="153"/>
      <c r="HC79" s="153"/>
      <c r="HD79" s="153"/>
      <c r="HE79" s="153"/>
      <c r="HF79" s="153"/>
      <c r="HG79" s="153"/>
      <c r="HH79" s="153"/>
      <c r="HI79" s="153"/>
      <c r="HJ79" s="153"/>
      <c r="HK79" s="153"/>
      <c r="HL79" s="153"/>
      <c r="HM79" s="153">
        <f>データ!EH7</f>
        <v>67.099999999999994</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37651480</v>
      </c>
      <c r="JK79" s="152"/>
      <c r="JL79" s="152"/>
      <c r="JM79" s="152"/>
      <c r="JN79" s="152"/>
      <c r="JO79" s="152"/>
      <c r="JP79" s="152"/>
      <c r="JQ79" s="152"/>
      <c r="JR79" s="152"/>
      <c r="JS79" s="152"/>
      <c r="JT79" s="152"/>
      <c r="JU79" s="152"/>
      <c r="JV79" s="152"/>
      <c r="JW79" s="152"/>
      <c r="JX79" s="152"/>
      <c r="JY79" s="152"/>
      <c r="JZ79" s="152"/>
      <c r="KA79" s="152"/>
      <c r="KB79" s="152"/>
      <c r="KC79" s="152">
        <f>データ!EP7</f>
        <v>37751117</v>
      </c>
      <c r="KD79" s="152"/>
      <c r="KE79" s="152"/>
      <c r="KF79" s="152"/>
      <c r="KG79" s="152"/>
      <c r="KH79" s="152"/>
      <c r="KI79" s="152"/>
      <c r="KJ79" s="152"/>
      <c r="KK79" s="152"/>
      <c r="KL79" s="152"/>
      <c r="KM79" s="152"/>
      <c r="KN79" s="152"/>
      <c r="KO79" s="152"/>
      <c r="KP79" s="152"/>
      <c r="KQ79" s="152"/>
      <c r="KR79" s="152"/>
      <c r="KS79" s="152"/>
      <c r="KT79" s="152"/>
      <c r="KU79" s="152"/>
      <c r="KV79" s="152">
        <f>データ!EQ7</f>
        <v>39232493</v>
      </c>
      <c r="KW79" s="152"/>
      <c r="KX79" s="152"/>
      <c r="KY79" s="152"/>
      <c r="KZ79" s="152"/>
      <c r="LA79" s="152"/>
      <c r="LB79" s="152"/>
      <c r="LC79" s="152"/>
      <c r="LD79" s="152"/>
      <c r="LE79" s="152"/>
      <c r="LF79" s="152"/>
      <c r="LG79" s="152"/>
      <c r="LH79" s="152"/>
      <c r="LI79" s="152"/>
      <c r="LJ79" s="152"/>
      <c r="LK79" s="152"/>
      <c r="LL79" s="152"/>
      <c r="LM79" s="152"/>
      <c r="LN79" s="152"/>
      <c r="LO79" s="152">
        <f>データ!ER7</f>
        <v>39946248</v>
      </c>
      <c r="LP79" s="152"/>
      <c r="LQ79" s="152"/>
      <c r="LR79" s="152"/>
      <c r="LS79" s="152"/>
      <c r="LT79" s="152"/>
      <c r="LU79" s="152"/>
      <c r="LV79" s="152"/>
      <c r="LW79" s="152"/>
      <c r="LX79" s="152"/>
      <c r="LY79" s="152"/>
      <c r="LZ79" s="152"/>
      <c r="MA79" s="152"/>
      <c r="MB79" s="152"/>
      <c r="MC79" s="152"/>
      <c r="MD79" s="152"/>
      <c r="ME79" s="152"/>
      <c r="MF79" s="152"/>
      <c r="MG79" s="152"/>
      <c r="MH79" s="152">
        <f>データ!ES7</f>
        <v>42509172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50.9</v>
      </c>
      <c r="V80" s="153"/>
      <c r="W80" s="153"/>
      <c r="X80" s="153"/>
      <c r="Y80" s="153"/>
      <c r="Z80" s="153"/>
      <c r="AA80" s="153"/>
      <c r="AB80" s="153"/>
      <c r="AC80" s="153"/>
      <c r="AD80" s="153"/>
      <c r="AE80" s="153"/>
      <c r="AF80" s="153"/>
      <c r="AG80" s="153"/>
      <c r="AH80" s="153"/>
      <c r="AI80" s="153"/>
      <c r="AJ80" s="153"/>
      <c r="AK80" s="153"/>
      <c r="AL80" s="153"/>
      <c r="AM80" s="153"/>
      <c r="AN80" s="153">
        <f>データ!DY7</f>
        <v>51.9</v>
      </c>
      <c r="AO80" s="153"/>
      <c r="AP80" s="153"/>
      <c r="AQ80" s="153"/>
      <c r="AR80" s="153"/>
      <c r="AS80" s="153"/>
      <c r="AT80" s="153"/>
      <c r="AU80" s="153"/>
      <c r="AV80" s="153"/>
      <c r="AW80" s="153"/>
      <c r="AX80" s="153"/>
      <c r="AY80" s="153"/>
      <c r="AZ80" s="153"/>
      <c r="BA80" s="153"/>
      <c r="BB80" s="153"/>
      <c r="BC80" s="153"/>
      <c r="BD80" s="153"/>
      <c r="BE80" s="153"/>
      <c r="BF80" s="153"/>
      <c r="BG80" s="153">
        <f>データ!DZ7</f>
        <v>52.9</v>
      </c>
      <c r="BH80" s="153"/>
      <c r="BI80" s="153"/>
      <c r="BJ80" s="153"/>
      <c r="BK80" s="153"/>
      <c r="BL80" s="153"/>
      <c r="BM80" s="153"/>
      <c r="BN80" s="153"/>
      <c r="BO80" s="153"/>
      <c r="BP80" s="153"/>
      <c r="BQ80" s="153"/>
      <c r="BR80" s="153"/>
      <c r="BS80" s="153"/>
      <c r="BT80" s="153"/>
      <c r="BU80" s="153"/>
      <c r="BV80" s="153"/>
      <c r="BW80" s="153"/>
      <c r="BX80" s="153"/>
      <c r="BY80" s="153"/>
      <c r="BZ80" s="153">
        <f>データ!EA7</f>
        <v>54.3</v>
      </c>
      <c r="CA80" s="153"/>
      <c r="CB80" s="153"/>
      <c r="CC80" s="153"/>
      <c r="CD80" s="153"/>
      <c r="CE80" s="153"/>
      <c r="CF80" s="153"/>
      <c r="CG80" s="153"/>
      <c r="CH80" s="153"/>
      <c r="CI80" s="153"/>
      <c r="CJ80" s="153"/>
      <c r="CK80" s="153"/>
      <c r="CL80" s="153"/>
      <c r="CM80" s="153"/>
      <c r="CN80" s="153"/>
      <c r="CO80" s="153"/>
      <c r="CP80" s="153"/>
      <c r="CQ80" s="153"/>
      <c r="CR80" s="153"/>
      <c r="CS80" s="153">
        <f>データ!EB7</f>
        <v>54.9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66.8</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68.8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47082778</v>
      </c>
      <c r="JK80" s="152"/>
      <c r="JL80" s="152"/>
      <c r="JM80" s="152"/>
      <c r="JN80" s="152"/>
      <c r="JO80" s="152"/>
      <c r="JP80" s="152"/>
      <c r="JQ80" s="152"/>
      <c r="JR80" s="152"/>
      <c r="JS80" s="152"/>
      <c r="JT80" s="152"/>
      <c r="JU80" s="152"/>
      <c r="JV80" s="152"/>
      <c r="JW80" s="152"/>
      <c r="JX80" s="152"/>
      <c r="JY80" s="152"/>
      <c r="JZ80" s="152"/>
      <c r="KA80" s="152"/>
      <c r="KB80" s="152"/>
      <c r="KC80" s="152">
        <f>データ!EU7</f>
        <v>48918364</v>
      </c>
      <c r="KD80" s="152"/>
      <c r="KE80" s="152"/>
      <c r="KF80" s="152"/>
      <c r="KG80" s="152"/>
      <c r="KH80" s="152"/>
      <c r="KI80" s="152"/>
      <c r="KJ80" s="152"/>
      <c r="KK80" s="152"/>
      <c r="KL80" s="152"/>
      <c r="KM80" s="152"/>
      <c r="KN80" s="152"/>
      <c r="KO80" s="152"/>
      <c r="KP80" s="152"/>
      <c r="KQ80" s="152"/>
      <c r="KR80" s="152"/>
      <c r="KS80" s="152"/>
      <c r="KT80" s="152"/>
      <c r="KU80" s="152"/>
      <c r="KV80" s="152">
        <f>データ!EV7</f>
        <v>49696718</v>
      </c>
      <c r="KW80" s="152"/>
      <c r="KX80" s="152"/>
      <c r="KY80" s="152"/>
      <c r="KZ80" s="152"/>
      <c r="LA80" s="152"/>
      <c r="LB80" s="152"/>
      <c r="LC80" s="152"/>
      <c r="LD80" s="152"/>
      <c r="LE80" s="152"/>
      <c r="LF80" s="152"/>
      <c r="LG80" s="152"/>
      <c r="LH80" s="152"/>
      <c r="LI80" s="152"/>
      <c r="LJ80" s="152"/>
      <c r="LK80" s="152"/>
      <c r="LL80" s="152"/>
      <c r="LM80" s="152"/>
      <c r="LN80" s="152"/>
      <c r="LO80" s="152">
        <f>データ!EW7</f>
        <v>50234873</v>
      </c>
      <c r="LP80" s="152"/>
      <c r="LQ80" s="152"/>
      <c r="LR80" s="152"/>
      <c r="LS80" s="152"/>
      <c r="LT80" s="152"/>
      <c r="LU80" s="152"/>
      <c r="LV80" s="152"/>
      <c r="LW80" s="152"/>
      <c r="LX80" s="152"/>
      <c r="LY80" s="152"/>
      <c r="LZ80" s="152"/>
      <c r="MA80" s="152"/>
      <c r="MB80" s="152"/>
      <c r="MC80" s="152"/>
      <c r="MD80" s="152"/>
      <c r="ME80" s="152"/>
      <c r="MF80" s="152"/>
      <c r="MG80" s="152"/>
      <c r="MH80" s="152">
        <f>データ!EX7</f>
        <v>50294422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UVZVlhkRhaHX5/YeAoJfdxwmYSGQgU9svRBk6e4IxhjBXDweMBwqhRX15wGxEZxFx5BnccpSpYBrAAn4RhLuA==" saltValue="YRqgGRqJYKb/oroBpsuRS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156</v>
      </c>
      <c r="AY5" s="52" t="s">
        <v>148</v>
      </c>
      <c r="AZ5" s="52" t="s">
        <v>149</v>
      </c>
      <c r="BA5" s="52" t="s">
        <v>150</v>
      </c>
      <c r="BB5" s="52" t="s">
        <v>151</v>
      </c>
      <c r="BC5" s="52" t="s">
        <v>152</v>
      </c>
      <c r="BD5" s="52" t="s">
        <v>153</v>
      </c>
      <c r="BE5" s="52" t="s">
        <v>143</v>
      </c>
      <c r="BF5" s="52" t="s">
        <v>157</v>
      </c>
      <c r="BG5" s="52" t="s">
        <v>158</v>
      </c>
      <c r="BH5" s="52" t="s">
        <v>159</v>
      </c>
      <c r="BI5" s="52" t="s">
        <v>160</v>
      </c>
      <c r="BJ5" s="52" t="s">
        <v>148</v>
      </c>
      <c r="BK5" s="52" t="s">
        <v>149</v>
      </c>
      <c r="BL5" s="52" t="s">
        <v>150</v>
      </c>
      <c r="BM5" s="52" t="s">
        <v>151</v>
      </c>
      <c r="BN5" s="52" t="s">
        <v>152</v>
      </c>
      <c r="BO5" s="52" t="s">
        <v>153</v>
      </c>
      <c r="BP5" s="52" t="s">
        <v>143</v>
      </c>
      <c r="BQ5" s="52" t="s">
        <v>144</v>
      </c>
      <c r="BR5" s="52" t="s">
        <v>161</v>
      </c>
      <c r="BS5" s="52" t="s">
        <v>159</v>
      </c>
      <c r="BT5" s="52" t="s">
        <v>162</v>
      </c>
      <c r="BU5" s="52" t="s">
        <v>148</v>
      </c>
      <c r="BV5" s="52" t="s">
        <v>149</v>
      </c>
      <c r="BW5" s="52" t="s">
        <v>150</v>
      </c>
      <c r="BX5" s="52" t="s">
        <v>151</v>
      </c>
      <c r="BY5" s="52" t="s">
        <v>152</v>
      </c>
      <c r="BZ5" s="52" t="s">
        <v>153</v>
      </c>
      <c r="CA5" s="52" t="s">
        <v>143</v>
      </c>
      <c r="CB5" s="52" t="s">
        <v>163</v>
      </c>
      <c r="CC5" s="52" t="s">
        <v>145</v>
      </c>
      <c r="CD5" s="52" t="s">
        <v>164</v>
      </c>
      <c r="CE5" s="52" t="s">
        <v>156</v>
      </c>
      <c r="CF5" s="52" t="s">
        <v>148</v>
      </c>
      <c r="CG5" s="52" t="s">
        <v>149</v>
      </c>
      <c r="CH5" s="52" t="s">
        <v>150</v>
      </c>
      <c r="CI5" s="52" t="s">
        <v>151</v>
      </c>
      <c r="CJ5" s="52" t="s">
        <v>152</v>
      </c>
      <c r="CK5" s="52" t="s">
        <v>153</v>
      </c>
      <c r="CL5" s="52" t="s">
        <v>154</v>
      </c>
      <c r="CM5" s="52" t="s">
        <v>144</v>
      </c>
      <c r="CN5" s="52" t="s">
        <v>155</v>
      </c>
      <c r="CO5" s="52" t="s">
        <v>164</v>
      </c>
      <c r="CP5" s="52" t="s">
        <v>165</v>
      </c>
      <c r="CQ5" s="52" t="s">
        <v>148</v>
      </c>
      <c r="CR5" s="52" t="s">
        <v>149</v>
      </c>
      <c r="CS5" s="52" t="s">
        <v>150</v>
      </c>
      <c r="CT5" s="52" t="s">
        <v>151</v>
      </c>
      <c r="CU5" s="52" t="s">
        <v>152</v>
      </c>
      <c r="CV5" s="52" t="s">
        <v>153</v>
      </c>
      <c r="CW5" s="52" t="s">
        <v>166</v>
      </c>
      <c r="CX5" s="52" t="s">
        <v>144</v>
      </c>
      <c r="CY5" s="52" t="s">
        <v>155</v>
      </c>
      <c r="CZ5" s="52" t="s">
        <v>167</v>
      </c>
      <c r="DA5" s="52" t="s">
        <v>162</v>
      </c>
      <c r="DB5" s="52" t="s">
        <v>148</v>
      </c>
      <c r="DC5" s="52" t="s">
        <v>149</v>
      </c>
      <c r="DD5" s="52" t="s">
        <v>150</v>
      </c>
      <c r="DE5" s="52" t="s">
        <v>151</v>
      </c>
      <c r="DF5" s="52" t="s">
        <v>152</v>
      </c>
      <c r="DG5" s="52" t="s">
        <v>153</v>
      </c>
      <c r="DH5" s="52" t="s">
        <v>166</v>
      </c>
      <c r="DI5" s="52" t="s">
        <v>168</v>
      </c>
      <c r="DJ5" s="52" t="s">
        <v>161</v>
      </c>
      <c r="DK5" s="52" t="s">
        <v>146</v>
      </c>
      <c r="DL5" s="52" t="s">
        <v>147</v>
      </c>
      <c r="DM5" s="52" t="s">
        <v>148</v>
      </c>
      <c r="DN5" s="52" t="s">
        <v>149</v>
      </c>
      <c r="DO5" s="52" t="s">
        <v>150</v>
      </c>
      <c r="DP5" s="52" t="s">
        <v>151</v>
      </c>
      <c r="DQ5" s="52" t="s">
        <v>152</v>
      </c>
      <c r="DR5" s="52" t="s">
        <v>153</v>
      </c>
      <c r="DS5" s="52" t="s">
        <v>166</v>
      </c>
      <c r="DT5" s="52" t="s">
        <v>144</v>
      </c>
      <c r="DU5" s="52" t="s">
        <v>161</v>
      </c>
      <c r="DV5" s="52" t="s">
        <v>164</v>
      </c>
      <c r="DW5" s="52" t="s">
        <v>162</v>
      </c>
      <c r="DX5" s="52" t="s">
        <v>148</v>
      </c>
      <c r="DY5" s="52" t="s">
        <v>149</v>
      </c>
      <c r="DZ5" s="52" t="s">
        <v>150</v>
      </c>
      <c r="EA5" s="52" t="s">
        <v>151</v>
      </c>
      <c r="EB5" s="52" t="s">
        <v>152</v>
      </c>
      <c r="EC5" s="52" t="s">
        <v>153</v>
      </c>
      <c r="ED5" s="52" t="s">
        <v>169</v>
      </c>
      <c r="EE5" s="52" t="s">
        <v>157</v>
      </c>
      <c r="EF5" s="52" t="s">
        <v>170</v>
      </c>
      <c r="EG5" s="52" t="s">
        <v>146</v>
      </c>
      <c r="EH5" s="52" t="s">
        <v>147</v>
      </c>
      <c r="EI5" s="52" t="s">
        <v>148</v>
      </c>
      <c r="EJ5" s="52" t="s">
        <v>149</v>
      </c>
      <c r="EK5" s="52" t="s">
        <v>150</v>
      </c>
      <c r="EL5" s="52" t="s">
        <v>151</v>
      </c>
      <c r="EM5" s="52" t="s">
        <v>152</v>
      </c>
      <c r="EN5" s="52" t="s">
        <v>171</v>
      </c>
      <c r="EO5" s="52" t="s">
        <v>143</v>
      </c>
      <c r="EP5" s="52" t="s">
        <v>157</v>
      </c>
      <c r="EQ5" s="52" t="s">
        <v>155</v>
      </c>
      <c r="ER5" s="52" t="s">
        <v>164</v>
      </c>
      <c r="ES5" s="52" t="s">
        <v>147</v>
      </c>
      <c r="ET5" s="52" t="s">
        <v>148</v>
      </c>
      <c r="EU5" s="52" t="s">
        <v>149</v>
      </c>
      <c r="EV5" s="52" t="s">
        <v>150</v>
      </c>
      <c r="EW5" s="52" t="s">
        <v>151</v>
      </c>
      <c r="EX5" s="52" t="s">
        <v>152</v>
      </c>
      <c r="EY5" s="52" t="s">
        <v>153</v>
      </c>
    </row>
    <row r="6" spans="1:155" s="57" customFormat="1" x14ac:dyDescent="0.15">
      <c r="A6" s="38" t="s">
        <v>172</v>
      </c>
      <c r="B6" s="53">
        <f>B8</f>
        <v>2021</v>
      </c>
      <c r="C6" s="53">
        <f t="shared" ref="C6:M6" si="2">C8</f>
        <v>308285</v>
      </c>
      <c r="D6" s="53">
        <f t="shared" si="2"/>
        <v>46</v>
      </c>
      <c r="E6" s="53">
        <f t="shared" si="2"/>
        <v>6</v>
      </c>
      <c r="F6" s="53">
        <f t="shared" si="2"/>
        <v>0</v>
      </c>
      <c r="G6" s="53">
        <f t="shared" si="2"/>
        <v>1</v>
      </c>
      <c r="H6" s="167" t="str">
        <f>IF(H8&lt;&gt;I8,H8,"")&amp;IF(I8&lt;&gt;J8,I8,"")&amp;"　"&amp;J8</f>
        <v>和歌山県御坊市外五ヶ町病院経営事務組合　ひだか病院</v>
      </c>
      <c r="I6" s="168"/>
      <c r="J6" s="169"/>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18</v>
      </c>
      <c r="R6" s="53" t="str">
        <f t="shared" si="3"/>
        <v>対象</v>
      </c>
      <c r="S6" s="53" t="str">
        <f t="shared" si="3"/>
        <v>透 訓</v>
      </c>
      <c r="T6" s="53" t="str">
        <f t="shared" si="3"/>
        <v>救 臨 感 へ 災</v>
      </c>
      <c r="U6" s="54" t="str">
        <f>U8</f>
        <v>-</v>
      </c>
      <c r="V6" s="54">
        <f>V8</f>
        <v>27072</v>
      </c>
      <c r="W6" s="53" t="str">
        <f>W8</f>
        <v>-</v>
      </c>
      <c r="X6" s="53" t="str">
        <f t="shared" ref="X6" si="4">X8</f>
        <v>第２種該当</v>
      </c>
      <c r="Y6" s="53" t="str">
        <f t="shared" si="3"/>
        <v>１０：１</v>
      </c>
      <c r="Z6" s="54">
        <f t="shared" si="3"/>
        <v>263</v>
      </c>
      <c r="AA6" s="54" t="str">
        <f t="shared" si="3"/>
        <v>-</v>
      </c>
      <c r="AB6" s="54" t="str">
        <f t="shared" si="3"/>
        <v>-</v>
      </c>
      <c r="AC6" s="54">
        <f t="shared" si="3"/>
        <v>100</v>
      </c>
      <c r="AD6" s="54">
        <f t="shared" si="3"/>
        <v>4</v>
      </c>
      <c r="AE6" s="54">
        <f t="shared" si="3"/>
        <v>367</v>
      </c>
      <c r="AF6" s="54">
        <f t="shared" si="3"/>
        <v>266</v>
      </c>
      <c r="AG6" s="54" t="str">
        <f t="shared" si="3"/>
        <v>-</v>
      </c>
      <c r="AH6" s="54">
        <f t="shared" si="3"/>
        <v>266</v>
      </c>
      <c r="AI6" s="55">
        <f>IF(AI8="-",NA(),AI8)</f>
        <v>89.4</v>
      </c>
      <c r="AJ6" s="55">
        <f t="shared" ref="AJ6:AR6" si="5">IF(AJ8="-",NA(),AJ8)</f>
        <v>94.1</v>
      </c>
      <c r="AK6" s="55">
        <f t="shared" si="5"/>
        <v>92.8</v>
      </c>
      <c r="AL6" s="55">
        <f t="shared" si="5"/>
        <v>106.8</v>
      </c>
      <c r="AM6" s="55">
        <f t="shared" si="5"/>
        <v>108.8</v>
      </c>
      <c r="AN6" s="55">
        <f t="shared" si="5"/>
        <v>97</v>
      </c>
      <c r="AO6" s="55">
        <f t="shared" si="5"/>
        <v>97.8</v>
      </c>
      <c r="AP6" s="55">
        <f t="shared" si="5"/>
        <v>97</v>
      </c>
      <c r="AQ6" s="55">
        <f t="shared" si="5"/>
        <v>102.4</v>
      </c>
      <c r="AR6" s="55">
        <f t="shared" si="5"/>
        <v>107.2</v>
      </c>
      <c r="AS6" s="55" t="str">
        <f>IF(AS8="-","【-】","【"&amp;SUBSTITUTE(TEXT(AS8,"#,##0.0"),"-","△")&amp;"】")</f>
        <v>【106.2】</v>
      </c>
      <c r="AT6" s="55">
        <f>IF(AT8="-",NA(),AT8)</f>
        <v>82.1</v>
      </c>
      <c r="AU6" s="55">
        <f t="shared" ref="AU6:BC6" si="6">IF(AU8="-",NA(),AU8)</f>
        <v>86.7</v>
      </c>
      <c r="AV6" s="55">
        <f t="shared" si="6"/>
        <v>85.4</v>
      </c>
      <c r="AW6" s="55">
        <f t="shared" si="6"/>
        <v>74.2</v>
      </c>
      <c r="AX6" s="55">
        <f t="shared" si="6"/>
        <v>82.4</v>
      </c>
      <c r="AY6" s="55">
        <f t="shared" si="6"/>
        <v>89.6</v>
      </c>
      <c r="AZ6" s="55">
        <f t="shared" si="6"/>
        <v>89.7</v>
      </c>
      <c r="BA6" s="55">
        <f t="shared" si="6"/>
        <v>89.3</v>
      </c>
      <c r="BB6" s="55">
        <f t="shared" si="6"/>
        <v>84.1</v>
      </c>
      <c r="BC6" s="55">
        <f t="shared" si="6"/>
        <v>86.3</v>
      </c>
      <c r="BD6" s="55" t="str">
        <f>IF(BD8="-","【-】","【"&amp;SUBSTITUTE(TEXT(BD8,"#,##0.0"),"-","△")&amp;"】")</f>
        <v>【86.6】</v>
      </c>
      <c r="BE6" s="55">
        <f>IF(BE8="-",NA(),BE8)</f>
        <v>91.6</v>
      </c>
      <c r="BF6" s="55">
        <f t="shared" ref="BF6:BN6" si="7">IF(BF8="-",NA(),BF8)</f>
        <v>93.9</v>
      </c>
      <c r="BG6" s="55">
        <f t="shared" si="7"/>
        <v>105.5</v>
      </c>
      <c r="BH6" s="55">
        <f t="shared" si="7"/>
        <v>108.3</v>
      </c>
      <c r="BI6" s="55">
        <f t="shared" si="7"/>
        <v>92.9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72</v>
      </c>
      <c r="BQ6" s="55">
        <f t="shared" ref="BQ6:BY6" si="8">IF(BQ8="-",NA(),BQ8)</f>
        <v>79.099999999999994</v>
      </c>
      <c r="BR6" s="55">
        <f t="shared" si="8"/>
        <v>78.2</v>
      </c>
      <c r="BS6" s="55">
        <f t="shared" si="8"/>
        <v>68</v>
      </c>
      <c r="BT6" s="55">
        <f t="shared" si="8"/>
        <v>72.2</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37398</v>
      </c>
      <c r="CB6" s="56">
        <f t="shared" ref="CB6:CJ6" si="9">IF(CB8="-",NA(),CB8)</f>
        <v>37217</v>
      </c>
      <c r="CC6" s="56">
        <f t="shared" si="9"/>
        <v>37665</v>
      </c>
      <c r="CD6" s="56">
        <f t="shared" si="9"/>
        <v>39122</v>
      </c>
      <c r="CE6" s="56">
        <f t="shared" si="9"/>
        <v>38973</v>
      </c>
      <c r="CF6" s="56">
        <f t="shared" si="9"/>
        <v>50958</v>
      </c>
      <c r="CG6" s="56">
        <f t="shared" si="9"/>
        <v>52405</v>
      </c>
      <c r="CH6" s="56">
        <f t="shared" si="9"/>
        <v>53523</v>
      </c>
      <c r="CI6" s="56">
        <f t="shared" si="9"/>
        <v>57368</v>
      </c>
      <c r="CJ6" s="56">
        <f t="shared" si="9"/>
        <v>59838</v>
      </c>
      <c r="CK6" s="55" t="str">
        <f>IF(CK8="-","【-】","【"&amp;SUBSTITUTE(TEXT(CK8,"#,##0"),"-","△")&amp;"】")</f>
        <v>【59,287】</v>
      </c>
      <c r="CL6" s="56">
        <f>IF(CL8="-",NA(),CL8)</f>
        <v>10261</v>
      </c>
      <c r="CM6" s="56">
        <f t="shared" ref="CM6:CU6" si="10">IF(CM8="-",NA(),CM8)</f>
        <v>10427</v>
      </c>
      <c r="CN6" s="56">
        <f t="shared" si="10"/>
        <v>9930</v>
      </c>
      <c r="CO6" s="56">
        <f t="shared" si="10"/>
        <v>10171</v>
      </c>
      <c r="CP6" s="56">
        <f t="shared" si="10"/>
        <v>10006</v>
      </c>
      <c r="CQ6" s="56">
        <f t="shared" si="10"/>
        <v>13792</v>
      </c>
      <c r="CR6" s="56">
        <f t="shared" si="10"/>
        <v>14290</v>
      </c>
      <c r="CS6" s="56">
        <f t="shared" si="10"/>
        <v>15111</v>
      </c>
      <c r="CT6" s="56">
        <f t="shared" si="10"/>
        <v>15986</v>
      </c>
      <c r="CU6" s="56">
        <f t="shared" si="10"/>
        <v>16421</v>
      </c>
      <c r="CV6" s="55" t="str">
        <f>IF(CV8="-","【-】","【"&amp;SUBSTITUTE(TEXT(CV8,"#,##0"),"-","△")&amp;"】")</f>
        <v>【17,202】</v>
      </c>
      <c r="CW6" s="55">
        <f>IF(CW8="-",NA(),CW8)</f>
        <v>62.9</v>
      </c>
      <c r="CX6" s="55">
        <f t="shared" ref="CX6:DF6" si="11">IF(CX8="-",NA(),CX8)</f>
        <v>60.4</v>
      </c>
      <c r="CY6" s="55">
        <f t="shared" si="11"/>
        <v>62.3</v>
      </c>
      <c r="CZ6" s="55">
        <f t="shared" si="11"/>
        <v>78.599999999999994</v>
      </c>
      <c r="DA6" s="55">
        <f t="shared" si="11"/>
        <v>68</v>
      </c>
      <c r="DB6" s="55">
        <f t="shared" si="11"/>
        <v>56.1</v>
      </c>
      <c r="DC6" s="55">
        <f t="shared" si="11"/>
        <v>56</v>
      </c>
      <c r="DD6" s="55">
        <f t="shared" si="11"/>
        <v>56.2</v>
      </c>
      <c r="DE6" s="55">
        <f t="shared" si="11"/>
        <v>60.8</v>
      </c>
      <c r="DF6" s="55">
        <f t="shared" si="11"/>
        <v>57.4</v>
      </c>
      <c r="DG6" s="55" t="str">
        <f>IF(DG8="-","【-】","【"&amp;SUBSTITUTE(TEXT(DG8,"#,##0.0"),"-","△")&amp;"】")</f>
        <v>【56.4】</v>
      </c>
      <c r="DH6" s="55">
        <f>IF(DH8="-",NA(),DH8)</f>
        <v>24.8</v>
      </c>
      <c r="DI6" s="55">
        <f t="shared" ref="DI6:DQ6" si="12">IF(DI8="-",NA(),DI8)</f>
        <v>24.1</v>
      </c>
      <c r="DJ6" s="55">
        <f t="shared" si="12"/>
        <v>22.6</v>
      </c>
      <c r="DK6" s="55">
        <f t="shared" si="12"/>
        <v>22.8</v>
      </c>
      <c r="DL6" s="55">
        <f t="shared" si="12"/>
        <v>23.2</v>
      </c>
      <c r="DM6" s="55">
        <f t="shared" si="12"/>
        <v>23.9</v>
      </c>
      <c r="DN6" s="55">
        <f t="shared" si="12"/>
        <v>23.6</v>
      </c>
      <c r="DO6" s="55">
        <f t="shared" si="12"/>
        <v>24.2</v>
      </c>
      <c r="DP6" s="55">
        <f t="shared" si="12"/>
        <v>24.1</v>
      </c>
      <c r="DQ6" s="55">
        <f t="shared" si="12"/>
        <v>23.9</v>
      </c>
      <c r="DR6" s="55" t="str">
        <f>IF(DR8="-","【-】","【"&amp;SUBSTITUTE(TEXT(DR8,"#,##0.0"),"-","△")&amp;"】")</f>
        <v>【24.8】</v>
      </c>
      <c r="DS6" s="55">
        <f>IF(DS8="-",NA(),DS8)</f>
        <v>49.7</v>
      </c>
      <c r="DT6" s="55">
        <f t="shared" ref="DT6:EB6" si="13">IF(DT8="-",NA(),DT8)</f>
        <v>53.1</v>
      </c>
      <c r="DU6" s="55">
        <f t="shared" si="13"/>
        <v>55.9</v>
      </c>
      <c r="DV6" s="55">
        <f t="shared" si="13"/>
        <v>57.8</v>
      </c>
      <c r="DW6" s="55">
        <f t="shared" si="13"/>
        <v>57.3</v>
      </c>
      <c r="DX6" s="55">
        <f t="shared" si="13"/>
        <v>50.9</v>
      </c>
      <c r="DY6" s="55">
        <f t="shared" si="13"/>
        <v>51.9</v>
      </c>
      <c r="DZ6" s="55">
        <f t="shared" si="13"/>
        <v>52.9</v>
      </c>
      <c r="EA6" s="55">
        <f t="shared" si="13"/>
        <v>54.3</v>
      </c>
      <c r="EB6" s="55">
        <f t="shared" si="13"/>
        <v>54.9</v>
      </c>
      <c r="EC6" s="55" t="str">
        <f>IF(EC8="-","【-】","【"&amp;SUBSTITUTE(TEXT(EC8,"#,##0.0"),"-","△")&amp;"】")</f>
        <v>【56.0】</v>
      </c>
      <c r="ED6" s="55">
        <f>IF(ED8="-",NA(),ED8)</f>
        <v>68.5</v>
      </c>
      <c r="EE6" s="55">
        <f t="shared" ref="EE6:EM6" si="14">IF(EE8="-",NA(),EE8)</f>
        <v>73.3</v>
      </c>
      <c r="EF6" s="55">
        <f t="shared" si="14"/>
        <v>76.8</v>
      </c>
      <c r="EG6" s="55">
        <f t="shared" si="14"/>
        <v>75.400000000000006</v>
      </c>
      <c r="EH6" s="55">
        <f t="shared" si="14"/>
        <v>67.099999999999994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37651480</v>
      </c>
      <c r="EP6" s="56">
        <f t="shared" ref="EP6:EX6" si="15">IF(EP8="-",NA(),EP8)</f>
        <v>37751117</v>
      </c>
      <c r="EQ6" s="56">
        <f t="shared" si="15"/>
        <v>39232493</v>
      </c>
      <c r="ER6" s="56">
        <f t="shared" si="15"/>
        <v>39946248</v>
      </c>
      <c r="ES6" s="56">
        <f t="shared" si="15"/>
        <v>42509172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173</v>
      </c>
      <c r="B7" s="53">
        <f t="shared" ref="B7:AH7" si="16">B8</f>
        <v>2021</v>
      </c>
      <c r="C7" s="53">
        <f t="shared" si="16"/>
        <v>308285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18</v>
      </c>
      <c r="R7" s="53" t="str">
        <f t="shared" si="16"/>
        <v>対象</v>
      </c>
      <c r="S7" s="53" t="str">
        <f t="shared" si="16"/>
        <v>透 訓</v>
      </c>
      <c r="T7" s="53" t="str">
        <f t="shared" si="16"/>
        <v>救 臨 感 へ 災</v>
      </c>
      <c r="U7" s="54" t="str">
        <f>U8</f>
        <v>-</v>
      </c>
      <c r="V7" s="54">
        <f>V8</f>
        <v>27072</v>
      </c>
      <c r="W7" s="53" t="str">
        <f>W8</f>
        <v>-</v>
      </c>
      <c r="X7" s="53" t="str">
        <f t="shared" si="16"/>
        <v>第２種該当</v>
      </c>
      <c r="Y7" s="53" t="str">
        <f t="shared" si="16"/>
        <v>１０：１</v>
      </c>
      <c r="Z7" s="54">
        <f t="shared" si="16"/>
        <v>263</v>
      </c>
      <c r="AA7" s="54" t="str">
        <f t="shared" si="16"/>
        <v>-</v>
      </c>
      <c r="AB7" s="54" t="str">
        <f t="shared" si="16"/>
        <v>-</v>
      </c>
      <c r="AC7" s="54">
        <f t="shared" si="16"/>
        <v>100</v>
      </c>
      <c r="AD7" s="54">
        <f t="shared" si="16"/>
        <v>4</v>
      </c>
      <c r="AE7" s="54">
        <f t="shared" si="16"/>
        <v>367</v>
      </c>
      <c r="AF7" s="54">
        <f t="shared" si="16"/>
        <v>266</v>
      </c>
      <c r="AG7" s="54" t="str">
        <f t="shared" si="16"/>
        <v>-</v>
      </c>
      <c r="AH7" s="54">
        <f t="shared" si="16"/>
        <v>266</v>
      </c>
      <c r="AI7" s="55">
        <f>AI8</f>
        <v>89.4</v>
      </c>
      <c r="AJ7" s="55">
        <f t="shared" ref="AJ7:AR7" si="17">AJ8</f>
        <v>94.1</v>
      </c>
      <c r="AK7" s="55">
        <f t="shared" si="17"/>
        <v>92.8</v>
      </c>
      <c r="AL7" s="55">
        <f t="shared" si="17"/>
        <v>106.8</v>
      </c>
      <c r="AM7" s="55">
        <f t="shared" si="17"/>
        <v>108.8</v>
      </c>
      <c r="AN7" s="55">
        <f t="shared" si="17"/>
        <v>97</v>
      </c>
      <c r="AO7" s="55">
        <f t="shared" si="17"/>
        <v>97.8</v>
      </c>
      <c r="AP7" s="55">
        <f t="shared" si="17"/>
        <v>97</v>
      </c>
      <c r="AQ7" s="55">
        <f t="shared" si="17"/>
        <v>102.4</v>
      </c>
      <c r="AR7" s="55">
        <f t="shared" si="17"/>
        <v>107.2</v>
      </c>
      <c r="AS7" s="55"/>
      <c r="AT7" s="55">
        <f>AT8</f>
        <v>82.1</v>
      </c>
      <c r="AU7" s="55">
        <f t="shared" ref="AU7:BC7" si="18">AU8</f>
        <v>86.7</v>
      </c>
      <c r="AV7" s="55">
        <f t="shared" si="18"/>
        <v>85.4</v>
      </c>
      <c r="AW7" s="55">
        <f t="shared" si="18"/>
        <v>74.2</v>
      </c>
      <c r="AX7" s="55">
        <f t="shared" si="18"/>
        <v>82.4</v>
      </c>
      <c r="AY7" s="55">
        <f t="shared" si="18"/>
        <v>89.6</v>
      </c>
      <c r="AZ7" s="55">
        <f t="shared" si="18"/>
        <v>89.7</v>
      </c>
      <c r="BA7" s="55">
        <f t="shared" si="18"/>
        <v>89.3</v>
      </c>
      <c r="BB7" s="55">
        <f t="shared" si="18"/>
        <v>84.1</v>
      </c>
      <c r="BC7" s="55">
        <f t="shared" si="18"/>
        <v>86.3</v>
      </c>
      <c r="BD7" s="55"/>
      <c r="BE7" s="55">
        <f>BE8</f>
        <v>91.6</v>
      </c>
      <c r="BF7" s="55">
        <f t="shared" ref="BF7:BN7" si="19">BF8</f>
        <v>93.9</v>
      </c>
      <c r="BG7" s="55">
        <f t="shared" si="19"/>
        <v>105.5</v>
      </c>
      <c r="BH7" s="55">
        <f t="shared" si="19"/>
        <v>108.3</v>
      </c>
      <c r="BI7" s="55">
        <f t="shared" si="19"/>
        <v>92.9</v>
      </c>
      <c r="BJ7" s="55">
        <f t="shared" si="19"/>
        <v>80.7</v>
      </c>
      <c r="BK7" s="55">
        <f t="shared" si="19"/>
        <v>75.900000000000006</v>
      </c>
      <c r="BL7" s="55">
        <f t="shared" si="19"/>
        <v>75.099999999999994</v>
      </c>
      <c r="BM7" s="55">
        <f t="shared" si="19"/>
        <v>83.2</v>
      </c>
      <c r="BN7" s="55">
        <f t="shared" si="19"/>
        <v>84.6</v>
      </c>
      <c r="BO7" s="55"/>
      <c r="BP7" s="55">
        <f>BP8</f>
        <v>72</v>
      </c>
      <c r="BQ7" s="55">
        <f t="shared" ref="BQ7:BY7" si="20">BQ8</f>
        <v>79.099999999999994</v>
      </c>
      <c r="BR7" s="55">
        <f t="shared" si="20"/>
        <v>78.2</v>
      </c>
      <c r="BS7" s="55">
        <f t="shared" si="20"/>
        <v>68</v>
      </c>
      <c r="BT7" s="55">
        <f t="shared" si="20"/>
        <v>72.2</v>
      </c>
      <c r="BU7" s="55">
        <f t="shared" si="20"/>
        <v>73.5</v>
      </c>
      <c r="BV7" s="55">
        <f t="shared" si="20"/>
        <v>74.099999999999994</v>
      </c>
      <c r="BW7" s="55">
        <f t="shared" si="20"/>
        <v>74.400000000000006</v>
      </c>
      <c r="BX7" s="55">
        <f t="shared" si="20"/>
        <v>66.5</v>
      </c>
      <c r="BY7" s="55">
        <f t="shared" si="20"/>
        <v>66.8</v>
      </c>
      <c r="BZ7" s="55"/>
      <c r="CA7" s="56">
        <f>CA8</f>
        <v>37398</v>
      </c>
      <c r="CB7" s="56">
        <f t="shared" ref="CB7:CJ7" si="21">CB8</f>
        <v>37217</v>
      </c>
      <c r="CC7" s="56">
        <f t="shared" si="21"/>
        <v>37665</v>
      </c>
      <c r="CD7" s="56">
        <f t="shared" si="21"/>
        <v>39122</v>
      </c>
      <c r="CE7" s="56">
        <f t="shared" si="21"/>
        <v>38973</v>
      </c>
      <c r="CF7" s="56">
        <f t="shared" si="21"/>
        <v>50958</v>
      </c>
      <c r="CG7" s="56">
        <f t="shared" si="21"/>
        <v>52405</v>
      </c>
      <c r="CH7" s="56">
        <f t="shared" si="21"/>
        <v>53523</v>
      </c>
      <c r="CI7" s="56">
        <f t="shared" si="21"/>
        <v>57368</v>
      </c>
      <c r="CJ7" s="56">
        <f t="shared" si="21"/>
        <v>59838</v>
      </c>
      <c r="CK7" s="55"/>
      <c r="CL7" s="56">
        <f>CL8</f>
        <v>10261</v>
      </c>
      <c r="CM7" s="56">
        <f t="shared" ref="CM7:CU7" si="22">CM8</f>
        <v>10427</v>
      </c>
      <c r="CN7" s="56">
        <f t="shared" si="22"/>
        <v>9930</v>
      </c>
      <c r="CO7" s="56">
        <f t="shared" si="22"/>
        <v>10171</v>
      </c>
      <c r="CP7" s="56">
        <f t="shared" si="22"/>
        <v>10006</v>
      </c>
      <c r="CQ7" s="56">
        <f t="shared" si="22"/>
        <v>13792</v>
      </c>
      <c r="CR7" s="56">
        <f t="shared" si="22"/>
        <v>14290</v>
      </c>
      <c r="CS7" s="56">
        <f t="shared" si="22"/>
        <v>15111</v>
      </c>
      <c r="CT7" s="56">
        <f t="shared" si="22"/>
        <v>15986</v>
      </c>
      <c r="CU7" s="56">
        <f t="shared" si="22"/>
        <v>16421</v>
      </c>
      <c r="CV7" s="55"/>
      <c r="CW7" s="55">
        <f>CW8</f>
        <v>62.9</v>
      </c>
      <c r="CX7" s="55">
        <f t="shared" ref="CX7:DF7" si="23">CX8</f>
        <v>60.4</v>
      </c>
      <c r="CY7" s="55">
        <f t="shared" si="23"/>
        <v>62.3</v>
      </c>
      <c r="CZ7" s="55">
        <f t="shared" si="23"/>
        <v>78.599999999999994</v>
      </c>
      <c r="DA7" s="55">
        <f t="shared" si="23"/>
        <v>68</v>
      </c>
      <c r="DB7" s="55">
        <f t="shared" si="23"/>
        <v>56.1</v>
      </c>
      <c r="DC7" s="55">
        <f t="shared" si="23"/>
        <v>56</v>
      </c>
      <c r="DD7" s="55">
        <f t="shared" si="23"/>
        <v>56.2</v>
      </c>
      <c r="DE7" s="55">
        <f t="shared" si="23"/>
        <v>60.8</v>
      </c>
      <c r="DF7" s="55">
        <f t="shared" si="23"/>
        <v>57.4</v>
      </c>
      <c r="DG7" s="55"/>
      <c r="DH7" s="55">
        <f>DH8</f>
        <v>24.8</v>
      </c>
      <c r="DI7" s="55">
        <f t="shared" ref="DI7:DQ7" si="24">DI8</f>
        <v>24.1</v>
      </c>
      <c r="DJ7" s="55">
        <f t="shared" si="24"/>
        <v>22.6</v>
      </c>
      <c r="DK7" s="55">
        <f t="shared" si="24"/>
        <v>22.8</v>
      </c>
      <c r="DL7" s="55">
        <f t="shared" si="24"/>
        <v>23.2</v>
      </c>
      <c r="DM7" s="55">
        <f t="shared" si="24"/>
        <v>23.9</v>
      </c>
      <c r="DN7" s="55">
        <f t="shared" si="24"/>
        <v>23.6</v>
      </c>
      <c r="DO7" s="55">
        <f t="shared" si="24"/>
        <v>24.2</v>
      </c>
      <c r="DP7" s="55">
        <f t="shared" si="24"/>
        <v>24.1</v>
      </c>
      <c r="DQ7" s="55">
        <f t="shared" si="24"/>
        <v>23.9</v>
      </c>
      <c r="DR7" s="55"/>
      <c r="DS7" s="55">
        <f>DS8</f>
        <v>49.7</v>
      </c>
      <c r="DT7" s="55">
        <f t="shared" ref="DT7:EB7" si="25">DT8</f>
        <v>53.1</v>
      </c>
      <c r="DU7" s="55">
        <f t="shared" si="25"/>
        <v>55.9</v>
      </c>
      <c r="DV7" s="55">
        <f t="shared" si="25"/>
        <v>57.8</v>
      </c>
      <c r="DW7" s="55">
        <f t="shared" si="25"/>
        <v>57.3</v>
      </c>
      <c r="DX7" s="55">
        <f t="shared" si="25"/>
        <v>50.9</v>
      </c>
      <c r="DY7" s="55">
        <f t="shared" si="25"/>
        <v>51.9</v>
      </c>
      <c r="DZ7" s="55">
        <f t="shared" si="25"/>
        <v>52.9</v>
      </c>
      <c r="EA7" s="55">
        <f t="shared" si="25"/>
        <v>54.3</v>
      </c>
      <c r="EB7" s="55">
        <f t="shared" si="25"/>
        <v>54.9</v>
      </c>
      <c r="EC7" s="55"/>
      <c r="ED7" s="55">
        <f>ED8</f>
        <v>68.5</v>
      </c>
      <c r="EE7" s="55">
        <f t="shared" ref="EE7:EM7" si="26">EE8</f>
        <v>73.3</v>
      </c>
      <c r="EF7" s="55">
        <f t="shared" si="26"/>
        <v>76.8</v>
      </c>
      <c r="EG7" s="55">
        <f t="shared" si="26"/>
        <v>75.400000000000006</v>
      </c>
      <c r="EH7" s="55">
        <f t="shared" si="26"/>
        <v>67.099999999999994</v>
      </c>
      <c r="EI7" s="55">
        <f t="shared" si="26"/>
        <v>66.8</v>
      </c>
      <c r="EJ7" s="55">
        <f t="shared" si="26"/>
        <v>68.2</v>
      </c>
      <c r="EK7" s="55">
        <f t="shared" si="26"/>
        <v>69.400000000000006</v>
      </c>
      <c r="EL7" s="55">
        <f t="shared" si="26"/>
        <v>69.900000000000006</v>
      </c>
      <c r="EM7" s="55">
        <f t="shared" si="26"/>
        <v>68.8</v>
      </c>
      <c r="EN7" s="55"/>
      <c r="EO7" s="56">
        <f>EO8</f>
        <v>37651480</v>
      </c>
      <c r="EP7" s="56">
        <f t="shared" ref="EP7:EX7" si="27">EP8</f>
        <v>37751117</v>
      </c>
      <c r="EQ7" s="56">
        <f t="shared" si="27"/>
        <v>39232493</v>
      </c>
      <c r="ER7" s="56">
        <f t="shared" si="27"/>
        <v>39946248</v>
      </c>
      <c r="ES7" s="56">
        <f t="shared" si="27"/>
        <v>42509172</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308285</v>
      </c>
      <c r="D8" s="58">
        <v>46</v>
      </c>
      <c r="E8" s="58">
        <v>6</v>
      </c>
      <c r="F8" s="58">
        <v>0</v>
      </c>
      <c r="G8" s="58">
        <v>1</v>
      </c>
      <c r="H8" s="58" t="s">
        <v>174</v>
      </c>
      <c r="I8" s="58" t="s">
        <v>175</v>
      </c>
      <c r="J8" s="58" t="s">
        <v>176</v>
      </c>
      <c r="K8" s="58" t="s">
        <v>177</v>
      </c>
      <c r="L8" s="58" t="s">
        <v>178</v>
      </c>
      <c r="M8" s="58" t="s">
        <v>179</v>
      </c>
      <c r="N8" s="58" t="s">
        <v>180</v>
      </c>
      <c r="O8" s="58" t="s">
        <v>181</v>
      </c>
      <c r="P8" s="58" t="s">
        <v>182</v>
      </c>
      <c r="Q8" s="59">
        <v>18</v>
      </c>
      <c r="R8" s="58" t="s">
        <v>183</v>
      </c>
      <c r="S8" s="58" t="s">
        <v>184</v>
      </c>
      <c r="T8" s="58" t="s">
        <v>185</v>
      </c>
      <c r="U8" s="59" t="s">
        <v>39</v>
      </c>
      <c r="V8" s="59">
        <v>27072</v>
      </c>
      <c r="W8" s="58" t="s">
        <v>39</v>
      </c>
      <c r="X8" s="58" t="s">
        <v>186</v>
      </c>
      <c r="Y8" s="60" t="s">
        <v>187</v>
      </c>
      <c r="Z8" s="59">
        <v>263</v>
      </c>
      <c r="AA8" s="59" t="s">
        <v>39</v>
      </c>
      <c r="AB8" s="59" t="s">
        <v>39</v>
      </c>
      <c r="AC8" s="59">
        <v>100</v>
      </c>
      <c r="AD8" s="59">
        <v>4</v>
      </c>
      <c r="AE8" s="59">
        <v>367</v>
      </c>
      <c r="AF8" s="59">
        <v>266</v>
      </c>
      <c r="AG8" s="59" t="s">
        <v>39</v>
      </c>
      <c r="AH8" s="59">
        <v>266</v>
      </c>
      <c r="AI8" s="61">
        <v>89.4</v>
      </c>
      <c r="AJ8" s="61">
        <v>94.1</v>
      </c>
      <c r="AK8" s="61">
        <v>92.8</v>
      </c>
      <c r="AL8" s="61">
        <v>106.8</v>
      </c>
      <c r="AM8" s="61">
        <v>108.8</v>
      </c>
      <c r="AN8" s="61">
        <v>97</v>
      </c>
      <c r="AO8" s="61">
        <v>97.8</v>
      </c>
      <c r="AP8" s="61">
        <v>97</v>
      </c>
      <c r="AQ8" s="61">
        <v>102.4</v>
      </c>
      <c r="AR8" s="61">
        <v>107.2</v>
      </c>
      <c r="AS8" s="61">
        <v>106.2</v>
      </c>
      <c r="AT8" s="61">
        <v>82.1</v>
      </c>
      <c r="AU8" s="61">
        <v>86.7</v>
      </c>
      <c r="AV8" s="61">
        <v>85.4</v>
      </c>
      <c r="AW8" s="61">
        <v>74.2</v>
      </c>
      <c r="AX8" s="61">
        <v>82.4</v>
      </c>
      <c r="AY8" s="61">
        <v>89.6</v>
      </c>
      <c r="AZ8" s="61">
        <v>89.7</v>
      </c>
      <c r="BA8" s="61">
        <v>89.3</v>
      </c>
      <c r="BB8" s="61">
        <v>84.1</v>
      </c>
      <c r="BC8" s="61">
        <v>86.3</v>
      </c>
      <c r="BD8" s="61">
        <v>86.6</v>
      </c>
      <c r="BE8" s="62">
        <v>91.6</v>
      </c>
      <c r="BF8" s="62">
        <v>93.9</v>
      </c>
      <c r="BG8" s="62">
        <v>105.5</v>
      </c>
      <c r="BH8" s="62">
        <v>108.3</v>
      </c>
      <c r="BI8" s="62">
        <v>92.9</v>
      </c>
      <c r="BJ8" s="62">
        <v>80.7</v>
      </c>
      <c r="BK8" s="62">
        <v>75.900000000000006</v>
      </c>
      <c r="BL8" s="62">
        <v>75.099999999999994</v>
      </c>
      <c r="BM8" s="62">
        <v>83.2</v>
      </c>
      <c r="BN8" s="62">
        <v>84.6</v>
      </c>
      <c r="BO8" s="62">
        <v>70.7</v>
      </c>
      <c r="BP8" s="61">
        <v>72</v>
      </c>
      <c r="BQ8" s="61">
        <v>79.099999999999994</v>
      </c>
      <c r="BR8" s="61">
        <v>78.2</v>
      </c>
      <c r="BS8" s="61">
        <v>68</v>
      </c>
      <c r="BT8" s="61">
        <v>72.2</v>
      </c>
      <c r="BU8" s="61">
        <v>73.5</v>
      </c>
      <c r="BV8" s="61">
        <v>74.099999999999994</v>
      </c>
      <c r="BW8" s="61">
        <v>74.400000000000006</v>
      </c>
      <c r="BX8" s="61">
        <v>66.5</v>
      </c>
      <c r="BY8" s="61">
        <v>66.8</v>
      </c>
      <c r="BZ8" s="61">
        <v>67.099999999999994</v>
      </c>
      <c r="CA8" s="62">
        <v>37398</v>
      </c>
      <c r="CB8" s="62">
        <v>37217</v>
      </c>
      <c r="CC8" s="62">
        <v>37665</v>
      </c>
      <c r="CD8" s="62">
        <v>39122</v>
      </c>
      <c r="CE8" s="62">
        <v>38973</v>
      </c>
      <c r="CF8" s="62">
        <v>50958</v>
      </c>
      <c r="CG8" s="62">
        <v>52405</v>
      </c>
      <c r="CH8" s="62">
        <v>53523</v>
      </c>
      <c r="CI8" s="62">
        <v>57368</v>
      </c>
      <c r="CJ8" s="62">
        <v>59838</v>
      </c>
      <c r="CK8" s="61">
        <v>59287</v>
      </c>
      <c r="CL8" s="62">
        <v>10261</v>
      </c>
      <c r="CM8" s="62">
        <v>10427</v>
      </c>
      <c r="CN8" s="62">
        <v>9930</v>
      </c>
      <c r="CO8" s="62">
        <v>10171</v>
      </c>
      <c r="CP8" s="62">
        <v>10006</v>
      </c>
      <c r="CQ8" s="62">
        <v>13792</v>
      </c>
      <c r="CR8" s="62">
        <v>14290</v>
      </c>
      <c r="CS8" s="62">
        <v>15111</v>
      </c>
      <c r="CT8" s="62">
        <v>15986</v>
      </c>
      <c r="CU8" s="62">
        <v>16421</v>
      </c>
      <c r="CV8" s="61">
        <v>17202</v>
      </c>
      <c r="CW8" s="62">
        <v>62.9</v>
      </c>
      <c r="CX8" s="62">
        <v>60.4</v>
      </c>
      <c r="CY8" s="62">
        <v>62.3</v>
      </c>
      <c r="CZ8" s="62">
        <v>78.599999999999994</v>
      </c>
      <c r="DA8" s="62">
        <v>68</v>
      </c>
      <c r="DB8" s="62">
        <v>56.1</v>
      </c>
      <c r="DC8" s="62">
        <v>56</v>
      </c>
      <c r="DD8" s="62">
        <v>56.2</v>
      </c>
      <c r="DE8" s="62">
        <v>60.8</v>
      </c>
      <c r="DF8" s="62">
        <v>57.4</v>
      </c>
      <c r="DG8" s="62">
        <v>56.4</v>
      </c>
      <c r="DH8" s="62">
        <v>24.8</v>
      </c>
      <c r="DI8" s="62">
        <v>24.1</v>
      </c>
      <c r="DJ8" s="62">
        <v>22.6</v>
      </c>
      <c r="DK8" s="62">
        <v>22.8</v>
      </c>
      <c r="DL8" s="62">
        <v>23.2</v>
      </c>
      <c r="DM8" s="62">
        <v>23.9</v>
      </c>
      <c r="DN8" s="62">
        <v>23.6</v>
      </c>
      <c r="DO8" s="62">
        <v>24.2</v>
      </c>
      <c r="DP8" s="62">
        <v>24.1</v>
      </c>
      <c r="DQ8" s="62">
        <v>23.9</v>
      </c>
      <c r="DR8" s="62">
        <v>24.8</v>
      </c>
      <c r="DS8" s="61">
        <v>49.7</v>
      </c>
      <c r="DT8" s="61">
        <v>53.1</v>
      </c>
      <c r="DU8" s="61">
        <v>55.9</v>
      </c>
      <c r="DV8" s="61">
        <v>57.8</v>
      </c>
      <c r="DW8" s="61">
        <v>57.3</v>
      </c>
      <c r="DX8" s="61">
        <v>50.9</v>
      </c>
      <c r="DY8" s="61">
        <v>51.9</v>
      </c>
      <c r="DZ8" s="61">
        <v>52.9</v>
      </c>
      <c r="EA8" s="61">
        <v>54.3</v>
      </c>
      <c r="EB8" s="61">
        <v>54.9</v>
      </c>
      <c r="EC8" s="61">
        <v>56</v>
      </c>
      <c r="ED8" s="61">
        <v>68.5</v>
      </c>
      <c r="EE8" s="61">
        <v>73.3</v>
      </c>
      <c r="EF8" s="61">
        <v>76.8</v>
      </c>
      <c r="EG8" s="61">
        <v>75.400000000000006</v>
      </c>
      <c r="EH8" s="61">
        <v>67.099999999999994</v>
      </c>
      <c r="EI8" s="61">
        <v>66.8</v>
      </c>
      <c r="EJ8" s="61">
        <v>68.2</v>
      </c>
      <c r="EK8" s="61">
        <v>69.400000000000006</v>
      </c>
      <c r="EL8" s="61">
        <v>69.900000000000006</v>
      </c>
      <c r="EM8" s="61">
        <v>68.8</v>
      </c>
      <c r="EN8" s="61">
        <v>70.7</v>
      </c>
      <c r="EO8" s="62">
        <v>37651480</v>
      </c>
      <c r="EP8" s="62">
        <v>37751117</v>
      </c>
      <c r="EQ8" s="62">
        <v>39232493</v>
      </c>
      <c r="ER8" s="62">
        <v>39946248</v>
      </c>
      <c r="ES8" s="62">
        <v>42509172</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2023-02-20T04:22:39Z</cp:lastPrinted>
  <dcterms:created xsi:type="dcterms:W3CDTF">2022-12-01T02:28:00Z</dcterms:created>
  <dcterms:modified xsi:type="dcterms:W3CDTF">2023-02-20T04:22:40Z</dcterms:modified>
  <cp:category/>
</cp:coreProperties>
</file>