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30_串本町\"/>
    </mc:Choice>
  </mc:AlternateContent>
  <workbookProtection workbookAlgorithmName="SHA-512" workbookHashValue="FEyMu+cSevsy2FxRGVZ74WPe+XSLkYs81Oxt+EeNIDEsqCm3aIdNxSxjJoOv/XIbPT/HyO+zGxbuv9x+9vgJhw==" workbookSaltValue="nzMTSIGd5521/NtSphmE0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<sst xmlns="http://schemas.openxmlformats.org/spreadsheetml/2006/main" count="228" uniqueCount="113">
  <si>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</si>
  <si>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</si>
  <si>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</si>
  <si>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</si>
  <si>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</si>
  <si>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</si>
  <si>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</si>
  <si>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</si>
  <si>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</si>
  <si>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</si>
  <si>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</si>
  <si>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</si>
  <si>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</si>
  <si>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</si>
  <si>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</si>
  <si>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</si>
  <si>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</si>
  <si>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</si>
  <si>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</si>
  <si>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</si>
  <si>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</si>
  <si>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</si>
  <si>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</si>
  <si>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</si>
  <si>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</si>
  <si>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</si>
  <si>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</si>
  <si>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</si>
  <si>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</si>
  <si>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</si>
  <si>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</si>
  <si>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</si>
  <si>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</si>
  <si>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</si>
  <si>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</si>
  <si>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</si>
  <si>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</si>
  <si>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</si>
  <si>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</si>
  <si>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</si>
  <si>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</si>
  <si>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</si>
  <si>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</si>
  <si>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</si>
  <si>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</si>
  <si>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</si>
  <si>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</si>
  <si>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</si>
  <si>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</si>
  <si>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</si>
  <si>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</si>
  <si>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</si>
  <si>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</si>
  <si>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</si>
  <si>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</si>
  <si>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</si>
  <si>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</si>
  <si>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</si>
  <si>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</si>
  <si>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</si>
  <si>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</si>
  <si>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</si>
  <si>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</si>
  <si>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</si>
  <si>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</si>
  <si>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</si>
  <si>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</si>
  <si>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</si>
  <si>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</si>
  <si>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</si>
  <si>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</si>
  <si>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</si>
  <si>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</si>
  <si>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</si>
  <si>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</si>
  <si>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</si>
  <si>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</si>
  <si>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</si>
  <si>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</si>
  <si>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</si>
  <si>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</si>
  <si>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</si>
  <si>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</si>
  <si>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</si>
  <si>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</si>
  <si>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</si>
  <si>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</si>
  <si>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</si>
  <si>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</si>
  <si>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</si>
  <si>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</si>
  <si>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</si>
  <si>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</si>
  <si>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串本町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</si>
  <si>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</si>
  <si>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</si>
  <si>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</si>
  <si>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</si>
  <si>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</si>
  <si>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</si>
  <si>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</si>
  <si>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</si>
  <si>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</si>
  <si>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</si>
  <si>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</si>
  <si>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</si>
  <si>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</si>
  <si>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</si>
  <si>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</si>
  <si>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</si>
  <si>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企業債返還額のピークが過ぎたとはいえ企業債残高対給水収益比率が319.14%と依然として高く、企業債償還が経営の負担となっている。
　また人口減少による給水収益の減少も徐々に進んでいることに加え、施設の老朽化の更新費用も重なり経営状況が相当厳しくなっている。
　これらのことから今後も一層の有収率の向上や経費節減に取り組み、健全な経営を行えるよう努める。</t>
    <rPh sb="1" eb="4">
      <t>キギョウサイ</t>
    </rPh>
    <rPh sb="4" eb="7">
      <t>ヘンカンガク</t>
    </rPh>
    <rPh sb="12" eb="13">
      <t>ス</t>
    </rPh>
    <rPh sb="48" eb="51">
      <t>キギョウサイ</t>
    </rPh>
    <rPh sb="51" eb="53">
      <t>ショウカン</t>
    </rPh>
    <phoneticPr fontId="4"/>
  </si>
  <si>
    <t>　経常収支比率は103.47%と前年度比0.99%増となるものの、類似団体及び全国平均を下回った。しかし累積欠損金は発生しておらず、流動比率及び料金回収率は共に100％を超えているため、経営状況は健全といえる。
　経営の効率性については、給水原価が189.19円で類似団体及び全国平均と比べて高く、また有収率も73.41％と平均より低くなっている。これらの改善策として、動力費をはじめとする経常費用の削減に努め、平成27年度から実施している漏水調査員による漏水調査を引き続き実施する。施設利用率については類似団体及び全国平均と比較して低い状態が続いているため、施設更新の際には規模の見直しや統合を考える必要がある。</t>
    <rPh sb="25" eb="26">
      <t>ゾウ</t>
    </rPh>
    <rPh sb="33" eb="35">
      <t>ルイジ</t>
    </rPh>
    <rPh sb="66" eb="70">
      <t>リュウドウヒリツ</t>
    </rPh>
    <rPh sb="70" eb="71">
      <t>オヨ</t>
    </rPh>
    <rPh sb="78" eb="79">
      <t>トモ</t>
    </rPh>
    <rPh sb="242" eb="247">
      <t>シセツリヨウリツ</t>
    </rPh>
    <rPh sb="263" eb="265">
      <t>ヒカク</t>
    </rPh>
    <rPh sb="280" eb="284">
      <t>シセツコウシン</t>
    </rPh>
    <rPh sb="285" eb="286">
      <t>サイ</t>
    </rPh>
    <rPh sb="288" eb="290">
      <t>キボ</t>
    </rPh>
    <rPh sb="291" eb="293">
      <t>ミナオ</t>
    </rPh>
    <rPh sb="295" eb="297">
      <t>トウゴウ</t>
    </rPh>
    <rPh sb="298" eb="299">
      <t>カンガ</t>
    </rPh>
    <rPh sb="301" eb="303">
      <t>ヒツヨウ</t>
    </rPh>
    <phoneticPr fontId="4"/>
  </si>
  <si>
    <t>　有形固定資産減価償却率が59.05%と全体的に老朽化が進んでいる状況であり、今後も修繕、補修等により現状維持に努めつつ更新が必要なものについては、計画的に更新を行っていく予定である。
　管路については管路経年化率が9.86％と類似団体・全国平均を下回っている状態である。ただし管路更新率は0.03％に下落している。これは当町内において現在高速道路工事が実施されており、その工事に伴って水道管関連工事が必要となった場合、高速道路関連の水道関連工事を優先するため、管路更新工事が人員的・財政的な面で実施できなかったためである。以上のことから数年は管路更新については難しい状況となるが、最適な更新方法を計画・実施していく。
　</t>
    <rPh sb="139" eb="144">
      <t>カンロコウシンリツ</t>
    </rPh>
    <rPh sb="151" eb="153">
      <t>ゲラク</t>
    </rPh>
    <rPh sb="161" eb="164">
      <t>トウチョウナイ</t>
    </rPh>
    <rPh sb="168" eb="170">
      <t>ゲンザイ</t>
    </rPh>
    <rPh sb="170" eb="176">
      <t>コウソクドウロコウジ</t>
    </rPh>
    <rPh sb="177" eb="179">
      <t>ジッシ</t>
    </rPh>
    <rPh sb="187" eb="189">
      <t>コウジ</t>
    </rPh>
    <rPh sb="190" eb="191">
      <t>トモナ</t>
    </rPh>
    <rPh sb="193" eb="196">
      <t>スイドウカン</t>
    </rPh>
    <rPh sb="196" eb="200">
      <t>カンレンコウジ</t>
    </rPh>
    <rPh sb="201" eb="203">
      <t>ヒツヨウ</t>
    </rPh>
    <rPh sb="207" eb="209">
      <t>バアイ</t>
    </rPh>
    <rPh sb="210" eb="216">
      <t>コウソクドウロカンレン</t>
    </rPh>
    <rPh sb="217" eb="223">
      <t>スイドウカンレンコウジ</t>
    </rPh>
    <rPh sb="224" eb="226">
      <t>ユウセン</t>
    </rPh>
    <rPh sb="231" eb="235">
      <t>カンロコウシン</t>
    </rPh>
    <rPh sb="235" eb="237">
      <t>コウジ</t>
    </rPh>
    <rPh sb="238" eb="241">
      <t>ジンインテキ</t>
    </rPh>
    <rPh sb="242" eb="245">
      <t>ザイセイテキ</t>
    </rPh>
    <rPh sb="246" eb="247">
      <t>メン</t>
    </rPh>
    <rPh sb="248" eb="250">
      <t>ジッシ</t>
    </rPh>
    <rPh sb="262" eb="264">
      <t>イジョウ</t>
    </rPh>
    <rPh sb="269" eb="271">
      <t>スウネン</t>
    </rPh>
    <rPh sb="272" eb="276">
      <t>カンロコウシン</t>
    </rPh>
    <rPh sb="281" eb="282">
      <t>ムズカ</t>
    </rPh>
    <rPh sb="284" eb="286">
      <t>ジョウキョウ</t>
    </rPh>
    <rPh sb="291" eb="293">
      <t>サイテキ</t>
    </rPh>
    <rPh sb="294" eb="298">
      <t>コウシンホウホウ</t>
    </rPh>
    <rPh sb="299" eb="301">
      <t>ケイカク</t>
    </rPh>
    <rPh sb="302" eb="304">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</si>
</sst>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0.48</c:v>
                </c:pt>
                <c:pt idx="1">
                  <c:v>0.23</c:v>
                </c:pt>
                <c:pt idx="2">
                  <c:v>0.53</c:v>
                </c:pt>
                <c:pt idx="3">
                  <c:v>0.87</c:v>
                </c:pt>
                <c:pt idx="4">
                  <c:v>0.03</c:v>
                </c:pt>
              </c:numCache>
            </c:numRef>
          </c:val>
          <c:extLst>
            <c:ext xmlns:c16="http://schemas.microsoft.com/office/drawing/2014/chart" uri="{C3380CC4-5D6E-409C-BE32-E72D297353CC}">
              <c16:uniqueId val="{00000000-8B7A-44DD-B359-E264E32F20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8B7A-44DD-B359-E264E32F20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43.53</c:v>
                </c:pt>
                <c:pt idx="1">
                  <c:v>45.01</c:v>
                </c:pt>
                <c:pt idx="2">
                  <c:v>44.99</c:v>
                </c:pt>
                <c:pt idx="3">
                  <c:v>42.71</c:v>
                </c:pt>
                <c:pt idx="4">
                  <c:v>42.8</c:v>
                </c:pt>
              </c:numCache>
            </c:numRef>
          </c:val>
          <c:extLst>
            <c:ext xmlns:c16="http://schemas.microsoft.com/office/drawing/2014/chart" uri="{C3380CC4-5D6E-409C-BE32-E72D297353CC}">
              <c16:uniqueId val="{00000000-10B6-47C9-86B4-E91C663CF1F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10B6-47C9-86B4-E91C663CF1F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74.959999999999994</c:v>
                </c:pt>
                <c:pt idx="1">
                  <c:v>74.25</c:v>
                </c:pt>
                <c:pt idx="2">
                  <c:v>72.03</c:v>
                </c:pt>
                <c:pt idx="3">
                  <c:v>74.48</c:v>
                </c:pt>
                <c:pt idx="4">
                  <c:v>73.41</c:v>
                </c:pt>
              </c:numCache>
            </c:numRef>
          </c:val>
          <c:extLst>
            <c:ext xmlns:c16="http://schemas.microsoft.com/office/drawing/2014/chart" uri="{C3380CC4-5D6E-409C-BE32-E72D297353CC}">
              <c16:uniqueId val="{00000000-6CE5-4006-A4E0-1ED2214BAAF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6CE5-4006-A4E0-1ED2214BAAF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104.14</c:v>
                </c:pt>
                <c:pt idx="1">
                  <c:v>102.5</c:v>
                </c:pt>
                <c:pt idx="2">
                  <c:v>103.02</c:v>
                </c:pt>
                <c:pt idx="3">
                  <c:v>102.48</c:v>
                </c:pt>
                <c:pt idx="4">
                  <c:v>103.47</c:v>
                </c:pt>
              </c:numCache>
            </c:numRef>
          </c:val>
          <c:extLst>
            <c:ext xmlns:c16="http://schemas.microsoft.com/office/drawing/2014/chart" uri="{C3380CC4-5D6E-409C-BE32-E72D297353CC}">
              <c16:uniqueId val="{00000000-BFBD-4725-B1F2-0DFFAFC6B4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BFBD-4725-B1F2-0DFFAFC6B4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52.81</c:v>
                </c:pt>
                <c:pt idx="1">
                  <c:v>54.85</c:v>
                </c:pt>
                <c:pt idx="2">
                  <c:v>56.75</c:v>
                </c:pt>
                <c:pt idx="3">
                  <c:v>58.39</c:v>
                </c:pt>
                <c:pt idx="4">
                  <c:v>59.05</c:v>
                </c:pt>
              </c:numCache>
            </c:numRef>
          </c:val>
          <c:extLst>
            <c:ext xmlns:c16="http://schemas.microsoft.com/office/drawing/2014/chart" uri="{C3380CC4-5D6E-409C-BE32-E72D297353CC}">
              <c16:uniqueId val="{00000000-462B-4476-8ACC-AD3A64C1310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462B-4476-8ACC-AD3A64C1310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5.78</c:v>
                </c:pt>
                <c:pt idx="1">
                  <c:v>6.19</c:v>
                </c:pt>
                <c:pt idx="2">
                  <c:v>6.76</c:v>
                </c:pt>
                <c:pt idx="3">
                  <c:v>7.38</c:v>
                </c:pt>
                <c:pt idx="4">
                  <c:v>9.86</c:v>
                </c:pt>
              </c:numCache>
            </c:numRef>
          </c:val>
          <c:extLst>
            <c:ext xmlns:c16="http://schemas.microsoft.com/office/drawing/2014/chart" uri="{C3380CC4-5D6E-409C-BE32-E72D297353CC}">
              <c16:uniqueId val="{00000000-314F-4BB4-8B50-52FB90CB98D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314F-4BB4-8B50-52FB90CB98D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FF-4DED-8D5A-9752578A5AD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3BFF-4DED-8D5A-9752578A5AD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502.22</c:v>
                </c:pt>
                <c:pt idx="1">
                  <c:v>456.91</c:v>
                </c:pt>
                <c:pt idx="2">
                  <c:v>430.84</c:v>
                </c:pt>
                <c:pt idx="3">
                  <c:v>326.16000000000003</c:v>
                </c:pt>
                <c:pt idx="4">
                  <c:v>268.7</c:v>
                </c:pt>
              </c:numCache>
            </c:numRef>
          </c:val>
          <c:extLst>
            <c:ext xmlns:c16="http://schemas.microsoft.com/office/drawing/2014/chart" uri="{C3380CC4-5D6E-409C-BE32-E72D297353CC}">
              <c16:uniqueId val="{00000000-A4CB-4E89-A5E2-D0B44294598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4CB-4E89-A5E2-D0B44294598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430.86</c:v>
                </c:pt>
                <c:pt idx="1">
                  <c:v>396.03</c:v>
                </c:pt>
                <c:pt idx="2">
                  <c:v>370.59</c:v>
                </c:pt>
                <c:pt idx="3">
                  <c:v>348.69</c:v>
                </c:pt>
                <c:pt idx="4">
                  <c:v>319.14</c:v>
                </c:pt>
              </c:numCache>
            </c:numRef>
          </c:val>
          <c:extLst>
            <c:ext xmlns:c16="http://schemas.microsoft.com/office/drawing/2014/chart" uri="{C3380CC4-5D6E-409C-BE32-E72D297353CC}">
              <c16:uniqueId val="{00000000-5108-4D01-B888-301801E6CD5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5108-4D01-B888-301801E6CD5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100.68</c:v>
                </c:pt>
                <c:pt idx="1">
                  <c:v>99.76</c:v>
                </c:pt>
                <c:pt idx="2">
                  <c:v>101.88</c:v>
                </c:pt>
                <c:pt idx="3">
                  <c:v>98.12</c:v>
                </c:pt>
                <c:pt idx="4">
                  <c:v>100.78</c:v>
                </c:pt>
              </c:numCache>
            </c:numRef>
          </c:val>
          <c:extLst>
            <c:ext xmlns:c16="http://schemas.microsoft.com/office/drawing/2014/chart" uri="{C3380CC4-5D6E-409C-BE32-E72D297353CC}">
              <c16:uniqueId val="{00000000-E8B5-4A41-B81C-5B3D80DEFE8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E8B5-4A41-B81C-5B3D80DEFE8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187.02</c:v>
                </c:pt>
                <c:pt idx="1">
                  <c:v>186.94</c:v>
                </c:pt>
                <c:pt idx="2">
                  <c:v>186.29</c:v>
                </c:pt>
                <c:pt idx="3">
                  <c:v>192.75</c:v>
                </c:pt>
                <c:pt idx="4">
                  <c:v>189.19</c:v>
                </c:pt>
              </c:numCache>
            </c:numRef>
          </c:val>
          <c:extLst>
            <c:ext xmlns:c16="http://schemas.microsoft.com/office/drawing/2014/chart" uri="{C3380CC4-5D6E-409C-BE32-E72D297353CC}">
              <c16:uniqueId val="{00000000-A652-424F-A192-833A4702D0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A652-424F-A192-833A4702D0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5" zoomScaleNormal="100" workbookViewId="0">
      <selection activeCell="AS37" sqref="AS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串本町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15160</v>
      </c>
      <c r="AM8" s="66"/>
      <c r="AN8" s="66"/>
      <c r="AO8" s="66"/>
      <c r="AP8" s="66"/>
      <c r="AQ8" s="66"/>
      <c r="AR8" s="66"/>
      <c r="AS8" s="66"/>
      <c r="AT8" s="37">
        <f>データ!$S$6</f>
        <v>135.66999999999999</v>
      </c>
      <c r="AU8" s="38"/>
      <c r="AV8" s="38"/>
      <c r="AW8" s="38"/>
      <c r="AX8" s="38"/>
      <c r="AY8" s="38"/>
      <c r="AZ8" s="38"/>
      <c r="BA8" s="38"/>
      <c r="BB8" s="55">
        <f>データ!$T$6</f>
        <v>111.74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68.36</v>
      </c>
      <c r="J10" s="38"/>
      <c r="K10" s="38"/>
      <c r="L10" s="38"/>
      <c r="M10" s="38"/>
      <c r="N10" s="38"/>
      <c r="O10" s="65"/>
      <c r="P10" s="55">
        <f>データ!$P$6</f>
        <v>99.86</v>
      </c>
      <c r="Q10" s="55"/>
      <c r="R10" s="55"/>
      <c r="S10" s="55"/>
      <c r="T10" s="55"/>
      <c r="U10" s="55"/>
      <c r="V10" s="55"/>
      <c r="W10" s="66">
        <f>データ!$Q$6</f>
        <v>3490</v>
      </c>
      <c r="X10" s="66"/>
      <c r="Y10" s="66"/>
      <c r="Z10" s="66"/>
      <c r="AA10" s="66"/>
      <c r="AB10" s="66"/>
      <c r="AC10" s="66"/>
      <c r="AD10" s="2"/>
      <c r="AE10" s="2"/>
      <c r="AF10" s="2"/>
      <c r="AG10" s="2"/>
      <c r="AH10" s="2"/>
      <c r="AI10" s="2"/>
      <c r="AJ10" s="2"/>
      <c r="AK10" s="2"/>
      <c r="AL10" s="66">
        <f>データ!$U$6</f>
        <v>15684</v>
      </c>
      <c r="AM10" s="66"/>
      <c r="AN10" s="66"/>
      <c r="AO10" s="66"/>
      <c r="AP10" s="66"/>
      <c r="AQ10" s="66"/>
      <c r="AR10" s="66"/>
      <c r="AS10" s="66"/>
      <c r="AT10" s="37">
        <f>データ!$V$6</f>
        <v>69.8</v>
      </c>
      <c r="AU10" s="38"/>
      <c r="AV10" s="38"/>
      <c r="AW10" s="38"/>
      <c r="AX10" s="38"/>
      <c r="AY10" s="38"/>
      <c r="AZ10" s="38"/>
      <c r="BA10" s="38"/>
      <c r="BB10" s="55">
        <f>データ!$W$6</f>
        <v>224.7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PSp0U6aNsmNblJZmYbwSBuIUPSkBiFDVgFCB3kyORlPn401bVGaTW9LmWVief0mXR2AFpP2+tP8q8PsedBSkAQ==" saltValue="zeRN/dTSFI1vUUC8kenDw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304280</v>
      </c>
      <c r="D6" s="20">
        <f t="shared" si="3"/>
        <v>46</v>
      </c>
      <c r="E6" s="20">
        <f t="shared" si="3"/>
        <v>1</v>
      </c>
      <c r="F6" s="20">
        <f t="shared" si="3"/>
        <v>0</v>
      </c>
      <c r="G6" s="20">
        <f t="shared" si="3"/>
        <v>1</v>
      </c>
      <c r="H6" s="20" t="str">
        <f t="shared" si="3"/>
        <v>和歌山県　串本町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68.36</v>
      </c>
      <c r="P6" s="21">
        <f t="shared" si="3"/>
        <v>99.86</v>
      </c>
      <c r="Q6" s="21">
        <f t="shared" si="3"/>
        <v>3490</v>
      </c>
      <c r="R6" s="21">
        <f t="shared" si="3"/>
        <v>15160</v>
      </c>
      <c r="S6" s="21">
        <f t="shared" si="3"/>
        <v>135.66999999999999</v>
      </c>
      <c r="T6" s="21">
        <f t="shared" si="3"/>
        <v>111.74</v>
      </c>
      <c r="U6" s="21">
        <f t="shared" si="3"/>
        <v>15684</v>
      </c>
      <c r="V6" s="21">
        <f t="shared" si="3"/>
        <v>69.8</v>
      </c>
      <c r="W6" s="21">
        <f t="shared" si="3"/>
        <v>224.7</v>
      </c>
      <c r="X6" s="22">
        <f>IF(X7="",NA(),X7)</f>
        <v>104.14</v>
      </c>
      <c r="Y6" s="22">
        <f t="shared" ref="Y6:AG6" si="4">IF(Y7="",NA(),Y7)</f>
        <v>102.5</v>
      </c>
      <c r="Z6" s="22">
        <f t="shared" si="4"/>
        <v>103.02</v>
      </c>
      <c r="AA6" s="22">
        <f t="shared" si="4"/>
        <v>102.48</v>
      </c>
      <c r="AB6" s="22">
        <f t="shared" si="4"/>
        <v>103.47</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502.22</v>
      </c>
      <c r="AU6" s="22">
        <f t="shared" ref="AU6:BC6" si="6">IF(AU7="",NA(),AU7)</f>
        <v>456.91</v>
      </c>
      <c r="AV6" s="22">
        <f t="shared" si="6"/>
        <v>430.84</v>
      </c>
      <c r="AW6" s="22">
        <f t="shared" si="6"/>
        <v>326.16000000000003</v>
      </c>
      <c r="AX6" s="22">
        <f t="shared" si="6"/>
        <v>268.7</v>
      </c>
      <c r="AY6" s="22">
        <f t="shared" si="6"/>
        <v>359.47</v>
      </c>
      <c r="AZ6" s="22">
        <f t="shared" si="6"/>
        <v>369.69</v>
      </c>
      <c r="BA6" s="22">
        <f t="shared" si="6"/>
        <v>379.08</v>
      </c>
      <c r="BB6" s="22">
        <f t="shared" si="6"/>
        <v>367.55</v>
      </c>
      <c r="BC6" s="22">
        <f t="shared" si="6"/>
        <v>378.56</v>
      </c>
      <c r="BD6" s="21" t="str">
        <f>IF(BD7="","",IF(BD7="-","【-】","【"&amp;SUBSTITUTE(TEXT(BD7,"#,##0.00"),"-","△")&amp;"】"))</f>
        <v>【261.51】</v>
      </c>
      <c r="BE6" s="22">
        <f>IF(BE7="",NA(),BE7)</f>
        <v>430.86</v>
      </c>
      <c r="BF6" s="22">
        <f t="shared" ref="BF6:BN6" si="7">IF(BF7="",NA(),BF7)</f>
        <v>396.03</v>
      </c>
      <c r="BG6" s="22">
        <f t="shared" si="7"/>
        <v>370.59</v>
      </c>
      <c r="BH6" s="22">
        <f t="shared" si="7"/>
        <v>348.69</v>
      </c>
      <c r="BI6" s="22">
        <f t="shared" si="7"/>
        <v>319.14</v>
      </c>
      <c r="BJ6" s="22">
        <f t="shared" si="7"/>
        <v>401.79</v>
      </c>
      <c r="BK6" s="22">
        <f t="shared" si="7"/>
        <v>402.99</v>
      </c>
      <c r="BL6" s="22">
        <f t="shared" si="7"/>
        <v>398.98</v>
      </c>
      <c r="BM6" s="22">
        <f t="shared" si="7"/>
        <v>418.68</v>
      </c>
      <c r="BN6" s="22">
        <f t="shared" si="7"/>
        <v>395.68</v>
      </c>
      <c r="BO6" s="21" t="str">
        <f>IF(BO7="","",IF(BO7="-","【-】","【"&amp;SUBSTITUTE(TEXT(BO7,"#,##0.00"),"-","△")&amp;"】"))</f>
        <v>【265.16】</v>
      </c>
      <c r="BP6" s="22">
        <f>IF(BP7="",NA(),BP7)</f>
        <v>100.68</v>
      </c>
      <c r="BQ6" s="22">
        <f t="shared" ref="BQ6:BY6" si="8">IF(BQ7="",NA(),BQ7)</f>
        <v>99.76</v>
      </c>
      <c r="BR6" s="22">
        <f t="shared" si="8"/>
        <v>101.88</v>
      </c>
      <c r="BS6" s="22">
        <f t="shared" si="8"/>
        <v>98.12</v>
      </c>
      <c r="BT6" s="22">
        <f t="shared" si="8"/>
        <v>100.78</v>
      </c>
      <c r="BU6" s="22">
        <f t="shared" si="8"/>
        <v>100.12</v>
      </c>
      <c r="BV6" s="22">
        <f t="shared" si="8"/>
        <v>98.66</v>
      </c>
      <c r="BW6" s="22">
        <f t="shared" si="8"/>
        <v>98.64</v>
      </c>
      <c r="BX6" s="22">
        <f t="shared" si="8"/>
        <v>94.78</v>
      </c>
      <c r="BY6" s="22">
        <f t="shared" si="8"/>
        <v>97.59</v>
      </c>
      <c r="BZ6" s="21" t="str">
        <f>IF(BZ7="","",IF(BZ7="-","【-】","【"&amp;SUBSTITUTE(TEXT(BZ7,"#,##0.00"),"-","△")&amp;"】"))</f>
        <v>【102.35】</v>
      </c>
      <c r="CA6" s="22">
        <f>IF(CA7="",NA(),CA7)</f>
        <v>187.02</v>
      </c>
      <c r="CB6" s="22">
        <f t="shared" ref="CB6:CJ6" si="9">IF(CB7="",NA(),CB7)</f>
        <v>186.94</v>
      </c>
      <c r="CC6" s="22">
        <f t="shared" si="9"/>
        <v>186.29</v>
      </c>
      <c r="CD6" s="22">
        <f t="shared" si="9"/>
        <v>192.75</v>
      </c>
      <c r="CE6" s="22">
        <f t="shared" si="9"/>
        <v>189.19</v>
      </c>
      <c r="CF6" s="22">
        <f t="shared" si="9"/>
        <v>174.97</v>
      </c>
      <c r="CG6" s="22">
        <f t="shared" si="9"/>
        <v>178.59</v>
      </c>
      <c r="CH6" s="22">
        <f t="shared" si="9"/>
        <v>178.92</v>
      </c>
      <c r="CI6" s="22">
        <f t="shared" si="9"/>
        <v>181.3</v>
      </c>
      <c r="CJ6" s="22">
        <f t="shared" si="9"/>
        <v>181.71</v>
      </c>
      <c r="CK6" s="21" t="str">
        <f>IF(CK7="","",IF(CK7="-","【-】","【"&amp;SUBSTITUTE(TEXT(CK7,"#,##0.00"),"-","△")&amp;"】"))</f>
        <v>【167.74】</v>
      </c>
      <c r="CL6" s="22">
        <f>IF(CL7="",NA(),CL7)</f>
        <v>43.53</v>
      </c>
      <c r="CM6" s="22">
        <f t="shared" ref="CM6:CU6" si="10">IF(CM7="",NA(),CM7)</f>
        <v>45.01</v>
      </c>
      <c r="CN6" s="22">
        <f t="shared" si="10"/>
        <v>44.99</v>
      </c>
      <c r="CO6" s="22">
        <f t="shared" si="10"/>
        <v>42.71</v>
      </c>
      <c r="CP6" s="22">
        <f t="shared" si="10"/>
        <v>42.8</v>
      </c>
      <c r="CQ6" s="22">
        <f t="shared" si="10"/>
        <v>55.63</v>
      </c>
      <c r="CR6" s="22">
        <f t="shared" si="10"/>
        <v>55.03</v>
      </c>
      <c r="CS6" s="22">
        <f t="shared" si="10"/>
        <v>55.14</v>
      </c>
      <c r="CT6" s="22">
        <f t="shared" si="10"/>
        <v>55.89</v>
      </c>
      <c r="CU6" s="22">
        <f t="shared" si="10"/>
        <v>55.72</v>
      </c>
      <c r="CV6" s="21" t="str">
        <f>IF(CV7="","",IF(CV7="-","【-】","【"&amp;SUBSTITUTE(TEXT(CV7,"#,##0.00"),"-","△")&amp;"】"))</f>
        <v>【60.29】</v>
      </c>
      <c r="CW6" s="22">
        <f>IF(CW7="",NA(),CW7)</f>
        <v>74.959999999999994</v>
      </c>
      <c r="CX6" s="22">
        <f t="shared" ref="CX6:DF6" si="11">IF(CX7="",NA(),CX7)</f>
        <v>74.25</v>
      </c>
      <c r="CY6" s="22">
        <f t="shared" si="11"/>
        <v>72.03</v>
      </c>
      <c r="CZ6" s="22">
        <f t="shared" si="11"/>
        <v>74.48</v>
      </c>
      <c r="DA6" s="22">
        <f t="shared" si="11"/>
        <v>73.41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52.81</v>
      </c>
      <c r="DI6" s="22">
        <f t="shared" ref="DI6:DQ6" si="12">IF(DI7="",NA(),DI7)</f>
        <v>54.85</v>
      </c>
      <c r="DJ6" s="22">
        <f t="shared" si="12"/>
        <v>56.75</v>
      </c>
      <c r="DK6" s="22">
        <f t="shared" si="12"/>
        <v>58.39</v>
      </c>
      <c r="DL6" s="22">
        <f t="shared" si="12"/>
        <v>59.05</v>
      </c>
      <c r="DM6" s="22">
        <f t="shared" si="12"/>
        <v>48.05</v>
      </c>
      <c r="DN6" s="22">
        <f t="shared" si="12"/>
        <v>48.87</v>
      </c>
      <c r="DO6" s="22">
        <f t="shared" si="12"/>
        <v>49.92</v>
      </c>
      <c r="DP6" s="22">
        <f t="shared" si="12"/>
        <v>50.63</v>
      </c>
      <c r="DQ6" s="22">
        <f t="shared" si="12"/>
        <v>51.29</v>
      </c>
      <c r="DR6" s="21" t="str">
        <f>IF(DR7="","",IF(DR7="-","【-】","【"&amp;SUBSTITUTE(TEXT(DR7,"#,##0.00"),"-","△")&amp;"】"))</f>
        <v>【50.88】</v>
      </c>
      <c r="DS6" s="22">
        <f>IF(DS7="",NA(),DS7)</f>
        <v>5.78</v>
      </c>
      <c r="DT6" s="22">
        <f t="shared" ref="DT6:EB6" si="13">IF(DT7="",NA(),DT7)</f>
        <v>6.19</v>
      </c>
      <c r="DU6" s="22">
        <f t="shared" si="13"/>
        <v>6.76</v>
      </c>
      <c r="DV6" s="22">
        <f t="shared" si="13"/>
        <v>7.38</v>
      </c>
      <c r="DW6" s="22">
        <f t="shared" si="13"/>
        <v>9.86</v>
      </c>
      <c r="DX6" s="22">
        <f t="shared" si="13"/>
        <v>13.39</v>
      </c>
      <c r="DY6" s="22">
        <f t="shared" si="13"/>
        <v>14.85</v>
      </c>
      <c r="DZ6" s="22">
        <f t="shared" si="13"/>
        <v>16.88</v>
      </c>
      <c r="EA6" s="22">
        <f t="shared" si="13"/>
        <v>18.28</v>
      </c>
      <c r="EB6" s="22">
        <f t="shared" si="13"/>
        <v>19.61</v>
      </c>
      <c r="EC6" s="21" t="str">
        <f>IF(EC7="","",IF(EC7="-","【-】","【"&amp;SUBSTITUTE(TEXT(EC7,"#,##0.00"),"-","△")&amp;"】"))</f>
        <v>【22.30】</v>
      </c>
      <c r="ED6" s="22">
        <f>IF(ED7="",NA(),ED7)</f>
        <v>0.48</v>
      </c>
      <c r="EE6" s="22">
        <f t="shared" ref="EE6:EM6" si="14">IF(EE7="",NA(),EE7)</f>
        <v>0.23</v>
      </c>
      <c r="EF6" s="22">
        <f t="shared" si="14"/>
        <v>0.53</v>
      </c>
      <c r="EG6" s="22">
        <f t="shared" si="14"/>
        <v>0.87</v>
      </c>
      <c r="EH6" s="22">
        <f t="shared" si="14"/>
        <v>0.03</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304280</v>
      </c>
      <c r="D7" s="24">
        <v>46</v>
      </c>
      <c r="E7" s="24">
        <v>1</v>
      </c>
      <c r="F7" s="24">
        <v>0</v>
      </c>
      <c r="G7" s="24">
        <v>1</v>
      </c>
      <c r="H7" s="24" t="s">
        <v>93</v>
      </c>
      <c r="I7" s="24" t="s">
        <v>94</v>
      </c>
      <c r="J7" s="24" t="s">
        <v>95</v>
      </c>
      <c r="K7" s="24" t="s">
        <v>96</v>
      </c>
      <c r="L7" s="24" t="s">
        <v>97</v>
      </c>
      <c r="M7" s="24" t="s">
        <v>98</v>
      </c>
      <c r="N7" s="25" t="s">
        <v>99</v>
      </c>
      <c r="O7" s="25">
        <v>68.36</v>
      </c>
      <c r="P7" s="25">
        <v>99.86</v>
      </c>
      <c r="Q7" s="25">
        <v>3490</v>
      </c>
      <c r="R7" s="25">
        <v>15160</v>
      </c>
      <c r="S7" s="25">
        <v>135.66999999999999</v>
      </c>
      <c r="T7" s="25">
        <v>111.74</v>
      </c>
      <c r="U7" s="25">
        <v>15684</v>
      </c>
      <c r="V7" s="25">
        <v>69.8</v>
      </c>
      <c r="W7" s="25">
        <v>224.7</v>
      </c>
      <c r="X7" s="25">
        <v>104.14</v>
      </c>
      <c r="Y7" s="25">
        <v>102.5</v>
      </c>
      <c r="Z7" s="25">
        <v>103.02</v>
      </c>
      <c r="AA7" s="25">
        <v>102.48</v>
      </c>
      <c r="AB7" s="25">
        <v>103.47</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502.22</v>
      </c>
      <c r="AU7" s="25">
        <v>456.91</v>
      </c>
      <c r="AV7" s="25">
        <v>430.84</v>
      </c>
      <c r="AW7" s="25">
        <v>326.16000000000003</v>
      </c>
      <c r="AX7" s="25">
        <v>268.7</v>
      </c>
      <c r="AY7" s="25">
        <v>359.47</v>
      </c>
      <c r="AZ7" s="25">
        <v>369.69</v>
      </c>
      <c r="BA7" s="25">
        <v>379.08</v>
      </c>
      <c r="BB7" s="25">
        <v>367.55</v>
      </c>
      <c r="BC7" s="25">
        <v>378.56</v>
      </c>
      <c r="BD7" s="25">
        <v>261.51</v>
      </c>
      <c r="BE7" s="25">
        <v>430.86</v>
      </c>
      <c r="BF7" s="25">
        <v>396.03</v>
      </c>
      <c r="BG7" s="25">
        <v>370.59</v>
      </c>
      <c r="BH7" s="25">
        <v>348.69</v>
      </c>
      <c r="BI7" s="25">
        <v>319.14</v>
      </c>
      <c r="BJ7" s="25">
        <v>401.79</v>
      </c>
      <c r="BK7" s="25">
        <v>402.99</v>
      </c>
      <c r="BL7" s="25">
        <v>398.98</v>
      </c>
      <c r="BM7" s="25">
        <v>418.68</v>
      </c>
      <c r="BN7" s="25">
        <v>395.68</v>
      </c>
      <c r="BO7" s="25">
        <v>265.16000000000003</v>
      </c>
      <c r="BP7" s="25">
        <v>100.68</v>
      </c>
      <c r="BQ7" s="25">
        <v>99.76</v>
      </c>
      <c r="BR7" s="25">
        <v>101.88</v>
      </c>
      <c r="BS7" s="25">
        <v>98.12</v>
      </c>
      <c r="BT7" s="25">
        <v>100.78</v>
      </c>
      <c r="BU7" s="25">
        <v>100.12</v>
      </c>
      <c r="BV7" s="25">
        <v>98.66</v>
      </c>
      <c r="BW7" s="25">
        <v>98.64</v>
      </c>
      <c r="BX7" s="25">
        <v>94.78</v>
      </c>
      <c r="BY7" s="25">
        <v>97.59</v>
      </c>
      <c r="BZ7" s="25">
        <v>102.35</v>
      </c>
      <c r="CA7" s="25">
        <v>187.02</v>
      </c>
      <c r="CB7" s="25">
        <v>186.94</v>
      </c>
      <c r="CC7" s="25">
        <v>186.29</v>
      </c>
      <c r="CD7" s="25">
        <v>192.75</v>
      </c>
      <c r="CE7" s="25">
        <v>189.19</v>
      </c>
      <c r="CF7" s="25">
        <v>174.97</v>
      </c>
      <c r="CG7" s="25">
        <v>178.59</v>
      </c>
      <c r="CH7" s="25">
        <v>178.92</v>
      </c>
      <c r="CI7" s="25">
        <v>181.3</v>
      </c>
      <c r="CJ7" s="25">
        <v>181.71</v>
      </c>
      <c r="CK7" s="25">
        <v>167.74</v>
      </c>
      <c r="CL7" s="25">
        <v>43.53</v>
      </c>
      <c r="CM7" s="25">
        <v>45.01</v>
      </c>
      <c r="CN7" s="25">
        <v>44.99</v>
      </c>
      <c r="CO7" s="25">
        <v>42.71</v>
      </c>
      <c r="CP7" s="25">
        <v>42.8</v>
      </c>
      <c r="CQ7" s="25">
        <v>55.63</v>
      </c>
      <c r="CR7" s="25">
        <v>55.03</v>
      </c>
      <c r="CS7" s="25">
        <v>55.14</v>
      </c>
      <c r="CT7" s="25">
        <v>55.89</v>
      </c>
      <c r="CU7" s="25">
        <v>55.72</v>
      </c>
      <c r="CV7" s="25">
        <v>60.29</v>
      </c>
      <c r="CW7" s="25">
        <v>74.959999999999994</v>
      </c>
      <c r="CX7" s="25">
        <v>74.25</v>
      </c>
      <c r="CY7" s="25">
        <v>72.03</v>
      </c>
      <c r="CZ7" s="25">
        <v>74.48</v>
      </c>
      <c r="DA7" s="25">
        <v>73.41</v>
      </c>
      <c r="DB7" s="25">
        <v>82.04</v>
      </c>
      <c r="DC7" s="25">
        <v>81.900000000000006</v>
      </c>
      <c r="DD7" s="25">
        <v>81.39</v>
      </c>
      <c r="DE7" s="25">
        <v>81.27</v>
      </c>
      <c r="DF7" s="25">
        <v>81.260000000000005</v>
      </c>
      <c r="DG7" s="25">
        <v>90.12</v>
      </c>
      <c r="DH7" s="25">
        <v>52.81</v>
      </c>
      <c r="DI7" s="25">
        <v>54.85</v>
      </c>
      <c r="DJ7" s="25">
        <v>56.75</v>
      </c>
      <c r="DK7" s="25">
        <v>58.39</v>
      </c>
      <c r="DL7" s="25">
        <v>59.05</v>
      </c>
      <c r="DM7" s="25">
        <v>48.05</v>
      </c>
      <c r="DN7" s="25">
        <v>48.87</v>
      </c>
      <c r="DO7" s="25">
        <v>49.92</v>
      </c>
      <c r="DP7" s="25">
        <v>50.63</v>
      </c>
      <c r="DQ7" s="25">
        <v>51.29</v>
      </c>
      <c r="DR7" s="25">
        <v>50.88</v>
      </c>
      <c r="DS7" s="25">
        <v>5.78</v>
      </c>
      <c r="DT7" s="25">
        <v>6.19</v>
      </c>
      <c r="DU7" s="25">
        <v>6.76</v>
      </c>
      <c r="DV7" s="25">
        <v>7.38</v>
      </c>
      <c r="DW7" s="25">
        <v>9.86</v>
      </c>
      <c r="DX7" s="25">
        <v>13.39</v>
      </c>
      <c r="DY7" s="25">
        <v>14.85</v>
      </c>
      <c r="DZ7" s="25">
        <v>16.88</v>
      </c>
      <c r="EA7" s="25">
        <v>18.28</v>
      </c>
      <c r="EB7" s="25">
        <v>19.61</v>
      </c>
      <c r="EC7" s="25">
        <v>22.3</v>
      </c>
      <c r="ED7" s="25">
        <v>0.48</v>
      </c>
      <c r="EE7" s="25">
        <v>0.23</v>
      </c>
      <c r="EF7" s="25">
        <v>0.53</v>
      </c>
      <c r="EG7" s="25">
        <v>0.87</v>
      </c>
      <c r="EH7" s="25">
        <v>0.03</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2023-02-20T04:19:44Z</cp:lastPrinted>
  <dcterms:created xsi:type="dcterms:W3CDTF">2022-12-01T01:02:55Z</dcterms:created>
  <dcterms:modified xsi:type="dcterms:W3CDTF">2023-02-20T04:19:45Z</dcterms:modified>
  <cp:category/>
</cp:coreProperties>
</file>