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28_古座川町\"/>
    </mc:Choice>
  </mc:AlternateContent>
  <workbookProtection workbookAlgorithmName="SHA-512" workbookHashValue="lCNNW3sNYbVVtoU+W7qlkgx4axJ8FYPmxUB0qny8Ks2Q+6bzTGdgGxU8VgAtqBZPeVnQTJGvW5JL7KlpuIQaSA==" workbookSaltValue="xi/0FuuGM72U6kWA9m96Og==" workbookSpinCount="100000" lockStructure="1"/>
  <bookViews>
    <workbookView xWindow="-105" yWindow="-105" windowWidth="23250" windowHeight="1257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W10" i="4" s="1"/>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E85" i="4"/>
  <c r="BB10" i="4"/>
  <c r="AT10" i="4"/>
  <c r="AL10" i="4"/>
  <c r="P10" i="4"/>
  <c r="B10" i="4"/>
  <c r="AT8" i="4"/>
  <c r="AL8" i="4"/>
  <c r="AD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<sst xmlns="http://schemas.openxmlformats.org/spreadsheetml/2006/main" count="233" uniqueCount="118">
  <si>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</si>
  <si>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</si>
  <si>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</si>
  <si>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</si>
  <si>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</si>
  <si>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</si>
  <si>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</si>
  <si>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</si>
  <si>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</si>
  <si>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</si>
  <si>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</si>
  <si>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</si>
  <si>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</si>
  <si>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</si>
  <si>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</si>
  <si>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</si>
  <si>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</si>
  <si>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</si>
  <si>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</si>
  <si>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</si>
  <si>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</si>
  <si>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</si>
  <si>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</si>
  <si>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</si>
  <si>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</si>
  <si>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</si>
  <si>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</si>
  <si>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</si>
  <si>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</si>
  <si>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</si>
  <si>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</si>
  <si>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</si>
  <si>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</si>
  <si>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</si>
  <si>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</si>
  <si>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</si>
  <si>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</si>
  <si>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</si>
  <si>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</si>
  <si>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</si>
  <si>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</si>
  <si>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</si>
  <si>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</si>
  <si>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</si>
  <si>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</si>
  <si>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</si>
  <si>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</si>
  <si>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</si>
  <si>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</si>
  <si>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</si>
  <si>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</si>
  <si>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</si>
  <si>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</si>
  <si>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</si>
  <si>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</si>
  <si>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</si>
  <si>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</si>
  <si>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</si>
  <si>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</si>
  <si>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</si>
  <si>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</si>
  <si>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</si>
  <si>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</si>
  <si>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</si>
  <si>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</si>
  <si>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</si>
  <si>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</si>
  <si>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</si>
  <si>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</si>
  <si>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</si>
  <si>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</si>
  <si>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</si>
  <si>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</si>
  <si>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</si>
  <si>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</si>
  <si>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</si>
  <si>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</si>
  <si>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</si>
  <si>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</si>
  <si>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</si>
  <si>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</si>
  <si>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</si>
  <si>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</si>
  <si>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</si>
  <si>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</si>
  <si>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</si>
  <si>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</si>
  <si>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</si>
  <si>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</si>
  <si>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</si>
  <si>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</si>
  <si>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</si>
  <si>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</si>
  <si>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</si>
  <si>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</si>
  <si>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</si>
  <si>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古座川町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</si>
  <si>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</si>
  <si>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</si>
  <si>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</si>
  <si>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</si>
  <si>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</si>
  <si>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</si>
  <si>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</si>
  <si>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</si>
  <si>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</si>
  <si>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</si>
  <si>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</si>
  <si>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</si>
  <si>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</si>
  <si>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</si>
  <si>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</si>
  <si>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</si>
  <si>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</si>
  <si>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</si>
  <si>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各施設が老朽化しており、平成26年度以降漏水が原因で有収率も減少傾向にあるため、今後は更新していかなければならないが、その更新に伴う予算確保が必要である。</t>
    <rPh sb="0" eb="1">
      <t>カク</t>
    </rPh>
    <rPh sb="1" eb="3">
      <t>シセツ</t>
    </rPh>
    <rPh sb="4" eb="7">
      <t>ロウキュウカ</t>
    </rPh>
    <rPh sb="12" eb="14">
      <t>ヘイセイ</t>
    </rPh>
    <rPh sb="16" eb="18">
      <t>ネンド</t>
    </rPh>
    <rPh sb="18" eb="20">
      <t>イコウ</t>
    </rPh>
    <rPh sb="20" eb="22">
      <t>ロウスイ</t>
    </rPh>
    <rPh sb="23" eb="25">
      <t>ゲンイン</t>
    </rPh>
    <rPh sb="26" eb="29">
      <t>ユウシュウリツ</t>
    </rPh>
    <rPh sb="30" eb="32">
      <t>ゲンショウ</t>
    </rPh>
    <rPh sb="32" eb="34">
      <t>ケイコウ</t>
    </rPh>
    <rPh sb="40" eb="42">
      <t>コンゴ</t>
    </rPh>
    <rPh sb="43" eb="45">
      <t>コウシン</t>
    </rPh>
    <rPh sb="61" eb="63">
      <t>コウシン</t>
    </rPh>
    <rPh sb="64" eb="65">
      <t>トモナ</t>
    </rPh>
    <rPh sb="66" eb="68">
      <t>ヨサン</t>
    </rPh>
    <rPh sb="68" eb="70">
      <t>カクホ</t>
    </rPh>
    <rPh sb="71" eb="73">
      <t>ヒツヨウ</t>
    </rPh>
    <phoneticPr fontId="4"/>
  </si>
  <si>
    <t xml:space="preserve">古座川町簡易水道事業は、昭和40,50年代に建設した施設が多く、老朽化している。
本年度は施設更新工事等を行っていないが、令和4年度に月野瀬簡易水道施設の場内配管の更新及び、今後の長期的な更新を見据えた修繕計画の策定を予定している。
</t>
    <rPh sb="0" eb="4">
      <t>コザガワチョウ</t>
    </rPh>
    <rPh sb="4" eb="6">
      <t>カンイ</t>
    </rPh>
    <rPh sb="6" eb="8">
      <t>スイドウ</t>
    </rPh>
    <rPh sb="8" eb="10">
      <t>ジギョウ</t>
    </rPh>
    <rPh sb="12" eb="14">
      <t>ショウワ</t>
    </rPh>
    <rPh sb="19" eb="21">
      <t>ネンダイ</t>
    </rPh>
    <rPh sb="22" eb="24">
      <t>ケンセツ</t>
    </rPh>
    <rPh sb="26" eb="28">
      <t>シセツ</t>
    </rPh>
    <rPh sb="29" eb="30">
      <t>オオ</t>
    </rPh>
    <rPh sb="32" eb="35">
      <t>ロウキュウカ</t>
    </rPh>
    <rPh sb="41" eb="44">
      <t>ホンネンド</t>
    </rPh>
    <rPh sb="45" eb="47">
      <t>シセツ</t>
    </rPh>
    <rPh sb="47" eb="49">
      <t>コウシン</t>
    </rPh>
    <rPh sb="49" eb="51">
      <t>コウジ</t>
    </rPh>
    <rPh sb="51" eb="52">
      <t>トウ</t>
    </rPh>
    <rPh sb="53" eb="54">
      <t>オコナ</t>
    </rPh>
    <rPh sb="61" eb="63">
      <t>レイワ</t>
    </rPh>
    <rPh sb="64" eb="66">
      <t>ネンド</t>
    </rPh>
    <rPh sb="67" eb="70">
      <t>ツキノセ</t>
    </rPh>
    <rPh sb="70" eb="72">
      <t>カンイ</t>
    </rPh>
    <rPh sb="72" eb="74">
      <t>スイドウ</t>
    </rPh>
    <rPh sb="74" eb="76">
      <t>シセツ</t>
    </rPh>
    <rPh sb="77" eb="79">
      <t>ジョウナイ</t>
    </rPh>
    <rPh sb="79" eb="81">
      <t>ハイカン</t>
    </rPh>
    <rPh sb="82" eb="84">
      <t>コウシン</t>
    </rPh>
    <rPh sb="84" eb="85">
      <t>オヨ</t>
    </rPh>
    <rPh sb="87" eb="89">
      <t>コンゴ</t>
    </rPh>
    <rPh sb="90" eb="93">
      <t>チョウキテキ</t>
    </rPh>
    <rPh sb="94" eb="96">
      <t>コウシン</t>
    </rPh>
    <rPh sb="97" eb="99">
      <t>ミス</t>
    </rPh>
    <rPh sb="101" eb="103">
      <t>シュウゼン</t>
    </rPh>
    <rPh sb="103" eb="105">
      <t>ケイカク</t>
    </rPh>
    <rPh sb="106" eb="108">
      <t>サクテイ</t>
    </rPh>
    <rPh sb="109" eb="111">
      <t>ヨテイ</t>
    </rPh>
    <phoneticPr fontId="4"/>
  </si>
  <si>
    <t>①収益的収支比率
平井簡易水道事業に係る地方債の償還開始により、地方債償還金が増加したため、前年度よりも低い水準となっている。
④企業債残高対給水収益比率
地方債の償還に努め、地方債現在高合計が減少したことにより、前年度よりも低い水準となっている。
近年の設備投資により類似団体よりも高い水準となっているため、投資規模が適正であるかを検討しながら施設更新を行っていく必要がある。
⑤料金回収率
給水原価の増加により、前年度よりも低い水準となっている。
⑥給水原価
地方債償還金の増加及び、年間総有収水量の減少により、増加している。
⑦施設利用率
類似団体よりも高い水準となっており、施設が効率的に利用されている状態である。
⑧有収率
漏水修繕に努め、前年度よりも約4.5%の改善となった。
類似団体平均値を上回っている状況ではあるが、管路の老朽化に伴い漏水発生数も増加傾向にあるため、計画的に更新を行っていく必要がある。</t>
    <rPh sb="1" eb="4">
      <t>シュウエキテキ</t>
    </rPh>
    <rPh sb="4" eb="6">
      <t>シュウシ</t>
    </rPh>
    <rPh sb="6" eb="8">
      <t>ヒリツ</t>
    </rPh>
    <rPh sb="9" eb="11">
      <t>ヒライ</t>
    </rPh>
    <rPh sb="11" eb="13">
      <t>カンイ</t>
    </rPh>
    <rPh sb="13" eb="15">
      <t>スイドウ</t>
    </rPh>
    <rPh sb="15" eb="17">
      <t>ジギョウ</t>
    </rPh>
    <rPh sb="18" eb="19">
      <t>カカ</t>
    </rPh>
    <rPh sb="20" eb="23">
      <t>チホウサイ</t>
    </rPh>
    <rPh sb="24" eb="26">
      <t>ショウカン</t>
    </rPh>
    <rPh sb="26" eb="28">
      <t>カイシ</t>
    </rPh>
    <rPh sb="32" eb="34">
      <t>チホウ</t>
    </rPh>
    <rPh sb="34" eb="35">
      <t>サイ</t>
    </rPh>
    <rPh sb="35" eb="37">
      <t>ショウカン</t>
    </rPh>
    <rPh sb="37" eb="38">
      <t>キン</t>
    </rPh>
    <rPh sb="39" eb="41">
      <t>ゾウカ</t>
    </rPh>
    <rPh sb="46" eb="49">
      <t>ゼンネンド</t>
    </rPh>
    <rPh sb="52" eb="53">
      <t>ヒク</t>
    </rPh>
    <rPh sb="54" eb="56">
      <t>スイジュン</t>
    </rPh>
    <rPh sb="65" eb="67">
      <t>キギョウ</t>
    </rPh>
    <rPh sb="67" eb="68">
      <t>サイ</t>
    </rPh>
    <rPh sb="68" eb="70">
      <t>ザンダカ</t>
    </rPh>
    <rPh sb="70" eb="71">
      <t>タイ</t>
    </rPh>
    <rPh sb="71" eb="73">
      <t>キュウスイ</t>
    </rPh>
    <rPh sb="73" eb="75">
      <t>シュウエキ</t>
    </rPh>
    <rPh sb="75" eb="77">
      <t>ヒリツ</t>
    </rPh>
    <rPh sb="78" eb="81">
      <t>チホウサイ</t>
    </rPh>
    <rPh sb="82" eb="84">
      <t>ショウカン</t>
    </rPh>
    <rPh sb="85" eb="86">
      <t>ツト</t>
    </rPh>
    <rPh sb="88" eb="91">
      <t>チホウサイ</t>
    </rPh>
    <rPh sb="91" eb="93">
      <t>ゲンザイ</t>
    </rPh>
    <rPh sb="93" eb="94">
      <t>ダカ</t>
    </rPh>
    <rPh sb="94" eb="96">
      <t>ゴウケイ</t>
    </rPh>
    <rPh sb="97" eb="99">
      <t>ゲンショウ</t>
    </rPh>
    <rPh sb="107" eb="110">
      <t>ゼンネンド</t>
    </rPh>
    <rPh sb="113" eb="114">
      <t>ヒク</t>
    </rPh>
    <rPh sb="115" eb="117">
      <t>スイジュン</t>
    </rPh>
    <rPh sb="125" eb="127">
      <t>キンネン</t>
    </rPh>
    <rPh sb="128" eb="130">
      <t>セツビ</t>
    </rPh>
    <rPh sb="130" eb="132">
      <t>トウシ</t>
    </rPh>
    <rPh sb="135" eb="137">
      <t>ルイジ</t>
    </rPh>
    <rPh sb="137" eb="139">
      <t>ダンタイ</t>
    </rPh>
    <rPh sb="142" eb="143">
      <t>タカ</t>
    </rPh>
    <rPh sb="144" eb="146">
      <t>スイジュン</t>
    </rPh>
    <rPh sb="155" eb="157">
      <t>トウシ</t>
    </rPh>
    <rPh sb="157" eb="159">
      <t>キボ</t>
    </rPh>
    <rPh sb="160" eb="162">
      <t>テキセイ</t>
    </rPh>
    <rPh sb="167" eb="169">
      <t>ケントウ</t>
    </rPh>
    <rPh sb="173" eb="175">
      <t>シセツ</t>
    </rPh>
    <rPh sb="175" eb="177">
      <t>コウシン</t>
    </rPh>
    <rPh sb="178" eb="179">
      <t>オコナ</t>
    </rPh>
    <rPh sb="183" eb="185">
      <t>ヒツヨウ</t>
    </rPh>
    <rPh sb="191" eb="193">
      <t>リョウキン</t>
    </rPh>
    <rPh sb="193" eb="195">
      <t>カイシュウ</t>
    </rPh>
    <rPh sb="195" eb="196">
      <t>リツ</t>
    </rPh>
    <rPh sb="197" eb="199">
      <t>キュウスイ</t>
    </rPh>
    <rPh sb="199" eb="201">
      <t>ゲンカ</t>
    </rPh>
    <rPh sb="202" eb="204">
      <t>ゾウカ</t>
    </rPh>
    <rPh sb="208" eb="211">
      <t>ゼンネンド</t>
    </rPh>
    <rPh sb="227" eb="229">
      <t>キュウスイ</t>
    </rPh>
    <rPh sb="229" eb="231">
      <t>ゲンカ</t>
    </rPh>
    <rPh sb="232" eb="235">
      <t>チホウサイ</t>
    </rPh>
    <rPh sb="235" eb="238">
      <t>ショウカンキン</t>
    </rPh>
    <rPh sb="239" eb="241">
      <t>ゾウカ</t>
    </rPh>
    <rPh sb="241" eb="242">
      <t>オヨ</t>
    </rPh>
    <rPh sb="244" eb="246">
      <t>ネンカン</t>
    </rPh>
    <rPh sb="246" eb="247">
      <t>ソウ</t>
    </rPh>
    <rPh sb="247" eb="249">
      <t>ユウシュウ</t>
    </rPh>
    <rPh sb="249" eb="251">
      <t>スイリョウ</t>
    </rPh>
    <rPh sb="252" eb="254">
      <t>ゲンショウ</t>
    </rPh>
    <rPh sb="258" eb="260">
      <t>ゾウカ</t>
    </rPh>
    <rPh sb="267" eb="269">
      <t>シセツ</t>
    </rPh>
    <rPh sb="269" eb="271">
      <t>リヨウ</t>
    </rPh>
    <rPh sb="271" eb="272">
      <t>リツ</t>
    </rPh>
    <rPh sb="273" eb="275">
      <t>ルイジ</t>
    </rPh>
    <rPh sb="275" eb="277">
      <t>ダンタイ</t>
    </rPh>
    <rPh sb="280" eb="281">
      <t>タカ</t>
    </rPh>
    <rPh sb="282" eb="284">
      <t>スイジュン</t>
    </rPh>
    <rPh sb="291" eb="293">
      <t>シセツ</t>
    </rPh>
    <rPh sb="294" eb="297">
      <t>コウリツテキ</t>
    </rPh>
    <rPh sb="298" eb="300">
      <t>リヨウ</t>
    </rPh>
    <rPh sb="305" eb="307">
      <t>ジョウタイ</t>
    </rPh>
    <rPh sb="313" eb="316">
      <t>ユウシュウリツ</t>
    </rPh>
    <rPh sb="317" eb="319">
      <t>ロウスイ</t>
    </rPh>
    <rPh sb="319" eb="321">
      <t>シュウゼン</t>
    </rPh>
    <rPh sb="322" eb="323">
      <t>ツト</t>
    </rPh>
    <rPh sb="325" eb="328">
      <t>ゼンネンド</t>
    </rPh>
    <rPh sb="331" eb="332">
      <t>ヤク</t>
    </rPh>
    <rPh sb="337" eb="339">
      <t>カイゼン</t>
    </rPh>
    <rPh sb="345" eb="347">
      <t>ルイジ</t>
    </rPh>
    <rPh sb="347" eb="349">
      <t>ダンタイ</t>
    </rPh>
    <rPh sb="349" eb="352">
      <t>ヘイキンチ</t>
    </rPh>
    <rPh sb="353" eb="355">
      <t>ウワマワ</t>
    </rPh>
    <rPh sb="359" eb="361">
      <t>ジョウキョウ</t>
    </rPh>
    <rPh sb="367" eb="369">
      <t>カンロ</t>
    </rPh>
    <rPh sb="370" eb="373">
      <t>ロウキュウカ</t>
    </rPh>
    <rPh sb="374" eb="375">
      <t>トモナ</t>
    </rPh>
    <rPh sb="376" eb="378">
      <t>ロウスイ</t>
    </rPh>
    <rPh sb="378" eb="380">
      <t>ハッセイ</t>
    </rPh>
    <rPh sb="380" eb="381">
      <t>スウ</t>
    </rPh>
    <rPh sb="382" eb="384">
      <t>ゾウカ</t>
    </rPh>
    <rPh sb="384" eb="386">
      <t>ケイコウ</t>
    </rPh>
    <rPh sb="392" eb="395">
      <t>ケイカクテキ</t>
    </rPh>
    <rPh sb="396" eb="398">
      <t>コウシン</t>
    </rPh>
    <rPh sb="399" eb="400">
      <t>オコナ</t>
    </rPh>
    <rPh sb="404" eb="40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</si>
</sst>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13-4343-A82E-FEF1A3A28DD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1013-4343-A82E-FEF1A3A28DD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76.12</c:v>
                </c:pt>
                <c:pt idx="1">
                  <c:v>68.17</c:v>
                </c:pt>
                <c:pt idx="2">
                  <c:v>68.78</c:v>
                </c:pt>
                <c:pt idx="3">
                  <c:v>72.150000000000006</c:v>
                </c:pt>
                <c:pt idx="4">
                  <c:v>67.55</c:v>
                </c:pt>
              </c:numCache>
            </c:numRef>
          </c:val>
          <c:extLst>
            <c:ext xmlns:c16="http://schemas.microsoft.com/office/drawing/2014/chart" uri="{C3380CC4-5D6E-409C-BE32-E72D297353CC}">
              <c16:uniqueId val="{00000000-46CB-46D1-B707-B47E4E986DC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46CB-46D1-B707-B47E4E986DC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77</c:v>
                </c:pt>
                <c:pt idx="1">
                  <c:v>76.849999999999994</c:v>
                </c:pt>
                <c:pt idx="2">
                  <c:v>80.12</c:v>
                </c:pt>
                <c:pt idx="3">
                  <c:v>74.010000000000005</c:v>
                </c:pt>
                <c:pt idx="4">
                  <c:v>78.59</c:v>
                </c:pt>
              </c:numCache>
            </c:numRef>
          </c:val>
          <c:extLst>
            <c:ext xmlns:c16="http://schemas.microsoft.com/office/drawing/2014/chart" uri="{C3380CC4-5D6E-409C-BE32-E72D297353CC}">
              <c16:uniqueId val="{00000000-FF05-4551-B686-6DE758FE226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FF05-4551-B686-6DE758FE226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99.27</c:v>
                </c:pt>
                <c:pt idx="1">
                  <c:v>77.25</c:v>
                </c:pt>
                <c:pt idx="2">
                  <c:v>80.180000000000007</c:v>
                </c:pt>
                <c:pt idx="3">
                  <c:v>66.540000000000006</c:v>
                </c:pt>
                <c:pt idx="4">
                  <c:v>57.18</c:v>
                </c:pt>
              </c:numCache>
            </c:numRef>
          </c:val>
          <c:extLst>
            <c:ext xmlns:c16="http://schemas.microsoft.com/office/drawing/2014/chart" uri="{C3380CC4-5D6E-409C-BE32-E72D297353CC}">
              <c16:uniqueId val="{00000000-1F31-43D0-A50D-072C02DF00C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1F31-43D0-A50D-072C02DF00C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77-4C26-9B39-81487EA874C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77-4C26-9B39-81487EA874C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33-462C-B6BA-6A916F7C6E4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33-462C-B6BA-6A916F7C6E4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E6-46C8-BFD9-8DA9F4673A26}"/>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E6-46C8-BFD9-8DA9F4673A26}"/>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8-4888-8E97-3760A21AC99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8-4888-8E97-3760A21AC99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1759.59</c:v>
                </c:pt>
                <c:pt idx="1">
                  <c:v>2064.0700000000002</c:v>
                </c:pt>
                <c:pt idx="2">
                  <c:v>1852.82</c:v>
                </c:pt>
                <c:pt idx="3">
                  <c:v>1787.45</c:v>
                </c:pt>
                <c:pt idx="4">
                  <c:v>1708.11</c:v>
                </c:pt>
              </c:numCache>
            </c:numRef>
          </c:val>
          <c:extLst>
            <c:ext xmlns:c16="http://schemas.microsoft.com/office/drawing/2014/chart" uri="{C3380CC4-5D6E-409C-BE32-E72D297353CC}">
              <c16:uniqueId val="{00000000-8CEA-48B9-A44A-FE4EB34F38A1}"/>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8CEA-48B9-A44A-FE4EB34F38A1}"/>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89.79</c:v>
                </c:pt>
                <c:pt idx="1">
                  <c:v>37.270000000000003</c:v>
                </c:pt>
                <c:pt idx="2">
                  <c:v>46.62</c:v>
                </c:pt>
                <c:pt idx="3">
                  <c:v>43.61</c:v>
                </c:pt>
                <c:pt idx="4">
                  <c:v>38.14</c:v>
                </c:pt>
              </c:numCache>
            </c:numRef>
          </c:val>
          <c:extLst>
            <c:ext xmlns:c16="http://schemas.microsoft.com/office/drawing/2014/chart" uri="{C3380CC4-5D6E-409C-BE32-E72D297353CC}">
              <c16:uniqueId val="{00000000-1520-48B8-ACBC-BD96CA1C7F4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1520-48B8-ACBC-BD96CA1C7F4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211.19</c:v>
                </c:pt>
                <c:pt idx="1">
                  <c:v>508.18</c:v>
                </c:pt>
                <c:pt idx="2">
                  <c:v>417.31</c:v>
                </c:pt>
                <c:pt idx="3">
                  <c:v>458.42</c:v>
                </c:pt>
                <c:pt idx="4">
                  <c:v>520.79999999999995</c:v>
                </c:pt>
              </c:numCache>
            </c:numRef>
          </c:val>
          <c:extLst>
            <c:ext xmlns:c16="http://schemas.microsoft.com/office/drawing/2014/chart" uri="{C3380CC4-5D6E-409C-BE32-E72D297353CC}">
              <c16:uniqueId val="{00000000-6816-40CD-B653-B5A9790ACD5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6816-40CD-B653-B5A9790ACD5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和歌山県　古座川町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2529</v>
      </c>
      <c r="AM8" s="60"/>
      <c r="AN8" s="60"/>
      <c r="AO8" s="60"/>
      <c r="AP8" s="60"/>
      <c r="AQ8" s="60"/>
      <c r="AR8" s="60"/>
      <c r="AS8" s="60"/>
      <c r="AT8" s="36">
        <f>データ!$S$6</f>
        <v>294.23</v>
      </c>
      <c r="AU8" s="36"/>
      <c r="AV8" s="36"/>
      <c r="AW8" s="36"/>
      <c r="AX8" s="36"/>
      <c r="AY8" s="36"/>
      <c r="AZ8" s="36"/>
      <c r="BA8" s="36"/>
      <c r="BB8" s="36">
        <f>データ!$T$6</f>
        <v>8.6</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35.520000000000003</v>
      </c>
      <c r="Q10" s="36"/>
      <c r="R10" s="36"/>
      <c r="S10" s="36"/>
      <c r="T10" s="36"/>
      <c r="U10" s="36"/>
      <c r="V10" s="36"/>
      <c r="W10" s="60">
        <f>データ!$Q$6</f>
        <v>3120</v>
      </c>
      <c r="X10" s="60"/>
      <c r="Y10" s="60"/>
      <c r="Z10" s="60"/>
      <c r="AA10" s="60"/>
      <c r="AB10" s="60"/>
      <c r="AC10" s="60"/>
      <c r="AD10" s="2"/>
      <c r="AE10" s="2"/>
      <c r="AF10" s="2"/>
      <c r="AG10" s="2"/>
      <c r="AH10" s="2"/>
      <c r="AI10" s="2"/>
      <c r="AJ10" s="2"/>
      <c r="AK10" s="2"/>
      <c r="AL10" s="60">
        <f>データ!$U$6</f>
        <v>881</v>
      </c>
      <c r="AM10" s="60"/>
      <c r="AN10" s="60"/>
      <c r="AO10" s="60"/>
      <c r="AP10" s="60"/>
      <c r="AQ10" s="60"/>
      <c r="AR10" s="60"/>
      <c r="AS10" s="60"/>
      <c r="AT10" s="36">
        <f>データ!$V$6</f>
        <v>2.67</v>
      </c>
      <c r="AU10" s="36"/>
      <c r="AV10" s="36"/>
      <c r="AW10" s="36"/>
      <c r="AX10" s="36"/>
      <c r="AY10" s="36"/>
      <c r="AZ10" s="36"/>
      <c r="BA10" s="36"/>
      <c r="BB10" s="36">
        <f>データ!$W$6</f>
        <v>329.96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EJz/aL5pe84e6kjA2GSP96qogjr1oBqqXVWMDC8kJeMmXc4BoE2TMzZQVwrzpiVjBlIpQYJsq3WH8Dofr11cKg==" saltValue="VQYfyLkOBYpFzSRSmwDt5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304247</v>
      </c>
      <c r="D6" s="20">
        <f t="shared" si="3"/>
        <v>47</v>
      </c>
      <c r="E6" s="20">
        <f t="shared" si="3"/>
        <v>1</v>
      </c>
      <c r="F6" s="20">
        <f t="shared" si="3"/>
        <v>0</v>
      </c>
      <c r="G6" s="20">
        <f t="shared" si="3"/>
        <v>0</v>
      </c>
      <c r="H6" s="20" t="str">
        <f t="shared" si="3"/>
        <v>和歌山県　古座川町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35.520000000000003</v>
      </c>
      <c r="Q6" s="21">
        <f t="shared" si="3"/>
        <v>3120</v>
      </c>
      <c r="R6" s="21">
        <f t="shared" si="3"/>
        <v>2529</v>
      </c>
      <c r="S6" s="21">
        <f t="shared" si="3"/>
        <v>294.23</v>
      </c>
      <c r="T6" s="21">
        <f t="shared" si="3"/>
        <v>8.6</v>
      </c>
      <c r="U6" s="21">
        <f t="shared" si="3"/>
        <v>881</v>
      </c>
      <c r="V6" s="21">
        <f t="shared" si="3"/>
        <v>2.67</v>
      </c>
      <c r="W6" s="21">
        <f t="shared" si="3"/>
        <v>329.96</v>
      </c>
      <c r="X6" s="22">
        <f>IF(X7="",NA(),X7)</f>
        <v>99.27</v>
      </c>
      <c r="Y6" s="22">
        <f t="shared" ref="Y6:AG6" si="4">IF(Y7="",NA(),Y7)</f>
        <v>77.25</v>
      </c>
      <c r="Z6" s="22">
        <f t="shared" si="4"/>
        <v>80.180000000000007</v>
      </c>
      <c r="AA6" s="22">
        <f t="shared" si="4"/>
        <v>66.540000000000006</v>
      </c>
      <c r="AB6" s="22">
        <f t="shared" si="4"/>
        <v>57.18</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1759.59</v>
      </c>
      <c r="BF6" s="22">
        <f t="shared" ref="BF6:BN6" si="7">IF(BF7="",NA(),BF7)</f>
        <v>2064.0700000000002</v>
      </c>
      <c r="BG6" s="22">
        <f t="shared" si="7"/>
        <v>1852.82</v>
      </c>
      <c r="BH6" s="22">
        <f t="shared" si="7"/>
        <v>1787.45</v>
      </c>
      <c r="BI6" s="22">
        <f t="shared" si="7"/>
        <v>1708.11</v>
      </c>
      <c r="BJ6" s="22">
        <f t="shared" si="7"/>
        <v>1302.33</v>
      </c>
      <c r="BK6" s="22">
        <f t="shared" si="7"/>
        <v>1274.21</v>
      </c>
      <c r="BL6" s="22">
        <f t="shared" si="7"/>
        <v>1183.92</v>
      </c>
      <c r="BM6" s="22">
        <f t="shared" si="7"/>
        <v>1128.72</v>
      </c>
      <c r="BN6" s="22">
        <f t="shared" si="7"/>
        <v>1125.25</v>
      </c>
      <c r="BO6" s="21" t="str">
        <f>IF(BO7="","",IF(BO7="-","【-】","【"&amp;SUBSTITUTE(TEXT(BO7,"#,##0.00"),"-","△")&amp;"】"))</f>
        <v>【940.88】</v>
      </c>
      <c r="BP6" s="22">
        <f>IF(BP7="",NA(),BP7)</f>
        <v>89.79</v>
      </c>
      <c r="BQ6" s="22">
        <f t="shared" ref="BQ6:BY6" si="8">IF(BQ7="",NA(),BQ7)</f>
        <v>37.270000000000003</v>
      </c>
      <c r="BR6" s="22">
        <f t="shared" si="8"/>
        <v>46.62</v>
      </c>
      <c r="BS6" s="22">
        <f t="shared" si="8"/>
        <v>43.61</v>
      </c>
      <c r="BT6" s="22">
        <f t="shared" si="8"/>
        <v>38.14</v>
      </c>
      <c r="BU6" s="22">
        <f t="shared" si="8"/>
        <v>40.89</v>
      </c>
      <c r="BV6" s="22">
        <f t="shared" si="8"/>
        <v>41.25</v>
      </c>
      <c r="BW6" s="22">
        <f t="shared" si="8"/>
        <v>42.5</v>
      </c>
      <c r="BX6" s="22">
        <f t="shared" si="8"/>
        <v>41.84</v>
      </c>
      <c r="BY6" s="22">
        <f t="shared" si="8"/>
        <v>41.44</v>
      </c>
      <c r="BZ6" s="21" t="str">
        <f>IF(BZ7="","",IF(BZ7="-","【-】","【"&amp;SUBSTITUTE(TEXT(BZ7,"#,##0.00"),"-","△")&amp;"】"))</f>
        <v>【54.59】</v>
      </c>
      <c r="CA6" s="22">
        <f>IF(CA7="",NA(),CA7)</f>
        <v>211.19</v>
      </c>
      <c r="CB6" s="22">
        <f t="shared" ref="CB6:CJ6" si="9">IF(CB7="",NA(),CB7)</f>
        <v>508.18</v>
      </c>
      <c r="CC6" s="22">
        <f t="shared" si="9"/>
        <v>417.31</v>
      </c>
      <c r="CD6" s="22">
        <f t="shared" si="9"/>
        <v>458.42</v>
      </c>
      <c r="CE6" s="22">
        <f t="shared" si="9"/>
        <v>520.79999999999995</v>
      </c>
      <c r="CF6" s="22">
        <f t="shared" si="9"/>
        <v>383.2</v>
      </c>
      <c r="CG6" s="22">
        <f t="shared" si="9"/>
        <v>383.25</v>
      </c>
      <c r="CH6" s="22">
        <f t="shared" si="9"/>
        <v>377.72</v>
      </c>
      <c r="CI6" s="22">
        <f t="shared" si="9"/>
        <v>390.47</v>
      </c>
      <c r="CJ6" s="22">
        <f t="shared" si="9"/>
        <v>403.61</v>
      </c>
      <c r="CK6" s="21" t="str">
        <f>IF(CK7="","",IF(CK7="-","【-】","【"&amp;SUBSTITUTE(TEXT(CK7,"#,##0.00"),"-","△")&amp;"】"))</f>
        <v>【301.20】</v>
      </c>
      <c r="CL6" s="22">
        <f>IF(CL7="",NA(),CL7)</f>
        <v>76.12</v>
      </c>
      <c r="CM6" s="22">
        <f t="shared" ref="CM6:CU6" si="10">IF(CM7="",NA(),CM7)</f>
        <v>68.17</v>
      </c>
      <c r="CN6" s="22">
        <f t="shared" si="10"/>
        <v>68.78</v>
      </c>
      <c r="CO6" s="22">
        <f t="shared" si="10"/>
        <v>72.150000000000006</v>
      </c>
      <c r="CP6" s="22">
        <f t="shared" si="10"/>
        <v>67.55</v>
      </c>
      <c r="CQ6" s="22">
        <f t="shared" si="10"/>
        <v>47.95</v>
      </c>
      <c r="CR6" s="22">
        <f t="shared" si="10"/>
        <v>48.26</v>
      </c>
      <c r="CS6" s="22">
        <f t="shared" si="10"/>
        <v>48.01</v>
      </c>
      <c r="CT6" s="22">
        <f t="shared" si="10"/>
        <v>49.08</v>
      </c>
      <c r="CU6" s="22">
        <f t="shared" si="10"/>
        <v>51.46</v>
      </c>
      <c r="CV6" s="21" t="str">
        <f>IF(CV7="","",IF(CV7="-","【-】","【"&amp;SUBSTITUTE(TEXT(CV7,"#,##0.00"),"-","△")&amp;"】"))</f>
        <v>【56.42】</v>
      </c>
      <c r="CW6" s="22">
        <f>IF(CW7="",NA(),CW7)</f>
        <v>77</v>
      </c>
      <c r="CX6" s="22">
        <f t="shared" ref="CX6:DF6" si="11">IF(CX7="",NA(),CX7)</f>
        <v>76.849999999999994</v>
      </c>
      <c r="CY6" s="22">
        <f t="shared" si="11"/>
        <v>80.12</v>
      </c>
      <c r="CZ6" s="22">
        <f t="shared" si="11"/>
        <v>74.010000000000005</v>
      </c>
      <c r="DA6" s="22">
        <f t="shared" si="11"/>
        <v>78.59</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304247</v>
      </c>
      <c r="D7" s="24">
        <v>47</v>
      </c>
      <c r="E7" s="24">
        <v>1</v>
      </c>
      <c r="F7" s="24">
        <v>0</v>
      </c>
      <c r="G7" s="24">
        <v>0</v>
      </c>
      <c r="H7" s="24" t="s">
        <v>96</v>
      </c>
      <c r="I7" s="24" t="s">
        <v>97</v>
      </c>
      <c r="J7" s="24" t="s">
        <v>98</v>
      </c>
      <c r="K7" s="24" t="s">
        <v>99</v>
      </c>
      <c r="L7" s="24" t="s">
        <v>100</v>
      </c>
      <c r="M7" s="24" t="s">
        <v>101</v>
      </c>
      <c r="N7" s="25" t="s">
        <v>102</v>
      </c>
      <c r="O7" s="25" t="s">
        <v>103</v>
      </c>
      <c r="P7" s="25">
        <v>35.520000000000003</v>
      </c>
      <c r="Q7" s="25">
        <v>3120</v>
      </c>
      <c r="R7" s="25">
        <v>2529</v>
      </c>
      <c r="S7" s="25">
        <v>294.23</v>
      </c>
      <c r="T7" s="25">
        <v>8.6</v>
      </c>
      <c r="U7" s="25">
        <v>881</v>
      </c>
      <c r="V7" s="25">
        <v>2.67</v>
      </c>
      <c r="W7" s="25">
        <v>329.96</v>
      </c>
      <c r="X7" s="25">
        <v>99.27</v>
      </c>
      <c r="Y7" s="25">
        <v>77.25</v>
      </c>
      <c r="Z7" s="25">
        <v>80.180000000000007</v>
      </c>
      <c r="AA7" s="25">
        <v>66.540000000000006</v>
      </c>
      <c r="AB7" s="25">
        <v>57.18</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1759.59</v>
      </c>
      <c r="BF7" s="25">
        <v>2064.0700000000002</v>
      </c>
      <c r="BG7" s="25">
        <v>1852.82</v>
      </c>
      <c r="BH7" s="25">
        <v>1787.45</v>
      </c>
      <c r="BI7" s="25">
        <v>1708.11</v>
      </c>
      <c r="BJ7" s="25">
        <v>1302.33</v>
      </c>
      <c r="BK7" s="25">
        <v>1274.21</v>
      </c>
      <c r="BL7" s="25">
        <v>1183.92</v>
      </c>
      <c r="BM7" s="25">
        <v>1128.72</v>
      </c>
      <c r="BN7" s="25">
        <v>1125.25</v>
      </c>
      <c r="BO7" s="25">
        <v>940.88</v>
      </c>
      <c r="BP7" s="25">
        <v>89.79</v>
      </c>
      <c r="BQ7" s="25">
        <v>37.270000000000003</v>
      </c>
      <c r="BR7" s="25">
        <v>46.62</v>
      </c>
      <c r="BS7" s="25">
        <v>43.61</v>
      </c>
      <c r="BT7" s="25">
        <v>38.14</v>
      </c>
      <c r="BU7" s="25">
        <v>40.89</v>
      </c>
      <c r="BV7" s="25">
        <v>41.25</v>
      </c>
      <c r="BW7" s="25">
        <v>42.5</v>
      </c>
      <c r="BX7" s="25">
        <v>41.84</v>
      </c>
      <c r="BY7" s="25">
        <v>41.44</v>
      </c>
      <c r="BZ7" s="25">
        <v>54.59</v>
      </c>
      <c r="CA7" s="25">
        <v>211.19</v>
      </c>
      <c r="CB7" s="25">
        <v>508.18</v>
      </c>
      <c r="CC7" s="25">
        <v>417.31</v>
      </c>
      <c r="CD7" s="25">
        <v>458.42</v>
      </c>
      <c r="CE7" s="25">
        <v>520.79999999999995</v>
      </c>
      <c r="CF7" s="25">
        <v>383.2</v>
      </c>
      <c r="CG7" s="25">
        <v>383.25</v>
      </c>
      <c r="CH7" s="25">
        <v>377.72</v>
      </c>
      <c r="CI7" s="25">
        <v>390.47</v>
      </c>
      <c r="CJ7" s="25">
        <v>403.61</v>
      </c>
      <c r="CK7" s="25">
        <v>301.2</v>
      </c>
      <c r="CL7" s="25">
        <v>76.12</v>
      </c>
      <c r="CM7" s="25">
        <v>68.17</v>
      </c>
      <c r="CN7" s="25">
        <v>68.78</v>
      </c>
      <c r="CO7" s="25">
        <v>72.150000000000006</v>
      </c>
      <c r="CP7" s="25">
        <v>67.55</v>
      </c>
      <c r="CQ7" s="25">
        <v>47.95</v>
      </c>
      <c r="CR7" s="25">
        <v>48.26</v>
      </c>
      <c r="CS7" s="25">
        <v>48.01</v>
      </c>
      <c r="CT7" s="25">
        <v>49.08</v>
      </c>
      <c r="CU7" s="25">
        <v>51.46</v>
      </c>
      <c r="CV7" s="25">
        <v>56.42</v>
      </c>
      <c r="CW7" s="25">
        <v>77</v>
      </c>
      <c r="CX7" s="25">
        <v>76.849999999999994</v>
      </c>
      <c r="CY7" s="25">
        <v>80.12</v>
      </c>
      <c r="CZ7" s="25">
        <v>74.010000000000005</v>
      </c>
      <c r="DA7" s="25">
        <v>78.59</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2023-02-20T04:19:00Z</cp:lastPrinted>
  <dcterms:created xsi:type="dcterms:W3CDTF">2022-12-01T01:10:56Z</dcterms:created>
  <dcterms:modified xsi:type="dcterms:W3CDTF">2023-02-20T04:19:02Z</dcterms:modified>
  <cp:category/>
</cp:coreProperties>
</file>