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4_上富田町\"/>
    </mc:Choice>
  </mc:AlternateContent>
  <workbookProtection workbookAlgorithmName="SHA-512" workbookHashValue="w9QZhM6BTRpTrwlBGbn1NFeQThNxHmcLGl7U6FmsvgGkJPZhbPXFXKFmEVu1OtI4vsLhGuk7Y6nfvuRV7n7F7w==" workbookSaltValue="FddzHzuWfnvGGqmQZYSBXw==" workbookSpinCount="100000" lockStructure="1"/>
  <bookViews>
    <workbookView xWindow="-120" yWindow="-120" windowWidth="20730" windowHeight="1116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<sst xmlns="http://schemas.openxmlformats.org/spreadsheetml/2006/main" count="236" uniqueCount="119">
  <si>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</si>
  <si>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</si>
  <si>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</si>
  <si>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</si>
  <si>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</si>
  <si>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</si>
  <si>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</si>
  <si>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</si>
  <si>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</si>
  <si>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</si>
  <si>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</si>
  <si>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</si>
  <si>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</si>
  <si>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</si>
  <si>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</si>
  <si>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</si>
  <si>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</si>
  <si>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</si>
  <si>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</si>
  <si>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</si>
  <si>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</si>
  <si>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</si>
  <si>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</si>
  <si>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</si>
  <si>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</si>
  <si>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</si>
  <si>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</si>
  <si>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</si>
  <si>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</si>
  <si>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</si>
  <si>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</si>
  <si>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</si>
  <si>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</si>
  <si>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</si>
  <si>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</si>
  <si>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</si>
  <si>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</si>
  <si>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</si>
  <si>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</si>
  <si>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</si>
  <si>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</si>
  <si>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</si>
  <si>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</si>
  <si>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</si>
  <si>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</si>
  <si>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</si>
  <si>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</si>
  <si>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</si>
  <si>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</si>
  <si>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</si>
  <si>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</si>
  <si>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</si>
  <si>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</si>
  <si>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</si>
  <si>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</si>
  <si>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</si>
  <si>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</si>
  <si>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</si>
  <si>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</si>
  <si>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</si>
  <si>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</si>
  <si>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</si>
  <si>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</si>
  <si>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</si>
  <si>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</si>
  <si>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</si>
  <si>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</si>
  <si>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</si>
  <si>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</si>
  <si>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</si>
  <si>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</si>
  <si>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</si>
  <si>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</si>
  <si>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</si>
  <si>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</si>
  <si>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</si>
  <si>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</si>
  <si>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</si>
  <si>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</si>
  <si>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</si>
  <si>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</si>
  <si>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</si>
  <si>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</si>
  <si>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</si>
  <si>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</si>
  <si>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</si>
  <si>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</si>
  <si>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</si>
  <si>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</si>
  <si>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</si>
  <si>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</si>
  <si>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</si>
  <si>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</si>
  <si>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</si>
  <si>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</si>
  <si>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</si>
  <si>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</si>
  <si>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</si>
  <si>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</si>
  <si>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</si>
  <si>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</si>
  <si>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</si>
  <si>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</si>
  <si>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</si>
  <si>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</si>
  <si>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</si>
  <si>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</si>
  <si>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</si>
  <si>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</si>
  <si>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</si>
  <si>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</si>
  <si>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</si>
  <si>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</si>
  <si>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</si>
  <si>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</si>
  <si>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</si>
  <si>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事業の着手時に埋設した管渠で現在27年が経過しているが、管渠の耐用年数が50年であるとことを考えると、老朽化による管渠改善・更新は現時点においては必要ないものと思われる。そのため、管渠の更新等は未実施であり、管渠改善率について当該値は0％となっている。しかしながら、処理施設・設備の老朽化は相当進んでおり、年々維持管理費が増加している状況にある。限られた財政の中、平成29年度に実施した機能診断調査・最適整備構想に基づいた効率的な処理施設・設備・管渠等の改築・更新が今後の課題となる。</t>
    <rPh sb="0" eb="1">
      <t>トウ</t>
    </rPh>
    <rPh sb="1" eb="3">
      <t>ジギョウ</t>
    </rPh>
    <rPh sb="4" eb="6">
      <t>チャクシュ</t>
    </rPh>
    <rPh sb="6" eb="7">
      <t>ジ</t>
    </rPh>
    <rPh sb="8" eb="10">
      <t>マイセツ</t>
    </rPh>
    <rPh sb="12" eb="14">
      <t>カンキョ</t>
    </rPh>
    <rPh sb="15" eb="17">
      <t>ゲンザイ</t>
    </rPh>
    <rPh sb="19" eb="20">
      <t>ネン</t>
    </rPh>
    <rPh sb="21" eb="23">
      <t>ケイカ</t>
    </rPh>
    <rPh sb="29" eb="31">
      <t>カンキョ</t>
    </rPh>
    <rPh sb="32" eb="34">
      <t>タイヨウ</t>
    </rPh>
    <rPh sb="34" eb="36">
      <t>ネンスウ</t>
    </rPh>
    <rPh sb="39" eb="40">
      <t>ネン</t>
    </rPh>
    <rPh sb="47" eb="48">
      <t>カンガ</t>
    </rPh>
    <rPh sb="52" eb="55">
      <t>ロウキュウカ</t>
    </rPh>
    <rPh sb="58" eb="60">
      <t>カンキョ</t>
    </rPh>
    <rPh sb="60" eb="62">
      <t>カイゼン</t>
    </rPh>
    <rPh sb="63" eb="65">
      <t>コウシン</t>
    </rPh>
    <rPh sb="66" eb="69">
      <t>ゲンジテン</t>
    </rPh>
    <rPh sb="74" eb="76">
      <t>ヒツヨウ</t>
    </rPh>
    <rPh sb="81" eb="82">
      <t>オモ</t>
    </rPh>
    <rPh sb="91" eb="93">
      <t>カンキョ</t>
    </rPh>
    <rPh sb="94" eb="96">
      <t>コウシン</t>
    </rPh>
    <rPh sb="96" eb="97">
      <t>トウ</t>
    </rPh>
    <rPh sb="98" eb="101">
      <t>ミジッシ</t>
    </rPh>
    <rPh sb="105" eb="107">
      <t>カンキョ</t>
    </rPh>
    <rPh sb="107" eb="109">
      <t>カイゼン</t>
    </rPh>
    <rPh sb="109" eb="110">
      <t>リツ</t>
    </rPh>
    <rPh sb="114" eb="116">
      <t>トウガイ</t>
    </rPh>
    <rPh sb="116" eb="117">
      <t>アタイ</t>
    </rPh>
    <rPh sb="134" eb="136">
      <t>ショリ</t>
    </rPh>
    <rPh sb="136" eb="138">
      <t>シセツ</t>
    </rPh>
    <rPh sb="139" eb="141">
      <t>セツビ</t>
    </rPh>
    <rPh sb="142" eb="145">
      <t>ロウキュウカ</t>
    </rPh>
    <rPh sb="146" eb="148">
      <t>ソウトウ</t>
    </rPh>
    <rPh sb="148" eb="149">
      <t>スス</t>
    </rPh>
    <rPh sb="154" eb="156">
      <t>ネンネン</t>
    </rPh>
    <rPh sb="156" eb="158">
      <t>イジ</t>
    </rPh>
    <rPh sb="158" eb="161">
      <t>カンリヒ</t>
    </rPh>
    <rPh sb="162" eb="164">
      <t>ゾウカ</t>
    </rPh>
    <rPh sb="168" eb="170">
      <t>ジョウキョウ</t>
    </rPh>
    <rPh sb="174" eb="175">
      <t>カギ</t>
    </rPh>
    <rPh sb="178" eb="180">
      <t>ザイセイ</t>
    </rPh>
    <rPh sb="181" eb="182">
      <t>ナカ</t>
    </rPh>
    <rPh sb="183" eb="185">
      <t>ヘイセイ</t>
    </rPh>
    <rPh sb="187" eb="189">
      <t>ネンド</t>
    </rPh>
    <rPh sb="190" eb="192">
      <t>ジッシ</t>
    </rPh>
    <rPh sb="194" eb="196">
      <t>キノウ</t>
    </rPh>
    <rPh sb="196" eb="198">
      <t>シンダン</t>
    </rPh>
    <rPh sb="198" eb="200">
      <t>チョウサ</t>
    </rPh>
    <rPh sb="201" eb="203">
      <t>サイテキ</t>
    </rPh>
    <rPh sb="203" eb="205">
      <t>セイビ</t>
    </rPh>
    <rPh sb="205" eb="207">
      <t>コウソウ</t>
    </rPh>
    <rPh sb="208" eb="209">
      <t>モト</t>
    </rPh>
    <rPh sb="212" eb="215">
      <t>コウリツテキ</t>
    </rPh>
    <rPh sb="216" eb="218">
      <t>ショリ</t>
    </rPh>
    <rPh sb="218" eb="220">
      <t>シセツ</t>
    </rPh>
    <rPh sb="221" eb="223">
      <t>セツビ</t>
    </rPh>
    <rPh sb="224" eb="226">
      <t>カンキョ</t>
    </rPh>
    <rPh sb="226" eb="227">
      <t>トウ</t>
    </rPh>
    <rPh sb="228" eb="230">
      <t>カイチク</t>
    </rPh>
    <rPh sb="231" eb="233">
      <t>コウシン</t>
    </rPh>
    <rPh sb="234" eb="236">
      <t>コンゴ</t>
    </rPh>
    <rPh sb="237" eb="239">
      <t>カダイ</t>
    </rPh>
    <phoneticPr fontId="4"/>
  </si>
  <si>
    <t>当事業は、市ノ瀬南岸地区を皮切りとして平成6年に事業着手し、平成12年に市ノ瀬北岸地区、平成14年に生馬地区、平成15年に岩田・岡地区、田熊地区が供用開始となり、平成16年に事業完了となった。5地区の全整備面積は114ha、現在の水洗化率は、74.4％となっている。事業は完了しているため新規の下水道管埋設の工事費はかからないものの、処理施設や設備の老朽化に伴い、維持や更新に係る費用の増加が見込まれる。さらに今後、人口の減少により、使用料収入が減少し、経営状況がさらに厳しくなることが予想される。町の財政負担や将来の処理人口の減少等を勘案し、中長期的な戦略を持って経営をしていけるかが課題となる。あわせて、未接続世帯への接続啓発に努め、安定した歳入確保と更なる運営の効率化を進め、経営健全化を図る必要がある。</t>
    <rPh sb="193" eb="195">
      <t>ゾウカ</t>
    </rPh>
    <phoneticPr fontId="4"/>
  </si>
  <si>
    <t>①収益的収支比率は、維持管理費や長期債償還金の増加により、前年度と比べ減少した。数値も100％を大きく下回っており、一般会計からの繰入金に頼らざるを得ない厳しい現状である。④企業債残高対事業規模比率は、前年度に引き続き0％となっており、償還金に要する額を一般会計が負担している。⑤経費回収率について、前年度と比べ僅かながら減少した。使用料収入は増加したが、それ以上に維持管理費が増加したためである。⑥汚水処理原価について、類似団体平均より低い水準に抑えられているが、維持管理費の増加に伴い、前年と比べると数値が上昇している。引き続き、接続率の向上と維持管理費の削減が今後の課題となる。⑦施設利用率は、ほぼ横ばいで推移している。今後は、予測される処理人口の減少を接続率の向上でどれだけカバーできるかが課題になる。⑧水洗化率について、類似団体平均よりも低い状況が続いている。ほぼ横ばいで推移していることから、安定した歳入確保と引き続き水洗化促進の啓発が必要である。</t>
    <rPh sb="29" eb="32">
      <t>ゼンネンド</t>
    </rPh>
    <rPh sb="33" eb="34">
      <t>クラ</t>
    </rPh>
    <rPh sb="40" eb="42">
      <t>スウチ</t>
    </rPh>
    <rPh sb="120" eb="121">
      <t>キン</t>
    </rPh>
    <rPh sb="150" eb="153">
      <t>ゼンネンド</t>
    </rPh>
    <rPh sb="154" eb="155">
      <t>クラ</t>
    </rPh>
    <rPh sb="156" eb="157">
      <t>ワズ</t>
    </rPh>
    <rPh sb="161" eb="163">
      <t>ゲンショウ</t>
    </rPh>
    <rPh sb="183" eb="185">
      <t>イジ</t>
    </rPh>
    <rPh sb="185" eb="187">
      <t>カンリ</t>
    </rPh>
    <rPh sb="187" eb="188">
      <t>ヒ</t>
    </rPh>
    <rPh sb="233" eb="235">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</si>
</sst>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49-4B6B-8353-41B84C54AC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549-4B6B-8353-41B84C54AC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50.05</c:v>
                </c:pt>
                <c:pt idx="1">
                  <c:v>49.91</c:v>
                </c:pt>
                <c:pt idx="2">
                  <c:v>50.62</c:v>
                </c:pt>
                <c:pt idx="3">
                  <c:v>52.71</c:v>
                </c:pt>
                <c:pt idx="4">
                  <c:v>52.99</c:v>
                </c:pt>
              </c:numCache>
            </c:numRef>
          </c:val>
          <c:extLst>
            <c:ext xmlns:c16="http://schemas.microsoft.com/office/drawing/2014/chart" uri="{C3380CC4-5D6E-409C-BE32-E72D297353CC}">
              <c16:uniqueId val="{00000000-A49A-42DE-9386-032F79F3F2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A49A-42DE-9386-032F79F3F2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74.34</c:v>
                </c:pt>
                <c:pt idx="1">
                  <c:v>74.81</c:v>
                </c:pt>
                <c:pt idx="2">
                  <c:v>74.14</c:v>
                </c:pt>
                <c:pt idx="3">
                  <c:v>74.47</c:v>
                </c:pt>
                <c:pt idx="4">
                  <c:v>74.45</c:v>
                </c:pt>
              </c:numCache>
            </c:numRef>
          </c:val>
          <c:extLst>
            <c:ext xmlns:c16="http://schemas.microsoft.com/office/drawing/2014/chart" uri="{C3380CC4-5D6E-409C-BE32-E72D297353CC}">
              <c16:uniqueId val="{00000000-01D0-429E-B4F8-8ED6B93E64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1D0-429E-B4F8-8ED6B93E64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57.41</c:v>
                </c:pt>
                <c:pt idx="1">
                  <c:v>50.32</c:v>
                </c:pt>
                <c:pt idx="2">
                  <c:v>48.43</c:v>
                </c:pt>
                <c:pt idx="3">
                  <c:v>49.5</c:v>
                </c:pt>
                <c:pt idx="4">
                  <c:v>49.21</c:v>
                </c:pt>
              </c:numCache>
            </c:numRef>
          </c:val>
          <c:extLst>
            <c:ext xmlns:c16="http://schemas.microsoft.com/office/drawing/2014/chart" uri="{C3380CC4-5D6E-409C-BE32-E72D297353CC}">
              <c16:uniqueId val="{00000000-C7C0-4C55-8D57-3C53A1FC71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C0-4C55-8D57-3C53A1FC71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D-4831-89D7-29FB495BDC2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D-4831-89D7-29FB495BDC2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AA-47B2-B649-514F26785B5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AA-47B2-B649-514F26785B5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A-4DDA-B9E1-58C529929A8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A-4DDA-B9E1-58C529929A8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5-4AB9-8DD1-AC9EFBA8281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5-4AB9-8DD1-AC9EFBA8281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1494.65</c:v>
                </c:pt>
                <c:pt idx="1">
                  <c:v>0</c:v>
                </c:pt>
                <c:pt idx="2">
                  <c:v>0</c:v>
                </c:pt>
                <c:pt idx="3">
                  <c:v>0</c:v>
                </c:pt>
                <c:pt idx="4">
                  <c:v>0</c:v>
                </c:pt>
              </c:numCache>
            </c:numRef>
          </c:val>
          <c:extLst>
            <c:ext xmlns:c16="http://schemas.microsoft.com/office/drawing/2014/chart" uri="{C3380CC4-5D6E-409C-BE32-E72D297353CC}">
              <c16:uniqueId val="{00000000-559E-44E5-8653-04857E1F30D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59E-44E5-8653-04857E1F30D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61.85</c:v>
                </c:pt>
                <c:pt idx="1">
                  <c:v>85.29</c:v>
                </c:pt>
                <c:pt idx="2">
                  <c:v>91.97</c:v>
                </c:pt>
                <c:pt idx="3">
                  <c:v>87</c:v>
                </c:pt>
                <c:pt idx="4">
                  <c:v>84.66</c:v>
                </c:pt>
              </c:numCache>
            </c:numRef>
          </c:val>
          <c:extLst>
            <c:ext xmlns:c16="http://schemas.microsoft.com/office/drawing/2014/chart" uri="{C3380CC4-5D6E-409C-BE32-E72D297353CC}">
              <c16:uniqueId val="{00000000-9282-49AA-A8C5-4919ABED8AD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282-49AA-A8C5-4919ABED8AD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262.13</c:v>
                </c:pt>
                <c:pt idx="1">
                  <c:v>190.65</c:v>
                </c:pt>
                <c:pt idx="2">
                  <c:v>178.13</c:v>
                </c:pt>
                <c:pt idx="3">
                  <c:v>190.09</c:v>
                </c:pt>
                <c:pt idx="4">
                  <c:v>195.18</c:v>
                </c:pt>
              </c:numCache>
            </c:numRef>
          </c:val>
          <c:extLst>
            <c:ext xmlns:c16="http://schemas.microsoft.com/office/drawing/2014/chart" uri="{C3380CC4-5D6E-409C-BE32-E72D297353CC}">
              <c16:uniqueId val="{00000000-A5D9-4391-9151-2FA43DA7B0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5D9-4391-9151-2FA43DA7B0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上富田町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15685</v>
      </c>
      <c r="AM8" s="42"/>
      <c r="AN8" s="42"/>
      <c r="AO8" s="42"/>
      <c r="AP8" s="42"/>
      <c r="AQ8" s="42"/>
      <c r="AR8" s="42"/>
      <c r="AS8" s="42"/>
      <c r="AT8" s="35">
        <f>データ!T6</f>
        <v>57.37</v>
      </c>
      <c r="AU8" s="35"/>
      <c r="AV8" s="35"/>
      <c r="AW8" s="35"/>
      <c r="AX8" s="35"/>
      <c r="AY8" s="35"/>
      <c r="AZ8" s="35"/>
      <c r="BA8" s="35"/>
      <c r="BB8" s="35">
        <f>データ!U6</f>
        <v>273.39999999999998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30.47</v>
      </c>
      <c r="Q10" s="35"/>
      <c r="R10" s="35"/>
      <c r="S10" s="35"/>
      <c r="T10" s="35"/>
      <c r="U10" s="35"/>
      <c r="V10" s="35"/>
      <c r="W10" s="35">
        <f>データ!Q6</f>
        <v>110.03</v>
      </c>
      <c r="X10" s="35"/>
      <c r="Y10" s="35"/>
      <c r="Z10" s="35"/>
      <c r="AA10" s="35"/>
      <c r="AB10" s="35"/>
      <c r="AC10" s="35"/>
      <c r="AD10" s="42">
        <f>データ!R6</f>
        <v>3156</v>
      </c>
      <c r="AE10" s="42"/>
      <c r="AF10" s="42"/>
      <c r="AG10" s="42"/>
      <c r="AH10" s="42"/>
      <c r="AI10" s="42"/>
      <c r="AJ10" s="42"/>
      <c r="AK10" s="2"/>
      <c r="AL10" s="42">
        <f>データ!V6</f>
        <v>4755</v>
      </c>
      <c r="AM10" s="42"/>
      <c r="AN10" s="42"/>
      <c r="AO10" s="42"/>
      <c r="AP10" s="42"/>
      <c r="AQ10" s="42"/>
      <c r="AR10" s="42"/>
      <c r="AS10" s="42"/>
      <c r="AT10" s="35">
        <f>データ!W6</f>
        <v>1.1399999999999999</v>
      </c>
      <c r="AU10" s="35"/>
      <c r="AV10" s="35"/>
      <c r="AW10" s="35"/>
      <c r="AX10" s="35"/>
      <c r="AY10" s="35"/>
      <c r="AZ10" s="35"/>
      <c r="BA10" s="35"/>
      <c r="BB10" s="35">
        <f>データ!X6</f>
        <v>4171.05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2jsuX2RS7HDu3+mzErOmeUlKmI7PHafUy94tIShkO8V/gL9N3RaA99MzJDx4jUtDY19MnK+9u7tdKG3luH7qg==" saltValue="KAXeUHEcCdWi1wJyqjvj9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304042</v>
      </c>
      <c r="D6" s="19">
        <f t="shared" si="3"/>
        <v>47</v>
      </c>
      <c r="E6" s="19">
        <f t="shared" si="3"/>
        <v>17</v>
      </c>
      <c r="F6" s="19">
        <f t="shared" si="3"/>
        <v>5</v>
      </c>
      <c r="G6" s="19">
        <f t="shared" si="3"/>
        <v>0</v>
      </c>
      <c r="H6" s="19" t="str">
        <f t="shared" si="3"/>
        <v>和歌山県　上富田町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30.47</v>
      </c>
      <c r="Q6" s="20">
        <f t="shared" si="3"/>
        <v>110.03</v>
      </c>
      <c r="R6" s="20">
        <f t="shared" si="3"/>
        <v>3156</v>
      </c>
      <c r="S6" s="20">
        <f t="shared" si="3"/>
        <v>15685</v>
      </c>
      <c r="T6" s="20">
        <f t="shared" si="3"/>
        <v>57.37</v>
      </c>
      <c r="U6" s="20">
        <f t="shared" si="3"/>
        <v>273.39999999999998</v>
      </c>
      <c r="V6" s="20">
        <f t="shared" si="3"/>
        <v>4755</v>
      </c>
      <c r="W6" s="20">
        <f t="shared" si="3"/>
        <v>1.1399999999999999</v>
      </c>
      <c r="X6" s="20">
        <f t="shared" si="3"/>
        <v>4171.05</v>
      </c>
      <c r="Y6" s="21">
        <f>IF(Y7="",NA(),Y7)</f>
        <v>57.41</v>
      </c>
      <c r="Z6" s="21">
        <f t="shared" ref="Z6:AH6" si="4">IF(Z7="",NA(),Z7)</f>
        <v>50.32</v>
      </c>
      <c r="AA6" s="21">
        <f t="shared" si="4"/>
        <v>48.43</v>
      </c>
      <c r="AB6" s="21">
        <f t="shared" si="4"/>
        <v>49.5</v>
      </c>
      <c r="AC6" s="21">
        <f t="shared" si="4"/>
        <v>49.21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1494.65</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61.85</v>
      </c>
      <c r="BR6" s="21">
        <f t="shared" ref="BR6:BZ6" si="8">IF(BR7="",NA(),BR7)</f>
        <v>85.29</v>
      </c>
      <c r="BS6" s="21">
        <f t="shared" si="8"/>
        <v>91.97</v>
      </c>
      <c r="BT6" s="21">
        <f t="shared" si="8"/>
        <v>87</v>
      </c>
      <c r="BU6" s="21">
        <f t="shared" si="8"/>
        <v>84.66</v>
      </c>
      <c r="BV6" s="21">
        <f t="shared" si="8"/>
        <v>59.8</v>
      </c>
      <c r="BW6" s="21">
        <f t="shared" si="8"/>
        <v>57.77</v>
      </c>
      <c r="BX6" s="21">
        <f t="shared" si="8"/>
        <v>57.31</v>
      </c>
      <c r="BY6" s="21">
        <f t="shared" si="8"/>
        <v>57.08</v>
      </c>
      <c r="BZ6" s="21">
        <f t="shared" si="8"/>
        <v>56.26</v>
      </c>
      <c r="CA6" s="20" t="str">
        <f>IF(CA7="","",IF(CA7="-","【-】","【"&amp;SUBSTITUTE(TEXT(CA7,"#,##0.00"),"-","△")&amp;"】"))</f>
        <v>【60.65】</v>
      </c>
      <c r="CB6" s="21">
        <f>IF(CB7="",NA(),CB7)</f>
        <v>262.13</v>
      </c>
      <c r="CC6" s="21">
        <f t="shared" ref="CC6:CK6" si="9">IF(CC7="",NA(),CC7)</f>
        <v>190.65</v>
      </c>
      <c r="CD6" s="21">
        <f t="shared" si="9"/>
        <v>178.13</v>
      </c>
      <c r="CE6" s="21">
        <f t="shared" si="9"/>
        <v>190.09</v>
      </c>
      <c r="CF6" s="21">
        <f t="shared" si="9"/>
        <v>195.18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50.05</v>
      </c>
      <c r="CN6" s="21">
        <f t="shared" ref="CN6:CV6" si="10">IF(CN7="",NA(),CN7)</f>
        <v>49.91</v>
      </c>
      <c r="CO6" s="21">
        <f t="shared" si="10"/>
        <v>50.62</v>
      </c>
      <c r="CP6" s="21">
        <f t="shared" si="10"/>
        <v>52.71</v>
      </c>
      <c r="CQ6" s="21">
        <f t="shared" si="10"/>
        <v>52.99</v>
      </c>
      <c r="CR6" s="21">
        <f t="shared" si="10"/>
        <v>51.75</v>
      </c>
      <c r="CS6" s="21">
        <f t="shared" si="10"/>
        <v>50.68</v>
      </c>
      <c r="CT6" s="21">
        <f t="shared" si="10"/>
        <v>50.14</v>
      </c>
      <c r="CU6" s="21">
        <f t="shared" si="10"/>
        <v>54.83</v>
      </c>
      <c r="CV6" s="21">
        <f t="shared" si="10"/>
        <v>66.53</v>
      </c>
      <c r="CW6" s="20" t="str">
        <f>IF(CW7="","",IF(CW7="-","【-】","【"&amp;SUBSTITUTE(TEXT(CW7,"#,##0.00"),"-","△")&amp;"】"))</f>
        <v>【61.14】</v>
      </c>
      <c r="CX6" s="21">
        <f>IF(CX7="",NA(),CX7)</f>
        <v>74.34</v>
      </c>
      <c r="CY6" s="21">
        <f t="shared" ref="CY6:DG6" si="11">IF(CY7="",NA(),CY7)</f>
        <v>74.81</v>
      </c>
      <c r="CZ6" s="21">
        <f t="shared" si="11"/>
        <v>74.14</v>
      </c>
      <c r="DA6" s="21">
        <f t="shared" si="11"/>
        <v>74.47</v>
      </c>
      <c r="DB6" s="21">
        <f t="shared" si="11"/>
        <v>74.45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304042</v>
      </c>
      <c r="D7" s="23">
        <v>47</v>
      </c>
      <c r="E7" s="23">
        <v>17</v>
      </c>
      <c r="F7" s="23">
        <v>5</v>
      </c>
      <c r="G7" s="23">
        <v>0</v>
      </c>
      <c r="H7" s="23" t="s">
        <v>98</v>
      </c>
      <c r="I7" s="23" t="s">
        <v>99</v>
      </c>
      <c r="J7" s="23" t="s">
        <v>100</v>
      </c>
      <c r="K7" s="23" t="s">
        <v>101</v>
      </c>
      <c r="L7" s="23" t="s">
        <v>102</v>
      </c>
      <c r="M7" s="23" t="s">
        <v>103</v>
      </c>
      <c r="N7" s="24" t="s">
        <v>104</v>
      </c>
      <c r="O7" s="24" t="s">
        <v>105</v>
      </c>
      <c r="P7" s="24">
        <v>30.47</v>
      </c>
      <c r="Q7" s="24">
        <v>110.03</v>
      </c>
      <c r="R7" s="24">
        <v>3156</v>
      </c>
      <c r="S7" s="24">
        <v>15685</v>
      </c>
      <c r="T7" s="24">
        <v>57.37</v>
      </c>
      <c r="U7" s="24">
        <v>273.39999999999998</v>
      </c>
      <c r="V7" s="24">
        <v>4755</v>
      </c>
      <c r="W7" s="24">
        <v>1.1399999999999999</v>
      </c>
      <c r="X7" s="24">
        <v>4171.05</v>
      </c>
      <c r="Y7" s="24">
        <v>57.41</v>
      </c>
      <c r="Z7" s="24">
        <v>50.32</v>
      </c>
      <c r="AA7" s="24">
        <v>48.43</v>
      </c>
      <c r="AB7" s="24">
        <v>49.5</v>
      </c>
      <c r="AC7" s="24">
        <v>49.21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1494.65</v>
      </c>
      <c r="BG7" s="24">
        <v>0</v>
      </c>
      <c r="BH7" s="24">
        <v>0</v>
      </c>
      <c r="BI7" s="24">
        <v>0</v>
      </c>
      <c r="BJ7" s="24">
        <v>0</v>
      </c>
      <c r="BK7" s="24">
        <v>855.8</v>
      </c>
      <c r="BL7" s="24">
        <v>789.46</v>
      </c>
      <c r="BM7" s="24">
        <v>826.83</v>
      </c>
      <c r="BN7" s="24">
        <v>867.83</v>
      </c>
      <c r="BO7" s="24">
        <v>791.76</v>
      </c>
      <c r="BP7" s="24">
        <v>786.37</v>
      </c>
      <c r="BQ7" s="24">
        <v>61.85</v>
      </c>
      <c r="BR7" s="24">
        <v>85.29</v>
      </c>
      <c r="BS7" s="24">
        <v>91.97</v>
      </c>
      <c r="BT7" s="24">
        <v>87</v>
      </c>
      <c r="BU7" s="24">
        <v>84.66</v>
      </c>
      <c r="BV7" s="24">
        <v>59.8</v>
      </c>
      <c r="BW7" s="24">
        <v>57.77</v>
      </c>
      <c r="BX7" s="24">
        <v>57.31</v>
      </c>
      <c r="BY7" s="24">
        <v>57.08</v>
      </c>
      <c r="BZ7" s="24">
        <v>56.26</v>
      </c>
      <c r="CA7" s="24">
        <v>60.65</v>
      </c>
      <c r="CB7" s="24">
        <v>262.13</v>
      </c>
      <c r="CC7" s="24">
        <v>190.65</v>
      </c>
      <c r="CD7" s="24">
        <v>178.13</v>
      </c>
      <c r="CE7" s="24">
        <v>190.09</v>
      </c>
      <c r="CF7" s="24">
        <v>195.18</v>
      </c>
      <c r="CG7" s="24">
        <v>263.76</v>
      </c>
      <c r="CH7" s="24">
        <v>274.35000000000002</v>
      </c>
      <c r="CI7" s="24">
        <v>273.52</v>
      </c>
      <c r="CJ7" s="24">
        <v>274.99</v>
      </c>
      <c r="CK7" s="24">
        <v>282.08999999999997</v>
      </c>
      <c r="CL7" s="24">
        <v>256.97000000000003</v>
      </c>
      <c r="CM7" s="24">
        <v>50.05</v>
      </c>
      <c r="CN7" s="24">
        <v>49.91</v>
      </c>
      <c r="CO7" s="24">
        <v>50.62</v>
      </c>
      <c r="CP7" s="24">
        <v>52.71</v>
      </c>
      <c r="CQ7" s="24">
        <v>52.99</v>
      </c>
      <c r="CR7" s="24">
        <v>51.75</v>
      </c>
      <c r="CS7" s="24">
        <v>50.68</v>
      </c>
      <c r="CT7" s="24">
        <v>50.14</v>
      </c>
      <c r="CU7" s="24">
        <v>54.83</v>
      </c>
      <c r="CV7" s="24">
        <v>66.53</v>
      </c>
      <c r="CW7" s="24">
        <v>61.14</v>
      </c>
      <c r="CX7" s="24">
        <v>74.34</v>
      </c>
      <c r="CY7" s="24">
        <v>74.81</v>
      </c>
      <c r="CZ7" s="24">
        <v>74.14</v>
      </c>
      <c r="DA7" s="24">
        <v>74.47</v>
      </c>
      <c r="DB7" s="24">
        <v>74.45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2023-02-20T02:57:31Z</cp:lastPrinted>
  <dcterms:created xsi:type="dcterms:W3CDTF">2022-12-01T01:59:08Z</dcterms:created>
  <dcterms:modified xsi:type="dcterms:W3CDTF">2023-02-20T02:58:05Z</dcterms:modified>
  <cp:category/>
</cp:coreProperties>
</file>