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調査関係◆\◆決算統計◆\R3決算統計\20230110【通知文等】経営比較分析表の分析等について（依頼）\公共\"/>
    </mc:Choice>
  </mc:AlternateContent>
  <workbookProtection workbookAlgorithmName="SHA-512" workbookHashValue="HrUeeLCZYhlAjbl8hUm47wB6euw/qumWGGsJWR/89Bo0AyCiDTGXdR+FYd2nFTOpurONR3c4hygz5wQulTMNdQ==" workbookSaltValue="Z5qOBmLk2wckV4o2+NiRH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<sst xmlns="http://schemas.openxmlformats.org/spreadsheetml/2006/main" count="236" uniqueCount="122">
  <si>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</si>
  <si>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</si>
  <si>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</si>
  <si>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</si>
  <si>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</si>
  <si>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</si>
  <si>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</si>
  <si>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</si>
  <si>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</si>
  <si>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</si>
  <si>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</si>
  <si>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</si>
  <si>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</si>
  <si>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</si>
  <si>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</si>
  <si>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</si>
  <si>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</si>
  <si>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</si>
  <si>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</si>
  <si>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</si>
  <si>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</si>
  <si>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</si>
  <si>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</si>
  <si>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</si>
  <si>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</si>
  <si>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</si>
  <si>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</si>
  <si>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</si>
  <si>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</si>
  <si>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</si>
  <si>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</si>
  <si>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</si>
  <si>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</si>
  <si>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</si>
  <si>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</si>
  <si>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</si>
  <si>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</si>
  <si>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</si>
  <si>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</si>
  <si>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</si>
  <si>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</si>
  <si>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</si>
  <si>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</si>
  <si>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</si>
  <si>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</si>
  <si>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</si>
  <si>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</si>
  <si>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</si>
  <si>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</si>
  <si>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</si>
  <si>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</si>
  <si>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</si>
  <si>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</si>
  <si>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</si>
  <si>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</si>
  <si>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</si>
  <si>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</si>
  <si>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</si>
  <si>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</si>
  <si>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</si>
  <si>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</si>
  <si>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</si>
  <si>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</si>
  <si>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</si>
  <si>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</si>
  <si>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</si>
  <si>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</si>
  <si>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</si>
  <si>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</si>
  <si>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</si>
  <si>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</si>
  <si>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</si>
  <si>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</si>
  <si>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</si>
  <si>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</si>
  <si>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</si>
  <si>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</si>
  <si>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</si>
  <si>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</si>
  <si>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</si>
  <si>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</si>
  <si>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</si>
  <si>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</si>
  <si>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</si>
  <si>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</si>
  <si>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</si>
  <si>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</si>
  <si>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</si>
  <si>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</si>
  <si>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</si>
  <si>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</si>
  <si>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</si>
  <si>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</si>
  <si>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</si>
  <si>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</si>
  <si>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</si>
  <si>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</si>
  <si>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</si>
  <si>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上富田町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</si>
  <si>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</si>
  <si>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</si>
  <si>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</si>
  <si>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</si>
  <si>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</si>
  <si>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</si>
  <si>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</si>
  <si>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</si>
  <si>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</si>
  <si>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</si>
  <si>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</si>
  <si>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</si>
  <si>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</si>
  <si>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</si>
  <si>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</si>
  <si>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</si>
  <si>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</si>
  <si>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</si>
  <si>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</si>
  <si>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</si>
  <si>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当事業は、平成10年度から着手し、上富田浄化センターが完成した平成19年度に供用開始となった。　現在、全体整備計画面積291haに対し、整備済面積が119haとなっている。処理施設内の設備の老朽化により維持管理費が年々増加傾向にあることから町の財政を圧迫している状況である。　　　　　　　　令和4年度に下水道事業全体計画変更業務を予定しており、町の財政負担や将来の処理人口の減少等を勘案し、整備計画区域の縮小等も視野に入れた見直しを実施する。</t>
    <rPh sb="145" eb="147">
      <t>レイワ</t>
    </rPh>
    <rPh sb="156" eb="158">
      <t>ゼンタイ</t>
    </rPh>
    <rPh sb="158" eb="160">
      <t>ケイカク</t>
    </rPh>
    <rPh sb="160" eb="162">
      <t>ヘンコウ</t>
    </rPh>
    <rPh sb="165" eb="167">
      <t>ヨテイ</t>
    </rPh>
    <rPh sb="209" eb="210">
      <t>イ</t>
    </rPh>
    <rPh sb="212" eb="214">
      <t>ミナオ</t>
    </rPh>
    <rPh sb="216" eb="218">
      <t>ジッシ</t>
    </rPh>
    <phoneticPr fontId="4"/>
  </si>
  <si>
    <t>①について有収水量の増により使用料収入は微増となっているが、一般会計からの繰入金が減少したため収益的収支比率が減少した。また、長期債償還金が増加傾向にあるため、一般会計からの繰入金に頼らざるを得ない厳しい状況である。④企業債残高対事業規模比率について、前述のとおり使用料収入が増加しており、地方債現在高が減少しているため、類似団体平均値より低くなった。しかしながら、実態としては処理施設等に要した多額の建設投資額に対し、下水道の接続率の低迷が続いている。接続率の向上に努め、更なる使用料収入の確保を図れるかが課題となる。⑤経費回収率について、年間有収水量の増加により使用料収入が増加したものの、同割合で汚水処理費も増加したため横ばいの状況。その他一般家庭等による大幅な収入増には至っていないため、引き続き使用料値上の検討と経費削減に努める必要がある。⑥汚水処理原価について、前述のとおり有収水量が増加したものの、同割合で汚水処理費も増加しているため横ばいの状況である。今後も接続率の向上と地域にあった処理方法の検討が課題となる。⑦施設利用率について、汚水処理水量が減少しているため当該値は減少している。施設の増改築にあたっては将来の汚水処理人口の減少等を踏まえ適切な施設規模を検討していく必要がある。⑧水洗化率について、ほぼ横ばいの状況にある。安定した歳入確保と公共水域の水質保全のため、地域にあった処理方法の検討、水洗化促進の啓発が課題である。</t>
    <rPh sb="5" eb="7">
      <t>ユウシュウ</t>
    </rPh>
    <rPh sb="7" eb="9">
      <t>スイリョウ</t>
    </rPh>
    <rPh sb="10" eb="11">
      <t>ゾウ</t>
    </rPh>
    <rPh sb="14" eb="17">
      <t>シヨウリョウ</t>
    </rPh>
    <rPh sb="17" eb="19">
      <t>シュウニュウ</t>
    </rPh>
    <rPh sb="20" eb="22">
      <t>ビゾウ</t>
    </rPh>
    <rPh sb="30" eb="32">
      <t>イッパン</t>
    </rPh>
    <rPh sb="32" eb="34">
      <t>カイケイ</t>
    </rPh>
    <rPh sb="37" eb="39">
      <t>クリイレ</t>
    </rPh>
    <rPh sb="39" eb="40">
      <t>キン</t>
    </rPh>
    <rPh sb="41" eb="43">
      <t>ゲンショウ</t>
    </rPh>
    <rPh sb="72" eb="74">
      <t>ケイコウ</t>
    </rPh>
    <rPh sb="482" eb="484">
      <t>ゲンショウ</t>
    </rPh>
    <rPh sb="494" eb="496">
      <t>ゲンショウ</t>
    </rPh>
    <phoneticPr fontId="4"/>
  </si>
  <si>
    <t>当事業の着手時に埋設した管渠で現在24年経過しているが、管渠の耐用年数が50年であることを考えると、老朽化による管渠改善・更新は現時点においては必要ないものと思われる。しかしながら、管渠の老朽化は避けられないものであるため、処理施設・設備等を含めた総合的な維持管理計画の策定や改築・更新に係る財源の確保が今後の課題とな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</si>
</sst>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98-4F23-A39E-C8DF8B00970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0.25</c:v>
                </c:pt>
                <c:pt idx="2">
                  <c:v>0.18</c:v>
                </c:pt>
                <c:pt idx="3">
                  <c:v>0.06</c:v>
                </c:pt>
                <c:pt idx="4" formatCode="#,##0.00;&quot;△&quot;#,##0.00">
                  <c:v>0</c:v>
                </c:pt>
              </c:numCache>
            </c:numRef>
          </c:val>
          <c:smooth val="0"/>
          <c:extLst>
            <c:ext xmlns:c16="http://schemas.microsoft.com/office/drawing/2014/chart" uri="{C3380CC4-5D6E-409C-BE32-E72D297353CC}">
              <c16:uniqueId val="{00000001-8F98-4F23-A39E-C8DF8B00970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36.68</c:v>
                </c:pt>
                <c:pt idx="1">
                  <c:v>40.42</c:v>
                </c:pt>
                <c:pt idx="2">
                  <c:v>45.04</c:v>
                </c:pt>
                <c:pt idx="3">
                  <c:v>46.44</c:v>
                </c:pt>
                <c:pt idx="4">
                  <c:v>43.64</c:v>
                </c:pt>
              </c:numCache>
            </c:numRef>
          </c:val>
          <c:extLst>
            <c:ext xmlns:c16="http://schemas.microsoft.com/office/drawing/2014/chart" uri="{C3380CC4-5D6E-409C-BE32-E72D297353CC}">
              <c16:uniqueId val="{00000000-2E1B-4347-8901-AAD72D3802F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c:v>
                </c:pt>
                <c:pt idx="1">
                  <c:v>45.44</c:v>
                </c:pt>
                <c:pt idx="2">
                  <c:v>47.28</c:v>
                </c:pt>
                <c:pt idx="3">
                  <c:v>44.83</c:v>
                </c:pt>
                <c:pt idx="4">
                  <c:v>48</c:v>
                </c:pt>
              </c:numCache>
            </c:numRef>
          </c:val>
          <c:smooth val="0"/>
          <c:extLst>
            <c:ext xmlns:c16="http://schemas.microsoft.com/office/drawing/2014/chart" uri="{C3380CC4-5D6E-409C-BE32-E72D297353CC}">
              <c16:uniqueId val="{00000001-2E1B-4347-8901-AAD72D3802F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55.4</c:v>
                </c:pt>
                <c:pt idx="1">
                  <c:v>55.6</c:v>
                </c:pt>
                <c:pt idx="2">
                  <c:v>55.78</c:v>
                </c:pt>
                <c:pt idx="3">
                  <c:v>56.12</c:v>
                </c:pt>
                <c:pt idx="4">
                  <c:v>56.36</c:v>
                </c:pt>
              </c:numCache>
            </c:numRef>
          </c:val>
          <c:extLst>
            <c:ext xmlns:c16="http://schemas.microsoft.com/office/drawing/2014/chart" uri="{C3380CC4-5D6E-409C-BE32-E72D297353CC}">
              <c16:uniqueId val="{00000000-9110-482A-84B3-421DD1253DB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65.77</c:v>
                </c:pt>
                <c:pt idx="1">
                  <c:v>65.97</c:v>
                </c:pt>
                <c:pt idx="2">
                  <c:v>64.7</c:v>
                </c:pt>
                <c:pt idx="3">
                  <c:v>60.57</c:v>
                </c:pt>
                <c:pt idx="4">
                  <c:v>56.11</c:v>
                </c:pt>
              </c:numCache>
            </c:numRef>
          </c:val>
          <c:smooth val="0"/>
          <c:extLst>
            <c:ext xmlns:c16="http://schemas.microsoft.com/office/drawing/2014/chart" uri="{C3380CC4-5D6E-409C-BE32-E72D297353CC}">
              <c16:uniqueId val="{00000001-9110-482A-84B3-421DD1253DB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64.37</c:v>
                </c:pt>
                <c:pt idx="1">
                  <c:v>59.85</c:v>
                </c:pt>
                <c:pt idx="2">
                  <c:v>63.36</c:v>
                </c:pt>
                <c:pt idx="3">
                  <c:v>51.85</c:v>
                </c:pt>
                <c:pt idx="4">
                  <c:v>48.55</c:v>
                </c:pt>
              </c:numCache>
            </c:numRef>
          </c:val>
          <c:extLst>
            <c:ext xmlns:c16="http://schemas.microsoft.com/office/drawing/2014/chart" uri="{C3380CC4-5D6E-409C-BE32-E72D297353CC}">
              <c16:uniqueId val="{00000000-1499-4140-8561-1D087239FC4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99-4140-8561-1D087239FC4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11-45F7-BC60-132CC9D69BC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11-45F7-BC60-132CC9D69BC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B4-4378-894A-6DAE564A11B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B4-4378-894A-6DAE564A11B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FD-4504-BE56-F54F3C71107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FD-4504-BE56-F54F3C71107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02-491A-AD94-6674B9CC6BE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02-491A-AD94-6674B9CC6BE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2659.64</c:v>
                </c:pt>
                <c:pt idx="1">
                  <c:v>842.39</c:v>
                </c:pt>
                <c:pt idx="2">
                  <c:v>426.73</c:v>
                </c:pt>
                <c:pt idx="3">
                  <c:v>356.53</c:v>
                </c:pt>
                <c:pt idx="4">
                  <c:v>60.22</c:v>
                </c:pt>
              </c:numCache>
            </c:numRef>
          </c:val>
          <c:extLst>
            <c:ext xmlns:c16="http://schemas.microsoft.com/office/drawing/2014/chart" uri="{C3380CC4-5D6E-409C-BE32-E72D297353CC}">
              <c16:uniqueId val="{00000000-4A5A-423F-9B97-3625672E4D1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876.19</c:v>
                </c:pt>
                <c:pt idx="1">
                  <c:v>722.53</c:v>
                </c:pt>
                <c:pt idx="2">
                  <c:v>933.3</c:v>
                </c:pt>
                <c:pt idx="3">
                  <c:v>1575.64</c:v>
                </c:pt>
                <c:pt idx="4">
                  <c:v>914.32</c:v>
                </c:pt>
              </c:numCache>
            </c:numRef>
          </c:val>
          <c:smooth val="0"/>
          <c:extLst>
            <c:ext xmlns:c16="http://schemas.microsoft.com/office/drawing/2014/chart" uri="{C3380CC4-5D6E-409C-BE32-E72D297353CC}">
              <c16:uniqueId val="{00000001-4A5A-423F-9B97-3625672E4D1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2A0-41F5-AF13-B211706DD10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75.7</c:v>
                </c:pt>
                <c:pt idx="1">
                  <c:v>74.61</c:v>
                </c:pt>
                <c:pt idx="2">
                  <c:v>77.510000000000005</c:v>
                </c:pt>
                <c:pt idx="3">
                  <c:v>73.209999999999994</c:v>
                </c:pt>
                <c:pt idx="4">
                  <c:v>75.599999999999994</c:v>
                </c:pt>
              </c:numCache>
            </c:numRef>
          </c:val>
          <c:smooth val="0"/>
          <c:extLst>
            <c:ext xmlns:c16="http://schemas.microsoft.com/office/drawing/2014/chart" uri="{C3380CC4-5D6E-409C-BE32-E72D297353CC}">
              <c16:uniqueId val="{00000001-32A0-41F5-AF13-B211706DD10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164.91</c:v>
                </c:pt>
                <c:pt idx="1">
                  <c:v>163.36000000000001</c:v>
                </c:pt>
                <c:pt idx="2">
                  <c:v>163.78</c:v>
                </c:pt>
                <c:pt idx="3">
                  <c:v>165.51</c:v>
                </c:pt>
                <c:pt idx="4">
                  <c:v>165.81</c:v>
                </c:pt>
              </c:numCache>
            </c:numRef>
          </c:val>
          <c:extLst>
            <c:ext xmlns:c16="http://schemas.microsoft.com/office/drawing/2014/chart" uri="{C3380CC4-5D6E-409C-BE32-E72D297353CC}">
              <c16:uniqueId val="{00000000-E1D1-4412-A048-E478F1D5B99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230.04</c:v>
                </c:pt>
                <c:pt idx="1">
                  <c:v>233.5</c:v>
                </c:pt>
                <c:pt idx="2">
                  <c:v>221.95</c:v>
                </c:pt>
                <c:pt idx="3">
                  <c:v>229.52</c:v>
                </c:pt>
                <c:pt idx="4">
                  <c:v>211.98</c:v>
                </c:pt>
              </c:numCache>
            </c:numRef>
          </c:val>
          <c:smooth val="0"/>
          <c:extLst>
            <c:ext xmlns:c16="http://schemas.microsoft.com/office/drawing/2014/chart" uri="{C3380CC4-5D6E-409C-BE32-E72D297353CC}">
              <c16:uniqueId val="{00000001-E1D1-4412-A048-E478F1D5B99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28" zoomScaleNormal="100" workbookViewId="0">
      <selection activeCell="BG59" sqref="BG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　上富田町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Cc3</v>
      </c>
      <c r="X8" s="40"/>
      <c r="Y8" s="40"/>
      <c r="Z8" s="40"/>
      <c r="AA8" s="40"/>
      <c r="AB8" s="40"/>
      <c r="AC8" s="40"/>
      <c r="AD8" s="41" t="str">
        <f>データ!$M$6</f>
        <v>非設置</v>
      </c>
      <c r="AE8" s="41"/>
      <c r="AF8" s="41"/>
      <c r="AG8" s="41"/>
      <c r="AH8" s="41"/>
      <c r="AI8" s="41"/>
      <c r="AJ8" s="41"/>
      <c r="AK8" s="3"/>
      <c r="AL8" s="42">
        <f>データ!S6</f>
        <v>15685</v>
      </c>
      <c r="AM8" s="42"/>
      <c r="AN8" s="42"/>
      <c r="AO8" s="42"/>
      <c r="AP8" s="42"/>
      <c r="AQ8" s="42"/>
      <c r="AR8" s="42"/>
      <c r="AS8" s="42"/>
      <c r="AT8" s="35">
        <f>データ!T6</f>
        <v>57.37</v>
      </c>
      <c r="AU8" s="35"/>
      <c r="AV8" s="35"/>
      <c r="AW8" s="35"/>
      <c r="AX8" s="35"/>
      <c r="AY8" s="35"/>
      <c r="AZ8" s="35"/>
      <c r="BA8" s="35"/>
      <c r="BB8" s="35">
        <f>データ!U6</f>
        <v>273.39999999999998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28.11</v>
      </c>
      <c r="Q10" s="35"/>
      <c r="R10" s="35"/>
      <c r="S10" s="35"/>
      <c r="T10" s="35"/>
      <c r="U10" s="35"/>
      <c r="V10" s="35"/>
      <c r="W10" s="35">
        <f>データ!Q6</f>
        <v>114.22</v>
      </c>
      <c r="X10" s="35"/>
      <c r="Y10" s="35"/>
      <c r="Z10" s="35"/>
      <c r="AA10" s="35"/>
      <c r="AB10" s="35"/>
      <c r="AC10" s="35"/>
      <c r="AD10" s="42">
        <f>データ!R6</f>
        <v>3157</v>
      </c>
      <c r="AE10" s="42"/>
      <c r="AF10" s="42"/>
      <c r="AG10" s="42"/>
      <c r="AH10" s="42"/>
      <c r="AI10" s="42"/>
      <c r="AJ10" s="42"/>
      <c r="AK10" s="2"/>
      <c r="AL10" s="42">
        <f>データ!V6</f>
        <v>4386</v>
      </c>
      <c r="AM10" s="42"/>
      <c r="AN10" s="42"/>
      <c r="AO10" s="42"/>
      <c r="AP10" s="42"/>
      <c r="AQ10" s="42"/>
      <c r="AR10" s="42"/>
      <c r="AS10" s="42"/>
      <c r="AT10" s="35">
        <f>データ!W6</f>
        <v>1.19</v>
      </c>
      <c r="AU10" s="35"/>
      <c r="AV10" s="35"/>
      <c r="AW10" s="35"/>
      <c r="AX10" s="35"/>
      <c r="AY10" s="35"/>
      <c r="AZ10" s="35"/>
      <c r="BA10" s="35"/>
      <c r="BB10" s="35">
        <f>データ!X6</f>
        <v>3685.71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120</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121</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119</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hEK6MrcIbTwe1y9ggxg1lLSG7gIQgdp8M3P2oSVwrTF3ukL+cGyzfTMQFZ8aVZFH4vvsWmpFUUVOvO23ekvZQA==" saltValue="erhfyvzJtkag4SU+zEYTY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304042</v>
      </c>
      <c r="D6" s="19">
        <f t="shared" si="3"/>
        <v>47</v>
      </c>
      <c r="E6" s="19">
        <f t="shared" si="3"/>
        <v>17</v>
      </c>
      <c r="F6" s="19">
        <f t="shared" si="3"/>
        <v>1</v>
      </c>
      <c r="G6" s="19">
        <f t="shared" si="3"/>
        <v>0</v>
      </c>
      <c r="H6" s="19" t="str">
        <f t="shared" si="3"/>
        <v>和歌山県　上富田町</v>
      </c>
      <c r="I6" s="19" t="str">
        <f t="shared" si="3"/>
        <v>法非適用</v>
      </c>
      <c r="J6" s="19" t="str">
        <f t="shared" si="3"/>
        <v>下水道事業</v>
      </c>
      <c r="K6" s="19" t="str">
        <f t="shared" si="3"/>
        <v>公共下水道</v>
      </c>
      <c r="L6" s="19" t="str">
        <f t="shared" si="3"/>
        <v>Cc3</v>
      </c>
      <c r="M6" s="19" t="str">
        <f t="shared" si="3"/>
        <v>非設置</v>
      </c>
      <c r="N6" s="20" t="str">
        <f t="shared" si="3"/>
        <v>-</v>
      </c>
      <c r="O6" s="20" t="str">
        <f t="shared" si="3"/>
        <v>該当数値なし</v>
      </c>
      <c r="P6" s="20">
        <f t="shared" si="3"/>
        <v>28.11</v>
      </c>
      <c r="Q6" s="20">
        <f t="shared" si="3"/>
        <v>114.22</v>
      </c>
      <c r="R6" s="20">
        <f t="shared" si="3"/>
        <v>3157</v>
      </c>
      <c r="S6" s="20">
        <f t="shared" si="3"/>
        <v>15685</v>
      </c>
      <c r="T6" s="20">
        <f t="shared" si="3"/>
        <v>57.37</v>
      </c>
      <c r="U6" s="20">
        <f t="shared" si="3"/>
        <v>273.39999999999998</v>
      </c>
      <c r="V6" s="20">
        <f t="shared" si="3"/>
        <v>4386</v>
      </c>
      <c r="W6" s="20">
        <f t="shared" si="3"/>
        <v>1.19</v>
      </c>
      <c r="X6" s="20">
        <f t="shared" si="3"/>
        <v>3685.71</v>
      </c>
      <c r="Y6" s="21">
        <f>IF(Y7="",NA(),Y7)</f>
        <v>64.37</v>
      </c>
      <c r="Z6" s="21">
        <f t="shared" ref="Z6:AH6" si="4">IF(Z7="",NA(),Z7)</f>
        <v>59.85</v>
      </c>
      <c r="AA6" s="21">
        <f t="shared" si="4"/>
        <v>63.36</v>
      </c>
      <c r="AB6" s="21">
        <f t="shared" si="4"/>
        <v>51.85</v>
      </c>
      <c r="AC6" s="21">
        <f t="shared" si="4"/>
        <v>48.55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2659.64</v>
      </c>
      <c r="BG6" s="21">
        <f t="shared" ref="BG6:BO6" si="7">IF(BG7="",NA(),BG7)</f>
        <v>842.39</v>
      </c>
      <c r="BH6" s="21">
        <f t="shared" si="7"/>
        <v>426.73</v>
      </c>
      <c r="BI6" s="21">
        <f t="shared" si="7"/>
        <v>356.53</v>
      </c>
      <c r="BJ6" s="21">
        <f t="shared" si="7"/>
        <v>60.22</v>
      </c>
      <c r="BK6" s="21">
        <f t="shared" si="7"/>
        <v>876.19</v>
      </c>
      <c r="BL6" s="21">
        <f t="shared" si="7"/>
        <v>722.53</v>
      </c>
      <c r="BM6" s="21">
        <f t="shared" si="7"/>
        <v>933.3</v>
      </c>
      <c r="BN6" s="21">
        <f t="shared" si="7"/>
        <v>1575.64</v>
      </c>
      <c r="BO6" s="21">
        <f t="shared" si="7"/>
        <v>914.32</v>
      </c>
      <c r="BP6" s="20" t="str">
        <f>IF(BP7="","",IF(BP7="-","【-】","【"&amp;SUBSTITUTE(TEXT(BP7,"#,##0.00"),"-","△")&amp;"】"))</f>
        <v>【669.11】</v>
      </c>
      <c r="BQ6" s="21">
        <f>IF(BQ7="",NA(),BQ7)</f>
        <v>100</v>
      </c>
      <c r="BR6" s="21">
        <f t="shared" ref="BR6:BZ6" si="8">IF(BR7="",NA(),BR7)</f>
        <v>100</v>
      </c>
      <c r="BS6" s="21">
        <f t="shared" si="8"/>
        <v>100</v>
      </c>
      <c r="BT6" s="21">
        <f t="shared" si="8"/>
        <v>100</v>
      </c>
      <c r="BU6" s="21">
        <f t="shared" si="8"/>
        <v>100</v>
      </c>
      <c r="BV6" s="21">
        <f t="shared" si="8"/>
        <v>75.7</v>
      </c>
      <c r="BW6" s="21">
        <f t="shared" si="8"/>
        <v>74.61</v>
      </c>
      <c r="BX6" s="21">
        <f t="shared" si="8"/>
        <v>77.510000000000005</v>
      </c>
      <c r="BY6" s="21">
        <f t="shared" si="8"/>
        <v>73.209999999999994</v>
      </c>
      <c r="BZ6" s="21">
        <f t="shared" si="8"/>
        <v>75.599999999999994</v>
      </c>
      <c r="CA6" s="20" t="str">
        <f>IF(CA7="","",IF(CA7="-","【-】","【"&amp;SUBSTITUTE(TEXT(CA7,"#,##0.00"),"-","△")&amp;"】"))</f>
        <v>【99.73】</v>
      </c>
      <c r="CB6" s="21">
        <f>IF(CB7="",NA(),CB7)</f>
        <v>164.91</v>
      </c>
      <c r="CC6" s="21">
        <f t="shared" ref="CC6:CK6" si="9">IF(CC7="",NA(),CC7)</f>
        <v>163.36000000000001</v>
      </c>
      <c r="CD6" s="21">
        <f t="shared" si="9"/>
        <v>163.78</v>
      </c>
      <c r="CE6" s="21">
        <f t="shared" si="9"/>
        <v>165.51</v>
      </c>
      <c r="CF6" s="21">
        <f t="shared" si="9"/>
        <v>165.81</v>
      </c>
      <c r="CG6" s="21">
        <f t="shared" si="9"/>
        <v>230.04</v>
      </c>
      <c r="CH6" s="21">
        <f t="shared" si="9"/>
        <v>233.5</v>
      </c>
      <c r="CI6" s="21">
        <f t="shared" si="9"/>
        <v>221.95</v>
      </c>
      <c r="CJ6" s="21">
        <f t="shared" si="9"/>
        <v>229.52</v>
      </c>
      <c r="CK6" s="21">
        <f t="shared" si="9"/>
        <v>211.98</v>
      </c>
      <c r="CL6" s="20" t="str">
        <f>IF(CL7="","",IF(CL7="-","【-】","【"&amp;SUBSTITUTE(TEXT(CL7,"#,##0.00"),"-","△")&amp;"】"))</f>
        <v>【134.98】</v>
      </c>
      <c r="CM6" s="21">
        <f>IF(CM7="",NA(),CM7)</f>
        <v>36.68</v>
      </c>
      <c r="CN6" s="21">
        <f t="shared" ref="CN6:CV6" si="10">IF(CN7="",NA(),CN7)</f>
        <v>40.42</v>
      </c>
      <c r="CO6" s="21">
        <f t="shared" si="10"/>
        <v>45.04</v>
      </c>
      <c r="CP6" s="21">
        <f t="shared" si="10"/>
        <v>46.44</v>
      </c>
      <c r="CQ6" s="21">
        <f t="shared" si="10"/>
        <v>43.64</v>
      </c>
      <c r="CR6" s="21">
        <f t="shared" si="10"/>
        <v>42.4</v>
      </c>
      <c r="CS6" s="21">
        <f t="shared" si="10"/>
        <v>45.44</v>
      </c>
      <c r="CT6" s="21">
        <f t="shared" si="10"/>
        <v>47.28</v>
      </c>
      <c r="CU6" s="21">
        <f t="shared" si="10"/>
        <v>44.83</v>
      </c>
      <c r="CV6" s="21">
        <f t="shared" si="10"/>
        <v>48</v>
      </c>
      <c r="CW6" s="20" t="str">
        <f>IF(CW7="","",IF(CW7="-","【-】","【"&amp;SUBSTITUTE(TEXT(CW7,"#,##0.00"),"-","△")&amp;"】"))</f>
        <v>【59.99】</v>
      </c>
      <c r="CX6" s="21">
        <f>IF(CX7="",NA(),CX7)</f>
        <v>55.4</v>
      </c>
      <c r="CY6" s="21">
        <f t="shared" ref="CY6:DG6" si="11">IF(CY7="",NA(),CY7)</f>
        <v>55.6</v>
      </c>
      <c r="CZ6" s="21">
        <f t="shared" si="11"/>
        <v>55.78</v>
      </c>
      <c r="DA6" s="21">
        <f t="shared" si="11"/>
        <v>56.12</v>
      </c>
      <c r="DB6" s="21">
        <f t="shared" si="11"/>
        <v>56.36</v>
      </c>
      <c r="DC6" s="21">
        <f t="shared" si="11"/>
        <v>65.77</v>
      </c>
      <c r="DD6" s="21">
        <f t="shared" si="11"/>
        <v>65.97</v>
      </c>
      <c r="DE6" s="21">
        <f t="shared" si="11"/>
        <v>64.7</v>
      </c>
      <c r="DF6" s="21">
        <f t="shared" si="11"/>
        <v>60.57</v>
      </c>
      <c r="DG6" s="21">
        <f t="shared" si="11"/>
        <v>56.11</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0.15</v>
      </c>
      <c r="EK6" s="21">
        <f t="shared" si="14"/>
        <v>0.25</v>
      </c>
      <c r="EL6" s="21">
        <f t="shared" si="14"/>
        <v>0.18</v>
      </c>
      <c r="EM6" s="21">
        <f t="shared" si="14"/>
        <v>0.06</v>
      </c>
      <c r="EN6" s="20">
        <f t="shared" si="14"/>
        <v>0</v>
      </c>
      <c r="EO6" s="20" t="str">
        <f>IF(EO7="","",IF(EO7="-","【-】","【"&amp;SUBSTITUTE(TEXT(EO7,"#,##0.00"),"-","△")&amp;"】"))</f>
        <v>【0.24】</v>
      </c>
    </row>
    <row r="7" spans="1:145" s="22" customFormat="1" x14ac:dyDescent="0.15">
      <c r="A7" s="14"/>
      <c r="B7" s="23">
        <v>2021</v>
      </c>
      <c r="C7" s="23">
        <v>304042</v>
      </c>
      <c r="D7" s="23">
        <v>47</v>
      </c>
      <c r="E7" s="23">
        <v>17</v>
      </c>
      <c r="F7" s="23">
        <v>1</v>
      </c>
      <c r="G7" s="23">
        <v>0</v>
      </c>
      <c r="H7" s="23" t="s">
        <v>98</v>
      </c>
      <c r="I7" s="23" t="s">
        <v>99</v>
      </c>
      <c r="J7" s="23" t="s">
        <v>100</v>
      </c>
      <c r="K7" s="23" t="s">
        <v>101</v>
      </c>
      <c r="L7" s="23" t="s">
        <v>102</v>
      </c>
      <c r="M7" s="23" t="s">
        <v>103</v>
      </c>
      <c r="N7" s="24" t="s">
        <v>104</v>
      </c>
      <c r="O7" s="24" t="s">
        <v>105</v>
      </c>
      <c r="P7" s="24">
        <v>28.11</v>
      </c>
      <c r="Q7" s="24">
        <v>114.22</v>
      </c>
      <c r="R7" s="24">
        <v>3157</v>
      </c>
      <c r="S7" s="24">
        <v>15685</v>
      </c>
      <c r="T7" s="24">
        <v>57.37</v>
      </c>
      <c r="U7" s="24">
        <v>273.39999999999998</v>
      </c>
      <c r="V7" s="24">
        <v>4386</v>
      </c>
      <c r="W7" s="24">
        <v>1.19</v>
      </c>
      <c r="X7" s="24">
        <v>3685.71</v>
      </c>
      <c r="Y7" s="24">
        <v>64.37</v>
      </c>
      <c r="Z7" s="24">
        <v>59.85</v>
      </c>
      <c r="AA7" s="24">
        <v>63.36</v>
      </c>
      <c r="AB7" s="24">
        <v>51.85</v>
      </c>
      <c r="AC7" s="24">
        <v>48.55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2659.64</v>
      </c>
      <c r="BG7" s="24">
        <v>842.39</v>
      </c>
      <c r="BH7" s="24">
        <v>426.73</v>
      </c>
      <c r="BI7" s="24">
        <v>356.53</v>
      </c>
      <c r="BJ7" s="24">
        <v>60.22</v>
      </c>
      <c r="BK7" s="24">
        <v>876.19</v>
      </c>
      <c r="BL7" s="24">
        <v>722.53</v>
      </c>
      <c r="BM7" s="24">
        <v>933.3</v>
      </c>
      <c r="BN7" s="24">
        <v>1575.64</v>
      </c>
      <c r="BO7" s="24">
        <v>914.32</v>
      </c>
      <c r="BP7" s="24">
        <v>669.11</v>
      </c>
      <c r="BQ7" s="24">
        <v>100</v>
      </c>
      <c r="BR7" s="24">
        <v>100</v>
      </c>
      <c r="BS7" s="24">
        <v>100</v>
      </c>
      <c r="BT7" s="24">
        <v>100</v>
      </c>
      <c r="BU7" s="24">
        <v>100</v>
      </c>
      <c r="BV7" s="24">
        <v>75.7</v>
      </c>
      <c r="BW7" s="24">
        <v>74.61</v>
      </c>
      <c r="BX7" s="24">
        <v>77.510000000000005</v>
      </c>
      <c r="BY7" s="24">
        <v>73.209999999999994</v>
      </c>
      <c r="BZ7" s="24">
        <v>75.599999999999994</v>
      </c>
      <c r="CA7" s="24">
        <v>99.73</v>
      </c>
      <c r="CB7" s="24">
        <v>164.91</v>
      </c>
      <c r="CC7" s="24">
        <v>163.36000000000001</v>
      </c>
      <c r="CD7" s="24">
        <v>163.78</v>
      </c>
      <c r="CE7" s="24">
        <v>165.51</v>
      </c>
      <c r="CF7" s="24">
        <v>165.81</v>
      </c>
      <c r="CG7" s="24">
        <v>230.04</v>
      </c>
      <c r="CH7" s="24">
        <v>233.5</v>
      </c>
      <c r="CI7" s="24">
        <v>221.95</v>
      </c>
      <c r="CJ7" s="24">
        <v>229.52</v>
      </c>
      <c r="CK7" s="24">
        <v>211.98</v>
      </c>
      <c r="CL7" s="24">
        <v>134.97999999999999</v>
      </c>
      <c r="CM7" s="24">
        <v>36.68</v>
      </c>
      <c r="CN7" s="24">
        <v>40.42</v>
      </c>
      <c r="CO7" s="24">
        <v>45.04</v>
      </c>
      <c r="CP7" s="24">
        <v>46.44</v>
      </c>
      <c r="CQ7" s="24">
        <v>43.64</v>
      </c>
      <c r="CR7" s="24">
        <v>42.4</v>
      </c>
      <c r="CS7" s="24">
        <v>45.44</v>
      </c>
      <c r="CT7" s="24">
        <v>47.28</v>
      </c>
      <c r="CU7" s="24">
        <v>44.83</v>
      </c>
      <c r="CV7" s="24">
        <v>48</v>
      </c>
      <c r="CW7" s="24">
        <v>59.99</v>
      </c>
      <c r="CX7" s="24">
        <v>55.4</v>
      </c>
      <c r="CY7" s="24">
        <v>55.6</v>
      </c>
      <c r="CZ7" s="24">
        <v>55.78</v>
      </c>
      <c r="DA7" s="24">
        <v>56.12</v>
      </c>
      <c r="DB7" s="24">
        <v>56.36</v>
      </c>
      <c r="DC7" s="24">
        <v>65.77</v>
      </c>
      <c r="DD7" s="24">
        <v>65.97</v>
      </c>
      <c r="DE7" s="24">
        <v>64.7</v>
      </c>
      <c r="DF7" s="24">
        <v>60.57</v>
      </c>
      <c r="DG7" s="24">
        <v>56.11</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0.15</v>
      </c>
      <c r="EK7" s="24">
        <v>0.25</v>
      </c>
      <c r="EL7" s="24">
        <v>0.18</v>
      </c>
      <c r="EM7" s="24">
        <v>0.06</v>
      </c>
      <c r="EN7" s="24">
        <v>0</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赤木 良多</dc:creator>
  <cp:lastModifiedBy> akagi</cp:lastModifiedBy>
  <cp:lastPrinted>2023-01-31T04:03:44Z</cp:lastPrinted>
  <dcterms:created xsi:type="dcterms:W3CDTF">2023-01-24T23:28:02Z</dcterms:created>
  <dcterms:modified xsi:type="dcterms:W3CDTF">2023-01-31T04:42:22Z</dcterms:modified>
</cp:coreProperties>
</file>