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24_上富田町\"/>
    </mc:Choice>
  </mc:AlternateContent>
  <workbookProtection workbookAlgorithmName="SHA-512" workbookHashValue="3CSb8VhP2qFA4o/l9bj3nfmFlatiA0bhhE6J8thqUG65E9Il9qWp98J3DBGejAbXgD0QZzsvK0rg4BxYWpO4/g==" workbookSaltValue="PiPglMmtgiZGI3RioVgXAA==" workbookSpinCount="100000" lockStructure="1"/>
  <bookViews>
    <workbookView xWindow="-105" yWindow="-105" windowWidth="20715" windowHeight="132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<sst xmlns="http://schemas.openxmlformats.org/spreadsheetml/2006/main" count="228" uniqueCount="112">
  <si>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</si>
  <si>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</si>
  <si>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</si>
  <si>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</si>
  <si>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</si>
  <si>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</si>
  <si>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</si>
  <si>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</si>
  <si>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</si>
  <si>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</si>
  <si>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</si>
  <si>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</si>
  <si>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</si>
  <si>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</si>
  <si>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</si>
  <si>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</si>
  <si>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</si>
  <si>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</si>
  <si>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</si>
  <si>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</si>
  <si>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</si>
  <si>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</si>
  <si>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</si>
  <si>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</si>
  <si>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</si>
  <si>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</si>
  <si>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</si>
  <si>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</si>
  <si>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</si>
  <si>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</si>
  <si>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</si>
  <si>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</si>
  <si>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</si>
  <si>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</si>
  <si>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</si>
  <si>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</si>
  <si>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</si>
  <si>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</si>
  <si>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</si>
  <si>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</si>
  <si>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</si>
  <si>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</si>
  <si>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</si>
  <si>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</si>
  <si>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</si>
  <si>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</si>
  <si>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</si>
  <si>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</si>
  <si>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</si>
  <si>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</si>
  <si>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</si>
  <si>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</si>
  <si>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</si>
  <si>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</si>
  <si>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</si>
  <si>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</si>
  <si>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</si>
  <si>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</si>
  <si>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</si>
  <si>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</si>
  <si>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</si>
  <si>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</si>
  <si>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</si>
  <si>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</si>
  <si>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</si>
  <si>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</si>
  <si>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</si>
  <si>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</si>
  <si>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</si>
  <si>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</si>
  <si>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</si>
  <si>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</si>
  <si>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</si>
  <si>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</si>
  <si>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</si>
  <si>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</si>
  <si>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</si>
  <si>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</si>
  <si>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</si>
  <si>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</si>
  <si>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</si>
  <si>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</si>
  <si>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</si>
  <si>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</si>
  <si>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</si>
  <si>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</si>
  <si>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</si>
  <si>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</si>
  <si>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</si>
  <si>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</si>
  <si>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</si>
  <si>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</si>
  <si>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</si>
  <si>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上富田町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</si>
  <si>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</si>
  <si>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</si>
  <si>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</si>
  <si>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</si>
  <si>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</si>
  <si>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</si>
  <si>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</si>
  <si>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</si>
  <si>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</si>
  <si>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</si>
  <si>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</si>
  <si>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</si>
  <si>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</si>
  <si>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</si>
  <si>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</si>
  <si>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平均を上回る水準で継続的に上昇している。②管路経年化率も上昇傾向にあり、当年度は類似団体平均値よりも高い水準となった。また、工事の一部を翌年度へ繰越したために、当年度の③管路更新率は低い水準となっている。
法定耐用年数を超えて使用している施設や管路が多いことから、計画的な老朽化対策に取り組み、施設の更新及び長寿命化を図る必要がある。</t>
    <rPh sb="27" eb="30">
      <t>ケイゾクテキ</t>
    </rPh>
    <rPh sb="54" eb="57">
      <t>トウネンド</t>
    </rPh>
    <rPh sb="58" eb="62">
      <t>ルイジダンタイ</t>
    </rPh>
    <rPh sb="62" eb="65">
      <t>ヘイキンチ</t>
    </rPh>
    <rPh sb="68" eb="69">
      <t>タカ</t>
    </rPh>
    <rPh sb="70" eb="72">
      <t>スイジュン</t>
    </rPh>
    <rPh sb="80" eb="82">
      <t>コウジ</t>
    </rPh>
    <rPh sb="83" eb="85">
      <t>イチブ</t>
    </rPh>
    <rPh sb="86" eb="89">
      <t>ヨクネンド</t>
    </rPh>
    <rPh sb="90" eb="92">
      <t>クリコ</t>
    </rPh>
    <rPh sb="109" eb="110">
      <t>ヒク</t>
    </rPh>
    <rPh sb="111" eb="113">
      <t>スイジュン</t>
    </rPh>
    <phoneticPr fontId="1"/>
  </si>
  <si>
    <t>経常収支比率、料金回収率ともに100%を超えており、現状は健全な経営状況にあるといえる。しかし有形固定資産減価償却率が徐々に上昇しており、管路経年化率は当年度において類似団体平均値よりも高くなり、施設の老朽化が進んでいる。今後、昭和40年代に敷設された管路の更新時期が集中して到来するため、計画的に更新に取り組む必要がある。
また、今後の人口減少による給水収益の低下及び老朽施設の更新費用の増加により、将来的に経営状況がに急速に悪化することも考えられる。
これらのことから、今後は、令和2年度に策定した水道ビジョンをふまえ、水需要の見通しなども考慮したうえで施設や管路の計画的な更新や修繕を行うとともに、それらの財源の確保も確保しながら、中長期的視点での事業運営を行っていくことが必要となる。</t>
    <rPh sb="69" eb="75">
      <t>カンロケイネンカリツ</t>
    </rPh>
    <rPh sb="76" eb="79">
      <t>トウネンド</t>
    </rPh>
    <rPh sb="83" eb="90">
      <t>ルイジダンタイヘイキンチ</t>
    </rPh>
    <rPh sb="93" eb="94">
      <t>タカ</t>
    </rPh>
    <rPh sb="241" eb="242">
      <t>レイ</t>
    </rPh>
    <rPh sb="242" eb="243">
      <t>ワ</t>
    </rPh>
    <rPh sb="244" eb="246">
      <t>ネンド</t>
    </rPh>
    <rPh sb="247" eb="249">
      <t>サクテイ</t>
    </rPh>
    <rPh sb="251" eb="253">
      <t>スイドウ</t>
    </rPh>
    <phoneticPr fontId="1"/>
  </si>
  <si>
    <t>①経常収支比率⑤料金回収率は類似団体平均を上回り、100%超の高い水準で推移しており、当年度は給水収益の増加及び経常費用の減少によって両者とも比率が改善している。また、③流動比率は、昨年度から類似団体平均を上回っており、当年度はさらに800%を超える高い水準となった。短期的な支払能力は十分にあり、給水に係る費用を給水収益で賄えており、経営状態は安定しているといえる。
④企業債残高対給水収益比率は、企業債の発行を抑制しているために類似団体平均より低い水準で推移している。ただし、今後取り組むべき課題の一つとして、更新時期が到来している施設や管路の更新が挙げられており、計画的に老朽化対策に取り組む必要がある。
⑥給水原価は類似団体を大きく下回る水準で推移しており、現状では効率的な給水ができているといえる。さらに、当年度は路面復旧費や委託料などの経費が減少したことにより、昨年度より低下する結果となった。ただし、今後は、施設の老朽化に伴う維持管理費の増大や修繕費等の負担増が予測されるため、上昇することが懸念される。
⑦施設利用率は類似団体平均を上回る水準で推移しており、⑧有収率も改善している。現状、施設の規模や利用状況は適正と言えるが、今後施設の更新を行う際には、将来的な人口の減少を見据えた適正な施設規模を検討する必要がある。</t>
    <rPh sb="52" eb="54">
      <t>ゾウカ</t>
    </rPh>
    <rPh sb="61" eb="63">
      <t>ゲンショウ</t>
    </rPh>
    <rPh sb="74" eb="76">
      <t>カイゼン</t>
    </rPh>
    <rPh sb="103" eb="105">
      <t>ウワマワ</t>
    </rPh>
    <rPh sb="200" eb="202">
      <t>キギョウ</t>
    </rPh>
    <rPh sb="202" eb="203">
      <t>サイ</t>
    </rPh>
    <rPh sb="204" eb="206">
      <t>ハッコウ</t>
    </rPh>
    <rPh sb="207" eb="209">
      <t>ヨクセイ</t>
    </rPh>
    <rPh sb="387" eb="390">
      <t>サクネンド</t>
    </rPh>
    <rPh sb="516" eb="5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</si>
</sst>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0.33</c:v>
                </c:pt>
                <c:pt idx="2">
                  <c:v>0.8</c:v>
                </c:pt>
                <c:pt idx="3" formatCode="#,##0.00;&quot;△&quot;#,##0.00">
                  <c:v>0</c:v>
                </c:pt>
                <c:pt idx="4">
                  <c:v>0.35</c:v>
                </c:pt>
              </c:numCache>
            </c:numRef>
          </c:val>
          <c:extLst>
            <c:ext xmlns:c16="http://schemas.microsoft.com/office/drawing/2014/chart" uri="{C3380CC4-5D6E-409C-BE32-E72D297353CC}">
              <c16:uniqueId val="{00000000-0165-4A3A-95F7-D5B1EC17C0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0165-4A3A-95F7-D5B1EC17C0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70.69</c:v>
                </c:pt>
                <c:pt idx="1">
                  <c:v>70.62</c:v>
                </c:pt>
                <c:pt idx="2">
                  <c:v>69.14</c:v>
                </c:pt>
                <c:pt idx="3">
                  <c:v>68.95</c:v>
                </c:pt>
                <c:pt idx="4">
                  <c:v>69.459999999999994</c:v>
                </c:pt>
              </c:numCache>
            </c:numRef>
          </c:val>
          <c:extLst>
            <c:ext xmlns:c16="http://schemas.microsoft.com/office/drawing/2014/chart" uri="{C3380CC4-5D6E-409C-BE32-E72D297353CC}">
              <c16:uniqueId val="{00000000-C47A-4C33-9EC4-3F13AA600B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C47A-4C33-9EC4-3F13AA600B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82.03</c:v>
                </c:pt>
                <c:pt idx="1">
                  <c:v>81.5</c:v>
                </c:pt>
                <c:pt idx="2">
                  <c:v>82.98</c:v>
                </c:pt>
                <c:pt idx="3">
                  <c:v>83.26</c:v>
                </c:pt>
                <c:pt idx="4">
                  <c:v>83.45</c:v>
                </c:pt>
              </c:numCache>
            </c:numRef>
          </c:val>
          <c:extLst>
            <c:ext xmlns:c16="http://schemas.microsoft.com/office/drawing/2014/chart" uri="{C3380CC4-5D6E-409C-BE32-E72D297353CC}">
              <c16:uniqueId val="{00000000-0DC2-4FD4-A0A2-573C8E63FF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0DC2-4FD4-A0A2-573C8E63FF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150.53</c:v>
                </c:pt>
                <c:pt idx="1">
                  <c:v>146.24</c:v>
                </c:pt>
                <c:pt idx="2">
                  <c:v>145.61000000000001</c:v>
                </c:pt>
                <c:pt idx="3">
                  <c:v>125.82</c:v>
                </c:pt>
                <c:pt idx="4">
                  <c:v>144.43</c:v>
                </c:pt>
              </c:numCache>
            </c:numRef>
          </c:val>
          <c:extLst>
            <c:ext xmlns:c16="http://schemas.microsoft.com/office/drawing/2014/chart" uri="{C3380CC4-5D6E-409C-BE32-E72D297353CC}">
              <c16:uniqueId val="{00000000-8A61-4E18-9768-485FB03A3D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A61-4E18-9768-485FB03A3D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55.21</c:v>
                </c:pt>
                <c:pt idx="1">
                  <c:v>56.85</c:v>
                </c:pt>
                <c:pt idx="2">
                  <c:v>57.54</c:v>
                </c:pt>
                <c:pt idx="3">
                  <c:v>59.6</c:v>
                </c:pt>
                <c:pt idx="4">
                  <c:v>60.8</c:v>
                </c:pt>
              </c:numCache>
            </c:numRef>
          </c:val>
          <c:extLst>
            <c:ext xmlns:c16="http://schemas.microsoft.com/office/drawing/2014/chart" uri="{C3380CC4-5D6E-409C-BE32-E72D297353CC}">
              <c16:uniqueId val="{00000000-7A02-4DEA-8C5E-1C43CE1714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7A02-4DEA-8C5E-1C43CE1714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14.73</c:v>
                </c:pt>
                <c:pt idx="1">
                  <c:v>14.96</c:v>
                </c:pt>
                <c:pt idx="2">
                  <c:v>15.94</c:v>
                </c:pt>
                <c:pt idx="3">
                  <c:v>16.3</c:v>
                </c:pt>
                <c:pt idx="4">
                  <c:v>26.77</c:v>
                </c:pt>
              </c:numCache>
            </c:numRef>
          </c:val>
          <c:extLst>
            <c:ext xmlns:c16="http://schemas.microsoft.com/office/drawing/2014/chart" uri="{C3380CC4-5D6E-409C-BE32-E72D297353CC}">
              <c16:uniqueId val="{00000000-81F8-430C-BB59-521E9A7B00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1F8-430C-BB59-521E9A7B00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00-484A-9BFF-9B2AB9084B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C700-484A-9BFF-9B2AB9084B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265.8</c:v>
                </c:pt>
                <c:pt idx="1">
                  <c:v>316.45999999999998</c:v>
                </c:pt>
                <c:pt idx="2">
                  <c:v>346.8</c:v>
                </c:pt>
                <c:pt idx="3">
                  <c:v>447.17</c:v>
                </c:pt>
                <c:pt idx="4">
                  <c:v>823.29</c:v>
                </c:pt>
              </c:numCache>
            </c:numRef>
          </c:val>
          <c:extLst>
            <c:ext xmlns:c16="http://schemas.microsoft.com/office/drawing/2014/chart" uri="{C3380CC4-5D6E-409C-BE32-E72D297353CC}">
              <c16:uniqueId val="{00000000-FC9E-43FD-AB02-DBCB60225C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C9E-43FD-AB02-DBCB60225C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231.44</c:v>
                </c:pt>
                <c:pt idx="1">
                  <c:v>195.17</c:v>
                </c:pt>
                <c:pt idx="2">
                  <c:v>184.12</c:v>
                </c:pt>
                <c:pt idx="3">
                  <c:v>175.96</c:v>
                </c:pt>
                <c:pt idx="4">
                  <c:v>163.95</c:v>
                </c:pt>
              </c:numCache>
            </c:numRef>
          </c:val>
          <c:extLst>
            <c:ext xmlns:c16="http://schemas.microsoft.com/office/drawing/2014/chart" uri="{C3380CC4-5D6E-409C-BE32-E72D297353CC}">
              <c16:uniqueId val="{00000000-5B77-4DB6-9767-14E30CF0DD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B77-4DB6-9767-14E30CF0DD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151.07</c:v>
                </c:pt>
                <c:pt idx="1">
                  <c:v>146.97</c:v>
                </c:pt>
                <c:pt idx="2">
                  <c:v>145.63999999999999</c:v>
                </c:pt>
                <c:pt idx="3">
                  <c:v>123.03</c:v>
                </c:pt>
                <c:pt idx="4">
                  <c:v>142.97</c:v>
                </c:pt>
              </c:numCache>
            </c:numRef>
          </c:val>
          <c:extLst>
            <c:ext xmlns:c16="http://schemas.microsoft.com/office/drawing/2014/chart" uri="{C3380CC4-5D6E-409C-BE32-E72D297353CC}">
              <c16:uniqueId val="{00000000-3DFE-40C8-A43F-3C3F7BB835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DFE-40C8-A43F-3C3F7BB835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51.15</c:v>
                </c:pt>
                <c:pt idx="1">
                  <c:v>52.95</c:v>
                </c:pt>
                <c:pt idx="2">
                  <c:v>54.01</c:v>
                </c:pt>
                <c:pt idx="3">
                  <c:v>62.13</c:v>
                </c:pt>
                <c:pt idx="4">
                  <c:v>54.28</c:v>
                </c:pt>
              </c:numCache>
            </c:numRef>
          </c:val>
          <c:extLst>
            <c:ext xmlns:c16="http://schemas.microsoft.com/office/drawing/2014/chart" uri="{C3380CC4-5D6E-409C-BE32-E72D297353CC}">
              <c16:uniqueId val="{00000000-8BBE-43CD-9D9D-B530DC1AD4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8BBE-43CD-9D9D-B530DC1AD4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133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3900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99668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25435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133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3900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99668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25435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133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15823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83513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69887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95655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1422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47190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47190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14225" y="6743700"/>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95655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69887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3425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2830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18805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6" t="s">
        <v>1</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15">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15">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上富田町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15685</v>
      </c>
      <c r="AM8" s="44"/>
      <c r="AN8" s="44"/>
      <c r="AO8" s="44"/>
      <c r="AP8" s="44"/>
      <c r="AQ8" s="44"/>
      <c r="AR8" s="44"/>
      <c r="AS8" s="44"/>
      <c r="AT8" s="45">
        <f>データ!$S$6</f>
        <v>57.37</v>
      </c>
      <c r="AU8" s="46"/>
      <c r="AV8" s="46"/>
      <c r="AW8" s="46"/>
      <c r="AX8" s="46"/>
      <c r="AY8" s="46"/>
      <c r="AZ8" s="46"/>
      <c r="BA8" s="46"/>
      <c r="BB8" s="47">
        <f>データ!$T$6</f>
        <v>273.39999999999998</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26</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16</v>
      </c>
      <c r="BC9" s="36"/>
      <c r="BD9" s="36"/>
      <c r="BE9" s="36"/>
      <c r="BF9" s="36"/>
      <c r="BG9" s="36"/>
      <c r="BH9" s="36"/>
      <c r="BI9" s="36"/>
      <c r="BJ9" s="3"/>
      <c r="BK9" s="3"/>
      <c r="BL9" s="71" t="s">
        <v>32</v>
      </c>
      <c r="BM9" s="72"/>
      <c r="BN9" s="73" t="s">
        <v>34</v>
      </c>
      <c r="BO9" s="73"/>
      <c r="BP9" s="73"/>
      <c r="BQ9" s="73"/>
      <c r="BR9" s="73"/>
      <c r="BS9" s="73"/>
      <c r="BT9" s="73"/>
      <c r="BU9" s="73"/>
      <c r="BV9" s="73"/>
      <c r="BW9" s="73"/>
      <c r="BX9" s="73"/>
      <c r="BY9" s="74"/>
    </row>
    <row r="10" spans="1:78" ht="18.75" customHeight="1" x14ac:dyDescent="0.15">
      <c r="A10" s="2"/>
      <c r="B10" s="45" t="str">
        <f>データ!$N$6</f>
        <v>-</v>
      </c>
      <c r="C10" s="46"/>
      <c r="D10" s="46"/>
      <c r="E10" s="46"/>
      <c r="F10" s="46"/>
      <c r="G10" s="46"/>
      <c r="H10" s="46"/>
      <c r="I10" s="45">
        <f>データ!$O$6</f>
        <v>80.33</v>
      </c>
      <c r="J10" s="46"/>
      <c r="K10" s="46"/>
      <c r="L10" s="46"/>
      <c r="M10" s="46"/>
      <c r="N10" s="46"/>
      <c r="O10" s="75"/>
      <c r="P10" s="47">
        <f>データ!$P$6</f>
        <v>99.75</v>
      </c>
      <c r="Q10" s="47"/>
      <c r="R10" s="47"/>
      <c r="S10" s="47"/>
      <c r="T10" s="47"/>
      <c r="U10" s="47"/>
      <c r="V10" s="47"/>
      <c r="W10" s="44">
        <f>データ!$Q$6</f>
        <v>2200</v>
      </c>
      <c r="X10" s="44"/>
      <c r="Y10" s="44"/>
      <c r="Z10" s="44"/>
      <c r="AA10" s="44"/>
      <c r="AB10" s="44"/>
      <c r="AC10" s="44"/>
      <c r="AD10" s="2"/>
      <c r="AE10" s="2"/>
      <c r="AF10" s="2"/>
      <c r="AG10" s="2"/>
      <c r="AH10" s="2"/>
      <c r="AI10" s="2"/>
      <c r="AJ10" s="2"/>
      <c r="AK10" s="2"/>
      <c r="AL10" s="44">
        <f>データ!$U$6</f>
        <v>15591</v>
      </c>
      <c r="AM10" s="44"/>
      <c r="AN10" s="44"/>
      <c r="AO10" s="44"/>
      <c r="AP10" s="44"/>
      <c r="AQ10" s="44"/>
      <c r="AR10" s="44"/>
      <c r="AS10" s="44"/>
      <c r="AT10" s="45">
        <f>データ!$V$6</f>
        <v>57.37</v>
      </c>
      <c r="AU10" s="46"/>
      <c r="AV10" s="46"/>
      <c r="AW10" s="46"/>
      <c r="AX10" s="46"/>
      <c r="AY10" s="46"/>
      <c r="AZ10" s="46"/>
      <c r="BA10" s="46"/>
      <c r="BB10" s="47">
        <f>データ!$W$6</f>
        <v>271.76</v>
      </c>
      <c r="BC10" s="47"/>
      <c r="BD10" s="47"/>
      <c r="BE10" s="47"/>
      <c r="BF10" s="47"/>
      <c r="BG10" s="47"/>
      <c r="BH10" s="47"/>
      <c r="BI10" s="47"/>
      <c r="BJ10" s="2"/>
      <c r="BK10" s="2"/>
      <c r="BL10" s="52" t="s">
        <v>36</v>
      </c>
      <c r="BM10" s="53"/>
      <c r="BN10" s="54" t="s">
        <v>4</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37</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39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40</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5" t="s">
        <v>42</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2" t="s">
        <v>10</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6"/>
      <c r="BM60" s="77"/>
      <c r="BN60" s="77"/>
      <c r="BO60" s="77"/>
      <c r="BP60" s="77"/>
      <c r="BQ60" s="77"/>
      <c r="BR60" s="77"/>
      <c r="BS60" s="77"/>
      <c r="BT60" s="77"/>
      <c r="BU60" s="77"/>
      <c r="BV60" s="77"/>
      <c r="BW60" s="77"/>
      <c r="BX60" s="77"/>
      <c r="BY60" s="77"/>
      <c r="BZ60" s="7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5" t="s">
        <v>9</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43</v>
      </c>
      <c r="C84" s="6"/>
      <c r="D84" s="6"/>
      <c r="E84" s="6" t="s">
        <v>45</v>
      </c>
      <c r="F84" s="6" t="s">
        <v>47</v>
      </c>
      <c r="G84" s="6" t="s">
        <v>48</v>
      </c>
      <c r="H84" s="6" t="s">
        <v>41</v>
      </c>
      <c r="I84" s="6" t="s">
        <v>8</v>
      </c>
      <c r="J84" s="6" t="s">
        <v>29</v>
      </c>
      <c r="K84" s="6" t="s">
        <v>49</v>
      </c>
      <c r="L84" s="6" t="s">
        <v>51</v>
      </c>
      <c r="M84" s="6" t="s">
        <v>33</v>
      </c>
      <c r="N84" s="6" t="s">
        <v>53</v>
      </c>
      <c r="O84" s="6" t="s">
        <v>55</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HFg7GAXYMqSslxLctvgWS63Q7E3ljFau1NXlglXEw7mLEM7kskD5816seFqfRFu60utJYrYy7IMgc/1R8Nbyaw==" saltValue="jZmzg33L1NgtrrKEGmS1+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50</v>
      </c>
      <c r="C3" s="17" t="s">
        <v>58</v>
      </c>
      <c r="D3" s="17" t="s">
        <v>59</v>
      </c>
      <c r="E3" s="17" t="s">
        <v>3</v>
      </c>
      <c r="F3" s="17" t="s">
        <v>2</v>
      </c>
      <c r="G3" s="17" t="s">
        <v>25</v>
      </c>
      <c r="H3" s="82" t="s">
        <v>30</v>
      </c>
      <c r="I3" s="83"/>
      <c r="J3" s="83"/>
      <c r="K3" s="83"/>
      <c r="L3" s="83"/>
      <c r="M3" s="83"/>
      <c r="N3" s="83"/>
      <c r="O3" s="83"/>
      <c r="P3" s="83"/>
      <c r="Q3" s="83"/>
      <c r="R3" s="83"/>
      <c r="S3" s="83"/>
      <c r="T3" s="83"/>
      <c r="U3" s="83"/>
      <c r="V3" s="83"/>
      <c r="W3" s="84"/>
      <c r="X3" s="88" t="s">
        <v>54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60</v>
      </c>
      <c r="B4" s="18"/>
      <c r="C4" s="18"/>
      <c r="D4" s="18"/>
      <c r="E4" s="18"/>
      <c r="F4" s="18"/>
      <c r="G4" s="18"/>
      <c r="H4" s="85"/>
      <c r="I4" s="86"/>
      <c r="J4" s="86"/>
      <c r="K4" s="86"/>
      <c r="L4" s="86"/>
      <c r="M4" s="86"/>
      <c r="N4" s="86"/>
      <c r="O4" s="86"/>
      <c r="P4" s="86"/>
      <c r="Q4" s="86"/>
      <c r="R4" s="86"/>
      <c r="S4" s="86"/>
      <c r="T4" s="86"/>
      <c r="U4" s="86"/>
      <c r="V4" s="86"/>
      <c r="W4" s="87"/>
      <c r="X4" s="89" t="s">
        <v>52</v>
      </c>
      <c r="Y4" s="89"/>
      <c r="Z4" s="89"/>
      <c r="AA4" s="89"/>
      <c r="AB4" s="89"/>
      <c r="AC4" s="89"/>
      <c r="AD4" s="89"/>
      <c r="AE4" s="89"/>
      <c r="AF4" s="89"/>
      <c r="AG4" s="89"/>
      <c r="AH4" s="89"/>
      <c r="AI4" s="89" t="s">
        <v>44</v>
      </c>
      <c r="AJ4" s="89"/>
      <c r="AK4" s="89"/>
      <c r="AL4" s="89"/>
      <c r="AM4" s="89"/>
      <c r="AN4" s="89"/>
      <c r="AO4" s="89"/>
      <c r="AP4" s="89"/>
      <c r="AQ4" s="89"/>
      <c r="AR4" s="89"/>
      <c r="AS4" s="89"/>
      <c r="AT4" s="89" t="s">
        <v>38</v>
      </c>
      <c r="AU4" s="89"/>
      <c r="AV4" s="89"/>
      <c r="AW4" s="89"/>
      <c r="AX4" s="89"/>
      <c r="AY4" s="89"/>
      <c r="AZ4" s="89"/>
      <c r="BA4" s="89"/>
      <c r="BB4" s="89"/>
      <c r="BC4" s="89"/>
      <c r="BD4" s="89"/>
      <c r="BE4" s="89" t="s">
        <v>62</v>
      </c>
      <c r="BF4" s="89"/>
      <c r="BG4" s="89"/>
      <c r="BH4" s="89"/>
      <c r="BI4" s="89"/>
      <c r="BJ4" s="89"/>
      <c r="BK4" s="89"/>
      <c r="BL4" s="89"/>
      <c r="BM4" s="89"/>
      <c r="BN4" s="89"/>
      <c r="BO4" s="89"/>
      <c r="BP4" s="89" t="s">
        <v>35</v>
      </c>
      <c r="BQ4" s="89"/>
      <c r="BR4" s="89"/>
      <c r="BS4" s="89"/>
      <c r="BT4" s="89"/>
      <c r="BU4" s="89"/>
      <c r="BV4" s="89"/>
      <c r="BW4" s="89"/>
      <c r="BX4" s="89"/>
      <c r="BY4" s="89"/>
      <c r="BZ4" s="89"/>
      <c r="CA4" s="89" t="s">
        <v>63</v>
      </c>
      <c r="CB4" s="89"/>
      <c r="CC4" s="89"/>
      <c r="CD4" s="89"/>
      <c r="CE4" s="89"/>
      <c r="CF4" s="89"/>
      <c r="CG4" s="89"/>
      <c r="CH4" s="89"/>
      <c r="CI4" s="89"/>
      <c r="CJ4" s="89"/>
      <c r="CK4" s="89"/>
      <c r="CL4" s="89" t="s">
        <v>65</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61</v>
      </c>
      <c r="DT4" s="89"/>
      <c r="DU4" s="89"/>
      <c r="DV4" s="89"/>
      <c r="DW4" s="89"/>
      <c r="DX4" s="89"/>
      <c r="DY4" s="89"/>
      <c r="DZ4" s="89"/>
      <c r="EA4" s="89"/>
      <c r="EB4" s="89"/>
      <c r="EC4" s="89"/>
      <c r="ED4" s="89" t="s">
        <v>68</v>
      </c>
      <c r="EE4" s="89"/>
      <c r="EF4" s="89"/>
      <c r="EG4" s="89"/>
      <c r="EH4" s="89"/>
      <c r="EI4" s="89"/>
      <c r="EJ4" s="89"/>
      <c r="EK4" s="89"/>
      <c r="EL4" s="89"/>
      <c r="EM4" s="89"/>
      <c r="EN4" s="89"/>
    </row>
    <row r="5" spans="1:144" x14ac:dyDescent="0.15">
      <c r="A5" s="15" t="s">
        <v>28</v>
      </c>
      <c r="B5" s="19"/>
      <c r="C5" s="19"/>
      <c r="D5" s="19"/>
      <c r="E5" s="19"/>
      <c r="F5" s="19"/>
      <c r="G5" s="19"/>
      <c r="H5" s="25" t="s">
        <v>57</v>
      </c>
      <c r="I5" s="25" t="s">
        <v>69</v>
      </c>
      <c r="J5" s="25" t="s">
        <v>70</v>
      </c>
      <c r="K5" s="25" t="s">
        <v>71</v>
      </c>
      <c r="L5" s="25" t="s">
        <v>72</v>
      </c>
      <c r="M5" s="25" t="s">
        <v>5</v>
      </c>
      <c r="N5" s="25" t="s">
        <v>73</v>
      </c>
      <c r="O5" s="25" t="s">
        <v>74</v>
      </c>
      <c r="P5" s="25" t="s">
        <v>75</v>
      </c>
      <c r="Q5" s="25" t="s">
        <v>76</v>
      </c>
      <c r="R5" s="25" t="s">
        <v>77</v>
      </c>
      <c r="S5" s="25" t="s">
        <v>78</v>
      </c>
      <c r="T5" s="25" t="s">
        <v>64</v>
      </c>
      <c r="U5" s="25" t="s">
        <v>79</v>
      </c>
      <c r="V5" s="25" t="s">
        <v>80</v>
      </c>
      <c r="W5" s="25" t="s">
        <v>81</v>
      </c>
      <c r="X5" s="25" t="s">
        <v>82</v>
      </c>
      <c r="Y5" s="25" t="s">
        <v>83</v>
      </c>
      <c r="Z5" s="25" t="s">
        <v>84</v>
      </c>
      <c r="AA5" s="25" t="s">
        <v>0</v>
      </c>
      <c r="AB5" s="25" t="s">
        <v>85</v>
      </c>
      <c r="AC5" s="25" t="s">
        <v>87</v>
      </c>
      <c r="AD5" s="25" t="s">
        <v>88</v>
      </c>
      <c r="AE5" s="25" t="s">
        <v>89</v>
      </c>
      <c r="AF5" s="25" t="s">
        <v>90</v>
      </c>
      <c r="AG5" s="25" t="s">
        <v>91</v>
      </c>
      <c r="AH5" s="25" t="s">
        <v>43</v>
      </c>
      <c r="AI5" s="25" t="s">
        <v>82</v>
      </c>
      <c r="AJ5" s="25" t="s">
        <v>83</v>
      </c>
      <c r="AK5" s="25" t="s">
        <v>84</v>
      </c>
      <c r="AL5" s="25" t="s">
        <v>0</v>
      </c>
      <c r="AM5" s="25" t="s">
        <v>85</v>
      </c>
      <c r="AN5" s="25" t="s">
        <v>87</v>
      </c>
      <c r="AO5" s="25" t="s">
        <v>88</v>
      </c>
      <c r="AP5" s="25" t="s">
        <v>89</v>
      </c>
      <c r="AQ5" s="25" t="s">
        <v>90</v>
      </c>
      <c r="AR5" s="25" t="s">
        <v>91</v>
      </c>
      <c r="AS5" s="25" t="s">
        <v>86</v>
      </c>
      <c r="AT5" s="25" t="s">
        <v>82</v>
      </c>
      <c r="AU5" s="25" t="s">
        <v>83</v>
      </c>
      <c r="AV5" s="25" t="s">
        <v>84</v>
      </c>
      <c r="AW5" s="25" t="s">
        <v>0</v>
      </c>
      <c r="AX5" s="25" t="s">
        <v>85</v>
      </c>
      <c r="AY5" s="25" t="s">
        <v>87</v>
      </c>
      <c r="AZ5" s="25" t="s">
        <v>88</v>
      </c>
      <c r="BA5" s="25" t="s">
        <v>89</v>
      </c>
      <c r="BB5" s="25" t="s">
        <v>90</v>
      </c>
      <c r="BC5" s="25" t="s">
        <v>91</v>
      </c>
      <c r="BD5" s="25" t="s">
        <v>86</v>
      </c>
      <c r="BE5" s="25" t="s">
        <v>82</v>
      </c>
      <c r="BF5" s="25" t="s">
        <v>83</v>
      </c>
      <c r="BG5" s="25" t="s">
        <v>84</v>
      </c>
      <c r="BH5" s="25" t="s">
        <v>0</v>
      </c>
      <c r="BI5" s="25" t="s">
        <v>85</v>
      </c>
      <c r="BJ5" s="25" t="s">
        <v>87</v>
      </c>
      <c r="BK5" s="25" t="s">
        <v>88</v>
      </c>
      <c r="BL5" s="25" t="s">
        <v>89</v>
      </c>
      <c r="BM5" s="25" t="s">
        <v>90</v>
      </c>
      <c r="BN5" s="25" t="s">
        <v>91</v>
      </c>
      <c r="BO5" s="25" t="s">
        <v>86</v>
      </c>
      <c r="BP5" s="25" t="s">
        <v>82</v>
      </c>
      <c r="BQ5" s="25" t="s">
        <v>83</v>
      </c>
      <c r="BR5" s="25" t="s">
        <v>84</v>
      </c>
      <c r="BS5" s="25" t="s">
        <v>0</v>
      </c>
      <c r="BT5" s="25" t="s">
        <v>85</v>
      </c>
      <c r="BU5" s="25" t="s">
        <v>87</v>
      </c>
      <c r="BV5" s="25" t="s">
        <v>88</v>
      </c>
      <c r="BW5" s="25" t="s">
        <v>89</v>
      </c>
      <c r="BX5" s="25" t="s">
        <v>90</v>
      </c>
      <c r="BY5" s="25" t="s">
        <v>91</v>
      </c>
      <c r="BZ5" s="25" t="s">
        <v>86</v>
      </c>
      <c r="CA5" s="25" t="s">
        <v>82</v>
      </c>
      <c r="CB5" s="25" t="s">
        <v>83</v>
      </c>
      <c r="CC5" s="25" t="s">
        <v>84</v>
      </c>
      <c r="CD5" s="25" t="s">
        <v>0</v>
      </c>
      <c r="CE5" s="25" t="s">
        <v>85</v>
      </c>
      <c r="CF5" s="25" t="s">
        <v>87</v>
      </c>
      <c r="CG5" s="25" t="s">
        <v>88</v>
      </c>
      <c r="CH5" s="25" t="s">
        <v>89</v>
      </c>
      <c r="CI5" s="25" t="s">
        <v>90</v>
      </c>
      <c r="CJ5" s="25" t="s">
        <v>91</v>
      </c>
      <c r="CK5" s="25" t="s">
        <v>86</v>
      </c>
      <c r="CL5" s="25" t="s">
        <v>82</v>
      </c>
      <c r="CM5" s="25" t="s">
        <v>83</v>
      </c>
      <c r="CN5" s="25" t="s">
        <v>84</v>
      </c>
      <c r="CO5" s="25" t="s">
        <v>0</v>
      </c>
      <c r="CP5" s="25" t="s">
        <v>85</v>
      </c>
      <c r="CQ5" s="25" t="s">
        <v>87</v>
      </c>
      <c r="CR5" s="25" t="s">
        <v>88</v>
      </c>
      <c r="CS5" s="25" t="s">
        <v>89</v>
      </c>
      <c r="CT5" s="25" t="s">
        <v>90</v>
      </c>
      <c r="CU5" s="25" t="s">
        <v>91</v>
      </c>
      <c r="CV5" s="25" t="s">
        <v>86</v>
      </c>
      <c r="CW5" s="25" t="s">
        <v>82</v>
      </c>
      <c r="CX5" s="25" t="s">
        <v>83</v>
      </c>
      <c r="CY5" s="25" t="s">
        <v>84</v>
      </c>
      <c r="CZ5" s="25" t="s">
        <v>0</v>
      </c>
      <c r="DA5" s="25" t="s">
        <v>85</v>
      </c>
      <c r="DB5" s="25" t="s">
        <v>87</v>
      </c>
      <c r="DC5" s="25" t="s">
        <v>88</v>
      </c>
      <c r="DD5" s="25" t="s">
        <v>89</v>
      </c>
      <c r="DE5" s="25" t="s">
        <v>90</v>
      </c>
      <c r="DF5" s="25" t="s">
        <v>91</v>
      </c>
      <c r="DG5" s="25" t="s">
        <v>86</v>
      </c>
      <c r="DH5" s="25" t="s">
        <v>82</v>
      </c>
      <c r="DI5" s="25" t="s">
        <v>83</v>
      </c>
      <c r="DJ5" s="25" t="s">
        <v>84</v>
      </c>
      <c r="DK5" s="25" t="s">
        <v>0</v>
      </c>
      <c r="DL5" s="25" t="s">
        <v>85</v>
      </c>
      <c r="DM5" s="25" t="s">
        <v>87</v>
      </c>
      <c r="DN5" s="25" t="s">
        <v>88</v>
      </c>
      <c r="DO5" s="25" t="s">
        <v>89</v>
      </c>
      <c r="DP5" s="25" t="s">
        <v>90</v>
      </c>
      <c r="DQ5" s="25" t="s">
        <v>91</v>
      </c>
      <c r="DR5" s="25" t="s">
        <v>86</v>
      </c>
      <c r="DS5" s="25" t="s">
        <v>82</v>
      </c>
      <c r="DT5" s="25" t="s">
        <v>83</v>
      </c>
      <c r="DU5" s="25" t="s">
        <v>84</v>
      </c>
      <c r="DV5" s="25" t="s">
        <v>0</v>
      </c>
      <c r="DW5" s="25" t="s">
        <v>85</v>
      </c>
      <c r="DX5" s="25" t="s">
        <v>87</v>
      </c>
      <c r="DY5" s="25" t="s">
        <v>88</v>
      </c>
      <c r="DZ5" s="25" t="s">
        <v>89</v>
      </c>
      <c r="EA5" s="25" t="s">
        <v>90</v>
      </c>
      <c r="EB5" s="25" t="s">
        <v>91</v>
      </c>
      <c r="EC5" s="25" t="s">
        <v>86</v>
      </c>
      <c r="ED5" s="25" t="s">
        <v>82</v>
      </c>
      <c r="EE5" s="25" t="s">
        <v>83</v>
      </c>
      <c r="EF5" s="25" t="s">
        <v>84</v>
      </c>
      <c r="EG5" s="25" t="s">
        <v>0</v>
      </c>
      <c r="EH5" s="25" t="s">
        <v>85</v>
      </c>
      <c r="EI5" s="25" t="s">
        <v>87</v>
      </c>
      <c r="EJ5" s="25" t="s">
        <v>88</v>
      </c>
      <c r="EK5" s="25" t="s">
        <v>89</v>
      </c>
      <c r="EL5" s="25" t="s">
        <v>90</v>
      </c>
      <c r="EM5" s="25" t="s">
        <v>91</v>
      </c>
      <c r="EN5" s="25" t="s">
        <v>86</v>
      </c>
    </row>
    <row r="6" spans="1:144" s="14" customFormat="1" x14ac:dyDescent="0.15">
      <c r="A6" s="15" t="s">
        <v>92</v>
      </c>
      <c r="B6" s="20">
        <f t="shared" ref="B6:W6" si="1">B7</f>
        <v>2021</v>
      </c>
      <c r="C6" s="20">
        <f t="shared" si="1"/>
        <v>304042</v>
      </c>
      <c r="D6" s="20">
        <f t="shared" si="1"/>
        <v>46</v>
      </c>
      <c r="E6" s="20">
        <f t="shared" si="1"/>
        <v>1</v>
      </c>
      <c r="F6" s="20">
        <f t="shared" si="1"/>
        <v>0</v>
      </c>
      <c r="G6" s="20">
        <f t="shared" si="1"/>
        <v>1</v>
      </c>
      <c r="H6" s="20" t="str">
        <f t="shared" si="1"/>
        <v>和歌山県　上富田町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80.33</v>
      </c>
      <c r="P6" s="26">
        <f t="shared" si="1"/>
        <v>99.75</v>
      </c>
      <c r="Q6" s="26">
        <f t="shared" si="1"/>
        <v>2200</v>
      </c>
      <c r="R6" s="26">
        <f t="shared" si="1"/>
        <v>15685</v>
      </c>
      <c r="S6" s="26">
        <f t="shared" si="1"/>
        <v>57.37</v>
      </c>
      <c r="T6" s="26">
        <f t="shared" si="1"/>
        <v>273.39999999999998</v>
      </c>
      <c r="U6" s="26">
        <f t="shared" si="1"/>
        <v>15591</v>
      </c>
      <c r="V6" s="26">
        <f t="shared" si="1"/>
        <v>57.37</v>
      </c>
      <c r="W6" s="26">
        <f t="shared" si="1"/>
        <v>271.76</v>
      </c>
      <c r="X6" s="28">
        <f t="shared" ref="X6:AG6" si="2">IF(X7="",NA(),X7)</f>
        <v>150.53</v>
      </c>
      <c r="Y6" s="28">
        <f t="shared" si="2"/>
        <v>146.24</v>
      </c>
      <c r="Z6" s="28">
        <f t="shared" si="2"/>
        <v>145.61000000000001</v>
      </c>
      <c r="AA6" s="28">
        <f t="shared" si="2"/>
        <v>125.82</v>
      </c>
      <c r="AB6" s="28">
        <f t="shared" si="2"/>
        <v>144.43</v>
      </c>
      <c r="AC6" s="28">
        <f t="shared" si="2"/>
        <v>110.05</v>
      </c>
      <c r="AD6" s="28">
        <f t="shared" si="2"/>
        <v>108.87</v>
      </c>
      <c r="AE6" s="28">
        <f t="shared" si="2"/>
        <v>108.61</v>
      </c>
      <c r="AF6" s="28">
        <f t="shared" si="2"/>
        <v>108.35</v>
      </c>
      <c r="AG6" s="28">
        <f t="shared" si="2"/>
        <v>108.84</v>
      </c>
      <c r="AH6" s="26" t="str">
        <f>IF(AH7="","",IF(AH7="-","【-】","【"&amp;SUBSTITUTE(TEXT(AH7,"#,##0.00"),"-","△")&amp;"】"))</f>
        <v>【111.39】</v>
      </c>
      <c r="AI6" s="26">
        <f t="shared" ref="AI6:AR6" si="3">IF(AI7="",NA(),AI7)</f>
        <v>0</v>
      </c>
      <c r="AJ6" s="26">
        <f t="shared" si="3"/>
        <v>0</v>
      </c>
      <c r="AK6" s="26">
        <f t="shared" si="3"/>
        <v>0</v>
      </c>
      <c r="AL6" s="26">
        <f t="shared" si="3"/>
        <v>0</v>
      </c>
      <c r="AM6" s="26">
        <f t="shared" si="3"/>
        <v>0</v>
      </c>
      <c r="AN6" s="28">
        <f t="shared" si="3"/>
        <v>2.64</v>
      </c>
      <c r="AO6" s="28">
        <f t="shared" si="3"/>
        <v>3.16</v>
      </c>
      <c r="AP6" s="28">
        <f t="shared" si="3"/>
        <v>3.59</v>
      </c>
      <c r="AQ6" s="28">
        <f t="shared" si="3"/>
        <v>3.98</v>
      </c>
      <c r="AR6" s="28">
        <f t="shared" si="3"/>
        <v>6.02</v>
      </c>
      <c r="AS6" s="26" t="str">
        <f>IF(AS7="","",IF(AS7="-","【-】","【"&amp;SUBSTITUTE(TEXT(AS7,"#,##0.00"),"-","△")&amp;"】"))</f>
        <v>【1.30】</v>
      </c>
      <c r="AT6" s="28">
        <f t="shared" ref="AT6:BC6" si="4">IF(AT7="",NA(),AT7)</f>
        <v>265.8</v>
      </c>
      <c r="AU6" s="28">
        <f t="shared" si="4"/>
        <v>316.45999999999998</v>
      </c>
      <c r="AV6" s="28">
        <f t="shared" si="4"/>
        <v>346.8</v>
      </c>
      <c r="AW6" s="28">
        <f t="shared" si="4"/>
        <v>447.17</v>
      </c>
      <c r="AX6" s="28">
        <f t="shared" si="4"/>
        <v>823.29</v>
      </c>
      <c r="AY6" s="28">
        <f t="shared" si="4"/>
        <v>359.47</v>
      </c>
      <c r="AZ6" s="28">
        <f t="shared" si="4"/>
        <v>369.69</v>
      </c>
      <c r="BA6" s="28">
        <f t="shared" si="4"/>
        <v>379.08</v>
      </c>
      <c r="BB6" s="28">
        <f t="shared" si="4"/>
        <v>367.55</v>
      </c>
      <c r="BC6" s="28">
        <f t="shared" si="4"/>
        <v>378.56</v>
      </c>
      <c r="BD6" s="26" t="str">
        <f>IF(BD7="","",IF(BD7="-","【-】","【"&amp;SUBSTITUTE(TEXT(BD7,"#,##0.00"),"-","△")&amp;"】"))</f>
        <v>【261.51】</v>
      </c>
      <c r="BE6" s="28">
        <f t="shared" ref="BE6:BN6" si="5">IF(BE7="",NA(),BE7)</f>
        <v>231.44</v>
      </c>
      <c r="BF6" s="28">
        <f t="shared" si="5"/>
        <v>195.17</v>
      </c>
      <c r="BG6" s="28">
        <f t="shared" si="5"/>
        <v>184.12</v>
      </c>
      <c r="BH6" s="28">
        <f t="shared" si="5"/>
        <v>175.96</v>
      </c>
      <c r="BI6" s="28">
        <f t="shared" si="5"/>
        <v>163.95</v>
      </c>
      <c r="BJ6" s="28">
        <f t="shared" si="5"/>
        <v>401.79</v>
      </c>
      <c r="BK6" s="28">
        <f t="shared" si="5"/>
        <v>402.99</v>
      </c>
      <c r="BL6" s="28">
        <f t="shared" si="5"/>
        <v>398.98</v>
      </c>
      <c r="BM6" s="28">
        <f t="shared" si="5"/>
        <v>418.68</v>
      </c>
      <c r="BN6" s="28">
        <f t="shared" si="5"/>
        <v>395.68</v>
      </c>
      <c r="BO6" s="26" t="str">
        <f>IF(BO7="","",IF(BO7="-","【-】","【"&amp;SUBSTITUTE(TEXT(BO7,"#,##0.00"),"-","△")&amp;"】"))</f>
        <v>【265.16】</v>
      </c>
      <c r="BP6" s="28">
        <f t="shared" ref="BP6:BY6" si="6">IF(BP7="",NA(),BP7)</f>
        <v>151.07</v>
      </c>
      <c r="BQ6" s="28">
        <f t="shared" si="6"/>
        <v>146.97</v>
      </c>
      <c r="BR6" s="28">
        <f t="shared" si="6"/>
        <v>145.63999999999999</v>
      </c>
      <c r="BS6" s="28">
        <f t="shared" si="6"/>
        <v>123.03</v>
      </c>
      <c r="BT6" s="28">
        <f t="shared" si="6"/>
        <v>142.97</v>
      </c>
      <c r="BU6" s="28">
        <f t="shared" si="6"/>
        <v>100.12</v>
      </c>
      <c r="BV6" s="28">
        <f t="shared" si="6"/>
        <v>98.66</v>
      </c>
      <c r="BW6" s="28">
        <f t="shared" si="6"/>
        <v>98.64</v>
      </c>
      <c r="BX6" s="28">
        <f t="shared" si="6"/>
        <v>94.78</v>
      </c>
      <c r="BY6" s="28">
        <f t="shared" si="6"/>
        <v>97.59</v>
      </c>
      <c r="BZ6" s="26" t="str">
        <f>IF(BZ7="","",IF(BZ7="-","【-】","【"&amp;SUBSTITUTE(TEXT(BZ7,"#,##0.00"),"-","△")&amp;"】"))</f>
        <v>【102.35】</v>
      </c>
      <c r="CA6" s="28">
        <f t="shared" ref="CA6:CJ6" si="7">IF(CA7="",NA(),CA7)</f>
        <v>51.15</v>
      </c>
      <c r="CB6" s="28">
        <f t="shared" si="7"/>
        <v>52.95</v>
      </c>
      <c r="CC6" s="28">
        <f t="shared" si="7"/>
        <v>54.01</v>
      </c>
      <c r="CD6" s="28">
        <f t="shared" si="7"/>
        <v>62.13</v>
      </c>
      <c r="CE6" s="28">
        <f t="shared" si="7"/>
        <v>54.28</v>
      </c>
      <c r="CF6" s="28">
        <f t="shared" si="7"/>
        <v>174.97</v>
      </c>
      <c r="CG6" s="28">
        <f t="shared" si="7"/>
        <v>178.59</v>
      </c>
      <c r="CH6" s="28">
        <f t="shared" si="7"/>
        <v>178.92</v>
      </c>
      <c r="CI6" s="28">
        <f t="shared" si="7"/>
        <v>181.3</v>
      </c>
      <c r="CJ6" s="28">
        <f t="shared" si="7"/>
        <v>181.71</v>
      </c>
      <c r="CK6" s="26" t="str">
        <f>IF(CK7="","",IF(CK7="-","【-】","【"&amp;SUBSTITUTE(TEXT(CK7,"#,##0.00"),"-","△")&amp;"】"))</f>
        <v>【167.74】</v>
      </c>
      <c r="CL6" s="28">
        <f t="shared" ref="CL6:CU6" si="8">IF(CL7="",NA(),CL7)</f>
        <v>70.69</v>
      </c>
      <c r="CM6" s="28">
        <f t="shared" si="8"/>
        <v>70.62</v>
      </c>
      <c r="CN6" s="28">
        <f t="shared" si="8"/>
        <v>69.14</v>
      </c>
      <c r="CO6" s="28">
        <f t="shared" si="8"/>
        <v>68.95</v>
      </c>
      <c r="CP6" s="28">
        <f t="shared" si="8"/>
        <v>69.459999999999994</v>
      </c>
      <c r="CQ6" s="28">
        <f t="shared" si="8"/>
        <v>55.63</v>
      </c>
      <c r="CR6" s="28">
        <f t="shared" si="8"/>
        <v>55.03</v>
      </c>
      <c r="CS6" s="28">
        <f t="shared" si="8"/>
        <v>55.14</v>
      </c>
      <c r="CT6" s="28">
        <f t="shared" si="8"/>
        <v>55.89</v>
      </c>
      <c r="CU6" s="28">
        <f t="shared" si="8"/>
        <v>55.72</v>
      </c>
      <c r="CV6" s="26" t="str">
        <f>IF(CV7="","",IF(CV7="-","【-】","【"&amp;SUBSTITUTE(TEXT(CV7,"#,##0.00"),"-","△")&amp;"】"))</f>
        <v>【60.29】</v>
      </c>
      <c r="CW6" s="28">
        <f t="shared" ref="CW6:DF6" si="9">IF(CW7="",NA(),CW7)</f>
        <v>82.03</v>
      </c>
      <c r="CX6" s="28">
        <f t="shared" si="9"/>
        <v>81.5</v>
      </c>
      <c r="CY6" s="28">
        <f t="shared" si="9"/>
        <v>82.98</v>
      </c>
      <c r="CZ6" s="28">
        <f t="shared" si="9"/>
        <v>83.26</v>
      </c>
      <c r="DA6" s="28">
        <f t="shared" si="9"/>
        <v>83.45</v>
      </c>
      <c r="DB6" s="28">
        <f t="shared" si="9"/>
        <v>82.04</v>
      </c>
      <c r="DC6" s="28">
        <f t="shared" si="9"/>
        <v>81.900000000000006</v>
      </c>
      <c r="DD6" s="28">
        <f t="shared" si="9"/>
        <v>81.39</v>
      </c>
      <c r="DE6" s="28">
        <f t="shared" si="9"/>
        <v>81.27</v>
      </c>
      <c r="DF6" s="28">
        <f t="shared" si="9"/>
        <v>81.260000000000005</v>
      </c>
      <c r="DG6" s="26" t="str">
        <f>IF(DG7="","",IF(DG7="-","【-】","【"&amp;SUBSTITUTE(TEXT(DG7,"#,##0.00"),"-","△")&amp;"】"))</f>
        <v>【90.12】</v>
      </c>
      <c r="DH6" s="28">
        <f t="shared" ref="DH6:DQ6" si="10">IF(DH7="",NA(),DH7)</f>
        <v>55.21</v>
      </c>
      <c r="DI6" s="28">
        <f t="shared" si="10"/>
        <v>56.85</v>
      </c>
      <c r="DJ6" s="28">
        <f t="shared" si="10"/>
        <v>57.54</v>
      </c>
      <c r="DK6" s="28">
        <f t="shared" si="10"/>
        <v>59.6</v>
      </c>
      <c r="DL6" s="28">
        <f t="shared" si="10"/>
        <v>60.8</v>
      </c>
      <c r="DM6" s="28">
        <f t="shared" si="10"/>
        <v>48.05</v>
      </c>
      <c r="DN6" s="28">
        <f t="shared" si="10"/>
        <v>48.87</v>
      </c>
      <c r="DO6" s="28">
        <f t="shared" si="10"/>
        <v>49.92</v>
      </c>
      <c r="DP6" s="28">
        <f t="shared" si="10"/>
        <v>50.63</v>
      </c>
      <c r="DQ6" s="28">
        <f t="shared" si="10"/>
        <v>51.29</v>
      </c>
      <c r="DR6" s="26" t="str">
        <f>IF(DR7="","",IF(DR7="-","【-】","【"&amp;SUBSTITUTE(TEXT(DR7,"#,##0.00"),"-","△")&amp;"】"))</f>
        <v>【50.88】</v>
      </c>
      <c r="DS6" s="28">
        <f t="shared" ref="DS6:EB6" si="11">IF(DS7="",NA(),DS7)</f>
        <v>14.73</v>
      </c>
      <c r="DT6" s="28">
        <f t="shared" si="11"/>
        <v>14.96</v>
      </c>
      <c r="DU6" s="28">
        <f t="shared" si="11"/>
        <v>15.94</v>
      </c>
      <c r="DV6" s="28">
        <f t="shared" si="11"/>
        <v>16.3</v>
      </c>
      <c r="DW6" s="28">
        <f t="shared" si="11"/>
        <v>26.77</v>
      </c>
      <c r="DX6" s="28">
        <f t="shared" si="11"/>
        <v>13.39</v>
      </c>
      <c r="DY6" s="28">
        <f t="shared" si="11"/>
        <v>14.85</v>
      </c>
      <c r="DZ6" s="28">
        <f t="shared" si="11"/>
        <v>16.88</v>
      </c>
      <c r="EA6" s="28">
        <f t="shared" si="11"/>
        <v>18.28</v>
      </c>
      <c r="EB6" s="28">
        <f t="shared" si="11"/>
        <v>19.61</v>
      </c>
      <c r="EC6" s="26" t="str">
        <f>IF(EC7="","",IF(EC7="-","【-】","【"&amp;SUBSTITUTE(TEXT(EC7,"#,##0.00"),"-","△")&amp;"】"))</f>
        <v>【22.30】</v>
      </c>
      <c r="ED6" s="28">
        <f t="shared" ref="ED6:EM6" si="12">IF(ED7="",NA(),ED7)</f>
        <v>1.01</v>
      </c>
      <c r="EE6" s="28">
        <f t="shared" si="12"/>
        <v>0.33</v>
      </c>
      <c r="EF6" s="28">
        <f t="shared" si="12"/>
        <v>0.8</v>
      </c>
      <c r="EG6" s="26">
        <f t="shared" si="12"/>
        <v>0</v>
      </c>
      <c r="EH6" s="28">
        <f t="shared" si="12"/>
        <v>0.35</v>
      </c>
      <c r="EI6" s="28">
        <f t="shared" si="12"/>
        <v>0.54</v>
      </c>
      <c r="EJ6" s="28">
        <f t="shared" si="12"/>
        <v>0.5</v>
      </c>
      <c r="EK6" s="28">
        <f t="shared" si="12"/>
        <v>0.52</v>
      </c>
      <c r="EL6" s="28">
        <f t="shared" si="12"/>
        <v>0.53</v>
      </c>
      <c r="EM6" s="28">
        <f t="shared" si="12"/>
        <v>0.48</v>
      </c>
      <c r="EN6" s="26" t="str">
        <f>IF(EN7="","",IF(EN7="-","【-】","【"&amp;SUBSTITUTE(TEXT(EN7,"#,##0.00"),"-","△")&amp;"】"))</f>
        <v>【0.66】</v>
      </c>
    </row>
    <row r="7" spans="1:144" s="14" customFormat="1" x14ac:dyDescent="0.15">
      <c r="A7" s="15"/>
      <c r="B7" s="21">
        <v>2021</v>
      </c>
      <c r="C7" s="21">
        <v>304042</v>
      </c>
      <c r="D7" s="21">
        <v>46</v>
      </c>
      <c r="E7" s="21">
        <v>1</v>
      </c>
      <c r="F7" s="21">
        <v>0</v>
      </c>
      <c r="G7" s="21">
        <v>1</v>
      </c>
      <c r="H7" s="21" t="s">
        <v>93</v>
      </c>
      <c r="I7" s="21" t="s">
        <v>94</v>
      </c>
      <c r="J7" s="21" t="s">
        <v>95</v>
      </c>
      <c r="K7" s="21" t="s">
        <v>96</v>
      </c>
      <c r="L7" s="21" t="s">
        <v>97</v>
      </c>
      <c r="M7" s="21" t="s">
        <v>15</v>
      </c>
      <c r="N7" s="27" t="s">
        <v>98</v>
      </c>
      <c r="O7" s="27">
        <v>80.33</v>
      </c>
      <c r="P7" s="27">
        <v>99.75</v>
      </c>
      <c r="Q7" s="27">
        <v>2200</v>
      </c>
      <c r="R7" s="27">
        <v>15685</v>
      </c>
      <c r="S7" s="27">
        <v>57.37</v>
      </c>
      <c r="T7" s="27">
        <v>273.39999999999998</v>
      </c>
      <c r="U7" s="27">
        <v>15591</v>
      </c>
      <c r="V7" s="27">
        <v>57.37</v>
      </c>
      <c r="W7" s="27">
        <v>271.76</v>
      </c>
      <c r="X7" s="27">
        <v>150.53</v>
      </c>
      <c r="Y7" s="27">
        <v>146.24</v>
      </c>
      <c r="Z7" s="27">
        <v>145.61000000000001</v>
      </c>
      <c r="AA7" s="27">
        <v>125.82</v>
      </c>
      <c r="AB7" s="27">
        <v>144.43</v>
      </c>
      <c r="AC7" s="27">
        <v>110.05</v>
      </c>
      <c r="AD7" s="27">
        <v>108.87</v>
      </c>
      <c r="AE7" s="27">
        <v>108.61</v>
      </c>
      <c r="AF7" s="27">
        <v>108.35</v>
      </c>
      <c r="AG7" s="27">
        <v>108.84</v>
      </c>
      <c r="AH7" s="27">
        <v>111.39</v>
      </c>
      <c r="AI7" s="27">
        <v>0</v>
      </c>
      <c r="AJ7" s="27">
        <v>0</v>
      </c>
      <c r="AK7" s="27">
        <v>0</v>
      </c>
      <c r="AL7" s="27">
        <v>0</v>
      </c>
      <c r="AM7" s="27">
        <v>0</v>
      </c>
      <c r="AN7" s="27">
        <v>2.64</v>
      </c>
      <c r="AO7" s="27">
        <v>3.16</v>
      </c>
      <c r="AP7" s="27">
        <v>3.59</v>
      </c>
      <c r="AQ7" s="27">
        <v>3.98</v>
      </c>
      <c r="AR7" s="27">
        <v>6.02</v>
      </c>
      <c r="AS7" s="27">
        <v>1.3</v>
      </c>
      <c r="AT7" s="27">
        <v>265.8</v>
      </c>
      <c r="AU7" s="27">
        <v>316.45999999999998</v>
      </c>
      <c r="AV7" s="27">
        <v>346.8</v>
      </c>
      <c r="AW7" s="27">
        <v>447.17</v>
      </c>
      <c r="AX7" s="27">
        <v>823.29</v>
      </c>
      <c r="AY7" s="27">
        <v>359.47</v>
      </c>
      <c r="AZ7" s="27">
        <v>369.69</v>
      </c>
      <c r="BA7" s="27">
        <v>379.08</v>
      </c>
      <c r="BB7" s="27">
        <v>367.55</v>
      </c>
      <c r="BC7" s="27">
        <v>378.56</v>
      </c>
      <c r="BD7" s="27">
        <v>261.51</v>
      </c>
      <c r="BE7" s="27">
        <v>231.44</v>
      </c>
      <c r="BF7" s="27">
        <v>195.17</v>
      </c>
      <c r="BG7" s="27">
        <v>184.12</v>
      </c>
      <c r="BH7" s="27">
        <v>175.96</v>
      </c>
      <c r="BI7" s="27">
        <v>163.95</v>
      </c>
      <c r="BJ7" s="27">
        <v>401.79</v>
      </c>
      <c r="BK7" s="27">
        <v>402.99</v>
      </c>
      <c r="BL7" s="27">
        <v>398.98</v>
      </c>
      <c r="BM7" s="27">
        <v>418.68</v>
      </c>
      <c r="BN7" s="27">
        <v>395.68</v>
      </c>
      <c r="BO7" s="27">
        <v>265.16000000000003</v>
      </c>
      <c r="BP7" s="27">
        <v>151.07</v>
      </c>
      <c r="BQ7" s="27">
        <v>146.97</v>
      </c>
      <c r="BR7" s="27">
        <v>145.63999999999999</v>
      </c>
      <c r="BS7" s="27">
        <v>123.03</v>
      </c>
      <c r="BT7" s="27">
        <v>142.97</v>
      </c>
      <c r="BU7" s="27">
        <v>100.12</v>
      </c>
      <c r="BV7" s="27">
        <v>98.66</v>
      </c>
      <c r="BW7" s="27">
        <v>98.64</v>
      </c>
      <c r="BX7" s="27">
        <v>94.78</v>
      </c>
      <c r="BY7" s="27">
        <v>97.59</v>
      </c>
      <c r="BZ7" s="27">
        <v>102.35</v>
      </c>
      <c r="CA7" s="27">
        <v>51.15</v>
      </c>
      <c r="CB7" s="27">
        <v>52.95</v>
      </c>
      <c r="CC7" s="27">
        <v>54.01</v>
      </c>
      <c r="CD7" s="27">
        <v>62.13</v>
      </c>
      <c r="CE7" s="27">
        <v>54.28</v>
      </c>
      <c r="CF7" s="27">
        <v>174.97</v>
      </c>
      <c r="CG7" s="27">
        <v>178.59</v>
      </c>
      <c r="CH7" s="27">
        <v>178.92</v>
      </c>
      <c r="CI7" s="27">
        <v>181.3</v>
      </c>
      <c r="CJ7" s="27">
        <v>181.71</v>
      </c>
      <c r="CK7" s="27">
        <v>167.74</v>
      </c>
      <c r="CL7" s="27">
        <v>70.69</v>
      </c>
      <c r="CM7" s="27">
        <v>70.62</v>
      </c>
      <c r="CN7" s="27">
        <v>69.14</v>
      </c>
      <c r="CO7" s="27">
        <v>68.95</v>
      </c>
      <c r="CP7" s="27">
        <v>69.459999999999994</v>
      </c>
      <c r="CQ7" s="27">
        <v>55.63</v>
      </c>
      <c r="CR7" s="27">
        <v>55.03</v>
      </c>
      <c r="CS7" s="27">
        <v>55.14</v>
      </c>
      <c r="CT7" s="27">
        <v>55.89</v>
      </c>
      <c r="CU7" s="27">
        <v>55.72</v>
      </c>
      <c r="CV7" s="27">
        <v>60.29</v>
      </c>
      <c r="CW7" s="27">
        <v>82.03</v>
      </c>
      <c r="CX7" s="27">
        <v>81.5</v>
      </c>
      <c r="CY7" s="27">
        <v>82.98</v>
      </c>
      <c r="CZ7" s="27">
        <v>83.26</v>
      </c>
      <c r="DA7" s="27">
        <v>83.45</v>
      </c>
      <c r="DB7" s="27">
        <v>82.04</v>
      </c>
      <c r="DC7" s="27">
        <v>81.900000000000006</v>
      </c>
      <c r="DD7" s="27">
        <v>81.39</v>
      </c>
      <c r="DE7" s="27">
        <v>81.27</v>
      </c>
      <c r="DF7" s="27">
        <v>81.260000000000005</v>
      </c>
      <c r="DG7" s="27">
        <v>90.12</v>
      </c>
      <c r="DH7" s="27">
        <v>55.21</v>
      </c>
      <c r="DI7" s="27">
        <v>56.85</v>
      </c>
      <c r="DJ7" s="27">
        <v>57.54</v>
      </c>
      <c r="DK7" s="27">
        <v>59.6</v>
      </c>
      <c r="DL7" s="27">
        <v>60.8</v>
      </c>
      <c r="DM7" s="27">
        <v>48.05</v>
      </c>
      <c r="DN7" s="27">
        <v>48.87</v>
      </c>
      <c r="DO7" s="27">
        <v>49.92</v>
      </c>
      <c r="DP7" s="27">
        <v>50.63</v>
      </c>
      <c r="DQ7" s="27">
        <v>51.29</v>
      </c>
      <c r="DR7" s="27">
        <v>50.88</v>
      </c>
      <c r="DS7" s="27">
        <v>14.73</v>
      </c>
      <c r="DT7" s="27">
        <v>14.96</v>
      </c>
      <c r="DU7" s="27">
        <v>15.94</v>
      </c>
      <c r="DV7" s="27">
        <v>16.3</v>
      </c>
      <c r="DW7" s="27">
        <v>26.77</v>
      </c>
      <c r="DX7" s="27">
        <v>13.39</v>
      </c>
      <c r="DY7" s="27">
        <v>14.85</v>
      </c>
      <c r="DZ7" s="27">
        <v>16.88</v>
      </c>
      <c r="EA7" s="27">
        <v>18.28</v>
      </c>
      <c r="EB7" s="27">
        <v>19.61</v>
      </c>
      <c r="EC7" s="27">
        <v>22.3</v>
      </c>
      <c r="ED7" s="27">
        <v>1.01</v>
      </c>
      <c r="EE7" s="27">
        <v>0.33</v>
      </c>
      <c r="EF7" s="27">
        <v>0.8</v>
      </c>
      <c r="EG7" s="27">
        <v>0</v>
      </c>
      <c r="EH7" s="27">
        <v>0.35</v>
      </c>
      <c r="EI7" s="27">
        <v>0.54</v>
      </c>
      <c r="EJ7" s="27">
        <v>0.5</v>
      </c>
      <c r="EK7" s="27">
        <v>0.52</v>
      </c>
      <c r="EL7" s="27">
        <v>0.53</v>
      </c>
      <c r="EM7" s="27">
        <v>0.48</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134538</cp:lastModifiedBy>
  <cp:lastPrinted>2023-02-20T02:57:07Z</cp:lastPrinted>
  <dcterms:created xsi:type="dcterms:W3CDTF">2022-12-01T01:02:52Z</dcterms:created>
  <dcterms:modified xsi:type="dcterms:W3CDTF">2023-02-20T02:57:08Z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2023-01-22T23:38:16Z</vt:filetime>
  </property>
</Properties>
</file>