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8"/>
  <workbookPr/>
  <mc:AlternateContent xmlns:mc="http://schemas.openxmlformats.org/markup-compatibility/2006">
    <mc:Choice Requires="x15">
      <x15ac:absPath xmlns:x15ac="http://schemas.microsoft.com/office/spreadsheetml/2010/11/ac" url="\\fs\総務課\財政係\各種調査・検査\令和04年度調査関係\2023.01.06（R5.2.3〆切】公営企業に係る経営比較分析表の分析等について（依頼））\23_白浜町データ\"/>
    </mc:Choice>
  </mc:AlternateContent>
  <xr:revisionPtr revIDLastSave="0" documentId="13_ncr:1_{A913B736-6BE4-487F-A5FF-4996BF05C4C4}" xr6:coauthVersionLast="36" xr6:coauthVersionMax="36" xr10:uidLastSave="{00000000-0000-0000-0000-000000000000}"/>
  <workbookProtection workbookAlgorithmName="SHA-512" workbookHashValue="efI3gdWN77gQecFGau6fUX3gRoF85tG0x9T6TOkY52DLAcVdq84gBFv4p71Zt2tpi1lulZwonknNQ3AuBmVHUQ==" workbookSaltValue="35wu2QdfONUeXKHAPlsn6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W10" i="4"/>
  <c r="I10" i="4"/>
  <c r="AL8" i="4"/>
  <c r="P8" i="4"/>
  <c r="I8" i="4"/>
</calcChain>
</file>

<file path=xl/sharedStrings.xml><?xml version="1.0" encoding="utf-8"?>
<sst xmlns="http://schemas.openxmlformats.org/spreadsheetml/2006/main" count="236" uniqueCount="119">
  <si>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</si>
  <si>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</si>
  <si>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</si>
  <si>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</si>
  <si>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</si>
  <si>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</si>
  <si>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</si>
  <si>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</si>
  <si>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</si>
  <si>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</si>
  <si>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</si>
  <si>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</si>
  <si>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</si>
  <si>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</si>
  <si>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</si>
  <si>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</si>
  <si>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</si>
  <si>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</si>
  <si>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</si>
  <si>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</si>
  <si>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</si>
  <si>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</si>
  <si>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</si>
  <si>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</si>
  <si>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</si>
  <si>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</si>
  <si>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</si>
  <si>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</si>
  <si>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</si>
  <si>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</si>
  <si>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</si>
  <si>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</si>
  <si>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</si>
  <si>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</si>
  <si>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</si>
  <si>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</si>
  <si>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</si>
  <si>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</si>
  <si>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</si>
  <si>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</si>
  <si>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</si>
  <si>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</si>
  <si>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</si>
  <si>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</si>
  <si>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</si>
  <si>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</si>
  <si>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</si>
  <si>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</si>
  <si>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</si>
  <si>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</si>
  <si>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</si>
  <si>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</si>
  <si>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</si>
  <si>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</si>
  <si>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</si>
  <si>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</si>
  <si>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</si>
  <si>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</si>
  <si>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</si>
  <si>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</si>
  <si>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</si>
  <si>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</si>
  <si>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</si>
  <si>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</si>
  <si>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</si>
  <si>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</si>
  <si>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</si>
  <si>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</si>
  <si>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</si>
  <si>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</si>
  <si>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</si>
  <si>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</si>
  <si>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</si>
  <si>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</si>
  <si>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</si>
  <si>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</si>
  <si>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</si>
  <si>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</si>
  <si>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</si>
  <si>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</si>
  <si>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</si>
  <si>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</si>
  <si>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</si>
  <si>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</si>
  <si>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</si>
  <si>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</si>
  <si>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</si>
  <si>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</si>
  <si>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</si>
  <si>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</si>
  <si>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</si>
  <si>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</si>
  <si>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</si>
  <si>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</si>
  <si>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</si>
  <si>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</si>
  <si>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</si>
  <si>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</si>
  <si>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白浜町</t>
  </si>
  <si>
    <t>法非適用</t>
  </si>
  <si>
    <t>下水道事業</t>
  </si>
  <si>
    <t>公共下水道</t>
  </si>
  <si>
    <t>Cd2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</si>
  <si>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</si>
  <si>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</si>
  <si>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</si>
  <si>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</si>
  <si>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</si>
  <si>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</si>
  <si>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</si>
  <si>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</si>
  <si>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</si>
  <si>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</si>
  <si>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</si>
  <si>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</si>
  <si>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</si>
  <si>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供用開始は平成６年であり、老朽化に伴う管渠の更新は実施していない。
　今後はスットクマネジメントの活用により、下水道施設全般の効率的な更新と「白浜町公共下水道事業経営戦略（平成28年度策定）」の検証を実施しながら、健全で安定した事業運営を目指していく。</t>
    <phoneticPr fontId="4"/>
  </si>
  <si>
    <t>経営の健全性や効率性を示す多くの指標において類似団体平均を下回り、令和２年度末で累積赤字の解消を果たしたものの、厳しい経営状況に変わりはない。
今後は「白浜町公共下水道事業経営戦略（平成28年度策定）」の検証を実施し、経営基盤強化に取り組み、健全で安定した事業運営を目指していく.</t>
    <phoneticPr fontId="4"/>
  </si>
  <si>
    <t>①収益的収支比率(％)
　昨年度に比べ、新型コロナウィルスの影響で低迷していた観光産業に回復の兆しがみられ、使用料収入の増加があり、91.56%まで上昇した。但し、依然として総収益に占める一般会計繰入金の割合が高く、繰入金に依存した状況が続いている。
④企業債残高対事業規模比率(％)
　企業債残高はピークを過ぎ、比率も類似団体平均値を下回っており、ゆるやかに減少すると思われる。
⑤経費回収率(％)
　令和２年度において、86.78%をに低下したものの、使用料収入の上昇等により100％となった。
⑥汚水処理原価(円)
　類似団体平均値と比べ安価となっている。
⑦施設利用率(％)
　処理場施設の処理能力は7,000t/日であるが、令和３年度の平均処理水量は2,238t/日、利用率は31.97％に留まっている。この原因として水洗化率の低迷が挙げられる。
⑧水洗化率(％)
　令和３年度末で71.13％と前年に比べても下降し、類似団体平均値や全国平均値と比較しても低迷している。戸別訪問の実施等により、さらなる接続促進に努め、水洗化率を向上させることで経営健全化に繋げる。</t>
    <rPh sb="13" eb="16">
      <t>サクネンド</t>
    </rPh>
    <rPh sb="17" eb="18">
      <t>クラ</t>
    </rPh>
    <rPh sb="74" eb="76">
      <t>ジョウショウ</t>
    </rPh>
    <rPh sb="79" eb="80">
      <t>タダ</t>
    </rPh>
    <rPh sb="82" eb="84">
      <t>イゼン</t>
    </rPh>
    <rPh sb="160" eb="164">
      <t>ルイジダンタイ</t>
    </rPh>
    <rPh sb="180" eb="182">
      <t>ゲンショウ</t>
    </rPh>
    <rPh sb="185" eb="186">
      <t>オモ</t>
    </rPh>
    <rPh sb="220" eb="222">
      <t>テイカ</t>
    </rPh>
    <rPh sb="228" eb="231">
      <t>シヨウリョウ</t>
    </rPh>
    <rPh sb="231" eb="233">
      <t>シュウニュウ</t>
    </rPh>
    <rPh sb="234" eb="236">
      <t>ジョウショウ</t>
    </rPh>
    <rPh sb="236" eb="237">
      <t>トウ</t>
    </rPh>
    <rPh sb="262" eb="264">
      <t>ルイジ</t>
    </rPh>
    <rPh sb="320" eb="321">
      <t>ネン</t>
    </rPh>
    <rPh sb="369" eb="371">
      <t>テイメイ</t>
    </rPh>
    <rPh sb="389" eb="391">
      <t>レイワ</t>
    </rPh>
    <rPh sb="393" eb="394">
      <t>ド</t>
    </rPh>
    <rPh sb="403" eb="405">
      <t>ゼンネン</t>
    </rPh>
    <rPh sb="410" eb="412">
      <t>カコウ</t>
    </rPh>
    <rPh sb="428" eb="430">
      <t>ヒカク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</si>
</sst>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quot;-&quot;">
                  <c:v>0.06</c:v>
                </c:pt>
                <c:pt idx="4" formatCode="#,##0.00;&quot;△&quot;#,##0.00;&quot;-&quot;">
                  <c:v>0.12</c:v>
                </c:pt>
              </c:numCache>
            </c:numRef>
          </c:val>
          <c:extLst>
            <c:ext xmlns:c16="http://schemas.microsoft.com/office/drawing/2014/chart" uri="{C3380CC4-5D6E-409C-BE32-E72D297353CC}">
              <c16:uniqueId val="{00000000-4662-4BB0-B37F-15D0BC9F01D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0.12</c:v>
                </c:pt>
                <c:pt idx="2">
                  <c:v>0.1</c:v>
                </c:pt>
                <c:pt idx="3">
                  <c:v>0.32</c:v>
                </c:pt>
                <c:pt idx="4">
                  <c:v>0.1</c:v>
                </c:pt>
              </c:numCache>
            </c:numRef>
          </c:val>
          <c:smooth val="0"/>
          <c:extLst>
            <c:ext xmlns:c16="http://schemas.microsoft.com/office/drawing/2014/chart" uri="{C3380CC4-5D6E-409C-BE32-E72D297353CC}">
              <c16:uniqueId val="{00000001-4662-4BB0-B37F-15D0BC9F01D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31.04</c:v>
                </c:pt>
                <c:pt idx="1">
                  <c:v>33.69</c:v>
                </c:pt>
                <c:pt idx="2">
                  <c:v>34.96</c:v>
                </c:pt>
                <c:pt idx="3">
                  <c:v>30.51</c:v>
                </c:pt>
                <c:pt idx="4">
                  <c:v>31.97</c:v>
                </c:pt>
              </c:numCache>
            </c:numRef>
          </c:val>
          <c:extLst>
            <c:ext xmlns:c16="http://schemas.microsoft.com/office/drawing/2014/chart" uri="{C3380CC4-5D6E-409C-BE32-E72D297353CC}">
              <c16:uniqueId val="{00000000-7ADD-4A6A-87F2-F10C38511EA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50.24</c:v>
                </c:pt>
                <c:pt idx="1">
                  <c:v>49.68</c:v>
                </c:pt>
                <c:pt idx="2">
                  <c:v>49.27</c:v>
                </c:pt>
                <c:pt idx="3">
                  <c:v>49.47</c:v>
                </c:pt>
                <c:pt idx="4">
                  <c:v>48.19</c:v>
                </c:pt>
              </c:numCache>
            </c:numRef>
          </c:val>
          <c:smooth val="0"/>
          <c:extLst>
            <c:ext xmlns:c16="http://schemas.microsoft.com/office/drawing/2014/chart" uri="{C3380CC4-5D6E-409C-BE32-E72D297353CC}">
              <c16:uniqueId val="{00000001-7ADD-4A6A-87F2-F10C38511EA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71.400000000000006</c:v>
                </c:pt>
                <c:pt idx="1">
                  <c:v>73.319999999999993</c:v>
                </c:pt>
                <c:pt idx="2">
                  <c:v>73.55</c:v>
                </c:pt>
                <c:pt idx="3">
                  <c:v>71.39</c:v>
                </c:pt>
                <c:pt idx="4">
                  <c:v>71.13</c:v>
                </c:pt>
              </c:numCache>
            </c:numRef>
          </c:val>
          <c:extLst>
            <c:ext xmlns:c16="http://schemas.microsoft.com/office/drawing/2014/chart" uri="{C3380CC4-5D6E-409C-BE32-E72D297353CC}">
              <c16:uniqueId val="{00000000-A48B-4B82-857B-0454003E933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84.17</c:v>
                </c:pt>
                <c:pt idx="1">
                  <c:v>83.35</c:v>
                </c:pt>
                <c:pt idx="2">
                  <c:v>83.16</c:v>
                </c:pt>
                <c:pt idx="3">
                  <c:v>82.06</c:v>
                </c:pt>
                <c:pt idx="4">
                  <c:v>82.26</c:v>
                </c:pt>
              </c:numCache>
            </c:numRef>
          </c:val>
          <c:smooth val="0"/>
          <c:extLst>
            <c:ext xmlns:c16="http://schemas.microsoft.com/office/drawing/2014/chart" uri="{C3380CC4-5D6E-409C-BE32-E72D297353CC}">
              <c16:uniqueId val="{00000001-A48B-4B82-857B-0454003E933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88.4</c:v>
                </c:pt>
                <c:pt idx="1">
                  <c:v>89.84</c:v>
                </c:pt>
                <c:pt idx="2">
                  <c:v>100.84</c:v>
                </c:pt>
                <c:pt idx="3">
                  <c:v>86.89</c:v>
                </c:pt>
                <c:pt idx="4">
                  <c:v>91.56</c:v>
                </c:pt>
              </c:numCache>
            </c:numRef>
          </c:val>
          <c:extLst>
            <c:ext xmlns:c16="http://schemas.microsoft.com/office/drawing/2014/chart" uri="{C3380CC4-5D6E-409C-BE32-E72D297353CC}">
              <c16:uniqueId val="{00000000-F915-42BA-B538-D7D9504C964D}"/>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15-42BA-B538-D7D9504C964D}"/>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687-450A-BD63-F47C695D83E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687-450A-BD63-F47C695D83E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62-4A3C-9558-17C6A7EB6CD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62-4A3C-9558-17C6A7EB6CD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C5-43F3-A6CC-CFB259624AD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C5-43F3-A6CC-CFB259624AD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C8-4659-A2FC-FD78FAAB1E9C}"/>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C8-4659-A2FC-FD78FAAB1E9C}"/>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708.74</c:v>
                </c:pt>
                <c:pt idx="1">
                  <c:v>26.7</c:v>
                </c:pt>
                <c:pt idx="2" formatCode="#,##0.00;&quot;△&quot;#,##0.00">
                  <c:v>0</c:v>
                </c:pt>
                <c:pt idx="3" formatCode="#,##0.00;&quot;△&quot;#,##0.00">
                  <c:v>0</c:v>
                </c:pt>
                <c:pt idx="4">
                  <c:v>6.79</c:v>
                </c:pt>
              </c:numCache>
            </c:numRef>
          </c:val>
          <c:extLst>
            <c:ext xmlns:c16="http://schemas.microsoft.com/office/drawing/2014/chart" uri="{C3380CC4-5D6E-409C-BE32-E72D297353CC}">
              <c16:uniqueId val="{00000000-3116-46C4-8BB0-6AEC4F11390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1124.26</c:v>
                </c:pt>
                <c:pt idx="1">
                  <c:v>1048.23</c:v>
                </c:pt>
                <c:pt idx="2">
                  <c:v>1130.42</c:v>
                </c:pt>
                <c:pt idx="3">
                  <c:v>1245.0999999999999</c:v>
                </c:pt>
                <c:pt idx="4">
                  <c:v>1108.8</c:v>
                </c:pt>
              </c:numCache>
            </c:numRef>
          </c:val>
          <c:smooth val="0"/>
          <c:extLst>
            <c:ext xmlns:c16="http://schemas.microsoft.com/office/drawing/2014/chart" uri="{C3380CC4-5D6E-409C-BE32-E72D297353CC}">
              <c16:uniqueId val="{00000001-3116-46C4-8BB0-6AEC4F11390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91.19</c:v>
                </c:pt>
                <c:pt idx="1">
                  <c:v>97.54</c:v>
                </c:pt>
                <c:pt idx="2">
                  <c:v>100</c:v>
                </c:pt>
                <c:pt idx="3">
                  <c:v>86.78</c:v>
                </c:pt>
                <c:pt idx="4">
                  <c:v>100.81</c:v>
                </c:pt>
              </c:numCache>
            </c:numRef>
          </c:val>
          <c:extLst>
            <c:ext xmlns:c16="http://schemas.microsoft.com/office/drawing/2014/chart" uri="{C3380CC4-5D6E-409C-BE32-E72D297353CC}">
              <c16:uniqueId val="{00000000-9FDA-4F58-BAA2-2CD19970DDA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80.58</c:v>
                </c:pt>
                <c:pt idx="1">
                  <c:v>78.92</c:v>
                </c:pt>
                <c:pt idx="2">
                  <c:v>74.17</c:v>
                </c:pt>
                <c:pt idx="3">
                  <c:v>79.77</c:v>
                </c:pt>
                <c:pt idx="4">
                  <c:v>79.63</c:v>
                </c:pt>
              </c:numCache>
            </c:numRef>
          </c:val>
          <c:smooth val="0"/>
          <c:extLst>
            <c:ext xmlns:c16="http://schemas.microsoft.com/office/drawing/2014/chart" uri="{C3380CC4-5D6E-409C-BE32-E72D297353CC}">
              <c16:uniqueId val="{00000001-9FDA-4F58-BAA2-2CD19970DDA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182.15</c:v>
                </c:pt>
                <c:pt idx="1">
                  <c:v>172.91</c:v>
                </c:pt>
                <c:pt idx="2">
                  <c:v>169.6</c:v>
                </c:pt>
                <c:pt idx="3">
                  <c:v>194.08</c:v>
                </c:pt>
                <c:pt idx="4">
                  <c:v>169.31</c:v>
                </c:pt>
              </c:numCache>
            </c:numRef>
          </c:val>
          <c:extLst>
            <c:ext xmlns:c16="http://schemas.microsoft.com/office/drawing/2014/chart" uri="{C3380CC4-5D6E-409C-BE32-E72D297353CC}">
              <c16:uniqueId val="{00000000-F147-4F9F-A81A-4D83227DD52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216.21</c:v>
                </c:pt>
                <c:pt idx="1">
                  <c:v>220.31</c:v>
                </c:pt>
                <c:pt idx="2">
                  <c:v>230.95</c:v>
                </c:pt>
                <c:pt idx="3">
                  <c:v>214.56</c:v>
                </c:pt>
                <c:pt idx="4">
                  <c:v>213.66</c:v>
                </c:pt>
              </c:numCache>
            </c:numRef>
          </c:val>
          <c:smooth val="0"/>
          <c:extLst>
            <c:ext xmlns:c16="http://schemas.microsoft.com/office/drawing/2014/chart" uri="{C3380CC4-5D6E-409C-BE32-E72D297353CC}">
              <c16:uniqueId val="{00000001-F147-4F9F-A81A-4D83227DD52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【669.11】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【95.72】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G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和歌山県　白浜町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35" t="str">
        <f>データ!I6</f>
        <v>法非適用</v>
      </c>
      <c r="C8" s="35"/>
      <c r="D8" s="35"/>
      <c r="E8" s="35"/>
      <c r="F8" s="35"/>
      <c r="G8" s="35"/>
      <c r="H8" s="35"/>
      <c r="I8" s="35" t="str">
        <f>データ!J6</f>
        <v>下水道事業</v>
      </c>
      <c r="J8" s="35"/>
      <c r="K8" s="35"/>
      <c r="L8" s="35"/>
      <c r="M8" s="35"/>
      <c r="N8" s="35"/>
      <c r="O8" s="35"/>
      <c r="P8" s="35" t="str">
        <f>データ!K6</f>
        <v>公共下水道</v>
      </c>
      <c r="Q8" s="35"/>
      <c r="R8" s="35"/>
      <c r="S8" s="35"/>
      <c r="T8" s="35"/>
      <c r="U8" s="35"/>
      <c r="V8" s="35"/>
      <c r="W8" s="35" t="str">
        <f>データ!L6</f>
        <v>Cd2</v>
      </c>
      <c r="X8" s="35"/>
      <c r="Y8" s="35"/>
      <c r="Z8" s="35"/>
      <c r="AA8" s="35"/>
      <c r="AB8" s="35"/>
      <c r="AC8" s="35"/>
      <c r="AD8" s="36" t="str">
        <f>データ!$M$6</f>
        <v>非設置</v>
      </c>
      <c r="AE8" s="36"/>
      <c r="AF8" s="36"/>
      <c r="AG8" s="36"/>
      <c r="AH8" s="36"/>
      <c r="AI8" s="36"/>
      <c r="AJ8" s="36"/>
      <c r="AK8" s="3"/>
      <c r="AL8" s="37">
        <f>データ!S6</f>
        <v>20675</v>
      </c>
      <c r="AM8" s="37"/>
      <c r="AN8" s="37"/>
      <c r="AO8" s="37"/>
      <c r="AP8" s="37"/>
      <c r="AQ8" s="37"/>
      <c r="AR8" s="37"/>
      <c r="AS8" s="37"/>
      <c r="AT8" s="38">
        <f>データ!T6</f>
        <v>200.98</v>
      </c>
      <c r="AU8" s="38"/>
      <c r="AV8" s="38"/>
      <c r="AW8" s="38"/>
      <c r="AX8" s="38"/>
      <c r="AY8" s="38"/>
      <c r="AZ8" s="38"/>
      <c r="BA8" s="38"/>
      <c r="BB8" s="38">
        <f>データ!U6</f>
        <v>102.87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8" t="str">
        <f>データ!N6</f>
        <v>-</v>
      </c>
      <c r="C10" s="38"/>
      <c r="D10" s="38"/>
      <c r="E10" s="38"/>
      <c r="F10" s="38"/>
      <c r="G10" s="38"/>
      <c r="H10" s="38"/>
      <c r="I10" s="38" t="str">
        <f>データ!O6</f>
        <v>該当数値なし</v>
      </c>
      <c r="J10" s="38"/>
      <c r="K10" s="38"/>
      <c r="L10" s="38"/>
      <c r="M10" s="38"/>
      <c r="N10" s="38"/>
      <c r="O10" s="38"/>
      <c r="P10" s="38">
        <f>データ!P6</f>
        <v>17.11</v>
      </c>
      <c r="Q10" s="38"/>
      <c r="R10" s="38"/>
      <c r="S10" s="38"/>
      <c r="T10" s="38"/>
      <c r="U10" s="38"/>
      <c r="V10" s="38"/>
      <c r="W10" s="38">
        <f>データ!Q6</f>
        <v>89.63</v>
      </c>
      <c r="X10" s="38"/>
      <c r="Y10" s="38"/>
      <c r="Z10" s="38"/>
      <c r="AA10" s="38"/>
      <c r="AB10" s="38"/>
      <c r="AC10" s="38"/>
      <c r="AD10" s="37">
        <f>データ!R6</f>
        <v>2750</v>
      </c>
      <c r="AE10" s="37"/>
      <c r="AF10" s="37"/>
      <c r="AG10" s="37"/>
      <c r="AH10" s="37"/>
      <c r="AI10" s="37"/>
      <c r="AJ10" s="37"/>
      <c r="AK10" s="2"/>
      <c r="AL10" s="37">
        <f>データ!V6</f>
        <v>3523</v>
      </c>
      <c r="AM10" s="37"/>
      <c r="AN10" s="37"/>
      <c r="AO10" s="37"/>
      <c r="AP10" s="37"/>
      <c r="AQ10" s="37"/>
      <c r="AR10" s="37"/>
      <c r="AS10" s="37"/>
      <c r="AT10" s="38">
        <f>データ!W6</f>
        <v>1.74</v>
      </c>
      <c r="AU10" s="38"/>
      <c r="AV10" s="38"/>
      <c r="AW10" s="38"/>
      <c r="AX10" s="38"/>
      <c r="AY10" s="38"/>
      <c r="AZ10" s="38"/>
      <c r="BA10" s="38"/>
      <c r="BB10" s="38">
        <f>データ!X6</f>
        <v>2024.71</v>
      </c>
      <c r="BC10" s="38"/>
      <c r="BD10" s="38"/>
      <c r="BE10" s="38"/>
      <c r="BF10" s="38"/>
      <c r="BG10" s="38"/>
      <c r="BH10" s="38"/>
      <c r="BI10" s="38"/>
      <c r="BJ10" s="2"/>
      <c r="BK10" s="2"/>
      <c r="BL10" s="53" t="s">
        <v>22</v>
      </c>
      <c r="BM10" s="54"/>
      <c r="BN10" s="55" t="s">
        <v>23</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26</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5" t="s">
        <v>118</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5"/>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5"/>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5"/>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5"/>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5"/>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5"/>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5"/>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5"/>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5"/>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5"/>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5"/>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5"/>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5"/>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5"/>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5"/>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5"/>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5"/>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5"/>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5"/>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5"/>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5"/>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5"/>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5"/>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5"/>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5"/>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5"/>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5"/>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8"/>
      <c r="BM44" s="69"/>
      <c r="BN44" s="69"/>
      <c r="BO44" s="69"/>
      <c r="BP44" s="69"/>
      <c r="BQ44" s="69"/>
      <c r="BR44" s="69"/>
      <c r="BS44" s="69"/>
      <c r="BT44" s="69"/>
      <c r="BU44" s="69"/>
      <c r="BV44" s="69"/>
      <c r="BW44" s="69"/>
      <c r="BX44" s="69"/>
      <c r="BY44" s="69"/>
      <c r="BZ44" s="7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5" t="s">
        <v>116</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5"/>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5"/>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5"/>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5"/>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5"/>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5"/>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5"/>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5"/>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5"/>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5"/>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5"/>
      <c r="BM58" s="66"/>
      <c r="BN58" s="66"/>
      <c r="BO58" s="66"/>
      <c r="BP58" s="66"/>
      <c r="BQ58" s="66"/>
      <c r="BR58" s="66"/>
      <c r="BS58" s="66"/>
      <c r="BT58" s="66"/>
      <c r="BU58" s="66"/>
      <c r="BV58" s="66"/>
      <c r="BW58" s="66"/>
      <c r="BX58" s="66"/>
      <c r="BY58" s="66"/>
      <c r="BZ58" s="67"/>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5"/>
      <c r="BM59" s="66"/>
      <c r="BN59" s="66"/>
      <c r="BO59" s="66"/>
      <c r="BP59" s="66"/>
      <c r="BQ59" s="66"/>
      <c r="BR59" s="66"/>
      <c r="BS59" s="66"/>
      <c r="BT59" s="66"/>
      <c r="BU59" s="66"/>
      <c r="BV59" s="66"/>
      <c r="BW59" s="66"/>
      <c r="BX59" s="66"/>
      <c r="BY59" s="66"/>
      <c r="BZ59" s="67"/>
    </row>
    <row r="60" spans="1:78" ht="13.5" customHeight="1" x14ac:dyDescent="0.15">
      <c r="A60" s="2"/>
      <c r="B60" s="62" t="s">
        <v>28</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5"/>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8"/>
      <c r="BM63" s="69"/>
      <c r="BN63" s="69"/>
      <c r="BO63" s="69"/>
      <c r="BP63" s="69"/>
      <c r="BQ63" s="69"/>
      <c r="BR63" s="69"/>
      <c r="BS63" s="69"/>
      <c r="BT63" s="69"/>
      <c r="BU63" s="69"/>
      <c r="BV63" s="69"/>
      <c r="BW63" s="69"/>
      <c r="BX63" s="69"/>
      <c r="BY63" s="69"/>
      <c r="BZ63" s="7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5" t="s">
        <v>117</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5"/>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5"/>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5"/>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5"/>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5"/>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5"/>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5"/>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5"/>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5"/>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5"/>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5"/>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5"/>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5"/>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5"/>
      <c r="BM80" s="66"/>
      <c r="BN80" s="66"/>
      <c r="BO80" s="66"/>
      <c r="BP80" s="66"/>
      <c r="BQ80" s="66"/>
      <c r="BR80" s="66"/>
      <c r="BS80" s="66"/>
      <c r="BT80" s="66"/>
      <c r="BU80" s="66"/>
      <c r="BV80" s="66"/>
      <c r="BW80" s="66"/>
      <c r="BX80" s="66"/>
      <c r="BY80" s="66"/>
      <c r="BZ80" s="67"/>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5"/>
      <c r="BM81" s="66"/>
      <c r="BN81" s="66"/>
      <c r="BO81" s="66"/>
      <c r="BP81" s="66"/>
      <c r="BQ81" s="66"/>
      <c r="BR81" s="66"/>
      <c r="BS81" s="66"/>
      <c r="BT81" s="66"/>
      <c r="BU81" s="66"/>
      <c r="BV81" s="66"/>
      <c r="BW81" s="66"/>
      <c r="BX81" s="66"/>
      <c r="BY81" s="66"/>
      <c r="BZ81" s="67"/>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8"/>
      <c r="BM82" s="69"/>
      <c r="BN82" s="69"/>
      <c r="BO82" s="69"/>
      <c r="BP82" s="69"/>
      <c r="BQ82" s="69"/>
      <c r="BR82" s="69"/>
      <c r="BS82" s="69"/>
      <c r="BT82" s="69"/>
      <c r="BU82" s="69"/>
      <c r="BV82" s="69"/>
      <c r="BW82" s="69"/>
      <c r="BX82" s="69"/>
      <c r="BY82" s="69"/>
      <c r="BZ82" s="70"/>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【669.11】</v>
      </c>
      <c r="I86" s="12" t="str">
        <f>データ!CA6</f>
        <v>【99.73】</v>
      </c>
      <c r="J86" s="12" t="str">
        <f>データ!CL6</f>
        <v>【134.98】</v>
      </c>
      <c r="K86" s="12" t="str">
        <f>データ!CW6</f>
        <v>【59.99】</v>
      </c>
      <c r="L86" s="12" t="str">
        <f>データ!DH6</f>
        <v>【95.72】</v>
      </c>
      <c r="M86" s="12" t="s">
        <v>44</v>
      </c>
      <c r="N86" s="12" t="s">
        <v>44</v>
      </c>
      <c r="O86" s="12" t="str">
        <f>データ!EO6</f>
        <v>【0.24】</v>
      </c>
    </row>
  </sheetData>
  <sheetProtection algorithmName="SHA-512" hashValue="Gbdj/7BXoGlj6lU2AK3mAHW90INvcKmOXDreF2oW+bfIxHhHxoqCdFW2sk9tCDzVn+tz4sdd2f9/F9gyTfwDHw==" saltValue="lFqidhJbjFEEJ6K5l7FNN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2021</v>
      </c>
      <c r="C6" s="19">
        <f t="shared" ref="C6:X6" si="3">C7</f>
        <v>304018</v>
      </c>
      <c r="D6" s="19">
        <f t="shared" si="3"/>
        <v>47</v>
      </c>
      <c r="E6" s="19">
        <f t="shared" si="3"/>
        <v>17</v>
      </c>
      <c r="F6" s="19">
        <f t="shared" si="3"/>
        <v>1</v>
      </c>
      <c r="G6" s="19">
        <f t="shared" si="3"/>
        <v>0</v>
      </c>
      <c r="H6" s="19" t="str">
        <f t="shared" si="3"/>
        <v>和歌山県　白浜町</v>
      </c>
      <c r="I6" s="19" t="str">
        <f t="shared" si="3"/>
        <v>法非適用</v>
      </c>
      <c r="J6" s="19" t="str">
        <f t="shared" si="3"/>
        <v>下水道事業</v>
      </c>
      <c r="K6" s="19" t="str">
        <f t="shared" si="3"/>
        <v>公共下水道</v>
      </c>
      <c r="L6" s="19" t="str">
        <f t="shared" si="3"/>
        <v>Cd2</v>
      </c>
      <c r="M6" s="19" t="str">
        <f t="shared" si="3"/>
        <v>非設置</v>
      </c>
      <c r="N6" s="20" t="str">
        <f t="shared" si="3"/>
        <v>-</v>
      </c>
      <c r="O6" s="20" t="str">
        <f t="shared" si="3"/>
        <v>該当数値なし</v>
      </c>
      <c r="P6" s="20">
        <f t="shared" si="3"/>
        <v>17.11</v>
      </c>
      <c r="Q6" s="20">
        <f t="shared" si="3"/>
        <v>89.63</v>
      </c>
      <c r="R6" s="20">
        <f t="shared" si="3"/>
        <v>2750</v>
      </c>
      <c r="S6" s="20">
        <f t="shared" si="3"/>
        <v>20675</v>
      </c>
      <c r="T6" s="20">
        <f t="shared" si="3"/>
        <v>200.98</v>
      </c>
      <c r="U6" s="20">
        <f t="shared" si="3"/>
        <v>102.87</v>
      </c>
      <c r="V6" s="20">
        <f t="shared" si="3"/>
        <v>3523</v>
      </c>
      <c r="W6" s="20">
        <f t="shared" si="3"/>
        <v>1.74</v>
      </c>
      <c r="X6" s="20">
        <f t="shared" si="3"/>
        <v>2024.71</v>
      </c>
      <c r="Y6" s="21">
        <f>IF(Y7="",NA(),Y7)</f>
        <v>88.4</v>
      </c>
      <c r="Z6" s="21">
        <f t="shared" ref="Z6:AH6" si="4">IF(Z7="",NA(),Z7)</f>
        <v>89.84</v>
      </c>
      <c r="AA6" s="21">
        <f t="shared" si="4"/>
        <v>100.84</v>
      </c>
      <c r="AB6" s="21">
        <f t="shared" si="4"/>
        <v>86.89</v>
      </c>
      <c r="AC6" s="21">
        <f t="shared" si="4"/>
        <v>91.56</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708.74</v>
      </c>
      <c r="BG6" s="21">
        <f t="shared" ref="BG6:BO6" si="7">IF(BG7="",NA(),BG7)</f>
        <v>26.7</v>
      </c>
      <c r="BH6" s="20">
        <f t="shared" si="7"/>
        <v>0</v>
      </c>
      <c r="BI6" s="20">
        <f t="shared" si="7"/>
        <v>0</v>
      </c>
      <c r="BJ6" s="21">
        <f t="shared" si="7"/>
        <v>6.79</v>
      </c>
      <c r="BK6" s="21">
        <f t="shared" si="7"/>
        <v>1124.26</v>
      </c>
      <c r="BL6" s="21">
        <f t="shared" si="7"/>
        <v>1048.23</v>
      </c>
      <c r="BM6" s="21">
        <f t="shared" si="7"/>
        <v>1130.42</v>
      </c>
      <c r="BN6" s="21">
        <f t="shared" si="7"/>
        <v>1245.0999999999999</v>
      </c>
      <c r="BO6" s="21">
        <f t="shared" si="7"/>
        <v>1108.8</v>
      </c>
      <c r="BP6" s="20" t="str">
        <f>IF(BP7="","",IF(BP7="-","【-】","【"&amp;SUBSTITUTE(TEXT(BP7,"#,##0.00"),"-","△")&amp;"】"))</f>
        <v>【669.11】</v>
      </c>
      <c r="BQ6" s="21">
        <f>IF(BQ7="",NA(),BQ7)</f>
        <v>91.19</v>
      </c>
      <c r="BR6" s="21">
        <f t="shared" ref="BR6:BZ6" si="8">IF(BR7="",NA(),BR7)</f>
        <v>97.54</v>
      </c>
      <c r="BS6" s="21">
        <f t="shared" si="8"/>
        <v>100</v>
      </c>
      <c r="BT6" s="21">
        <f t="shared" si="8"/>
        <v>86.78</v>
      </c>
      <c r="BU6" s="21">
        <f t="shared" si="8"/>
        <v>100.81</v>
      </c>
      <c r="BV6" s="21">
        <f t="shared" si="8"/>
        <v>80.58</v>
      </c>
      <c r="BW6" s="21">
        <f t="shared" si="8"/>
        <v>78.92</v>
      </c>
      <c r="BX6" s="21">
        <f t="shared" si="8"/>
        <v>74.17</v>
      </c>
      <c r="BY6" s="21">
        <f t="shared" si="8"/>
        <v>79.77</v>
      </c>
      <c r="BZ6" s="21">
        <f t="shared" si="8"/>
        <v>79.63</v>
      </c>
      <c r="CA6" s="20" t="str">
        <f>IF(CA7="","",IF(CA7="-","【-】","【"&amp;SUBSTITUTE(TEXT(CA7,"#,##0.00"),"-","△")&amp;"】"))</f>
        <v>【99.73】</v>
      </c>
      <c r="CB6" s="21">
        <f>IF(CB7="",NA(),CB7)</f>
        <v>182.15</v>
      </c>
      <c r="CC6" s="21">
        <f t="shared" ref="CC6:CK6" si="9">IF(CC7="",NA(),CC7)</f>
        <v>172.91</v>
      </c>
      <c r="CD6" s="21">
        <f t="shared" si="9"/>
        <v>169.6</v>
      </c>
      <c r="CE6" s="21">
        <f t="shared" si="9"/>
        <v>194.08</v>
      </c>
      <c r="CF6" s="21">
        <f t="shared" si="9"/>
        <v>169.31</v>
      </c>
      <c r="CG6" s="21">
        <f t="shared" si="9"/>
        <v>216.21</v>
      </c>
      <c r="CH6" s="21">
        <f t="shared" si="9"/>
        <v>220.31</v>
      </c>
      <c r="CI6" s="21">
        <f t="shared" si="9"/>
        <v>230.95</v>
      </c>
      <c r="CJ6" s="21">
        <f t="shared" si="9"/>
        <v>214.56</v>
      </c>
      <c r="CK6" s="21">
        <f t="shared" si="9"/>
        <v>213.66</v>
      </c>
      <c r="CL6" s="20" t="str">
        <f>IF(CL7="","",IF(CL7="-","【-】","【"&amp;SUBSTITUTE(TEXT(CL7,"#,##0.00"),"-","△")&amp;"】"))</f>
        <v>【134.98】</v>
      </c>
      <c r="CM6" s="21">
        <f>IF(CM7="",NA(),CM7)</f>
        <v>31.04</v>
      </c>
      <c r="CN6" s="21">
        <f t="shared" ref="CN6:CV6" si="10">IF(CN7="",NA(),CN7)</f>
        <v>33.69</v>
      </c>
      <c r="CO6" s="21">
        <f t="shared" si="10"/>
        <v>34.96</v>
      </c>
      <c r="CP6" s="21">
        <f t="shared" si="10"/>
        <v>30.51</v>
      </c>
      <c r="CQ6" s="21">
        <f t="shared" si="10"/>
        <v>31.97</v>
      </c>
      <c r="CR6" s="21">
        <f t="shared" si="10"/>
        <v>50.24</v>
      </c>
      <c r="CS6" s="21">
        <f t="shared" si="10"/>
        <v>49.68</v>
      </c>
      <c r="CT6" s="21">
        <f t="shared" si="10"/>
        <v>49.27</v>
      </c>
      <c r="CU6" s="21">
        <f t="shared" si="10"/>
        <v>49.47</v>
      </c>
      <c r="CV6" s="21">
        <f t="shared" si="10"/>
        <v>48.19</v>
      </c>
      <c r="CW6" s="20" t="str">
        <f>IF(CW7="","",IF(CW7="-","【-】","【"&amp;SUBSTITUTE(TEXT(CW7,"#,##0.00"),"-","△")&amp;"】"))</f>
        <v>【59.99】</v>
      </c>
      <c r="CX6" s="21">
        <f>IF(CX7="",NA(),CX7)</f>
        <v>71.400000000000006</v>
      </c>
      <c r="CY6" s="21">
        <f t="shared" ref="CY6:DG6" si="11">IF(CY7="",NA(),CY7)</f>
        <v>73.319999999999993</v>
      </c>
      <c r="CZ6" s="21">
        <f t="shared" si="11"/>
        <v>73.55</v>
      </c>
      <c r="DA6" s="21">
        <f t="shared" si="11"/>
        <v>71.39</v>
      </c>
      <c r="DB6" s="21">
        <f t="shared" si="11"/>
        <v>71.13</v>
      </c>
      <c r="DC6" s="21">
        <f t="shared" si="11"/>
        <v>84.17</v>
      </c>
      <c r="DD6" s="21">
        <f t="shared" si="11"/>
        <v>83.35</v>
      </c>
      <c r="DE6" s="21">
        <f t="shared" si="11"/>
        <v>83.16</v>
      </c>
      <c r="DF6" s="21">
        <f t="shared" si="11"/>
        <v>82.06</v>
      </c>
      <c r="DG6" s="21">
        <f t="shared" si="11"/>
        <v>82.26</v>
      </c>
      <c r="DH6" s="20" t="str">
        <f>IF(DH7="","",IF(DH7="-","【-】","【"&amp;SUBSTITUTE(TEXT(DH7,"#,##0.00"),"-","△")&amp;"】"))</f>
        <v>【95.72】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1">
        <f t="shared" si="14"/>
        <v>0.06</v>
      </c>
      <c r="EI6" s="21">
        <f t="shared" si="14"/>
        <v>0.12</v>
      </c>
      <c r="EJ6" s="21">
        <f t="shared" si="14"/>
        <v>0.13</v>
      </c>
      <c r="EK6" s="21">
        <f t="shared" si="14"/>
        <v>0.12</v>
      </c>
      <c r="EL6" s="21">
        <f t="shared" si="14"/>
        <v>0.1</v>
      </c>
      <c r="EM6" s="21">
        <f t="shared" si="14"/>
        <v>0.32</v>
      </c>
      <c r="EN6" s="21">
        <f t="shared" si="14"/>
        <v>0.1</v>
      </c>
      <c r="EO6" s="20" t="str">
        <f>IF(EO7="","",IF(EO7="-","【-】","【"&amp;SUBSTITUTE(TEXT(EO7,"#,##0.00"),"-","△")&amp;"】"))</f>
        <v>【0.24】</v>
      </c>
    </row>
    <row r="7" spans="1:145" s="22" customFormat="1" x14ac:dyDescent="0.15">
      <c r="A7" s="14"/>
      <c r="B7" s="23">
        <v>2021</v>
      </c>
      <c r="C7" s="23">
        <v>304018</v>
      </c>
      <c r="D7" s="23">
        <v>47</v>
      </c>
      <c r="E7" s="23">
        <v>17</v>
      </c>
      <c r="F7" s="23">
        <v>1</v>
      </c>
      <c r="G7" s="23">
        <v>0</v>
      </c>
      <c r="H7" s="23" t="s">
        <v>98</v>
      </c>
      <c r="I7" s="23" t="s">
        <v>99</v>
      </c>
      <c r="J7" s="23" t="s">
        <v>100</v>
      </c>
      <c r="K7" s="23" t="s">
        <v>101</v>
      </c>
      <c r="L7" s="23" t="s">
        <v>102</v>
      </c>
      <c r="M7" s="23" t="s">
        <v>103</v>
      </c>
      <c r="N7" s="24" t="s">
        <v>104</v>
      </c>
      <c r="O7" s="24" t="s">
        <v>105</v>
      </c>
      <c r="P7" s="24">
        <v>17.11</v>
      </c>
      <c r="Q7" s="24">
        <v>89.63</v>
      </c>
      <c r="R7" s="24">
        <v>2750</v>
      </c>
      <c r="S7" s="24">
        <v>20675</v>
      </c>
      <c r="T7" s="24">
        <v>200.98</v>
      </c>
      <c r="U7" s="24">
        <v>102.87</v>
      </c>
      <c r="V7" s="24">
        <v>3523</v>
      </c>
      <c r="W7" s="24">
        <v>1.74</v>
      </c>
      <c r="X7" s="24">
        <v>2024.71</v>
      </c>
      <c r="Y7" s="24">
        <v>88.4</v>
      </c>
      <c r="Z7" s="24">
        <v>89.84</v>
      </c>
      <c r="AA7" s="24">
        <v>100.84</v>
      </c>
      <c r="AB7" s="24">
        <v>86.89</v>
      </c>
      <c r="AC7" s="24">
        <v>91.56</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708.74</v>
      </c>
      <c r="BG7" s="24">
        <v>26.7</v>
      </c>
      <c r="BH7" s="24">
        <v>0</v>
      </c>
      <c r="BI7" s="24">
        <v>0</v>
      </c>
      <c r="BJ7" s="24">
        <v>6.79</v>
      </c>
      <c r="BK7" s="24">
        <v>1124.26</v>
      </c>
      <c r="BL7" s="24">
        <v>1048.23</v>
      </c>
      <c r="BM7" s="24">
        <v>1130.42</v>
      </c>
      <c r="BN7" s="24">
        <v>1245.0999999999999</v>
      </c>
      <c r="BO7" s="24">
        <v>1108.8</v>
      </c>
      <c r="BP7" s="24">
        <v>669.11</v>
      </c>
      <c r="BQ7" s="24">
        <v>91.19</v>
      </c>
      <c r="BR7" s="24">
        <v>97.54</v>
      </c>
      <c r="BS7" s="24">
        <v>100</v>
      </c>
      <c r="BT7" s="24">
        <v>86.78</v>
      </c>
      <c r="BU7" s="24">
        <v>100.81</v>
      </c>
      <c r="BV7" s="24">
        <v>80.58</v>
      </c>
      <c r="BW7" s="24">
        <v>78.92</v>
      </c>
      <c r="BX7" s="24">
        <v>74.17</v>
      </c>
      <c r="BY7" s="24">
        <v>79.77</v>
      </c>
      <c r="BZ7" s="24">
        <v>79.63</v>
      </c>
      <c r="CA7" s="24">
        <v>99.73</v>
      </c>
      <c r="CB7" s="24">
        <v>182.15</v>
      </c>
      <c r="CC7" s="24">
        <v>172.91</v>
      </c>
      <c r="CD7" s="24">
        <v>169.6</v>
      </c>
      <c r="CE7" s="24">
        <v>194.08</v>
      </c>
      <c r="CF7" s="24">
        <v>169.31</v>
      </c>
      <c r="CG7" s="24">
        <v>216.21</v>
      </c>
      <c r="CH7" s="24">
        <v>220.31</v>
      </c>
      <c r="CI7" s="24">
        <v>230.95</v>
      </c>
      <c r="CJ7" s="24">
        <v>214.56</v>
      </c>
      <c r="CK7" s="24">
        <v>213.66</v>
      </c>
      <c r="CL7" s="24">
        <v>134.97999999999999</v>
      </c>
      <c r="CM7" s="24">
        <v>31.04</v>
      </c>
      <c r="CN7" s="24">
        <v>33.69</v>
      </c>
      <c r="CO7" s="24">
        <v>34.96</v>
      </c>
      <c r="CP7" s="24">
        <v>30.51</v>
      </c>
      <c r="CQ7" s="24">
        <v>31.97</v>
      </c>
      <c r="CR7" s="24">
        <v>50.24</v>
      </c>
      <c r="CS7" s="24">
        <v>49.68</v>
      </c>
      <c r="CT7" s="24">
        <v>49.27</v>
      </c>
      <c r="CU7" s="24">
        <v>49.47</v>
      </c>
      <c r="CV7" s="24">
        <v>48.19</v>
      </c>
      <c r="CW7" s="24">
        <v>59.99</v>
      </c>
      <c r="CX7" s="24">
        <v>71.400000000000006</v>
      </c>
      <c r="CY7" s="24">
        <v>73.319999999999993</v>
      </c>
      <c r="CZ7" s="24">
        <v>73.55</v>
      </c>
      <c r="DA7" s="24">
        <v>71.39</v>
      </c>
      <c r="DB7" s="24">
        <v>71.13</v>
      </c>
      <c r="DC7" s="24">
        <v>84.17</v>
      </c>
      <c r="DD7" s="24">
        <v>83.35</v>
      </c>
      <c r="DE7" s="24">
        <v>83.16</v>
      </c>
      <c r="DF7" s="24">
        <v>82.06</v>
      </c>
      <c r="DG7" s="24">
        <v>82.26</v>
      </c>
      <c r="DH7" s="24">
        <v>95.72</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0.06</v>
      </c>
      <c r="EI7" s="24">
        <v>0.12</v>
      </c>
      <c r="EJ7" s="24">
        <v>0.13</v>
      </c>
      <c r="EK7" s="24">
        <v>0.12</v>
      </c>
      <c r="EL7" s="24">
        <v>0.1</v>
      </c>
      <c r="EM7" s="24">
        <v>0.32</v>
      </c>
      <c r="EN7" s="24">
        <v>0.1</v>
      </c>
      <c r="EO7" s="24">
        <v>0.24</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111</v>
      </c>
    </row>
    <row r="12" spans="1:145" x14ac:dyDescent="0.15">
      <c r="B12">
        <v>1</v>
      </c>
      <c r="C12">
        <v>1</v>
      </c>
      <c r="D12">
        <v>1</v>
      </c>
      <c r="E12">
        <v>2</v>
      </c>
      <c r="F12">
        <v>3</v>
      </c>
      <c r="G12" t="s">
        <v>112</v>
      </c>
    </row>
    <row r="13" spans="1:145" x14ac:dyDescent="0.15">
      <c r="B13" t="s">
        <v>113</v>
      </c>
      <c r="C13" t="s">
        <v>113</v>
      </c>
      <c r="D13" t="s">
        <v>114</v>
      </c>
      <c r="E13" t="s">
        <v>114</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2023-01-26T00:48:22Z</dcterms:modified>
</cp:coreProperties>
</file>