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4年度調査関係\2023.01.06（R5.2.3〆切】公営企業に係る経営比較分析表の分析等について（依頼））\23_白浜町データ\"/>
    </mc:Choice>
  </mc:AlternateContent>
  <xr:revisionPtr revIDLastSave="0" documentId="13_ncr:1_{85A008B0-9BF4-45F4-ABA1-2BBE070F548D}" xr6:coauthVersionLast="36" xr6:coauthVersionMax="36" xr10:uidLastSave="{00000000-0000-0000-0000-000000000000}"/>
  <workbookProtection workbookAlgorithmName="SHA-512" workbookHashValue="pS+heyFUqgRhS589fohF4HJ9STckAUQ1XfPeCUHlxXRN8mUog0tv8Aq0TlFl4t2kt3lGyXrLq4wQJpkBu1Zbjg==" workbookSaltValue="4LM4nggX0wZevaegcrqxv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<sst xmlns="http://schemas.openxmlformats.org/spreadsheetml/2006/main" count="233" uniqueCount="119">
  <si>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</si>
  <si>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</si>
  <si>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</si>
  <si>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</si>
  <si>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</si>
  <si>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</si>
  <si>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</si>
  <si>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</si>
  <si>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</si>
  <si>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</si>
  <si>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</si>
  <si>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</si>
  <si>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</si>
  <si>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</si>
  <si>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</si>
  <si>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</si>
  <si>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</si>
  <si>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</si>
  <si>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</si>
  <si>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</si>
  <si>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</si>
  <si>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</si>
  <si>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</si>
  <si>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</si>
  <si>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</si>
  <si>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</si>
  <si>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</si>
  <si>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</si>
  <si>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</si>
  <si>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</si>
  <si>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</si>
  <si>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</si>
  <si>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</si>
  <si>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</si>
  <si>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</si>
  <si>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</si>
  <si>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</si>
  <si>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</si>
  <si>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</si>
  <si>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</si>
  <si>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</si>
  <si>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</si>
  <si>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</si>
  <si>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</si>
  <si>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</si>
  <si>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</si>
  <si>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</si>
  <si>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</si>
  <si>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</si>
  <si>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</si>
  <si>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</si>
  <si>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</si>
  <si>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</si>
  <si>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</si>
  <si>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</si>
  <si>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</si>
  <si>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</si>
  <si>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</si>
  <si>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</si>
  <si>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</si>
  <si>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</si>
  <si>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</si>
  <si>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</si>
  <si>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</si>
  <si>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</si>
  <si>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</si>
  <si>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</si>
  <si>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</si>
  <si>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</si>
  <si>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</si>
  <si>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</si>
  <si>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</si>
  <si>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</si>
  <si>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</si>
  <si>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</si>
  <si>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</si>
  <si>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</si>
  <si>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</si>
  <si>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</si>
  <si>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</si>
  <si>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</si>
  <si>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</si>
  <si>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</si>
  <si>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</si>
  <si>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</si>
  <si>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</si>
  <si>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</si>
  <si>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</si>
  <si>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</si>
  <si>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</si>
  <si>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</si>
  <si>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</si>
  <si>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</si>
  <si>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</si>
  <si>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</si>
  <si>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</si>
  <si>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</si>
  <si>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</si>
  <si>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</si>
  <si>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</si>
  <si>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</si>
  <si>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</si>
  <si>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</si>
  <si>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</si>
  <si>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</si>
  <si>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</si>
  <si>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</si>
  <si>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</si>
  <si>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</si>
  <si>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</si>
  <si>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</si>
  <si>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</si>
  <si>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</si>
  <si>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</si>
  <si>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</si>
  <si>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</si>
  <si>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
　一般会計からの繰入金に依存しており経営改善に努めなければならない。
④企業債残高対給水収益比率
　施設及び管路等の更新の財源として地方債の借入を行っているため数値が急増しており、今後も更新事業を予定していることから、増加することが予想される。
⑤料金回収率
　人口減少による有収水量減少により給水収益が減少し、回収率が減少している。
⑥給水原価
　費用削減に努めているが、人口減少による有収水量減少により微増傾向にある。
⑦施設利用率
　人口減少により有収水量が減少しているため減少傾向にある。
⑧有収率
　漏水箇所の早期修繕等により有収率の向上に努めている。</t>
    <phoneticPr fontId="4"/>
  </si>
  <si>
    <t>③管路更新率
　各地区の供用開始からかなりの年月が経過しており、ほとんどの管路が老朽化が進んでいる。現在、管路更新を計画的に進めているため更新率は類似団体よりも高くなっている。</t>
  </si>
  <si>
    <t>　給水収益と一般会計からの繰入金により事業経営を行っており、繰入金に依存している状況である。健全性を維持した経営を行うため、費用削減や料金回収率の向上に努めながら、計画的に施設や管路の更新を行う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</si>
</sst>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1.82</c:v>
                </c:pt>
                <c:pt idx="1">
                  <c:v>2.04</c:v>
                </c:pt>
                <c:pt idx="2">
                  <c:v>1.1100000000000001</c:v>
                </c:pt>
                <c:pt idx="3">
                  <c:v>2.96</c:v>
                </c:pt>
                <c:pt idx="4">
                  <c:v>3.32</c:v>
                </c:pt>
              </c:numCache>
            </c:numRef>
          </c:val>
          <c:extLst>
            <c:ext xmlns:c16="http://schemas.microsoft.com/office/drawing/2014/chart" uri="{C3380CC4-5D6E-409C-BE32-E72D297353CC}">
              <c16:uniqueId val="{00000000-55C6-4360-918C-8B0AEF1CF0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5C6-4360-918C-8B0AEF1CF0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52.7</c:v>
                </c:pt>
                <c:pt idx="1">
                  <c:v>49.82</c:v>
                </c:pt>
                <c:pt idx="2">
                  <c:v>45.86</c:v>
                </c:pt>
                <c:pt idx="3">
                  <c:v>43.74</c:v>
                </c:pt>
                <c:pt idx="4">
                  <c:v>42.16</c:v>
                </c:pt>
              </c:numCache>
            </c:numRef>
          </c:val>
          <c:extLst>
            <c:ext xmlns:c16="http://schemas.microsoft.com/office/drawing/2014/chart" uri="{C3380CC4-5D6E-409C-BE32-E72D297353CC}">
              <c16:uniqueId val="{00000000-B301-490C-8873-4CEEA098044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301-490C-8873-4CEEA098044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94.83</c:v>
                </c:pt>
                <c:pt idx="1">
                  <c:v>94.17</c:v>
                </c:pt>
                <c:pt idx="2">
                  <c:v>94.81</c:v>
                </c:pt>
                <c:pt idx="3">
                  <c:v>94.98</c:v>
                </c:pt>
                <c:pt idx="4">
                  <c:v>95.14</c:v>
                </c:pt>
              </c:numCache>
            </c:numRef>
          </c:val>
          <c:extLst>
            <c:ext xmlns:c16="http://schemas.microsoft.com/office/drawing/2014/chart" uri="{C3380CC4-5D6E-409C-BE32-E72D297353CC}">
              <c16:uniqueId val="{00000000-D67B-4AEA-8A00-DD85F20B1B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67B-4AEA-8A00-DD85F20B1B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100.24</c:v>
                </c:pt>
                <c:pt idx="1">
                  <c:v>98.28</c:v>
                </c:pt>
                <c:pt idx="2">
                  <c:v>111.02</c:v>
                </c:pt>
                <c:pt idx="3">
                  <c:v>103.27</c:v>
                </c:pt>
                <c:pt idx="4">
                  <c:v>104.42</c:v>
                </c:pt>
              </c:numCache>
            </c:numRef>
          </c:val>
          <c:extLst>
            <c:ext xmlns:c16="http://schemas.microsoft.com/office/drawing/2014/chart" uri="{C3380CC4-5D6E-409C-BE32-E72D297353CC}">
              <c16:uniqueId val="{00000000-A18A-4D10-8E15-D1618E13685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18A-4D10-8E15-D1618E13685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3-4616-ADE0-052AA85115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3-4616-ADE0-052AA85115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BA-4BD0-9518-00479B94DC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A-4BD0-9518-00479B94DC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A-4E44-B91B-7811EC0B711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A-4E44-B91B-7811EC0B711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6-4CB3-BE70-7350D0B6D1A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6-4CB3-BE70-7350D0B6D1A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854.52</c:v>
                </c:pt>
                <c:pt idx="1">
                  <c:v>1252.6400000000001</c:v>
                </c:pt>
                <c:pt idx="2">
                  <c:v>1407.72</c:v>
                </c:pt>
                <c:pt idx="3">
                  <c:v>2245.1799999999998</c:v>
                </c:pt>
                <c:pt idx="4">
                  <c:v>2394.64</c:v>
                </c:pt>
              </c:numCache>
            </c:numRef>
          </c:val>
          <c:extLst>
            <c:ext xmlns:c16="http://schemas.microsoft.com/office/drawing/2014/chart" uri="{C3380CC4-5D6E-409C-BE32-E72D297353CC}">
              <c16:uniqueId val="{00000000-5171-4785-903E-C4C42CCB07F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5171-4785-903E-C4C42CCB07F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37.42</c:v>
                </c:pt>
                <c:pt idx="1">
                  <c:v>32.26</c:v>
                </c:pt>
                <c:pt idx="2">
                  <c:v>34.979999999999997</c:v>
                </c:pt>
                <c:pt idx="3">
                  <c:v>31.42</c:v>
                </c:pt>
                <c:pt idx="4">
                  <c:v>30.81</c:v>
                </c:pt>
              </c:numCache>
            </c:numRef>
          </c:val>
          <c:extLst>
            <c:ext xmlns:c16="http://schemas.microsoft.com/office/drawing/2014/chart" uri="{C3380CC4-5D6E-409C-BE32-E72D297353CC}">
              <c16:uniqueId val="{00000000-BEEB-4652-A72E-857043C7BC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BEEB-4652-A72E-857043C7BC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224.29</c:v>
                </c:pt>
                <c:pt idx="1">
                  <c:v>264.85000000000002</c:v>
                </c:pt>
                <c:pt idx="2">
                  <c:v>265.38</c:v>
                </c:pt>
                <c:pt idx="3">
                  <c:v>291.77</c:v>
                </c:pt>
                <c:pt idx="4">
                  <c:v>339.48</c:v>
                </c:pt>
              </c:numCache>
            </c:numRef>
          </c:val>
          <c:extLst>
            <c:ext xmlns:c16="http://schemas.microsoft.com/office/drawing/2014/chart" uri="{C3380CC4-5D6E-409C-BE32-E72D297353CC}">
              <c16:uniqueId val="{00000000-637C-4F1B-B302-548C46A8F2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637C-4F1B-B302-548C46A8F2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白浜町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20675</v>
      </c>
      <c r="AM8" s="37"/>
      <c r="AN8" s="37"/>
      <c r="AO8" s="37"/>
      <c r="AP8" s="37"/>
      <c r="AQ8" s="37"/>
      <c r="AR8" s="37"/>
      <c r="AS8" s="37"/>
      <c r="AT8" s="38">
        <f>データ!$S$6</f>
        <v>200.98</v>
      </c>
      <c r="AU8" s="38"/>
      <c r="AV8" s="38"/>
      <c r="AW8" s="38"/>
      <c r="AX8" s="38"/>
      <c r="AY8" s="38"/>
      <c r="AZ8" s="38"/>
      <c r="BA8" s="38"/>
      <c r="BB8" s="38">
        <f>データ!$T$6</f>
        <v>102.87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4.1399999999999997</v>
      </c>
      <c r="Q10" s="38"/>
      <c r="R10" s="38"/>
      <c r="S10" s="38"/>
      <c r="T10" s="38"/>
      <c r="U10" s="38"/>
      <c r="V10" s="38"/>
      <c r="W10" s="37">
        <f>データ!$Q$6</f>
        <v>1529</v>
      </c>
      <c r="X10" s="37"/>
      <c r="Y10" s="37"/>
      <c r="Z10" s="37"/>
      <c r="AA10" s="37"/>
      <c r="AB10" s="37"/>
      <c r="AC10" s="37"/>
      <c r="AD10" s="2"/>
      <c r="AE10" s="2"/>
      <c r="AF10" s="2"/>
      <c r="AG10" s="2"/>
      <c r="AH10" s="2"/>
      <c r="AI10" s="2"/>
      <c r="AJ10" s="2"/>
      <c r="AK10" s="2"/>
      <c r="AL10" s="37">
        <f>データ!$U$6</f>
        <v>864</v>
      </c>
      <c r="AM10" s="37"/>
      <c r="AN10" s="37"/>
      <c r="AO10" s="37"/>
      <c r="AP10" s="37"/>
      <c r="AQ10" s="37"/>
      <c r="AR10" s="37"/>
      <c r="AS10" s="37"/>
      <c r="AT10" s="38">
        <f>データ!$V$6</f>
        <v>17.54</v>
      </c>
      <c r="AU10" s="38"/>
      <c r="AV10" s="38"/>
      <c r="AW10" s="38"/>
      <c r="AX10" s="38"/>
      <c r="AY10" s="38"/>
      <c r="AZ10" s="38"/>
      <c r="BA10" s="38"/>
      <c r="BB10" s="38">
        <f>データ!$W$6</f>
        <v>49.26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f2XSRNnL2WUAaj7TtLmmzjuj6i2rLq1F3HF8P1TrAriump1NxNdmT7wfPEZu3wjH0Ue/DuZiCZOY0MDI+hpACA==" saltValue="p2E9nEk7p8QG0MZeilul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304018</v>
      </c>
      <c r="D6" s="20">
        <f t="shared" si="3"/>
        <v>47</v>
      </c>
      <c r="E6" s="20">
        <f t="shared" si="3"/>
        <v>1</v>
      </c>
      <c r="F6" s="20">
        <f t="shared" si="3"/>
        <v>0</v>
      </c>
      <c r="G6" s="20">
        <f t="shared" si="3"/>
        <v>0</v>
      </c>
      <c r="H6" s="20" t="str">
        <f t="shared" si="3"/>
        <v>和歌山県　白浜町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4.1399999999999997</v>
      </c>
      <c r="Q6" s="21">
        <f t="shared" si="3"/>
        <v>1529</v>
      </c>
      <c r="R6" s="21">
        <f t="shared" si="3"/>
        <v>20675</v>
      </c>
      <c r="S6" s="21">
        <f t="shared" si="3"/>
        <v>200.98</v>
      </c>
      <c r="T6" s="21">
        <f t="shared" si="3"/>
        <v>102.87</v>
      </c>
      <c r="U6" s="21">
        <f t="shared" si="3"/>
        <v>864</v>
      </c>
      <c r="V6" s="21">
        <f t="shared" si="3"/>
        <v>17.54</v>
      </c>
      <c r="W6" s="21">
        <f t="shared" si="3"/>
        <v>49.26</v>
      </c>
      <c r="X6" s="22">
        <f>IF(X7="",NA(),X7)</f>
        <v>100.24</v>
      </c>
      <c r="Y6" s="22">
        <f t="shared" ref="Y6:AG6" si="4">IF(Y7="",NA(),Y7)</f>
        <v>98.28</v>
      </c>
      <c r="Z6" s="22">
        <f t="shared" si="4"/>
        <v>111.02</v>
      </c>
      <c r="AA6" s="22">
        <f t="shared" si="4"/>
        <v>103.27</v>
      </c>
      <c r="AB6" s="22">
        <f t="shared" si="4"/>
        <v>104.42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854.52</v>
      </c>
      <c r="BF6" s="22">
        <f t="shared" ref="BF6:BN6" si="7">IF(BF7="",NA(),BF7)</f>
        <v>1252.6400000000001</v>
      </c>
      <c r="BG6" s="22">
        <f t="shared" si="7"/>
        <v>1407.72</v>
      </c>
      <c r="BH6" s="22">
        <f t="shared" si="7"/>
        <v>2245.1799999999998</v>
      </c>
      <c r="BI6" s="22">
        <f t="shared" si="7"/>
        <v>2394.64</v>
      </c>
      <c r="BJ6" s="22">
        <f t="shared" si="7"/>
        <v>1302.33</v>
      </c>
      <c r="BK6" s="22">
        <f t="shared" si="7"/>
        <v>1274.21</v>
      </c>
      <c r="BL6" s="22">
        <f t="shared" si="7"/>
        <v>1183.92</v>
      </c>
      <c r="BM6" s="22">
        <f t="shared" si="7"/>
        <v>1128.72</v>
      </c>
      <c r="BN6" s="22">
        <f t="shared" si="7"/>
        <v>1125.25</v>
      </c>
      <c r="BO6" s="21" t="str">
        <f>IF(BO7="","",IF(BO7="-","【-】","【"&amp;SUBSTITUTE(TEXT(BO7,"#,##0.00"),"-","△")&amp;"】"))</f>
        <v>【940.88】</v>
      </c>
      <c r="BP6" s="22">
        <f>IF(BP7="",NA(),BP7)</f>
        <v>37.42</v>
      </c>
      <c r="BQ6" s="22">
        <f t="shared" ref="BQ6:BY6" si="8">IF(BQ7="",NA(),BQ7)</f>
        <v>32.26</v>
      </c>
      <c r="BR6" s="22">
        <f t="shared" si="8"/>
        <v>34.979999999999997</v>
      </c>
      <c r="BS6" s="22">
        <f t="shared" si="8"/>
        <v>31.42</v>
      </c>
      <c r="BT6" s="22">
        <f t="shared" si="8"/>
        <v>30.81</v>
      </c>
      <c r="BU6" s="22">
        <f t="shared" si="8"/>
        <v>40.89</v>
      </c>
      <c r="BV6" s="22">
        <f t="shared" si="8"/>
        <v>41.25</v>
      </c>
      <c r="BW6" s="22">
        <f t="shared" si="8"/>
        <v>42.5</v>
      </c>
      <c r="BX6" s="22">
        <f t="shared" si="8"/>
        <v>41.84</v>
      </c>
      <c r="BY6" s="22">
        <f t="shared" si="8"/>
        <v>41.44</v>
      </c>
      <c r="BZ6" s="21" t="str">
        <f>IF(BZ7="","",IF(BZ7="-","【-】","【"&amp;SUBSTITUTE(TEXT(BZ7,"#,##0.00"),"-","△")&amp;"】"))</f>
        <v>【54.59】</v>
      </c>
      <c r="CA6" s="22">
        <f>IF(CA7="",NA(),CA7)</f>
        <v>224.29</v>
      </c>
      <c r="CB6" s="22">
        <f t="shared" ref="CB6:CJ6" si="9">IF(CB7="",NA(),CB7)</f>
        <v>264.85000000000002</v>
      </c>
      <c r="CC6" s="22">
        <f t="shared" si="9"/>
        <v>265.38</v>
      </c>
      <c r="CD6" s="22">
        <f t="shared" si="9"/>
        <v>291.77</v>
      </c>
      <c r="CE6" s="22">
        <f t="shared" si="9"/>
        <v>339.48</v>
      </c>
      <c r="CF6" s="22">
        <f t="shared" si="9"/>
        <v>383.2</v>
      </c>
      <c r="CG6" s="22">
        <f t="shared" si="9"/>
        <v>383.25</v>
      </c>
      <c r="CH6" s="22">
        <f t="shared" si="9"/>
        <v>377.72</v>
      </c>
      <c r="CI6" s="22">
        <f t="shared" si="9"/>
        <v>390.47</v>
      </c>
      <c r="CJ6" s="22">
        <f t="shared" si="9"/>
        <v>403.61</v>
      </c>
      <c r="CK6" s="21" t="str">
        <f>IF(CK7="","",IF(CK7="-","【-】","【"&amp;SUBSTITUTE(TEXT(CK7,"#,##0.00"),"-","△")&amp;"】"))</f>
        <v>【301.20】</v>
      </c>
      <c r="CL6" s="22">
        <f>IF(CL7="",NA(),CL7)</f>
        <v>52.7</v>
      </c>
      <c r="CM6" s="22">
        <f t="shared" ref="CM6:CU6" si="10">IF(CM7="",NA(),CM7)</f>
        <v>49.82</v>
      </c>
      <c r="CN6" s="22">
        <f t="shared" si="10"/>
        <v>45.86</v>
      </c>
      <c r="CO6" s="22">
        <f t="shared" si="10"/>
        <v>43.74</v>
      </c>
      <c r="CP6" s="22">
        <f t="shared" si="10"/>
        <v>42.16</v>
      </c>
      <c r="CQ6" s="22">
        <f t="shared" si="10"/>
        <v>47.95</v>
      </c>
      <c r="CR6" s="22">
        <f t="shared" si="10"/>
        <v>48.26</v>
      </c>
      <c r="CS6" s="22">
        <f t="shared" si="10"/>
        <v>48.01</v>
      </c>
      <c r="CT6" s="22">
        <f t="shared" si="10"/>
        <v>49.08</v>
      </c>
      <c r="CU6" s="22">
        <f t="shared" si="10"/>
        <v>51.46</v>
      </c>
      <c r="CV6" s="21" t="str">
        <f>IF(CV7="","",IF(CV7="-","【-】","【"&amp;SUBSTITUTE(TEXT(CV7,"#,##0.00"),"-","△")&amp;"】"))</f>
        <v>【56.42】</v>
      </c>
      <c r="CW6" s="22">
        <f>IF(CW7="",NA(),CW7)</f>
        <v>94.83</v>
      </c>
      <c r="CX6" s="22">
        <f t="shared" ref="CX6:DF6" si="11">IF(CX7="",NA(),CX7)</f>
        <v>94.17</v>
      </c>
      <c r="CY6" s="22">
        <f t="shared" si="11"/>
        <v>94.81</v>
      </c>
      <c r="CZ6" s="22">
        <f t="shared" si="11"/>
        <v>94.98</v>
      </c>
      <c r="DA6" s="22">
        <f t="shared" si="11"/>
        <v>95.14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1.82</v>
      </c>
      <c r="EE6" s="22">
        <f t="shared" ref="EE6:EM6" si="14">IF(EE7="",NA(),EE7)</f>
        <v>2.04</v>
      </c>
      <c r="EF6" s="22">
        <f t="shared" si="14"/>
        <v>1.1100000000000001</v>
      </c>
      <c r="EG6" s="22">
        <f t="shared" si="14"/>
        <v>2.96</v>
      </c>
      <c r="EH6" s="22">
        <f t="shared" si="14"/>
        <v>3.32</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304018</v>
      </c>
      <c r="D7" s="24">
        <v>47</v>
      </c>
      <c r="E7" s="24">
        <v>1</v>
      </c>
      <c r="F7" s="24">
        <v>0</v>
      </c>
      <c r="G7" s="24">
        <v>0</v>
      </c>
      <c r="H7" s="24" t="s">
        <v>95</v>
      </c>
      <c r="I7" s="24" t="s">
        <v>96</v>
      </c>
      <c r="J7" s="24" t="s">
        <v>97</v>
      </c>
      <c r="K7" s="24" t="s">
        <v>98</v>
      </c>
      <c r="L7" s="24" t="s">
        <v>99</v>
      </c>
      <c r="M7" s="24" t="s">
        <v>100</v>
      </c>
      <c r="N7" s="25" t="s">
        <v>101</v>
      </c>
      <c r="O7" s="25" t="s">
        <v>102</v>
      </c>
      <c r="P7" s="25">
        <v>4.1399999999999997</v>
      </c>
      <c r="Q7" s="25">
        <v>1529</v>
      </c>
      <c r="R7" s="25">
        <v>20675</v>
      </c>
      <c r="S7" s="25">
        <v>200.98</v>
      </c>
      <c r="T7" s="25">
        <v>102.87</v>
      </c>
      <c r="U7" s="25">
        <v>864</v>
      </c>
      <c r="V7" s="25">
        <v>17.54</v>
      </c>
      <c r="W7" s="25">
        <v>49.26</v>
      </c>
      <c r="X7" s="25">
        <v>100.24</v>
      </c>
      <c r="Y7" s="25">
        <v>98.28</v>
      </c>
      <c r="Z7" s="25">
        <v>111.02</v>
      </c>
      <c r="AA7" s="25">
        <v>103.27</v>
      </c>
      <c r="AB7" s="25">
        <v>104.42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854.52</v>
      </c>
      <c r="BF7" s="25">
        <v>1252.6400000000001</v>
      </c>
      <c r="BG7" s="25">
        <v>1407.72</v>
      </c>
      <c r="BH7" s="25">
        <v>2245.1799999999998</v>
      </c>
      <c r="BI7" s="25">
        <v>2394.64</v>
      </c>
      <c r="BJ7" s="25">
        <v>1302.33</v>
      </c>
      <c r="BK7" s="25">
        <v>1274.21</v>
      </c>
      <c r="BL7" s="25">
        <v>1183.92</v>
      </c>
      <c r="BM7" s="25">
        <v>1128.72</v>
      </c>
      <c r="BN7" s="25">
        <v>1125.25</v>
      </c>
      <c r="BO7" s="25">
        <v>940.88</v>
      </c>
      <c r="BP7" s="25">
        <v>37.42</v>
      </c>
      <c r="BQ7" s="25">
        <v>32.26</v>
      </c>
      <c r="BR7" s="25">
        <v>34.979999999999997</v>
      </c>
      <c r="BS7" s="25">
        <v>31.42</v>
      </c>
      <c r="BT7" s="25">
        <v>30.81</v>
      </c>
      <c r="BU7" s="25">
        <v>40.89</v>
      </c>
      <c r="BV7" s="25">
        <v>41.25</v>
      </c>
      <c r="BW7" s="25">
        <v>42.5</v>
      </c>
      <c r="BX7" s="25">
        <v>41.84</v>
      </c>
      <c r="BY7" s="25">
        <v>41.44</v>
      </c>
      <c r="BZ7" s="25">
        <v>54.59</v>
      </c>
      <c r="CA7" s="25">
        <v>224.29</v>
      </c>
      <c r="CB7" s="25">
        <v>264.85000000000002</v>
      </c>
      <c r="CC7" s="25">
        <v>265.38</v>
      </c>
      <c r="CD7" s="25">
        <v>291.77</v>
      </c>
      <c r="CE7" s="25">
        <v>339.48</v>
      </c>
      <c r="CF7" s="25">
        <v>383.2</v>
      </c>
      <c r="CG7" s="25">
        <v>383.25</v>
      </c>
      <c r="CH7" s="25">
        <v>377.72</v>
      </c>
      <c r="CI7" s="25">
        <v>390.47</v>
      </c>
      <c r="CJ7" s="25">
        <v>403.61</v>
      </c>
      <c r="CK7" s="25">
        <v>301.2</v>
      </c>
      <c r="CL7" s="25">
        <v>52.7</v>
      </c>
      <c r="CM7" s="25">
        <v>49.82</v>
      </c>
      <c r="CN7" s="25">
        <v>45.86</v>
      </c>
      <c r="CO7" s="25">
        <v>43.74</v>
      </c>
      <c r="CP7" s="25">
        <v>42.16</v>
      </c>
      <c r="CQ7" s="25">
        <v>47.95</v>
      </c>
      <c r="CR7" s="25">
        <v>48.26</v>
      </c>
      <c r="CS7" s="25">
        <v>48.01</v>
      </c>
      <c r="CT7" s="25">
        <v>49.08</v>
      </c>
      <c r="CU7" s="25">
        <v>51.46</v>
      </c>
      <c r="CV7" s="25">
        <v>56.42</v>
      </c>
      <c r="CW7" s="25">
        <v>94.83</v>
      </c>
      <c r="CX7" s="25">
        <v>94.17</v>
      </c>
      <c r="CY7" s="25">
        <v>94.81</v>
      </c>
      <c r="CZ7" s="25">
        <v>94.98</v>
      </c>
      <c r="DA7" s="25">
        <v>95.14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1.82</v>
      </c>
      <c r="EE7" s="25">
        <v>2.04</v>
      </c>
      <c r="EF7" s="25">
        <v>1.1100000000000001</v>
      </c>
      <c r="EG7" s="25">
        <v>2.96</v>
      </c>
      <c r="EH7" s="25">
        <v>3.32</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2022-12-01T01:10:55Z</dcterms:created>
  <dcterms:modified xsi:type="dcterms:W3CDTF">2023-01-24T07:12:57Z</dcterms:modified>
  <cp:category/>
</cp:coreProperties>
</file>