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fs\総務課\財政係\各種調査・検査\令和04年度調査関係\2023.01.06（R5.2.3〆切】公営企業に係る経営比較分析表の分析等について（依頼））\23_白浜町データ\"/>
    </mc:Choice>
  </mc:AlternateContent>
  <xr:revisionPtr revIDLastSave="0" documentId="13_ncr:1_{1BC14CEA-C38C-4547-8033-797D1844B30A}" xr6:coauthVersionLast="36" xr6:coauthVersionMax="36" xr10:uidLastSave="{00000000-0000-0000-0000-000000000000}"/>
  <workbookProtection workbookAlgorithmName="SHA-512" workbookHashValue="2P/0rT8NeLVNEdAzFtgfzN4QNEmPQLM8jfFEN/HYKSyIdFxENkvd2WxpRinOZZjITdsNocndVpVzsFk9HLyEPQ==" workbookSaltValue="C4veoBltf32LLGgLW6TK8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M6" i="5"/>
  <c r="AD8" i="4" s="1"/>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G85" i="4"/>
  <c r="E85" i="4"/>
  <c r="BB10" i="4"/>
  <c r="AT10" i="4"/>
  <c r="AL10" i="4"/>
  <c r="W10" i="4"/>
  <c r="B10" i="4"/>
  <c r="BB8" i="4"/>
  <c r="AT8" i="4"/>
  <c r="AL8" i="4"/>
  <c r="W8" i="4"/>
  <c r="P8" i="4"/>
  <c r="B8"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<sst xmlns="http://schemas.openxmlformats.org/spreadsheetml/2006/main" count="228" uniqueCount="114">
  <si>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</si>
  <si>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</si>
  <si>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</si>
  <si>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</si>
  <si>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</si>
  <si>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</si>
  <si>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</si>
  <si>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</si>
  <si>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</si>
  <si>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</si>
  <si>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</si>
  <si>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</si>
  <si>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</si>
  <si>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</si>
  <si>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</si>
  <si>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</si>
  <si>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</si>
  <si>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</si>
  <si>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</si>
  <si>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</si>
  <si>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</si>
  <si>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</si>
  <si>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</si>
  <si>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</si>
  <si>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</si>
  <si>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</si>
  <si>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</si>
  <si>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</si>
  <si>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</si>
  <si>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</si>
  <si>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</si>
  <si>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</si>
  <si>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</si>
  <si>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</si>
  <si>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</si>
  <si>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</si>
  <si>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</si>
  <si>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</si>
  <si>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</si>
  <si>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</si>
  <si>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</si>
  <si>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</si>
  <si>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</si>
  <si>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</si>
  <si>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</si>
  <si>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</si>
  <si>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</si>
  <si>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</si>
  <si>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</si>
  <si>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</si>
  <si>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</si>
  <si>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</si>
  <si>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</si>
  <si>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</si>
  <si>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</si>
  <si>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</si>
  <si>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</si>
  <si>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</si>
  <si>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</si>
  <si>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</si>
  <si>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</si>
  <si>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</si>
  <si>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</si>
  <si>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</si>
  <si>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</si>
  <si>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</si>
  <si>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</si>
  <si>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</si>
  <si>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</si>
  <si>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</si>
  <si>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</si>
  <si>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</si>
  <si>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</si>
  <si>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</si>
  <si>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</si>
  <si>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</si>
  <si>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</si>
  <si>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</si>
  <si>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</si>
  <si>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</si>
  <si>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</si>
  <si>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</si>
  <si>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</si>
  <si>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</si>
  <si>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</si>
  <si>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</si>
  <si>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</si>
  <si>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</si>
  <si>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</si>
  <si>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</si>
  <si>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</si>
  <si>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</si>
  <si>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</si>
  <si>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白浜町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</si>
  <si>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</si>
  <si>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</si>
  <si>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</si>
  <si>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</si>
  <si>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</si>
  <si>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</si>
  <si>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</si>
  <si>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</si>
  <si>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</si>
  <si>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</si>
  <si>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</si>
  <si>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</si>
  <si>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</si>
  <si>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</si>
  <si>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</si>
  <si>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</si>
  <si>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</si>
  <si>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
　単年度収支が黒字で、100％以上の数値となっており、経営の健全性は保たれているが、今後、老朽化施設、管路等の更新費用の増加が予想される。
③流動比率
　100%を超え、類似団体の平均値を上回っていることから短期的な債務に対する支払い能力は確保できている。
④企業債残高対給水収益比率
　類似団体平均値より低い水準で推移している。老朽化等による施設、管路の更新が控えており今後は上昇していくと予想される。
⑤料金回収率
　類似団体平均値を上回り、上昇傾向である。
⑥給水原価
　類似団体平均値と比較して低い水準を維持している。
⑦施設利用率
　類似団体平均値と比較して低水準で推移しているため施設更新時には見直しが必要と思われる。
⑧有収率
　前年度より減少し、類似団体の平均値を下回っている。引き続き漏水調査の実施、老朽管の更新等により有収率の向上に努めなければならない。</t>
    <rPh sb="1" eb="3">
      <t>ケイジョウ</t>
    </rPh>
    <rPh sb="3" eb="5">
      <t>シュウシ</t>
    </rPh>
    <rPh sb="5" eb="7">
      <t>ヒリツ</t>
    </rPh>
    <rPh sb="15" eb="16">
      <t>クロ</t>
    </rPh>
    <rPh sb="23" eb="25">
      <t>イジョウ</t>
    </rPh>
    <rPh sb="26" eb="28">
      <t>スウチ</t>
    </rPh>
    <rPh sb="35" eb="37">
      <t>ケイエイ</t>
    </rPh>
    <rPh sb="38" eb="41">
      <t>ケンゼンセイ</t>
    </rPh>
    <rPh sb="42" eb="43">
      <t>タモ</t>
    </rPh>
    <rPh sb="50" eb="52">
      <t>コンゴ</t>
    </rPh>
    <rPh sb="53" eb="56">
      <t>ロウキュウカ</t>
    </rPh>
    <rPh sb="56" eb="58">
      <t>シセツ</t>
    </rPh>
    <rPh sb="59" eb="61">
      <t>カンロ</t>
    </rPh>
    <rPh sb="61" eb="62">
      <t>トウ</t>
    </rPh>
    <rPh sb="63" eb="65">
      <t>コウシン</t>
    </rPh>
    <rPh sb="65" eb="67">
      <t>ヒヨウ</t>
    </rPh>
    <rPh sb="68" eb="70">
      <t>ゾウカ</t>
    </rPh>
    <rPh sb="71" eb="73">
      <t>ヨソウ</t>
    </rPh>
    <rPh sb="219" eb="221">
      <t>ルイジ</t>
    </rPh>
    <rPh sb="221" eb="223">
      <t>ダンタイ</t>
    </rPh>
    <rPh sb="223" eb="226">
      <t>ヘイキンチ</t>
    </rPh>
    <rPh sb="227" eb="229">
      <t>ウワマワ</t>
    </rPh>
    <rPh sb="231" eb="233">
      <t>ジョウショウ</t>
    </rPh>
    <rPh sb="233" eb="235">
      <t>ケイコウ</t>
    </rPh>
    <rPh sb="335" eb="337">
      <t>ゲンショウ</t>
    </rPh>
    <rPh sb="348" eb="349">
      <t>シタ</t>
    </rPh>
    <phoneticPr fontId="4"/>
  </si>
  <si>
    <t>　①有形固定資産減価償却率については、類似団体と比較しても高い水準で推移しており、引き続き順次更新投資が必要である。
　類似団体の平均値と比較しても、②管路経年化率が高く、③管路更新率は今年度は上回ったが、依然として低い水準となっている。管路の老朽化に対して、更新が追いついていない現状を改善するために更新投資を増やす必要がある。</t>
    <rPh sb="93" eb="96">
      <t>コンネンド</t>
    </rPh>
    <rPh sb="97" eb="99">
      <t>ウワマワ</t>
    </rPh>
    <rPh sb="103" eb="105">
      <t>イゼン</t>
    </rPh>
    <rPh sb="108" eb="109">
      <t>ヒク</t>
    </rPh>
    <rPh sb="110" eb="112">
      <t>スイジュン</t>
    </rPh>
    <phoneticPr fontId="4"/>
  </si>
  <si>
    <t>　現時点では経営の健全性は概ね確保できているが、給水人口の減少等による給水収益の減少、老朽化施設、管路等の更新による費用の増加など今後厳しい経営環境になることが予想される。
　老朽化の状況から、大規模な施設、管路について、これまで以上に更新投資が必要である。
　今後も経営の安定、健全性を保ち、長期的な財源を確保しつつ経営基盤強化に努めたい。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</si>
</sst>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0.62</c:v>
                </c:pt>
                <c:pt idx="1">
                  <c:v>0.28999999999999998</c:v>
                </c:pt>
                <c:pt idx="2">
                  <c:v>0.38</c:v>
                </c:pt>
                <c:pt idx="3">
                  <c:v>0.45</c:v>
                </c:pt>
                <c:pt idx="4">
                  <c:v>0.67</c:v>
                </c:pt>
              </c:numCache>
            </c:numRef>
          </c:val>
          <c:extLst>
            <c:ext xmlns:c16="http://schemas.microsoft.com/office/drawing/2014/chart" uri="{C3380CC4-5D6E-409C-BE32-E72D297353CC}">
              <c16:uniqueId val="{00000000-8895-4DC4-9E36-ADAA971E4E2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8895-4DC4-9E36-ADAA971E4E2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47.83</c:v>
                </c:pt>
                <c:pt idx="1">
                  <c:v>48.83</c:v>
                </c:pt>
                <c:pt idx="2">
                  <c:v>47.42</c:v>
                </c:pt>
                <c:pt idx="3">
                  <c:v>45.93</c:v>
                </c:pt>
                <c:pt idx="4">
                  <c:v>49.92</c:v>
                </c:pt>
              </c:numCache>
            </c:numRef>
          </c:val>
          <c:extLst>
            <c:ext xmlns:c16="http://schemas.microsoft.com/office/drawing/2014/chart" uri="{C3380CC4-5D6E-409C-BE32-E72D297353CC}">
              <c16:uniqueId val="{00000000-0785-4256-8FAB-E0FEB1BDF48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0785-4256-8FAB-E0FEB1BDF48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81.89</c:v>
                </c:pt>
                <c:pt idx="1">
                  <c:v>81.48</c:v>
                </c:pt>
                <c:pt idx="2">
                  <c:v>82.47</c:v>
                </c:pt>
                <c:pt idx="3">
                  <c:v>77.81</c:v>
                </c:pt>
                <c:pt idx="4">
                  <c:v>74.180000000000007</c:v>
                </c:pt>
              </c:numCache>
            </c:numRef>
          </c:val>
          <c:extLst>
            <c:ext xmlns:c16="http://schemas.microsoft.com/office/drawing/2014/chart" uri="{C3380CC4-5D6E-409C-BE32-E72D297353CC}">
              <c16:uniqueId val="{00000000-D453-4482-BF32-C6CCA457F66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D453-4482-BF32-C6CCA457F66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110.15</c:v>
                </c:pt>
                <c:pt idx="1">
                  <c:v>111.46</c:v>
                </c:pt>
                <c:pt idx="2">
                  <c:v>115.31</c:v>
                </c:pt>
                <c:pt idx="3">
                  <c:v>96.66</c:v>
                </c:pt>
                <c:pt idx="4">
                  <c:v>117.12</c:v>
                </c:pt>
              </c:numCache>
            </c:numRef>
          </c:val>
          <c:extLst>
            <c:ext xmlns:c16="http://schemas.microsoft.com/office/drawing/2014/chart" uri="{C3380CC4-5D6E-409C-BE32-E72D297353CC}">
              <c16:uniqueId val="{00000000-27C1-4A4A-9F83-A4B562CC538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27C1-4A4A-9F83-A4B562CC538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56.39</c:v>
                </c:pt>
                <c:pt idx="1">
                  <c:v>53.59</c:v>
                </c:pt>
                <c:pt idx="2">
                  <c:v>55.64</c:v>
                </c:pt>
                <c:pt idx="3">
                  <c:v>56.55</c:v>
                </c:pt>
                <c:pt idx="4">
                  <c:v>57.67</c:v>
                </c:pt>
              </c:numCache>
            </c:numRef>
          </c:val>
          <c:extLst>
            <c:ext xmlns:c16="http://schemas.microsoft.com/office/drawing/2014/chart" uri="{C3380CC4-5D6E-409C-BE32-E72D297353CC}">
              <c16:uniqueId val="{00000000-68FB-49A4-8F64-39830B2419D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68FB-49A4-8F64-39830B2419D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31.66</c:v>
                </c:pt>
                <c:pt idx="1">
                  <c:v>35.909999999999997</c:v>
                </c:pt>
                <c:pt idx="2">
                  <c:v>37.619999999999997</c:v>
                </c:pt>
                <c:pt idx="3">
                  <c:v>38.83</c:v>
                </c:pt>
                <c:pt idx="4">
                  <c:v>40.28</c:v>
                </c:pt>
              </c:numCache>
            </c:numRef>
          </c:val>
          <c:extLst>
            <c:ext xmlns:c16="http://schemas.microsoft.com/office/drawing/2014/chart" uri="{C3380CC4-5D6E-409C-BE32-E72D297353CC}">
              <c16:uniqueId val="{00000000-1523-4D91-90B5-283410202A3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1523-4D91-90B5-283410202A3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64-4A53-9B6F-2F093529D4A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6A64-4A53-9B6F-2F093529D4A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960.29</c:v>
                </c:pt>
                <c:pt idx="1">
                  <c:v>852.23</c:v>
                </c:pt>
                <c:pt idx="2">
                  <c:v>1628.24</c:v>
                </c:pt>
                <c:pt idx="3">
                  <c:v>795.65</c:v>
                </c:pt>
                <c:pt idx="4">
                  <c:v>974.67</c:v>
                </c:pt>
              </c:numCache>
            </c:numRef>
          </c:val>
          <c:extLst>
            <c:ext xmlns:c16="http://schemas.microsoft.com/office/drawing/2014/chart" uri="{C3380CC4-5D6E-409C-BE32-E72D297353CC}">
              <c16:uniqueId val="{00000000-F54A-4386-8883-21E965EAB3D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F54A-4386-8883-21E965EAB3D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244.73</c:v>
                </c:pt>
                <c:pt idx="1">
                  <c:v>298.95999999999998</c:v>
                </c:pt>
                <c:pt idx="2">
                  <c:v>258.24</c:v>
                </c:pt>
                <c:pt idx="3">
                  <c:v>298.07</c:v>
                </c:pt>
                <c:pt idx="4">
                  <c:v>246.99</c:v>
                </c:pt>
              </c:numCache>
            </c:numRef>
          </c:val>
          <c:extLst>
            <c:ext xmlns:c16="http://schemas.microsoft.com/office/drawing/2014/chart" uri="{C3380CC4-5D6E-409C-BE32-E72D297353CC}">
              <c16:uniqueId val="{00000000-BA2A-4B05-999D-05672663F42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BA2A-4B05-999D-05672663F42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103.32</c:v>
                </c:pt>
                <c:pt idx="1">
                  <c:v>102.83</c:v>
                </c:pt>
                <c:pt idx="2">
                  <c:v>109.72</c:v>
                </c:pt>
                <c:pt idx="3">
                  <c:v>89.08</c:v>
                </c:pt>
                <c:pt idx="4">
                  <c:v>112.08</c:v>
                </c:pt>
              </c:numCache>
            </c:numRef>
          </c:val>
          <c:extLst>
            <c:ext xmlns:c16="http://schemas.microsoft.com/office/drawing/2014/chart" uri="{C3380CC4-5D6E-409C-BE32-E72D297353CC}">
              <c16:uniqueId val="{00000000-3DFF-4C4B-9588-D9B0A117852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3DFF-4C4B-9588-D9B0A117852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52.83</c:v>
                </c:pt>
                <c:pt idx="1">
                  <c:v>53.21</c:v>
                </c:pt>
                <c:pt idx="2">
                  <c:v>56.2</c:v>
                </c:pt>
                <c:pt idx="3">
                  <c:v>70.37</c:v>
                </c:pt>
                <c:pt idx="4">
                  <c:v>61.68</c:v>
                </c:pt>
              </c:numCache>
            </c:numRef>
          </c:val>
          <c:extLst>
            <c:ext xmlns:c16="http://schemas.microsoft.com/office/drawing/2014/chart" uri="{C3380CC4-5D6E-409C-BE32-E72D297353CC}">
              <c16:uniqueId val="{00000000-4F7E-40F1-A074-99603E34392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4F7E-40F1-A074-99603E34392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1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和歌山県　白浜町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20675</v>
      </c>
      <c r="AM8" s="45"/>
      <c r="AN8" s="45"/>
      <c r="AO8" s="45"/>
      <c r="AP8" s="45"/>
      <c r="AQ8" s="45"/>
      <c r="AR8" s="45"/>
      <c r="AS8" s="45"/>
      <c r="AT8" s="46">
        <f>データ!$S$6</f>
        <v>200.98</v>
      </c>
      <c r="AU8" s="47"/>
      <c r="AV8" s="47"/>
      <c r="AW8" s="47"/>
      <c r="AX8" s="47"/>
      <c r="AY8" s="47"/>
      <c r="AZ8" s="47"/>
      <c r="BA8" s="47"/>
      <c r="BB8" s="48">
        <f>データ!$T$6</f>
        <v>102.87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75.56</v>
      </c>
      <c r="J10" s="47"/>
      <c r="K10" s="47"/>
      <c r="L10" s="47"/>
      <c r="M10" s="47"/>
      <c r="N10" s="47"/>
      <c r="O10" s="81"/>
      <c r="P10" s="48">
        <f>データ!$P$6</f>
        <v>95.06</v>
      </c>
      <c r="Q10" s="48"/>
      <c r="R10" s="48"/>
      <c r="S10" s="48"/>
      <c r="T10" s="48"/>
      <c r="U10" s="48"/>
      <c r="V10" s="48"/>
      <c r="W10" s="45">
        <f>データ!$Q$6</f>
        <v>1529</v>
      </c>
      <c r="X10" s="45"/>
      <c r="Y10" s="45"/>
      <c r="Z10" s="45"/>
      <c r="AA10" s="45"/>
      <c r="AB10" s="45"/>
      <c r="AC10" s="45"/>
      <c r="AD10" s="2"/>
      <c r="AE10" s="2"/>
      <c r="AF10" s="2"/>
      <c r="AG10" s="2"/>
      <c r="AH10" s="2"/>
      <c r="AI10" s="2"/>
      <c r="AJ10" s="2"/>
      <c r="AK10" s="2"/>
      <c r="AL10" s="45">
        <f>データ!$U$6</f>
        <v>19573</v>
      </c>
      <c r="AM10" s="45"/>
      <c r="AN10" s="45"/>
      <c r="AO10" s="45"/>
      <c r="AP10" s="45"/>
      <c r="AQ10" s="45"/>
      <c r="AR10" s="45"/>
      <c r="AS10" s="45"/>
      <c r="AT10" s="46">
        <f>データ!$V$6</f>
        <v>41.95</v>
      </c>
      <c r="AU10" s="47"/>
      <c r="AV10" s="47"/>
      <c r="AW10" s="47"/>
      <c r="AX10" s="47"/>
      <c r="AY10" s="47"/>
      <c r="AZ10" s="47"/>
      <c r="BA10" s="47"/>
      <c r="BB10" s="48">
        <f>データ!$W$6</f>
        <v>466.58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96EsP6pkwwwHZ3aIAz0t2LLNJnAH9eRJ5NxDYLvyR7x9pvu/UTF39taqaY0MaPcm7pMQHty/SYrQdzqpPaVKUQ==" saltValue="xunw05X6JQltSTdRaMOVf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304018</v>
      </c>
      <c r="D6" s="20">
        <f t="shared" si="3"/>
        <v>46</v>
      </c>
      <c r="E6" s="20">
        <f t="shared" si="3"/>
        <v>1</v>
      </c>
      <c r="F6" s="20">
        <f t="shared" si="3"/>
        <v>0</v>
      </c>
      <c r="G6" s="20">
        <f t="shared" si="3"/>
        <v>1</v>
      </c>
      <c r="H6" s="20" t="str">
        <f t="shared" si="3"/>
        <v>和歌山県　白浜町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75.56</v>
      </c>
      <c r="P6" s="21">
        <f t="shared" si="3"/>
        <v>95.06</v>
      </c>
      <c r="Q6" s="21">
        <f t="shared" si="3"/>
        <v>1529</v>
      </c>
      <c r="R6" s="21">
        <f t="shared" si="3"/>
        <v>20675</v>
      </c>
      <c r="S6" s="21">
        <f t="shared" si="3"/>
        <v>200.98</v>
      </c>
      <c r="T6" s="21">
        <f t="shared" si="3"/>
        <v>102.87</v>
      </c>
      <c r="U6" s="21">
        <f t="shared" si="3"/>
        <v>19573</v>
      </c>
      <c r="V6" s="21">
        <f t="shared" si="3"/>
        <v>41.95</v>
      </c>
      <c r="W6" s="21">
        <f t="shared" si="3"/>
        <v>466.58</v>
      </c>
      <c r="X6" s="22">
        <f>IF(X7="",NA(),X7)</f>
        <v>110.15</v>
      </c>
      <c r="Y6" s="22">
        <f t="shared" ref="Y6:AG6" si="4">IF(Y7="",NA(),Y7)</f>
        <v>111.46</v>
      </c>
      <c r="Z6" s="22">
        <f t="shared" si="4"/>
        <v>115.31</v>
      </c>
      <c r="AA6" s="22">
        <f t="shared" si="4"/>
        <v>96.66</v>
      </c>
      <c r="AB6" s="22">
        <f t="shared" si="4"/>
        <v>117.12</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960.29</v>
      </c>
      <c r="AU6" s="22">
        <f t="shared" ref="AU6:BC6" si="6">IF(AU7="",NA(),AU7)</f>
        <v>852.23</v>
      </c>
      <c r="AV6" s="22">
        <f t="shared" si="6"/>
        <v>1628.24</v>
      </c>
      <c r="AW6" s="22">
        <f t="shared" si="6"/>
        <v>795.65</v>
      </c>
      <c r="AX6" s="22">
        <f t="shared" si="6"/>
        <v>974.67</v>
      </c>
      <c r="AY6" s="22">
        <f t="shared" si="6"/>
        <v>359.47</v>
      </c>
      <c r="AZ6" s="22">
        <f t="shared" si="6"/>
        <v>369.69</v>
      </c>
      <c r="BA6" s="22">
        <f t="shared" si="6"/>
        <v>379.08</v>
      </c>
      <c r="BB6" s="22">
        <f t="shared" si="6"/>
        <v>367.55</v>
      </c>
      <c r="BC6" s="22">
        <f t="shared" si="6"/>
        <v>378.56</v>
      </c>
      <c r="BD6" s="21" t="str">
        <f>IF(BD7="","",IF(BD7="-","【-】","【"&amp;SUBSTITUTE(TEXT(BD7,"#,##0.00"),"-","△")&amp;"】"))</f>
        <v>【261.51】</v>
      </c>
      <c r="BE6" s="22">
        <f>IF(BE7="",NA(),BE7)</f>
        <v>244.73</v>
      </c>
      <c r="BF6" s="22">
        <f t="shared" ref="BF6:BN6" si="7">IF(BF7="",NA(),BF7)</f>
        <v>298.95999999999998</v>
      </c>
      <c r="BG6" s="22">
        <f t="shared" si="7"/>
        <v>258.24</v>
      </c>
      <c r="BH6" s="22">
        <f t="shared" si="7"/>
        <v>298.07</v>
      </c>
      <c r="BI6" s="22">
        <f t="shared" si="7"/>
        <v>246.99</v>
      </c>
      <c r="BJ6" s="22">
        <f t="shared" si="7"/>
        <v>401.79</v>
      </c>
      <c r="BK6" s="22">
        <f t="shared" si="7"/>
        <v>402.99</v>
      </c>
      <c r="BL6" s="22">
        <f t="shared" si="7"/>
        <v>398.98</v>
      </c>
      <c r="BM6" s="22">
        <f t="shared" si="7"/>
        <v>418.68</v>
      </c>
      <c r="BN6" s="22">
        <f t="shared" si="7"/>
        <v>395.68</v>
      </c>
      <c r="BO6" s="21" t="str">
        <f>IF(BO7="","",IF(BO7="-","【-】","【"&amp;SUBSTITUTE(TEXT(BO7,"#,##0.00"),"-","△")&amp;"】"))</f>
        <v>【265.16】</v>
      </c>
      <c r="BP6" s="22">
        <f>IF(BP7="",NA(),BP7)</f>
        <v>103.32</v>
      </c>
      <c r="BQ6" s="22">
        <f t="shared" ref="BQ6:BY6" si="8">IF(BQ7="",NA(),BQ7)</f>
        <v>102.83</v>
      </c>
      <c r="BR6" s="22">
        <f t="shared" si="8"/>
        <v>109.72</v>
      </c>
      <c r="BS6" s="22">
        <f t="shared" si="8"/>
        <v>89.08</v>
      </c>
      <c r="BT6" s="22">
        <f t="shared" si="8"/>
        <v>112.08</v>
      </c>
      <c r="BU6" s="22">
        <f t="shared" si="8"/>
        <v>100.12</v>
      </c>
      <c r="BV6" s="22">
        <f t="shared" si="8"/>
        <v>98.66</v>
      </c>
      <c r="BW6" s="22">
        <f t="shared" si="8"/>
        <v>98.64</v>
      </c>
      <c r="BX6" s="22">
        <f t="shared" si="8"/>
        <v>94.78</v>
      </c>
      <c r="BY6" s="22">
        <f t="shared" si="8"/>
        <v>97.59</v>
      </c>
      <c r="BZ6" s="21" t="str">
        <f>IF(BZ7="","",IF(BZ7="-","【-】","【"&amp;SUBSTITUTE(TEXT(BZ7,"#,##0.00"),"-","△")&amp;"】"))</f>
        <v>【102.35】</v>
      </c>
      <c r="CA6" s="22">
        <f>IF(CA7="",NA(),CA7)</f>
        <v>52.83</v>
      </c>
      <c r="CB6" s="22">
        <f t="shared" ref="CB6:CJ6" si="9">IF(CB7="",NA(),CB7)</f>
        <v>53.21</v>
      </c>
      <c r="CC6" s="22">
        <f t="shared" si="9"/>
        <v>56.2</v>
      </c>
      <c r="CD6" s="22">
        <f t="shared" si="9"/>
        <v>70.37</v>
      </c>
      <c r="CE6" s="22">
        <f t="shared" si="9"/>
        <v>61.68</v>
      </c>
      <c r="CF6" s="22">
        <f t="shared" si="9"/>
        <v>174.97</v>
      </c>
      <c r="CG6" s="22">
        <f t="shared" si="9"/>
        <v>178.59</v>
      </c>
      <c r="CH6" s="22">
        <f t="shared" si="9"/>
        <v>178.92</v>
      </c>
      <c r="CI6" s="22">
        <f t="shared" si="9"/>
        <v>181.3</v>
      </c>
      <c r="CJ6" s="22">
        <f t="shared" si="9"/>
        <v>181.71</v>
      </c>
      <c r="CK6" s="21" t="str">
        <f>IF(CK7="","",IF(CK7="-","【-】","【"&amp;SUBSTITUTE(TEXT(CK7,"#,##0.00"),"-","△")&amp;"】"))</f>
        <v>【167.74】</v>
      </c>
      <c r="CL6" s="22">
        <f>IF(CL7="",NA(),CL7)</f>
        <v>47.83</v>
      </c>
      <c r="CM6" s="22">
        <f t="shared" ref="CM6:CU6" si="10">IF(CM7="",NA(),CM7)</f>
        <v>48.83</v>
      </c>
      <c r="CN6" s="22">
        <f t="shared" si="10"/>
        <v>47.42</v>
      </c>
      <c r="CO6" s="22">
        <f t="shared" si="10"/>
        <v>45.93</v>
      </c>
      <c r="CP6" s="22">
        <f t="shared" si="10"/>
        <v>49.92</v>
      </c>
      <c r="CQ6" s="22">
        <f t="shared" si="10"/>
        <v>55.63</v>
      </c>
      <c r="CR6" s="22">
        <f t="shared" si="10"/>
        <v>55.03</v>
      </c>
      <c r="CS6" s="22">
        <f t="shared" si="10"/>
        <v>55.14</v>
      </c>
      <c r="CT6" s="22">
        <f t="shared" si="10"/>
        <v>55.89</v>
      </c>
      <c r="CU6" s="22">
        <f t="shared" si="10"/>
        <v>55.72</v>
      </c>
      <c r="CV6" s="21" t="str">
        <f>IF(CV7="","",IF(CV7="-","【-】","【"&amp;SUBSTITUTE(TEXT(CV7,"#,##0.00"),"-","△")&amp;"】"))</f>
        <v>【60.29】</v>
      </c>
      <c r="CW6" s="22">
        <f>IF(CW7="",NA(),CW7)</f>
        <v>81.89</v>
      </c>
      <c r="CX6" s="22">
        <f t="shared" ref="CX6:DF6" si="11">IF(CX7="",NA(),CX7)</f>
        <v>81.48</v>
      </c>
      <c r="CY6" s="22">
        <f t="shared" si="11"/>
        <v>82.47</v>
      </c>
      <c r="CZ6" s="22">
        <f t="shared" si="11"/>
        <v>77.81</v>
      </c>
      <c r="DA6" s="22">
        <f t="shared" si="11"/>
        <v>74.180000000000007</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56.39</v>
      </c>
      <c r="DI6" s="22">
        <f t="shared" ref="DI6:DQ6" si="12">IF(DI7="",NA(),DI7)</f>
        <v>53.59</v>
      </c>
      <c r="DJ6" s="22">
        <f t="shared" si="12"/>
        <v>55.64</v>
      </c>
      <c r="DK6" s="22">
        <f t="shared" si="12"/>
        <v>56.55</v>
      </c>
      <c r="DL6" s="22">
        <f t="shared" si="12"/>
        <v>57.67</v>
      </c>
      <c r="DM6" s="22">
        <f t="shared" si="12"/>
        <v>48.05</v>
      </c>
      <c r="DN6" s="22">
        <f t="shared" si="12"/>
        <v>48.87</v>
      </c>
      <c r="DO6" s="22">
        <f t="shared" si="12"/>
        <v>49.92</v>
      </c>
      <c r="DP6" s="22">
        <f t="shared" si="12"/>
        <v>50.63</v>
      </c>
      <c r="DQ6" s="22">
        <f t="shared" si="12"/>
        <v>51.29</v>
      </c>
      <c r="DR6" s="21" t="str">
        <f>IF(DR7="","",IF(DR7="-","【-】","【"&amp;SUBSTITUTE(TEXT(DR7,"#,##0.00"),"-","△")&amp;"】"))</f>
        <v>【50.88】</v>
      </c>
      <c r="DS6" s="22">
        <f>IF(DS7="",NA(),DS7)</f>
        <v>31.66</v>
      </c>
      <c r="DT6" s="22">
        <f t="shared" ref="DT6:EB6" si="13">IF(DT7="",NA(),DT7)</f>
        <v>35.909999999999997</v>
      </c>
      <c r="DU6" s="22">
        <f t="shared" si="13"/>
        <v>37.619999999999997</v>
      </c>
      <c r="DV6" s="22">
        <f t="shared" si="13"/>
        <v>38.83</v>
      </c>
      <c r="DW6" s="22">
        <f t="shared" si="13"/>
        <v>40.28</v>
      </c>
      <c r="DX6" s="22">
        <f t="shared" si="13"/>
        <v>13.39</v>
      </c>
      <c r="DY6" s="22">
        <f t="shared" si="13"/>
        <v>14.85</v>
      </c>
      <c r="DZ6" s="22">
        <f t="shared" si="13"/>
        <v>16.88</v>
      </c>
      <c r="EA6" s="22">
        <f t="shared" si="13"/>
        <v>18.28</v>
      </c>
      <c r="EB6" s="22">
        <f t="shared" si="13"/>
        <v>19.61</v>
      </c>
      <c r="EC6" s="21" t="str">
        <f>IF(EC7="","",IF(EC7="-","【-】","【"&amp;SUBSTITUTE(TEXT(EC7,"#,##0.00"),"-","△")&amp;"】"))</f>
        <v>【22.30】</v>
      </c>
      <c r="ED6" s="22">
        <f>IF(ED7="",NA(),ED7)</f>
        <v>0.62</v>
      </c>
      <c r="EE6" s="22">
        <f t="shared" ref="EE6:EM6" si="14">IF(EE7="",NA(),EE7)</f>
        <v>0.28999999999999998</v>
      </c>
      <c r="EF6" s="22">
        <f t="shared" si="14"/>
        <v>0.38</v>
      </c>
      <c r="EG6" s="22">
        <f t="shared" si="14"/>
        <v>0.45</v>
      </c>
      <c r="EH6" s="22">
        <f t="shared" si="14"/>
        <v>0.67</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304018</v>
      </c>
      <c r="D7" s="24">
        <v>46</v>
      </c>
      <c r="E7" s="24">
        <v>1</v>
      </c>
      <c r="F7" s="24">
        <v>0</v>
      </c>
      <c r="G7" s="24">
        <v>1</v>
      </c>
      <c r="H7" s="24" t="s">
        <v>93</v>
      </c>
      <c r="I7" s="24" t="s">
        <v>94</v>
      </c>
      <c r="J7" s="24" t="s">
        <v>95</v>
      </c>
      <c r="K7" s="24" t="s">
        <v>96</v>
      </c>
      <c r="L7" s="24" t="s">
        <v>97</v>
      </c>
      <c r="M7" s="24" t="s">
        <v>98</v>
      </c>
      <c r="N7" s="25" t="s">
        <v>99</v>
      </c>
      <c r="O7" s="25">
        <v>75.56</v>
      </c>
      <c r="P7" s="25">
        <v>95.06</v>
      </c>
      <c r="Q7" s="25">
        <v>1529</v>
      </c>
      <c r="R7" s="25">
        <v>20675</v>
      </c>
      <c r="S7" s="25">
        <v>200.98</v>
      </c>
      <c r="T7" s="25">
        <v>102.87</v>
      </c>
      <c r="U7" s="25">
        <v>19573</v>
      </c>
      <c r="V7" s="25">
        <v>41.95</v>
      </c>
      <c r="W7" s="25">
        <v>466.58</v>
      </c>
      <c r="X7" s="25">
        <v>110.15</v>
      </c>
      <c r="Y7" s="25">
        <v>111.46</v>
      </c>
      <c r="Z7" s="25">
        <v>115.31</v>
      </c>
      <c r="AA7" s="25">
        <v>96.66</v>
      </c>
      <c r="AB7" s="25">
        <v>117.12</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960.29</v>
      </c>
      <c r="AU7" s="25">
        <v>852.23</v>
      </c>
      <c r="AV7" s="25">
        <v>1628.24</v>
      </c>
      <c r="AW7" s="25">
        <v>795.65</v>
      </c>
      <c r="AX7" s="25">
        <v>974.67</v>
      </c>
      <c r="AY7" s="25">
        <v>359.47</v>
      </c>
      <c r="AZ7" s="25">
        <v>369.69</v>
      </c>
      <c r="BA7" s="25">
        <v>379.08</v>
      </c>
      <c r="BB7" s="25">
        <v>367.55</v>
      </c>
      <c r="BC7" s="25">
        <v>378.56</v>
      </c>
      <c r="BD7" s="25">
        <v>261.51</v>
      </c>
      <c r="BE7" s="25">
        <v>244.73</v>
      </c>
      <c r="BF7" s="25">
        <v>298.95999999999998</v>
      </c>
      <c r="BG7" s="25">
        <v>258.24</v>
      </c>
      <c r="BH7" s="25">
        <v>298.07</v>
      </c>
      <c r="BI7" s="25">
        <v>246.99</v>
      </c>
      <c r="BJ7" s="25">
        <v>401.79</v>
      </c>
      <c r="BK7" s="25">
        <v>402.99</v>
      </c>
      <c r="BL7" s="25">
        <v>398.98</v>
      </c>
      <c r="BM7" s="25">
        <v>418.68</v>
      </c>
      <c r="BN7" s="25">
        <v>395.68</v>
      </c>
      <c r="BO7" s="25">
        <v>265.16000000000003</v>
      </c>
      <c r="BP7" s="25">
        <v>103.32</v>
      </c>
      <c r="BQ7" s="25">
        <v>102.83</v>
      </c>
      <c r="BR7" s="25">
        <v>109.72</v>
      </c>
      <c r="BS7" s="25">
        <v>89.08</v>
      </c>
      <c r="BT7" s="25">
        <v>112.08</v>
      </c>
      <c r="BU7" s="25">
        <v>100.12</v>
      </c>
      <c r="BV7" s="25">
        <v>98.66</v>
      </c>
      <c r="BW7" s="25">
        <v>98.64</v>
      </c>
      <c r="BX7" s="25">
        <v>94.78</v>
      </c>
      <c r="BY7" s="25">
        <v>97.59</v>
      </c>
      <c r="BZ7" s="25">
        <v>102.35</v>
      </c>
      <c r="CA7" s="25">
        <v>52.83</v>
      </c>
      <c r="CB7" s="25">
        <v>53.21</v>
      </c>
      <c r="CC7" s="25">
        <v>56.2</v>
      </c>
      <c r="CD7" s="25">
        <v>70.37</v>
      </c>
      <c r="CE7" s="25">
        <v>61.68</v>
      </c>
      <c r="CF7" s="25">
        <v>174.97</v>
      </c>
      <c r="CG7" s="25">
        <v>178.59</v>
      </c>
      <c r="CH7" s="25">
        <v>178.92</v>
      </c>
      <c r="CI7" s="25">
        <v>181.3</v>
      </c>
      <c r="CJ7" s="25">
        <v>181.71</v>
      </c>
      <c r="CK7" s="25">
        <v>167.74</v>
      </c>
      <c r="CL7" s="25">
        <v>47.83</v>
      </c>
      <c r="CM7" s="25">
        <v>48.83</v>
      </c>
      <c r="CN7" s="25">
        <v>47.42</v>
      </c>
      <c r="CO7" s="25">
        <v>45.93</v>
      </c>
      <c r="CP7" s="25">
        <v>49.92</v>
      </c>
      <c r="CQ7" s="25">
        <v>55.63</v>
      </c>
      <c r="CR7" s="25">
        <v>55.03</v>
      </c>
      <c r="CS7" s="25">
        <v>55.14</v>
      </c>
      <c r="CT7" s="25">
        <v>55.89</v>
      </c>
      <c r="CU7" s="25">
        <v>55.72</v>
      </c>
      <c r="CV7" s="25">
        <v>60.29</v>
      </c>
      <c r="CW7" s="25">
        <v>81.89</v>
      </c>
      <c r="CX7" s="25">
        <v>81.48</v>
      </c>
      <c r="CY7" s="25">
        <v>82.47</v>
      </c>
      <c r="CZ7" s="25">
        <v>77.81</v>
      </c>
      <c r="DA7" s="25">
        <v>74.180000000000007</v>
      </c>
      <c r="DB7" s="25">
        <v>82.04</v>
      </c>
      <c r="DC7" s="25">
        <v>81.900000000000006</v>
      </c>
      <c r="DD7" s="25">
        <v>81.39</v>
      </c>
      <c r="DE7" s="25">
        <v>81.27</v>
      </c>
      <c r="DF7" s="25">
        <v>81.260000000000005</v>
      </c>
      <c r="DG7" s="25">
        <v>90.12</v>
      </c>
      <c r="DH7" s="25">
        <v>56.39</v>
      </c>
      <c r="DI7" s="25">
        <v>53.59</v>
      </c>
      <c r="DJ7" s="25">
        <v>55.64</v>
      </c>
      <c r="DK7" s="25">
        <v>56.55</v>
      </c>
      <c r="DL7" s="25">
        <v>57.67</v>
      </c>
      <c r="DM7" s="25">
        <v>48.05</v>
      </c>
      <c r="DN7" s="25">
        <v>48.87</v>
      </c>
      <c r="DO7" s="25">
        <v>49.92</v>
      </c>
      <c r="DP7" s="25">
        <v>50.63</v>
      </c>
      <c r="DQ7" s="25">
        <v>51.29</v>
      </c>
      <c r="DR7" s="25">
        <v>50.88</v>
      </c>
      <c r="DS7" s="25">
        <v>31.66</v>
      </c>
      <c r="DT7" s="25">
        <v>35.909999999999997</v>
      </c>
      <c r="DU7" s="25">
        <v>37.619999999999997</v>
      </c>
      <c r="DV7" s="25">
        <v>38.83</v>
      </c>
      <c r="DW7" s="25">
        <v>40.28</v>
      </c>
      <c r="DX7" s="25">
        <v>13.39</v>
      </c>
      <c r="DY7" s="25">
        <v>14.85</v>
      </c>
      <c r="DZ7" s="25">
        <v>16.88</v>
      </c>
      <c r="EA7" s="25">
        <v>18.28</v>
      </c>
      <c r="EB7" s="25">
        <v>19.61</v>
      </c>
      <c r="EC7" s="25">
        <v>22.3</v>
      </c>
      <c r="ED7" s="25">
        <v>0.62</v>
      </c>
      <c r="EE7" s="25">
        <v>0.28999999999999998</v>
      </c>
      <c r="EF7" s="25">
        <v>0.38</v>
      </c>
      <c r="EG7" s="25">
        <v>0.45</v>
      </c>
      <c r="EH7" s="25">
        <v>0.67</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2022-12-01T01:02:52Z</dcterms:created>
  <dcterms:modified xsi:type="dcterms:W3CDTF">2023-01-24T07:14:05Z</dcterms:modified>
  <cp:category/>
</cp:coreProperties>
</file>