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1_みなべ町\"/>
    </mc:Choice>
  </mc:AlternateContent>
  <workbookProtection workbookAlgorithmName="SHA-512" workbookHashValue="tj7ZRCcjNey+MBFHUntk8IasmfqrlGAE+MbUABVNIEj1hn1NImo30cslMl3U4DHm13xYi2+LTcytpbJZa8xafQ==" workbookSaltValue="hLxz+N9GKAhger7TdjdB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<sst xmlns="http://schemas.openxmlformats.org/spreadsheetml/2006/main" count="236" uniqueCount="120">
  <si>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</si>
  <si>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</si>
  <si>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</si>
  <si>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</si>
  <si>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</si>
  <si>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</si>
  <si>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</si>
  <si>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</si>
  <si>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</si>
  <si>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</si>
  <si>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</si>
  <si>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</si>
  <si>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</si>
  <si>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</si>
  <si>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</si>
  <si>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</si>
  <si>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</si>
  <si>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</si>
  <si>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</si>
  <si>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</si>
  <si>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</si>
  <si>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</si>
  <si>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</si>
  <si>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</si>
  <si>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</si>
  <si>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</si>
  <si>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</si>
  <si>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</si>
  <si>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</si>
  <si>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</si>
  <si>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</si>
  <si>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</si>
  <si>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</si>
  <si>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</si>
  <si>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</si>
  <si>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</si>
  <si>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</si>
  <si>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</si>
  <si>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</si>
  <si>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</si>
  <si>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</si>
  <si>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</si>
  <si>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</si>
  <si>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</si>
  <si>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</si>
  <si>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</si>
  <si>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</si>
  <si>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</si>
  <si>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</si>
  <si>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</si>
  <si>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</si>
  <si>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</si>
  <si>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</si>
  <si>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</si>
  <si>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</si>
  <si>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</si>
  <si>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</si>
  <si>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</si>
  <si>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</si>
  <si>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</si>
  <si>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</si>
  <si>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</si>
  <si>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</si>
  <si>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</si>
  <si>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</si>
  <si>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</si>
  <si>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</si>
  <si>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</si>
  <si>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</si>
  <si>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</si>
  <si>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</si>
  <si>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</si>
  <si>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</si>
  <si>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</si>
  <si>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</si>
  <si>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</si>
  <si>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</si>
  <si>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</si>
  <si>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</si>
  <si>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</si>
  <si>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</si>
  <si>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</si>
  <si>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</si>
  <si>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</si>
  <si>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</si>
  <si>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</si>
  <si>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</si>
  <si>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</si>
  <si>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</si>
  <si>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</si>
  <si>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</si>
  <si>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</si>
  <si>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</si>
  <si>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</si>
  <si>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</si>
  <si>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</si>
  <si>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</si>
  <si>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</si>
  <si>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</si>
  <si>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</si>
  <si>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</si>
  <si>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</si>
  <si>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</si>
  <si>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</si>
  <si>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</si>
  <si>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</si>
  <si>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</si>
  <si>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</si>
  <si>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</si>
  <si>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</si>
  <si>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</si>
  <si>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</si>
  <si>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</si>
  <si>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</si>
  <si>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</si>
  <si>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</si>
  <si>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</si>
  <si>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機器については修繕等で対応し、構築物、管路など、耐用年数が経過している施設はありません。</t>
    <rPh sb="0" eb="2">
      <t>キキ</t>
    </rPh>
    <rPh sb="7" eb="9">
      <t>シュウゼン</t>
    </rPh>
    <rPh sb="9" eb="10">
      <t>トウ</t>
    </rPh>
    <rPh sb="11" eb="13">
      <t>タイオウ</t>
    </rPh>
    <rPh sb="15" eb="18">
      <t>コウチクブツ</t>
    </rPh>
    <rPh sb="19" eb="21">
      <t>カンロ</t>
    </rPh>
    <rPh sb="24" eb="26">
      <t>タイヨウ</t>
    </rPh>
    <rPh sb="26" eb="28">
      <t>ネンスウ</t>
    </rPh>
    <rPh sb="29" eb="31">
      <t>ケイカ</t>
    </rPh>
    <rPh sb="35" eb="37">
      <t>シセツ</t>
    </rPh>
    <phoneticPr fontId="4"/>
  </si>
  <si>
    <t>平成１８年度にみなべ町汚水処理構想計画を見直し、農業集落排水５箇所を公共下水道区域とし令和元年度に整備区域を見直し（289ha）令和３年度で整備完了となりました。平成１４年１０月１日に供用開始し、令和３年度末における整備率は、１００．０％、水洗化率６８．６％となっています。水洗化の推進、適正な維持管理に努めているが、収支の不足分は一般会計からの繰り入れにより補填している状況です。</t>
    <rPh sb="0" eb="2">
      <t>ヘイセイ</t>
    </rPh>
    <rPh sb="4" eb="6">
      <t>ネンド</t>
    </rPh>
    <rPh sb="10" eb="11">
      <t>チョウ</t>
    </rPh>
    <rPh sb="11" eb="13">
      <t>オスイ</t>
    </rPh>
    <rPh sb="13" eb="15">
      <t>ショリ</t>
    </rPh>
    <rPh sb="15" eb="17">
      <t>コウソウ</t>
    </rPh>
    <rPh sb="17" eb="19">
      <t>ケイカク</t>
    </rPh>
    <rPh sb="20" eb="22">
      <t>ミナオ</t>
    </rPh>
    <rPh sb="24" eb="26">
      <t>ノウギョウ</t>
    </rPh>
    <rPh sb="26" eb="28">
      <t>シュウラク</t>
    </rPh>
    <rPh sb="28" eb="30">
      <t>ハイスイ</t>
    </rPh>
    <rPh sb="31" eb="33">
      <t>カショ</t>
    </rPh>
    <rPh sb="34" eb="36">
      <t>コウキョウ</t>
    </rPh>
    <rPh sb="36" eb="39">
      <t>ゲスイドウ</t>
    </rPh>
    <rPh sb="39" eb="41">
      <t>クイキ</t>
    </rPh>
    <rPh sb="43" eb="44">
      <t>レイ</t>
    </rPh>
    <rPh sb="44" eb="45">
      <t>ワ</t>
    </rPh>
    <rPh sb="45" eb="47">
      <t>ガンネン</t>
    </rPh>
    <rPh sb="47" eb="48">
      <t>ド</t>
    </rPh>
    <rPh sb="49" eb="51">
      <t>セイビ</t>
    </rPh>
    <rPh sb="51" eb="53">
      <t>クイキ</t>
    </rPh>
    <rPh sb="54" eb="56">
      <t>ミナオ</t>
    </rPh>
    <rPh sb="64" eb="66">
      <t>レイワ</t>
    </rPh>
    <rPh sb="67" eb="69">
      <t>ネンド</t>
    </rPh>
    <rPh sb="70" eb="72">
      <t>セイビ</t>
    </rPh>
    <rPh sb="72" eb="74">
      <t>カンリョウ</t>
    </rPh>
    <rPh sb="81" eb="83">
      <t>ヘイセイ</t>
    </rPh>
    <rPh sb="85" eb="86">
      <t>ネン</t>
    </rPh>
    <rPh sb="88" eb="89">
      <t>ツキ</t>
    </rPh>
    <rPh sb="90" eb="91">
      <t>ヒ</t>
    </rPh>
    <rPh sb="92" eb="94">
      <t>キョウヨウ</t>
    </rPh>
    <rPh sb="94" eb="96">
      <t>カイシ</t>
    </rPh>
    <rPh sb="98" eb="99">
      <t>レイ</t>
    </rPh>
    <rPh sb="99" eb="100">
      <t>ワ</t>
    </rPh>
    <rPh sb="102" eb="103">
      <t>ド</t>
    </rPh>
    <rPh sb="103" eb="104">
      <t>マツ</t>
    </rPh>
    <rPh sb="108" eb="110">
      <t>セイビ</t>
    </rPh>
    <rPh sb="110" eb="111">
      <t>リツ</t>
    </rPh>
    <rPh sb="120" eb="123">
      <t>スイセンカ</t>
    </rPh>
    <rPh sb="123" eb="124">
      <t>リツ</t>
    </rPh>
    <rPh sb="137" eb="140">
      <t>スイセンカ</t>
    </rPh>
    <rPh sb="141" eb="143">
      <t>スイシン</t>
    </rPh>
    <rPh sb="144" eb="146">
      <t>テキセイ</t>
    </rPh>
    <rPh sb="147" eb="149">
      <t>イジ</t>
    </rPh>
    <rPh sb="149" eb="151">
      <t>カンリ</t>
    </rPh>
    <rPh sb="152" eb="153">
      <t>ツト</t>
    </rPh>
    <rPh sb="159" eb="161">
      <t>シュウシ</t>
    </rPh>
    <rPh sb="162" eb="165">
      <t>フソクブン</t>
    </rPh>
    <rPh sb="166" eb="168">
      <t>イッパン</t>
    </rPh>
    <rPh sb="168" eb="170">
      <t>カイケイ</t>
    </rPh>
    <rPh sb="173" eb="174">
      <t>ク</t>
    </rPh>
    <rPh sb="175" eb="176">
      <t>イ</t>
    </rPh>
    <rPh sb="180" eb="182">
      <t>ホテン</t>
    </rPh>
    <rPh sb="186" eb="188">
      <t>ジョウキョウ</t>
    </rPh>
    <phoneticPr fontId="4"/>
  </si>
  <si>
    <t>①収益的収支比率で、単年度の収支が赤字となっている要因として整備区域の拡大に伴う建設費に係る地方債の償還金が増加であり、一般会計からの繰入金に依存している状況です。　　　　　　　　⑤経費回収率⑥汚水処理原価については、料金収入の増と、汚水処理費の削減の観点から、一般家庭と事業所排水の接続率を向上すべく、文章、訪問により接続の啓発を行っています。一般家庭の接続は増加しており、また、事業所排水についても今年度数件の接続が見込まれ、料金収入も増加傾向にあります。流入汚水量が増加すれば脱水汚泥量が増加し、処分費用などが増加傾向になるが、みなべ町内に建設された汚泥堆肥化施設が稼働しているので、運搬費等が軽減されている。　　　　　　　　　　　　　　　　⑦施設利用率について、整備区域が広がり更なる接続率の向上が課題となっています。　　　　　　　　接続率、水洗化率の向上を図る取り組みを行い、経営の健全化を図りたいと考えています。</t>
    <rPh sb="1" eb="4">
      <t>シュウエキテキ</t>
    </rPh>
    <rPh sb="4" eb="6">
      <t>シュウシ</t>
    </rPh>
    <rPh sb="6" eb="8">
      <t>ヒリツ</t>
    </rPh>
    <rPh sb="10" eb="13">
      <t>タンネンド</t>
    </rPh>
    <rPh sb="14" eb="16">
      <t>シュウシ</t>
    </rPh>
    <rPh sb="17" eb="19">
      <t>アカジ</t>
    </rPh>
    <rPh sb="25" eb="27">
      <t>ヨウイン</t>
    </rPh>
    <rPh sb="30" eb="32">
      <t>セイビ</t>
    </rPh>
    <rPh sb="32" eb="34">
      <t>クイキ</t>
    </rPh>
    <rPh sb="35" eb="37">
      <t>カクダイ</t>
    </rPh>
    <rPh sb="38" eb="39">
      <t>トモナ</t>
    </rPh>
    <rPh sb="40" eb="43">
      <t>ケンセツヒ</t>
    </rPh>
    <rPh sb="44" eb="45">
      <t>カカ</t>
    </rPh>
    <rPh sb="46" eb="49">
      <t>チホウサイ</t>
    </rPh>
    <rPh sb="50" eb="52">
      <t>ショウカン</t>
    </rPh>
    <rPh sb="52" eb="53">
      <t>キン</t>
    </rPh>
    <rPh sb="54" eb="56">
      <t>ゾウカ</t>
    </rPh>
    <rPh sb="60" eb="62">
      <t>イッパン</t>
    </rPh>
    <rPh sb="62" eb="64">
      <t>カイケイ</t>
    </rPh>
    <rPh sb="67" eb="69">
      <t>クリイレ</t>
    </rPh>
    <rPh sb="69" eb="70">
      <t>キン</t>
    </rPh>
    <rPh sb="71" eb="73">
      <t>イゾン</t>
    </rPh>
    <rPh sb="77" eb="79">
      <t>ジョウキョウ</t>
    </rPh>
    <rPh sb="91" eb="93">
      <t>ケイヒ</t>
    </rPh>
    <rPh sb="93" eb="95">
      <t>カイシュウ</t>
    </rPh>
    <rPh sb="95" eb="96">
      <t>リツ</t>
    </rPh>
    <rPh sb="97" eb="99">
      <t>オスイ</t>
    </rPh>
    <rPh sb="99" eb="101">
      <t>ショリ</t>
    </rPh>
    <rPh sb="101" eb="103">
      <t>ゲンカ</t>
    </rPh>
    <rPh sb="109" eb="111">
      <t>リョウキン</t>
    </rPh>
    <rPh sb="111" eb="113">
      <t>シュウニュウ</t>
    </rPh>
    <rPh sb="114" eb="115">
      <t>ゾウ</t>
    </rPh>
    <rPh sb="117" eb="119">
      <t>オスイ</t>
    </rPh>
    <rPh sb="119" eb="121">
      <t>ショリ</t>
    </rPh>
    <rPh sb="121" eb="122">
      <t>ヒ</t>
    </rPh>
    <rPh sb="123" eb="125">
      <t>サクゲン</t>
    </rPh>
    <rPh sb="126" eb="128">
      <t>カンテン</t>
    </rPh>
    <rPh sb="131" eb="133">
      <t>イッパン</t>
    </rPh>
    <rPh sb="133" eb="135">
      <t>カテイ</t>
    </rPh>
    <rPh sb="136" eb="139">
      <t>ジギョウショ</t>
    </rPh>
    <rPh sb="139" eb="141">
      <t>ハイスイ</t>
    </rPh>
    <rPh sb="142" eb="144">
      <t>セツゾク</t>
    </rPh>
    <rPh sb="144" eb="145">
      <t>リツ</t>
    </rPh>
    <rPh sb="146" eb="148">
      <t>コウジョウ</t>
    </rPh>
    <rPh sb="152" eb="154">
      <t>ブンショウ</t>
    </rPh>
    <rPh sb="155" eb="157">
      <t>ホウモン</t>
    </rPh>
    <rPh sb="160" eb="162">
      <t>セツゾク</t>
    </rPh>
    <rPh sb="163" eb="165">
      <t>ケイハツ</t>
    </rPh>
    <rPh sb="166" eb="167">
      <t>オコナ</t>
    </rPh>
    <rPh sb="173" eb="175">
      <t>イッパン</t>
    </rPh>
    <rPh sb="175" eb="177">
      <t>カテイ</t>
    </rPh>
    <rPh sb="178" eb="180">
      <t>セツゾク</t>
    </rPh>
    <rPh sb="181" eb="183">
      <t>ゾウカ</t>
    </rPh>
    <rPh sb="191" eb="193">
      <t>ジギョウ</t>
    </rPh>
    <rPh sb="193" eb="194">
      <t>ショ</t>
    </rPh>
    <rPh sb="194" eb="196">
      <t>ハイスイ</t>
    </rPh>
    <rPh sb="201" eb="204">
      <t>コンネンド</t>
    </rPh>
    <rPh sb="204" eb="206">
      <t>スウケン</t>
    </rPh>
    <rPh sb="207" eb="209">
      <t>セツゾク</t>
    </rPh>
    <rPh sb="210" eb="212">
      <t>ミコ</t>
    </rPh>
    <rPh sb="215" eb="217">
      <t>リョウキン</t>
    </rPh>
    <rPh sb="217" eb="219">
      <t>シュウニュウ</t>
    </rPh>
    <rPh sb="220" eb="222">
      <t>ゾウカ</t>
    </rPh>
    <rPh sb="222" eb="224">
      <t>ケイコウ</t>
    </rPh>
    <rPh sb="230" eb="232">
      <t>リュウニュウ</t>
    </rPh>
    <rPh sb="232" eb="234">
      <t>オスイ</t>
    </rPh>
    <rPh sb="234" eb="235">
      <t>リョウ</t>
    </rPh>
    <rPh sb="236" eb="238">
      <t>ゾウカ</t>
    </rPh>
    <rPh sb="241" eb="243">
      <t>ダッスイ</t>
    </rPh>
    <rPh sb="243" eb="245">
      <t>オデイ</t>
    </rPh>
    <rPh sb="245" eb="246">
      <t>リョウ</t>
    </rPh>
    <rPh sb="247" eb="249">
      <t>ゾウカ</t>
    </rPh>
    <rPh sb="251" eb="253">
      <t>ショブン</t>
    </rPh>
    <rPh sb="253" eb="255">
      <t>ヒヨウ</t>
    </rPh>
    <rPh sb="258" eb="260">
      <t>ゾウカ</t>
    </rPh>
    <rPh sb="260" eb="262">
      <t>ケイコウ</t>
    </rPh>
    <rPh sb="270" eb="271">
      <t>チョウ</t>
    </rPh>
    <rPh sb="271" eb="272">
      <t>ナイ</t>
    </rPh>
    <rPh sb="273" eb="275">
      <t>ケンセツ</t>
    </rPh>
    <rPh sb="278" eb="280">
      <t>オデイ</t>
    </rPh>
    <rPh sb="280" eb="283">
      <t>タイヒカ</t>
    </rPh>
    <rPh sb="283" eb="285">
      <t>シセツ</t>
    </rPh>
    <rPh sb="286" eb="288">
      <t>カドウ</t>
    </rPh>
    <rPh sb="295" eb="297">
      <t>ウンパン</t>
    </rPh>
    <rPh sb="297" eb="298">
      <t>ヒ</t>
    </rPh>
    <rPh sb="298" eb="299">
      <t>トウ</t>
    </rPh>
    <rPh sb="300" eb="302">
      <t>ケイゲン</t>
    </rPh>
    <rPh sb="325" eb="327">
      <t>シセツ</t>
    </rPh>
    <rPh sb="327" eb="329">
      <t>リヨウ</t>
    </rPh>
    <rPh sb="329" eb="330">
      <t>リツ</t>
    </rPh>
    <rPh sb="335" eb="337">
      <t>セイビ</t>
    </rPh>
    <rPh sb="337" eb="339">
      <t>クイキ</t>
    </rPh>
    <rPh sb="340" eb="341">
      <t>ヒロ</t>
    </rPh>
    <rPh sb="343" eb="344">
      <t>サラ</t>
    </rPh>
    <rPh sb="346" eb="348">
      <t>セツゾク</t>
    </rPh>
    <rPh sb="348" eb="349">
      <t>リツ</t>
    </rPh>
    <rPh sb="350" eb="352">
      <t>コウジョウ</t>
    </rPh>
    <rPh sb="353" eb="355">
      <t>カダイ</t>
    </rPh>
    <rPh sb="371" eb="373">
      <t>セツゾク</t>
    </rPh>
    <rPh sb="373" eb="374">
      <t>リツ</t>
    </rPh>
    <rPh sb="375" eb="378">
      <t>スイセンカ</t>
    </rPh>
    <rPh sb="378" eb="379">
      <t>リツ</t>
    </rPh>
    <rPh sb="380" eb="382">
      <t>コウジョウ</t>
    </rPh>
    <rPh sb="383" eb="384">
      <t>ハカ</t>
    </rPh>
    <rPh sb="385" eb="386">
      <t>ト</t>
    </rPh>
    <rPh sb="387" eb="388">
      <t>ク</t>
    </rPh>
    <rPh sb="390" eb="391">
      <t>オコナ</t>
    </rPh>
    <rPh sb="393" eb="395">
      <t>ケイエイ</t>
    </rPh>
    <rPh sb="396" eb="399">
      <t>ケンゼンカ</t>
    </rPh>
    <rPh sb="400" eb="401">
      <t>ハカ</t>
    </rPh>
    <rPh sb="405" eb="4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</si>
</sst>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52-4FAD-B61E-4321295B31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3F52-4FAD-B61E-4321295B31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26.3</c:v>
                </c:pt>
                <c:pt idx="1">
                  <c:v>29.76</c:v>
                </c:pt>
                <c:pt idx="2">
                  <c:v>30.14</c:v>
                </c:pt>
                <c:pt idx="3">
                  <c:v>30.3</c:v>
                </c:pt>
                <c:pt idx="4">
                  <c:v>30.08</c:v>
                </c:pt>
              </c:numCache>
            </c:numRef>
          </c:val>
          <c:extLst>
            <c:ext xmlns:c16="http://schemas.microsoft.com/office/drawing/2014/chart" uri="{C3380CC4-5D6E-409C-BE32-E72D297353CC}">
              <c16:uniqueId val="{00000000-C209-4F68-BFB0-787BAF218D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C209-4F68-BFB0-787BAF218D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64.599999999999994</c:v>
                </c:pt>
                <c:pt idx="1">
                  <c:v>67.989999999999995</c:v>
                </c:pt>
                <c:pt idx="2">
                  <c:v>69.209999999999994</c:v>
                </c:pt>
                <c:pt idx="3">
                  <c:v>69.2</c:v>
                </c:pt>
                <c:pt idx="4">
                  <c:v>68.59</c:v>
                </c:pt>
              </c:numCache>
            </c:numRef>
          </c:val>
          <c:extLst>
            <c:ext xmlns:c16="http://schemas.microsoft.com/office/drawing/2014/chart" uri="{C3380CC4-5D6E-409C-BE32-E72D297353CC}">
              <c16:uniqueId val="{00000000-9070-4F87-B0D7-CF4412694C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9070-4F87-B0D7-CF4412694C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75.69</c:v>
                </c:pt>
                <c:pt idx="1">
                  <c:v>85.03</c:v>
                </c:pt>
                <c:pt idx="2">
                  <c:v>89.36</c:v>
                </c:pt>
                <c:pt idx="3">
                  <c:v>80.88</c:v>
                </c:pt>
                <c:pt idx="4">
                  <c:v>76.510000000000005</c:v>
                </c:pt>
              </c:numCache>
            </c:numRef>
          </c:val>
          <c:extLst>
            <c:ext xmlns:c16="http://schemas.microsoft.com/office/drawing/2014/chart" uri="{C3380CC4-5D6E-409C-BE32-E72D297353CC}">
              <c16:uniqueId val="{00000000-6300-4CF7-8E15-E93BA737A8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0-4CF7-8E15-E93BA737A8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9-404C-B99F-C64DE019D1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9-404C-B99F-C64DE019D1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2-4DC0-8B63-581DA6F266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2-4DC0-8B63-581DA6F266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3-4E7D-B96B-C43E2677E5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3-4E7D-B96B-C43E2677E5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0D-4696-8836-29728C3D6E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D-4696-8836-29728C3D6E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A0-4092-8630-30DC432FEF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21A0-4092-8630-30DC432FEF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48.58</c:v>
                </c:pt>
                <c:pt idx="1">
                  <c:v>64.45</c:v>
                </c:pt>
                <c:pt idx="2">
                  <c:v>65.12</c:v>
                </c:pt>
                <c:pt idx="3">
                  <c:v>61.63</c:v>
                </c:pt>
                <c:pt idx="4">
                  <c:v>53.4</c:v>
                </c:pt>
              </c:numCache>
            </c:numRef>
          </c:val>
          <c:extLst>
            <c:ext xmlns:c16="http://schemas.microsoft.com/office/drawing/2014/chart" uri="{C3380CC4-5D6E-409C-BE32-E72D297353CC}">
              <c16:uniqueId val="{00000000-E93C-4C90-B2C6-74F0B99126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E93C-4C90-B2C6-74F0B99126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309.20999999999998</c:v>
                </c:pt>
                <c:pt idx="1">
                  <c:v>232.16</c:v>
                </c:pt>
                <c:pt idx="2">
                  <c:v>229.45</c:v>
                </c:pt>
                <c:pt idx="3">
                  <c:v>245.63</c:v>
                </c:pt>
                <c:pt idx="4">
                  <c:v>280.83999999999997</c:v>
                </c:pt>
              </c:numCache>
            </c:numRef>
          </c:val>
          <c:extLst>
            <c:ext xmlns:c16="http://schemas.microsoft.com/office/drawing/2014/chart" uri="{C3380CC4-5D6E-409C-BE32-E72D297353CC}">
              <c16:uniqueId val="{00000000-B134-4160-870D-A364B64B03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B134-4160-870D-A364B64B03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 zoomScaleNormal="100" workbookViewId="0">
      <selection activeCell="CD24" sqref="CD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和歌山県　みなべ町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46">
        <f>データ!S6</f>
        <v>12116</v>
      </c>
      <c r="AM8" s="46"/>
      <c r="AN8" s="46"/>
      <c r="AO8" s="46"/>
      <c r="AP8" s="46"/>
      <c r="AQ8" s="46"/>
      <c r="AR8" s="46"/>
      <c r="AS8" s="46"/>
      <c r="AT8" s="47">
        <f>データ!T6</f>
        <v>120.28</v>
      </c>
      <c r="AU8" s="47"/>
      <c r="AV8" s="47"/>
      <c r="AW8" s="47"/>
      <c r="AX8" s="47"/>
      <c r="AY8" s="47"/>
      <c r="AZ8" s="47"/>
      <c r="BA8" s="47"/>
      <c r="BB8" s="47">
        <f>データ!U6</f>
        <v>100.73</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81.63</v>
      </c>
      <c r="Q10" s="47"/>
      <c r="R10" s="47"/>
      <c r="S10" s="47"/>
      <c r="T10" s="47"/>
      <c r="U10" s="47"/>
      <c r="V10" s="47"/>
      <c r="W10" s="47">
        <f>データ!Q6</f>
        <v>100</v>
      </c>
      <c r="X10" s="47"/>
      <c r="Y10" s="47"/>
      <c r="Z10" s="47"/>
      <c r="AA10" s="47"/>
      <c r="AB10" s="47"/>
      <c r="AC10" s="47"/>
      <c r="AD10" s="46">
        <f>データ!R6</f>
        <v>2750</v>
      </c>
      <c r="AE10" s="46"/>
      <c r="AF10" s="46"/>
      <c r="AG10" s="46"/>
      <c r="AH10" s="46"/>
      <c r="AI10" s="46"/>
      <c r="AJ10" s="46"/>
      <c r="AK10" s="2"/>
      <c r="AL10" s="46">
        <f>データ!V6</f>
        <v>9854</v>
      </c>
      <c r="AM10" s="46"/>
      <c r="AN10" s="46"/>
      <c r="AO10" s="46"/>
      <c r="AP10" s="46"/>
      <c r="AQ10" s="46"/>
      <c r="AR10" s="46"/>
      <c r="AS10" s="46"/>
      <c r="AT10" s="47">
        <f>データ!W6</f>
        <v>2.88</v>
      </c>
      <c r="AU10" s="47"/>
      <c r="AV10" s="47"/>
      <c r="AW10" s="47"/>
      <c r="AX10" s="47"/>
      <c r="AY10" s="47"/>
      <c r="AZ10" s="47"/>
      <c r="BA10" s="47"/>
      <c r="BB10" s="47">
        <f>データ!X6</f>
        <v>3421.53</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6Vi2IMARSPCfpicN4cFX2csv6CoyuUqvyKffIG4S0YDco8SCGb8xXu+8RZAVN/3aZuthNnwi7aX7zVyQhlBTXw==" saltValue="H6tVjnTRHW7iBDK48KyI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303917</v>
      </c>
      <c r="D6" s="19">
        <f t="shared" si="3"/>
        <v>47</v>
      </c>
      <c r="E6" s="19">
        <f t="shared" si="3"/>
        <v>17</v>
      </c>
      <c r="F6" s="19">
        <f t="shared" si="3"/>
        <v>1</v>
      </c>
      <c r="G6" s="19">
        <f t="shared" si="3"/>
        <v>0</v>
      </c>
      <c r="H6" s="19" t="str">
        <f t="shared" si="3"/>
        <v>和歌山県　みなべ町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81.63</v>
      </c>
      <c r="Q6" s="20">
        <f t="shared" si="3"/>
        <v>100</v>
      </c>
      <c r="R6" s="20">
        <f t="shared" si="3"/>
        <v>2750</v>
      </c>
      <c r="S6" s="20">
        <f t="shared" si="3"/>
        <v>12116</v>
      </c>
      <c r="T6" s="20">
        <f t="shared" si="3"/>
        <v>120.28</v>
      </c>
      <c r="U6" s="20">
        <f t="shared" si="3"/>
        <v>100.73</v>
      </c>
      <c r="V6" s="20">
        <f t="shared" si="3"/>
        <v>9854</v>
      </c>
      <c r="W6" s="20">
        <f t="shared" si="3"/>
        <v>2.88</v>
      </c>
      <c r="X6" s="20">
        <f t="shared" si="3"/>
        <v>3421.53</v>
      </c>
      <c r="Y6" s="21">
        <f>IF(Y7="",NA(),Y7)</f>
        <v>75.69</v>
      </c>
      <c r="Z6" s="21">
        <f t="shared" ref="Z6:AH6" si="4">IF(Z7="",NA(),Z7)</f>
        <v>85.03</v>
      </c>
      <c r="AA6" s="21">
        <f t="shared" si="4"/>
        <v>89.36</v>
      </c>
      <c r="AB6" s="21">
        <f t="shared" si="4"/>
        <v>80.88</v>
      </c>
      <c r="AC6" s="21">
        <f t="shared" si="4"/>
        <v>76.510000000000005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966.33</v>
      </c>
      <c r="BL6" s="21">
        <f t="shared" si="7"/>
        <v>958.81</v>
      </c>
      <c r="BM6" s="21">
        <f t="shared" si="7"/>
        <v>1001.3</v>
      </c>
      <c r="BN6" s="21">
        <f t="shared" si="7"/>
        <v>1050.51</v>
      </c>
      <c r="BO6" s="21">
        <f t="shared" si="7"/>
        <v>1102.01</v>
      </c>
      <c r="BP6" s="20" t="str">
        <f>IF(BP7="","",IF(BP7="-","【-】","【"&amp;SUBSTITUTE(TEXT(BP7,"#,##0.00"),"-","△")&amp;"】"))</f>
        <v>【669.11】</v>
      </c>
      <c r="BQ6" s="21">
        <f>IF(BQ7="",NA(),BQ7)</f>
        <v>48.58</v>
      </c>
      <c r="BR6" s="21">
        <f t="shared" ref="BR6:BZ6" si="8">IF(BR7="",NA(),BR7)</f>
        <v>64.45</v>
      </c>
      <c r="BS6" s="21">
        <f t="shared" si="8"/>
        <v>65.12</v>
      </c>
      <c r="BT6" s="21">
        <f t="shared" si="8"/>
        <v>61.63</v>
      </c>
      <c r="BU6" s="21">
        <f t="shared" si="8"/>
        <v>53.4</v>
      </c>
      <c r="BV6" s="21">
        <f t="shared" si="8"/>
        <v>81.739999999999995</v>
      </c>
      <c r="BW6" s="21">
        <f t="shared" si="8"/>
        <v>82.88</v>
      </c>
      <c r="BX6" s="21">
        <f t="shared" si="8"/>
        <v>81.88</v>
      </c>
      <c r="BY6" s="21">
        <f t="shared" si="8"/>
        <v>82.65</v>
      </c>
      <c r="BZ6" s="21">
        <f t="shared" si="8"/>
        <v>82.55</v>
      </c>
      <c r="CA6" s="20" t="str">
        <f>IF(CA7="","",IF(CA7="-","【-】","【"&amp;SUBSTITUTE(TEXT(CA7,"#,##0.00"),"-","△")&amp;"】"))</f>
        <v>【99.73】</v>
      </c>
      <c r="CB6" s="21">
        <f>IF(CB7="",NA(),CB7)</f>
        <v>309.20999999999998</v>
      </c>
      <c r="CC6" s="21">
        <f t="shared" ref="CC6:CK6" si="9">IF(CC7="",NA(),CC7)</f>
        <v>232.16</v>
      </c>
      <c r="CD6" s="21">
        <f t="shared" si="9"/>
        <v>229.45</v>
      </c>
      <c r="CE6" s="21">
        <f t="shared" si="9"/>
        <v>245.63</v>
      </c>
      <c r="CF6" s="21">
        <f t="shared" si="9"/>
        <v>280.83999999999997</v>
      </c>
      <c r="CG6" s="21">
        <f t="shared" si="9"/>
        <v>194.31</v>
      </c>
      <c r="CH6" s="21">
        <f t="shared" si="9"/>
        <v>190.99</v>
      </c>
      <c r="CI6" s="21">
        <f t="shared" si="9"/>
        <v>187.55</v>
      </c>
      <c r="CJ6" s="21">
        <f t="shared" si="9"/>
        <v>186.3</v>
      </c>
      <c r="CK6" s="21">
        <f t="shared" si="9"/>
        <v>188.38</v>
      </c>
      <c r="CL6" s="20" t="str">
        <f>IF(CL7="","",IF(CL7="-","【-】","【"&amp;SUBSTITUTE(TEXT(CL7,"#,##0.00"),"-","△")&amp;"】"))</f>
        <v>【134.98】</v>
      </c>
      <c r="CM6" s="21">
        <f>IF(CM7="",NA(),CM7)</f>
        <v>26.3</v>
      </c>
      <c r="CN6" s="21">
        <f t="shared" ref="CN6:CV6" si="10">IF(CN7="",NA(),CN7)</f>
        <v>29.76</v>
      </c>
      <c r="CO6" s="21">
        <f t="shared" si="10"/>
        <v>30.14</v>
      </c>
      <c r="CP6" s="21">
        <f t="shared" si="10"/>
        <v>30.3</v>
      </c>
      <c r="CQ6" s="21">
        <f t="shared" si="10"/>
        <v>30.08</v>
      </c>
      <c r="CR6" s="21">
        <f t="shared" si="10"/>
        <v>53.5</v>
      </c>
      <c r="CS6" s="21">
        <f t="shared" si="10"/>
        <v>52.58</v>
      </c>
      <c r="CT6" s="21">
        <f t="shared" si="10"/>
        <v>50.94</v>
      </c>
      <c r="CU6" s="21">
        <f t="shared" si="10"/>
        <v>50.53</v>
      </c>
      <c r="CV6" s="21">
        <f t="shared" si="10"/>
        <v>51.42</v>
      </c>
      <c r="CW6" s="20" t="str">
        <f>IF(CW7="","",IF(CW7="-","【-】","【"&amp;SUBSTITUTE(TEXT(CW7,"#,##0.00"),"-","△")&amp;"】"))</f>
        <v>【59.99】</v>
      </c>
      <c r="CX6" s="21">
        <f>IF(CX7="",NA(),CX7)</f>
        <v>64.599999999999994</v>
      </c>
      <c r="CY6" s="21">
        <f t="shared" ref="CY6:DG6" si="11">IF(CY7="",NA(),CY7)</f>
        <v>67.989999999999995</v>
      </c>
      <c r="CZ6" s="21">
        <f t="shared" si="11"/>
        <v>69.209999999999994</v>
      </c>
      <c r="DA6" s="21">
        <f t="shared" si="11"/>
        <v>69.2</v>
      </c>
      <c r="DB6" s="21">
        <f t="shared" si="11"/>
        <v>68.59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303917</v>
      </c>
      <c r="D7" s="23">
        <v>47</v>
      </c>
      <c r="E7" s="23">
        <v>17</v>
      </c>
      <c r="F7" s="23">
        <v>1</v>
      </c>
      <c r="G7" s="23">
        <v>0</v>
      </c>
      <c r="H7" s="23" t="s">
        <v>98</v>
      </c>
      <c r="I7" s="23" t="s">
        <v>99</v>
      </c>
      <c r="J7" s="23" t="s">
        <v>100</v>
      </c>
      <c r="K7" s="23" t="s">
        <v>101</v>
      </c>
      <c r="L7" s="23" t="s">
        <v>102</v>
      </c>
      <c r="M7" s="23" t="s">
        <v>103</v>
      </c>
      <c r="N7" s="24" t="s">
        <v>104</v>
      </c>
      <c r="O7" s="24" t="s">
        <v>105</v>
      </c>
      <c r="P7" s="24">
        <v>81.63</v>
      </c>
      <c r="Q7" s="24">
        <v>100</v>
      </c>
      <c r="R7" s="24">
        <v>2750</v>
      </c>
      <c r="S7" s="24">
        <v>12116</v>
      </c>
      <c r="T7" s="24">
        <v>120.28</v>
      </c>
      <c r="U7" s="24">
        <v>100.73</v>
      </c>
      <c r="V7" s="24">
        <v>9854</v>
      </c>
      <c r="W7" s="24">
        <v>2.88</v>
      </c>
      <c r="X7" s="24">
        <v>3421.53</v>
      </c>
      <c r="Y7" s="24">
        <v>75.69</v>
      </c>
      <c r="Z7" s="24">
        <v>85.03</v>
      </c>
      <c r="AA7" s="24">
        <v>89.36</v>
      </c>
      <c r="AB7" s="24">
        <v>80.88</v>
      </c>
      <c r="AC7" s="24">
        <v>76.510000000000005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966.33</v>
      </c>
      <c r="BL7" s="24">
        <v>958.81</v>
      </c>
      <c r="BM7" s="24">
        <v>1001.3</v>
      </c>
      <c r="BN7" s="24">
        <v>1050.51</v>
      </c>
      <c r="BO7" s="24">
        <v>1102.01</v>
      </c>
      <c r="BP7" s="24">
        <v>669.11</v>
      </c>
      <c r="BQ7" s="24">
        <v>48.58</v>
      </c>
      <c r="BR7" s="24">
        <v>64.45</v>
      </c>
      <c r="BS7" s="24">
        <v>65.12</v>
      </c>
      <c r="BT7" s="24">
        <v>61.63</v>
      </c>
      <c r="BU7" s="24">
        <v>53.4</v>
      </c>
      <c r="BV7" s="24">
        <v>81.739999999999995</v>
      </c>
      <c r="BW7" s="24">
        <v>82.88</v>
      </c>
      <c r="BX7" s="24">
        <v>81.88</v>
      </c>
      <c r="BY7" s="24">
        <v>82.65</v>
      </c>
      <c r="BZ7" s="24">
        <v>82.55</v>
      </c>
      <c r="CA7" s="24">
        <v>99.73</v>
      </c>
      <c r="CB7" s="24">
        <v>309.20999999999998</v>
      </c>
      <c r="CC7" s="24">
        <v>232.16</v>
      </c>
      <c r="CD7" s="24">
        <v>229.45</v>
      </c>
      <c r="CE7" s="24">
        <v>245.63</v>
      </c>
      <c r="CF7" s="24">
        <v>280.83999999999997</v>
      </c>
      <c r="CG7" s="24">
        <v>194.31</v>
      </c>
      <c r="CH7" s="24">
        <v>190.99</v>
      </c>
      <c r="CI7" s="24">
        <v>187.55</v>
      </c>
      <c r="CJ7" s="24">
        <v>186.3</v>
      </c>
      <c r="CK7" s="24">
        <v>188.38</v>
      </c>
      <c r="CL7" s="24">
        <v>134.97999999999999</v>
      </c>
      <c r="CM7" s="24">
        <v>26.3</v>
      </c>
      <c r="CN7" s="24">
        <v>29.76</v>
      </c>
      <c r="CO7" s="24">
        <v>30.14</v>
      </c>
      <c r="CP7" s="24">
        <v>30.3</v>
      </c>
      <c r="CQ7" s="24">
        <v>30.08</v>
      </c>
      <c r="CR7" s="24">
        <v>53.5</v>
      </c>
      <c r="CS7" s="24">
        <v>52.58</v>
      </c>
      <c r="CT7" s="24">
        <v>50.94</v>
      </c>
      <c r="CU7" s="24">
        <v>50.53</v>
      </c>
      <c r="CV7" s="24">
        <v>51.42</v>
      </c>
      <c r="CW7" s="24">
        <v>59.99</v>
      </c>
      <c r="CX7" s="24">
        <v>64.599999999999994</v>
      </c>
      <c r="CY7" s="24">
        <v>67.989999999999995</v>
      </c>
      <c r="CZ7" s="24">
        <v>69.209999999999994</v>
      </c>
      <c r="DA7" s="24">
        <v>69.2</v>
      </c>
      <c r="DB7" s="24">
        <v>68.59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134538</cp:lastModifiedBy>
  <cp:lastPrinted>2023-02-20T02:51:08Z</cp:lastPrinted>
  <dcterms:modified xsi:type="dcterms:W3CDTF">2023-02-20T02:51:09Z</dcterms:modified>
</cp:coreProperties>
</file>