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HDK4-108\Desktop\230106 【R5.2.3〆切】公営企業に係る経営比較分析表の分析等について（依頼）\02 回答\"/>
    </mc:Choice>
  </mc:AlternateContent>
  <xr:revisionPtr revIDLastSave="0" documentId="13_ncr:1_{2D56613C-FEA4-457D-96ED-F52DE38BE9A4}" xr6:coauthVersionLast="36" xr6:coauthVersionMax="36" xr10:uidLastSave="{00000000-0000-0000-0000-000000000000}"/>
  <workbookProtection workbookAlgorithmName="SHA-512" workbookHashValue="zgdrcXSZh6wTlVj40vkFUUbw05uaeNMfQIMN++HZ1+eBoJprZa1AnzTRxObXwRcCFMsVLV8O7TtdbAU0xYqslA==" workbookSaltValue="oWkXjnhAgF36YHLr7DOsP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O6" i="5"/>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F85" i="4"/>
  <c r="E85" i="4"/>
  <c r="BB10" i="4"/>
  <c r="AT10" i="4"/>
  <c r="AL10" i="4"/>
  <c r="W10" i="4"/>
  <c r="P10" i="4"/>
  <c r="I10" i="4"/>
  <c r="B10" i="4"/>
  <c r="BB8" i="4"/>
  <c r="AT8" i="4"/>
  <c r="AD8" i="4"/>
  <c r="P8" i="4"/>
  <c r="I8" i="4"/>
  <c r="B8" i="4"/>
  <c r="B6" i="4"/>
</calcChain>
</file>

<file path=xl/sharedStrings.xml><?xml version="1.0" encoding="utf-8"?>
<sst xmlns="http://schemas.openxmlformats.org/spreadsheetml/2006/main" count="228" uniqueCount="116">
  <si>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</si>
  <si>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</si>
  <si>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</si>
  <si>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</si>
  <si>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</si>
  <si>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</si>
  <si>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</si>
  <si>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</si>
  <si>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</si>
  <si>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</si>
  <si>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</si>
  <si>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</si>
  <si>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</si>
  <si>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</si>
  <si>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</si>
  <si>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</si>
  <si>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</si>
  <si>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</si>
  <si>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</si>
  <si>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</si>
  <si>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</si>
  <si>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</si>
  <si>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</si>
  <si>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</si>
  <si>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</si>
  <si>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</si>
  <si>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</si>
  <si>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</si>
  <si>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</si>
  <si>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</si>
  <si>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</si>
  <si>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</si>
  <si>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</si>
  <si>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</si>
  <si>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</si>
  <si>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</si>
  <si>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</si>
  <si>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</si>
  <si>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</si>
  <si>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</si>
  <si>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</si>
  <si>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</si>
  <si>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</si>
  <si>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</si>
  <si>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</si>
  <si>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</si>
  <si>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</si>
  <si>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</si>
  <si>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</si>
  <si>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</si>
  <si>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</si>
  <si>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</si>
  <si>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</si>
  <si>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</si>
  <si>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</si>
  <si>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</si>
  <si>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</si>
  <si>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</si>
  <si>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</si>
  <si>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</si>
  <si>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</si>
  <si>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</si>
  <si>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</si>
  <si>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</si>
  <si>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</si>
  <si>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</si>
  <si>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</si>
  <si>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</si>
  <si>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</si>
  <si>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</si>
  <si>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</si>
  <si>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</si>
  <si>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</si>
  <si>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</si>
  <si>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</si>
  <si>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</si>
  <si>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</si>
  <si>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</si>
  <si>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</si>
  <si>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</si>
  <si>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</si>
  <si>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</si>
  <si>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</si>
  <si>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</si>
  <si>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</si>
  <si>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</si>
  <si>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</si>
  <si>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</si>
  <si>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</si>
  <si>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</si>
  <si>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</si>
  <si>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</si>
  <si>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</si>
  <si>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日高町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</si>
  <si>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</si>
  <si>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</si>
  <si>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</si>
  <si>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</si>
  <si>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</si>
  <si>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</si>
  <si>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</si>
  <si>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</si>
  <si>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</si>
  <si>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</si>
  <si>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</si>
  <si>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</si>
  <si>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</si>
  <si>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</si>
  <si>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</si>
  <si>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</si>
  <si>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</si>
  <si>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</si>
  <si>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</si>
  <si>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経営の健全化を示す経常収支比率は98.04%と100％を下回っている。また、⑤料金水準の妥当性を示す料金回収率も68.86％と前年度より低くなっている。事業費を給水収益で賄えないため一般会計から繰入れているが、当町は水道原水を他町から送水しており、それによる受水費用が事業費の多くを占めている。そのため、現状、給水収益だけの運営は難しく、他の収入による依存が高くなっている。
今後、現実的で実行できる水道経営戦略に見直し、将来の料金改定も含めた経営改善に努めたい。</t>
    <rPh sb="2" eb="4">
      <t>ケイエイ</t>
    </rPh>
    <rPh sb="5" eb="8">
      <t>ケンゼンカ</t>
    </rPh>
    <rPh sb="9" eb="10">
      <t>シメ</t>
    </rPh>
    <rPh sb="11" eb="13">
      <t>ケイジョウ</t>
    </rPh>
    <rPh sb="13" eb="15">
      <t>シュウシ</t>
    </rPh>
    <rPh sb="15" eb="17">
      <t>ヒリツ</t>
    </rPh>
    <rPh sb="30" eb="31">
      <t>シタ</t>
    </rPh>
    <rPh sb="31" eb="32">
      <t>マワ</t>
    </rPh>
    <rPh sb="41" eb="43">
      <t>リョウキン</t>
    </rPh>
    <rPh sb="43" eb="45">
      <t>スイジュン</t>
    </rPh>
    <rPh sb="46" eb="48">
      <t>ダトウ</t>
    </rPh>
    <rPh sb="48" eb="49">
      <t>セイ</t>
    </rPh>
    <rPh sb="50" eb="51">
      <t>シメ</t>
    </rPh>
    <rPh sb="52" eb="54">
      <t>リョウキン</t>
    </rPh>
    <rPh sb="54" eb="57">
      <t>カイシュウリツ</t>
    </rPh>
    <rPh sb="65" eb="68">
      <t>ゼンネンド</t>
    </rPh>
    <rPh sb="70" eb="71">
      <t>ヒク</t>
    </rPh>
    <rPh sb="78" eb="81">
      <t>ジギョウヒ</t>
    </rPh>
    <rPh sb="82" eb="84">
      <t>キュウスイ</t>
    </rPh>
    <rPh sb="84" eb="86">
      <t>シュウエキ</t>
    </rPh>
    <rPh sb="87" eb="88">
      <t>マカナ</t>
    </rPh>
    <rPh sb="93" eb="94">
      <t>イチ</t>
    </rPh>
    <rPh sb="99" eb="101">
      <t>クリイ</t>
    </rPh>
    <rPh sb="107" eb="109">
      <t>トウチョウ</t>
    </rPh>
    <rPh sb="110" eb="112">
      <t>スイドウ</t>
    </rPh>
    <rPh sb="112" eb="113">
      <t>ハラ</t>
    </rPh>
    <rPh sb="113" eb="114">
      <t>スイ</t>
    </rPh>
    <rPh sb="115" eb="116">
      <t>タ</t>
    </rPh>
    <rPh sb="116" eb="117">
      <t>チョウ</t>
    </rPh>
    <rPh sb="119" eb="121">
      <t>ソウスイ</t>
    </rPh>
    <rPh sb="131" eb="133">
      <t>ジュスイ</t>
    </rPh>
    <rPh sb="133" eb="134">
      <t>ヒ</t>
    </rPh>
    <rPh sb="134" eb="135">
      <t>ヨウ</t>
    </rPh>
    <rPh sb="136" eb="139">
      <t>ジギョウヒ</t>
    </rPh>
    <rPh sb="140" eb="141">
      <t>オオ</t>
    </rPh>
    <rPh sb="143" eb="144">
      <t>シ</t>
    </rPh>
    <rPh sb="154" eb="156">
      <t>ゲンジョウ</t>
    </rPh>
    <rPh sb="157" eb="159">
      <t>キュウスイ</t>
    </rPh>
    <rPh sb="159" eb="161">
      <t>シュウエキ</t>
    </rPh>
    <rPh sb="164" eb="166">
      <t>ウンエイ</t>
    </rPh>
    <rPh sb="167" eb="168">
      <t>ムズカ</t>
    </rPh>
    <rPh sb="171" eb="172">
      <t>ホカ</t>
    </rPh>
    <rPh sb="173" eb="175">
      <t>シュウニュウ</t>
    </rPh>
    <rPh sb="178" eb="180">
      <t>イゾン</t>
    </rPh>
    <rPh sb="181" eb="182">
      <t>タカ</t>
    </rPh>
    <rPh sb="190" eb="192">
      <t>コンゴ</t>
    </rPh>
    <rPh sb="193" eb="196">
      <t>ゲンジツテキ</t>
    </rPh>
    <rPh sb="197" eb="199">
      <t>ジッコウ</t>
    </rPh>
    <rPh sb="202" eb="204">
      <t>スイドウ</t>
    </rPh>
    <rPh sb="204" eb="206">
      <t>ケイエイ</t>
    </rPh>
    <rPh sb="206" eb="208">
      <t>センリャク</t>
    </rPh>
    <rPh sb="209" eb="211">
      <t>ミナオ</t>
    </rPh>
    <rPh sb="213" eb="215">
      <t>ショウライ</t>
    </rPh>
    <rPh sb="216" eb="218">
      <t>リョウキン</t>
    </rPh>
    <rPh sb="218" eb="220">
      <t>カイテイ</t>
    </rPh>
    <rPh sb="221" eb="222">
      <t>フク</t>
    </rPh>
    <rPh sb="224" eb="226">
      <t>ケイエイ</t>
    </rPh>
    <rPh sb="226" eb="228">
      <t>カイゼン</t>
    </rPh>
    <rPh sb="229" eb="230">
      <t>ツト</t>
    </rPh>
    <phoneticPr fontId="4"/>
  </si>
  <si>
    <t>　償却対象資産（土地は除く）の減価償却の状況を示す①有形固定資産原価償却率は、64.56％で、昨年より1.13％上昇している。また、法定耐用年数（40年）を経過した管路延長の割合を示す②管路経年化率は58.04％であり、昨年と比べ、16.52％と増加している。③管路更新率が、0.65％であり、当町の導水管、送水管、配水本管による基幹管路は、昭和48年から昭和57年度に埋設されており、2020年代前半にすべての基幹管路の法定耐用年数40年が経過することから、道路改良工事に合わせて管路の更新工事を実施している状況である。</t>
    <rPh sb="1" eb="3">
      <t>ショウキャク</t>
    </rPh>
    <rPh sb="3" eb="5">
      <t>タイショウ</t>
    </rPh>
    <rPh sb="5" eb="7">
      <t>シサン</t>
    </rPh>
    <rPh sb="8" eb="10">
      <t>トチ</t>
    </rPh>
    <rPh sb="11" eb="12">
      <t>ノゾ</t>
    </rPh>
    <rPh sb="15" eb="19">
      <t>ゲンカショウキャク</t>
    </rPh>
    <rPh sb="20" eb="22">
      <t>ジョウキョウ</t>
    </rPh>
    <rPh sb="23" eb="24">
      <t>シメ</t>
    </rPh>
    <rPh sb="26" eb="32">
      <t>ユウケイコテイシサン</t>
    </rPh>
    <rPh sb="32" eb="34">
      <t>ゲンカ</t>
    </rPh>
    <rPh sb="34" eb="36">
      <t>ショウキャク</t>
    </rPh>
    <rPh sb="36" eb="37">
      <t>リツ</t>
    </rPh>
    <rPh sb="47" eb="49">
      <t>サクネン</t>
    </rPh>
    <rPh sb="56" eb="58">
      <t>ジョウショウ</t>
    </rPh>
    <rPh sb="66" eb="68">
      <t>ホウテイ</t>
    </rPh>
    <rPh sb="68" eb="70">
      <t>タイヨウ</t>
    </rPh>
    <rPh sb="70" eb="72">
      <t>ネンスウ</t>
    </rPh>
    <rPh sb="75" eb="76">
      <t>ネン</t>
    </rPh>
    <rPh sb="78" eb="80">
      <t>ケイカ</t>
    </rPh>
    <rPh sb="82" eb="86">
      <t>カンロエンチョウ</t>
    </rPh>
    <rPh sb="87" eb="89">
      <t>ワリアイ</t>
    </rPh>
    <rPh sb="90" eb="91">
      <t>シメ</t>
    </rPh>
    <rPh sb="93" eb="95">
      <t>カンロ</t>
    </rPh>
    <rPh sb="95" eb="97">
      <t>ケイネン</t>
    </rPh>
    <rPh sb="97" eb="99">
      <t>カリツ</t>
    </rPh>
    <rPh sb="110" eb="112">
      <t>サクネン</t>
    </rPh>
    <rPh sb="113" eb="114">
      <t>クラ</t>
    </rPh>
    <rPh sb="123" eb="125">
      <t>ゾウカ</t>
    </rPh>
    <rPh sb="131" eb="133">
      <t>カンロ</t>
    </rPh>
    <rPh sb="133" eb="136">
      <t>コウシンリツ</t>
    </rPh>
    <rPh sb="147" eb="149">
      <t>トウチョウ</t>
    </rPh>
    <rPh sb="150" eb="152">
      <t>ドウスイ</t>
    </rPh>
    <rPh sb="152" eb="153">
      <t>カン</t>
    </rPh>
    <rPh sb="154" eb="156">
      <t>ソウスイ</t>
    </rPh>
    <rPh sb="156" eb="157">
      <t>カン</t>
    </rPh>
    <rPh sb="158" eb="160">
      <t>ハイスイ</t>
    </rPh>
    <rPh sb="160" eb="162">
      <t>ホンカン</t>
    </rPh>
    <rPh sb="165" eb="167">
      <t>キカン</t>
    </rPh>
    <rPh sb="167" eb="169">
      <t>カンロ</t>
    </rPh>
    <rPh sb="171" eb="173">
      <t>ショウワ</t>
    </rPh>
    <rPh sb="175" eb="176">
      <t>ネン</t>
    </rPh>
    <rPh sb="178" eb="180">
      <t>ショウワ</t>
    </rPh>
    <rPh sb="182" eb="184">
      <t>ネンド</t>
    </rPh>
    <rPh sb="185" eb="187">
      <t>マイセツ</t>
    </rPh>
    <rPh sb="197" eb="199">
      <t>ネンダイ</t>
    </rPh>
    <rPh sb="199" eb="201">
      <t>ゼンハン</t>
    </rPh>
    <rPh sb="206" eb="210">
      <t>キカンカンロ</t>
    </rPh>
    <rPh sb="211" eb="213">
      <t>ホウテイ</t>
    </rPh>
    <rPh sb="213" eb="215">
      <t>タイヨウ</t>
    </rPh>
    <rPh sb="215" eb="217">
      <t>ネンスウ</t>
    </rPh>
    <rPh sb="219" eb="220">
      <t>ネン</t>
    </rPh>
    <rPh sb="221" eb="223">
      <t>ケイカ</t>
    </rPh>
    <rPh sb="230" eb="232">
      <t>ドウロ</t>
    </rPh>
    <rPh sb="232" eb="234">
      <t>カイリョウ</t>
    </rPh>
    <rPh sb="234" eb="236">
      <t>コウジ</t>
    </rPh>
    <rPh sb="237" eb="238">
      <t>ア</t>
    </rPh>
    <rPh sb="241" eb="243">
      <t>カンロ</t>
    </rPh>
    <rPh sb="244" eb="246">
      <t>コウシン</t>
    </rPh>
    <rPh sb="246" eb="248">
      <t>コウジ</t>
    </rPh>
    <rPh sb="249" eb="251">
      <t>ジッシ</t>
    </rPh>
    <rPh sb="255" eb="257">
      <t>ジョウキョウ</t>
    </rPh>
    <phoneticPr fontId="4"/>
  </si>
  <si>
    <t>　現状では、老朽化に伴う管路の更新等を独立採算で運営していくには、料金改定以外に財源の確保は難しいと思われるが、職員による漏水調査の実施や委託料の見直しなど支出の抑制に努めたい。</t>
    <rPh sb="1" eb="3">
      <t>ゲンジョウ</t>
    </rPh>
    <rPh sb="6" eb="8">
      <t>ロウキュウ</t>
    </rPh>
    <rPh sb="8" eb="9">
      <t>カ</t>
    </rPh>
    <rPh sb="10" eb="11">
      <t>トモナ</t>
    </rPh>
    <rPh sb="12" eb="14">
      <t>カンロ</t>
    </rPh>
    <rPh sb="15" eb="17">
      <t>コウシン</t>
    </rPh>
    <rPh sb="17" eb="18">
      <t>トウ</t>
    </rPh>
    <rPh sb="19" eb="21">
      <t>ドクリツ</t>
    </rPh>
    <rPh sb="21" eb="23">
      <t>サイサン</t>
    </rPh>
    <rPh sb="24" eb="26">
      <t>ウンエイ</t>
    </rPh>
    <rPh sb="33" eb="35">
      <t>リョウキン</t>
    </rPh>
    <rPh sb="35" eb="37">
      <t>カイテイ</t>
    </rPh>
    <rPh sb="37" eb="39">
      <t>イガイ</t>
    </rPh>
    <rPh sb="40" eb="42">
      <t>ザイゲン</t>
    </rPh>
    <rPh sb="43" eb="45">
      <t>カクホ</t>
    </rPh>
    <rPh sb="46" eb="47">
      <t>ムズカ</t>
    </rPh>
    <rPh sb="50" eb="51">
      <t>オモ</t>
    </rPh>
    <rPh sb="56" eb="58">
      <t>ショクイン</t>
    </rPh>
    <rPh sb="61" eb="63">
      <t>ロウスイ</t>
    </rPh>
    <rPh sb="63" eb="65">
      <t>チョウサ</t>
    </rPh>
    <rPh sb="66" eb="68">
      <t>ジッシ</t>
    </rPh>
    <rPh sb="69" eb="71">
      <t>イタク</t>
    </rPh>
    <rPh sb="71" eb="72">
      <t>リョウ</t>
    </rPh>
    <rPh sb="73" eb="75">
      <t>ミナオ</t>
    </rPh>
    <rPh sb="78" eb="80">
      <t>シシュツ</t>
    </rPh>
    <rPh sb="81" eb="83">
      <t>ヨクセイ</t>
    </rPh>
    <rPh sb="84" eb="8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</si>
</sst>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0.68</c:v>
                </c:pt>
                <c:pt idx="1">
                  <c:v>0.2</c:v>
                </c:pt>
                <c:pt idx="2">
                  <c:v>1.03</c:v>
                </c:pt>
                <c:pt idx="3">
                  <c:v>1.17</c:v>
                </c:pt>
                <c:pt idx="4">
                  <c:v>0.65</c:v>
                </c:pt>
              </c:numCache>
            </c:numRef>
          </c:val>
          <c:extLst>
            <c:ext xmlns:c16="http://schemas.microsoft.com/office/drawing/2014/chart" uri="{C3380CC4-5D6E-409C-BE32-E72D297353CC}">
              <c16:uniqueId val="{00000000-37EF-4EB9-A5AE-5344B539CAE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0.44</c:v>
                </c:pt>
                <c:pt idx="1">
                  <c:v>0.52</c:v>
                </c:pt>
                <c:pt idx="2">
                  <c:v>0.47</c:v>
                </c:pt>
                <c:pt idx="3">
                  <c:v>0.4</c:v>
                </c:pt>
                <c:pt idx="4">
                  <c:v>0.36</c:v>
                </c:pt>
              </c:numCache>
            </c:numRef>
          </c:val>
          <c:smooth val="0"/>
          <c:extLst>
            <c:ext xmlns:c16="http://schemas.microsoft.com/office/drawing/2014/chart" uri="{C3380CC4-5D6E-409C-BE32-E72D297353CC}">
              <c16:uniqueId val="{00000001-37EF-4EB9-A5AE-5344B539CAE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76.31</c:v>
                </c:pt>
                <c:pt idx="1">
                  <c:v>73.099999999999994</c:v>
                </c:pt>
                <c:pt idx="2">
                  <c:v>73.87</c:v>
                </c:pt>
                <c:pt idx="3">
                  <c:v>71.83</c:v>
                </c:pt>
                <c:pt idx="4">
                  <c:v>73.25</c:v>
                </c:pt>
              </c:numCache>
            </c:numRef>
          </c:val>
          <c:extLst>
            <c:ext xmlns:c16="http://schemas.microsoft.com/office/drawing/2014/chart" uri="{C3380CC4-5D6E-409C-BE32-E72D297353CC}">
              <c16:uniqueId val="{00000000-61F9-4AA8-9CC1-D2776C86CF6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50.24</c:v>
                </c:pt>
                <c:pt idx="1">
                  <c:v>50.29</c:v>
                </c:pt>
                <c:pt idx="2">
                  <c:v>49.64</c:v>
                </c:pt>
                <c:pt idx="3">
                  <c:v>49.38</c:v>
                </c:pt>
                <c:pt idx="4">
                  <c:v>50.09</c:v>
                </c:pt>
              </c:numCache>
            </c:numRef>
          </c:val>
          <c:smooth val="0"/>
          <c:extLst>
            <c:ext xmlns:c16="http://schemas.microsoft.com/office/drawing/2014/chart" uri="{C3380CC4-5D6E-409C-BE32-E72D297353CC}">
              <c16:uniqueId val="{00000001-61F9-4AA8-9CC1-D2776C86CF6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81.39</c:v>
                </c:pt>
                <c:pt idx="1">
                  <c:v>84.24</c:v>
                </c:pt>
                <c:pt idx="2">
                  <c:v>82.36</c:v>
                </c:pt>
                <c:pt idx="3">
                  <c:v>86.33</c:v>
                </c:pt>
                <c:pt idx="4">
                  <c:v>82.99</c:v>
                </c:pt>
              </c:numCache>
            </c:numRef>
          </c:val>
          <c:extLst>
            <c:ext xmlns:c16="http://schemas.microsoft.com/office/drawing/2014/chart" uri="{C3380CC4-5D6E-409C-BE32-E72D297353CC}">
              <c16:uniqueId val="{00000000-EEF9-42C9-93E7-43601A103C3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78.650000000000006</c:v>
                </c:pt>
                <c:pt idx="1">
                  <c:v>77.73</c:v>
                </c:pt>
                <c:pt idx="2">
                  <c:v>78.09</c:v>
                </c:pt>
                <c:pt idx="3">
                  <c:v>78.010000000000005</c:v>
                </c:pt>
                <c:pt idx="4">
                  <c:v>77.599999999999994</c:v>
                </c:pt>
              </c:numCache>
            </c:numRef>
          </c:val>
          <c:smooth val="0"/>
          <c:extLst>
            <c:ext xmlns:c16="http://schemas.microsoft.com/office/drawing/2014/chart" uri="{C3380CC4-5D6E-409C-BE32-E72D297353CC}">
              <c16:uniqueId val="{00000001-EEF9-42C9-93E7-43601A103C3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96.53</c:v>
                </c:pt>
                <c:pt idx="1">
                  <c:v>93.32</c:v>
                </c:pt>
                <c:pt idx="2">
                  <c:v>91.1</c:v>
                </c:pt>
                <c:pt idx="3">
                  <c:v>90.2</c:v>
                </c:pt>
                <c:pt idx="4">
                  <c:v>98.04</c:v>
                </c:pt>
              </c:numCache>
            </c:numRef>
          </c:val>
          <c:extLst>
            <c:ext xmlns:c16="http://schemas.microsoft.com/office/drawing/2014/chart" uri="{C3380CC4-5D6E-409C-BE32-E72D297353CC}">
              <c16:uniqueId val="{00000000-22DD-470B-822D-57621E98859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104.47</c:v>
                </c:pt>
                <c:pt idx="1">
                  <c:v>103.81</c:v>
                </c:pt>
                <c:pt idx="2">
                  <c:v>104.35</c:v>
                </c:pt>
                <c:pt idx="3">
                  <c:v>105.34</c:v>
                </c:pt>
                <c:pt idx="4">
                  <c:v>105.77</c:v>
                </c:pt>
              </c:numCache>
            </c:numRef>
          </c:val>
          <c:smooth val="0"/>
          <c:extLst>
            <c:ext xmlns:c16="http://schemas.microsoft.com/office/drawing/2014/chart" uri="{C3380CC4-5D6E-409C-BE32-E72D297353CC}">
              <c16:uniqueId val="{00000001-22DD-470B-822D-57621E98859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56.39</c:v>
                </c:pt>
                <c:pt idx="1">
                  <c:v>60.03</c:v>
                </c:pt>
                <c:pt idx="2">
                  <c:v>60.02</c:v>
                </c:pt>
                <c:pt idx="3">
                  <c:v>63.43</c:v>
                </c:pt>
                <c:pt idx="4">
                  <c:v>64.56</c:v>
                </c:pt>
              </c:numCache>
            </c:numRef>
          </c:val>
          <c:extLst>
            <c:ext xmlns:c16="http://schemas.microsoft.com/office/drawing/2014/chart" uri="{C3380CC4-5D6E-409C-BE32-E72D297353CC}">
              <c16:uniqueId val="{00000000-E02A-4B87-9583-E2AB1A5A5D2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45.14</c:v>
                </c:pt>
                <c:pt idx="1">
                  <c:v>45.85</c:v>
                </c:pt>
                <c:pt idx="2">
                  <c:v>47.31</c:v>
                </c:pt>
                <c:pt idx="3">
                  <c:v>47.5</c:v>
                </c:pt>
                <c:pt idx="4">
                  <c:v>48.41</c:v>
                </c:pt>
              </c:numCache>
            </c:numRef>
          </c:val>
          <c:smooth val="0"/>
          <c:extLst>
            <c:ext xmlns:c16="http://schemas.microsoft.com/office/drawing/2014/chart" uri="{C3380CC4-5D6E-409C-BE32-E72D297353CC}">
              <c16:uniqueId val="{00000001-E02A-4B87-9583-E2AB1A5A5D2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11.67</c:v>
                </c:pt>
                <c:pt idx="1">
                  <c:v>19.96</c:v>
                </c:pt>
                <c:pt idx="2">
                  <c:v>30.35</c:v>
                </c:pt>
                <c:pt idx="3">
                  <c:v>41.52</c:v>
                </c:pt>
                <c:pt idx="4">
                  <c:v>58.04</c:v>
                </c:pt>
              </c:numCache>
            </c:numRef>
          </c:val>
          <c:extLst>
            <c:ext xmlns:c16="http://schemas.microsoft.com/office/drawing/2014/chart" uri="{C3380CC4-5D6E-409C-BE32-E72D297353CC}">
              <c16:uniqueId val="{00000000-75A5-4B6F-B253-4C55F7EF09B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13.58</c:v>
                </c:pt>
                <c:pt idx="1">
                  <c:v>14.13</c:v>
                </c:pt>
                <c:pt idx="2">
                  <c:v>16.77</c:v>
                </c:pt>
                <c:pt idx="3">
                  <c:v>17.399999999999999</c:v>
                </c:pt>
                <c:pt idx="4">
                  <c:v>18.64</c:v>
                </c:pt>
              </c:numCache>
            </c:numRef>
          </c:val>
          <c:smooth val="0"/>
          <c:extLst>
            <c:ext xmlns:c16="http://schemas.microsoft.com/office/drawing/2014/chart" uri="{C3380CC4-5D6E-409C-BE32-E72D297353CC}">
              <c16:uniqueId val="{00000001-75A5-4B6F-B253-4C55F7EF09B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0.92</c:v>
                </c:pt>
                <c:pt idx="4" formatCode="#,##0.00;&quot;△&quot;#,##0.00;&quot;-&quot;">
                  <c:v>3.99</c:v>
                </c:pt>
              </c:numCache>
            </c:numRef>
          </c:val>
          <c:extLst>
            <c:ext xmlns:c16="http://schemas.microsoft.com/office/drawing/2014/chart" uri="{C3380CC4-5D6E-409C-BE32-E72D297353CC}">
              <c16:uniqueId val="{00000000-441D-4960-B649-E6D41FF78A3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16.399999999999999</c:v>
                </c:pt>
                <c:pt idx="1">
                  <c:v>25.66</c:v>
                </c:pt>
                <c:pt idx="2">
                  <c:v>21.69</c:v>
                </c:pt>
                <c:pt idx="3">
                  <c:v>24.04</c:v>
                </c:pt>
                <c:pt idx="4">
                  <c:v>28.03</c:v>
                </c:pt>
              </c:numCache>
            </c:numRef>
          </c:val>
          <c:smooth val="0"/>
          <c:extLst>
            <c:ext xmlns:c16="http://schemas.microsoft.com/office/drawing/2014/chart" uri="{C3380CC4-5D6E-409C-BE32-E72D297353CC}">
              <c16:uniqueId val="{00000001-441D-4960-B649-E6D41FF78A3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371.77</c:v>
                </c:pt>
                <c:pt idx="1">
                  <c:v>352.88</c:v>
                </c:pt>
                <c:pt idx="2">
                  <c:v>350.41</c:v>
                </c:pt>
                <c:pt idx="3">
                  <c:v>365.27</c:v>
                </c:pt>
                <c:pt idx="4">
                  <c:v>303.12</c:v>
                </c:pt>
              </c:numCache>
            </c:numRef>
          </c:val>
          <c:extLst>
            <c:ext xmlns:c16="http://schemas.microsoft.com/office/drawing/2014/chart" uri="{C3380CC4-5D6E-409C-BE32-E72D297353CC}">
              <c16:uniqueId val="{00000000-4397-45C4-AE95-D16B4E1E75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293.23</c:v>
                </c:pt>
                <c:pt idx="1">
                  <c:v>300.14</c:v>
                </c:pt>
                <c:pt idx="2">
                  <c:v>301.04000000000002</c:v>
                </c:pt>
                <c:pt idx="3">
                  <c:v>305.08</c:v>
                </c:pt>
                <c:pt idx="4">
                  <c:v>305.33999999999997</c:v>
                </c:pt>
              </c:numCache>
            </c:numRef>
          </c:val>
          <c:smooth val="0"/>
          <c:extLst>
            <c:ext xmlns:c16="http://schemas.microsoft.com/office/drawing/2014/chart" uri="{C3380CC4-5D6E-409C-BE32-E72D297353CC}">
              <c16:uniqueId val="{00000001-4397-45C4-AE95-D16B4E1E75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451.28</c:v>
                </c:pt>
                <c:pt idx="1">
                  <c:v>435.29</c:v>
                </c:pt>
                <c:pt idx="2">
                  <c:v>439.66</c:v>
                </c:pt>
                <c:pt idx="3">
                  <c:v>479.42</c:v>
                </c:pt>
                <c:pt idx="4">
                  <c:v>557.16999999999996</c:v>
                </c:pt>
              </c:numCache>
            </c:numRef>
          </c:val>
          <c:extLst>
            <c:ext xmlns:c16="http://schemas.microsoft.com/office/drawing/2014/chart" uri="{C3380CC4-5D6E-409C-BE32-E72D297353CC}">
              <c16:uniqueId val="{00000000-B38C-41EC-BFED-F2DC6E0BD51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542.29999999999995</c:v>
                </c:pt>
                <c:pt idx="1">
                  <c:v>566.65</c:v>
                </c:pt>
                <c:pt idx="2">
                  <c:v>551.62</c:v>
                </c:pt>
                <c:pt idx="3">
                  <c:v>585.59</c:v>
                </c:pt>
                <c:pt idx="4">
                  <c:v>561.34</c:v>
                </c:pt>
              </c:numCache>
            </c:numRef>
          </c:val>
          <c:smooth val="0"/>
          <c:extLst>
            <c:ext xmlns:c16="http://schemas.microsoft.com/office/drawing/2014/chart" uri="{C3380CC4-5D6E-409C-BE32-E72D297353CC}">
              <c16:uniqueId val="{00000001-B38C-41EC-BFED-F2DC6E0BD51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88.24</c:v>
                </c:pt>
                <c:pt idx="1">
                  <c:v>85.85</c:v>
                </c:pt>
                <c:pt idx="2">
                  <c:v>83.02</c:v>
                </c:pt>
                <c:pt idx="3">
                  <c:v>77.08</c:v>
                </c:pt>
                <c:pt idx="4">
                  <c:v>68.86</c:v>
                </c:pt>
              </c:numCache>
            </c:numRef>
          </c:val>
          <c:extLst>
            <c:ext xmlns:c16="http://schemas.microsoft.com/office/drawing/2014/chart" uri="{C3380CC4-5D6E-409C-BE32-E72D297353CC}">
              <c16:uniqueId val="{00000000-5CAC-4610-B5F8-34A9CBF112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87.51</c:v>
                </c:pt>
                <c:pt idx="1">
                  <c:v>84.77</c:v>
                </c:pt>
                <c:pt idx="2">
                  <c:v>87.11</c:v>
                </c:pt>
                <c:pt idx="3">
                  <c:v>82.78</c:v>
                </c:pt>
                <c:pt idx="4">
                  <c:v>84.82</c:v>
                </c:pt>
              </c:numCache>
            </c:numRef>
          </c:val>
          <c:smooth val="0"/>
          <c:extLst>
            <c:ext xmlns:c16="http://schemas.microsoft.com/office/drawing/2014/chart" uri="{C3380CC4-5D6E-409C-BE32-E72D297353CC}">
              <c16:uniqueId val="{00000001-5CAC-4610-B5F8-34A9CBF112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255.61</c:v>
                </c:pt>
                <c:pt idx="1">
                  <c:v>261.42</c:v>
                </c:pt>
                <c:pt idx="2">
                  <c:v>268.45999999999998</c:v>
                </c:pt>
                <c:pt idx="3">
                  <c:v>271.66000000000003</c:v>
                </c:pt>
                <c:pt idx="4">
                  <c:v>270.12</c:v>
                </c:pt>
              </c:numCache>
            </c:numRef>
          </c:val>
          <c:extLst>
            <c:ext xmlns:c16="http://schemas.microsoft.com/office/drawing/2014/chart" uri="{C3380CC4-5D6E-409C-BE32-E72D297353CC}">
              <c16:uniqueId val="{00000000-309B-469A-91C0-1F730BEA963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218.42</c:v>
                </c:pt>
                <c:pt idx="1">
                  <c:v>227.27</c:v>
                </c:pt>
                <c:pt idx="2">
                  <c:v>223.98</c:v>
                </c:pt>
                <c:pt idx="3">
                  <c:v>225.09</c:v>
                </c:pt>
                <c:pt idx="4">
                  <c:v>224.82</c:v>
                </c:pt>
              </c:numCache>
            </c:numRef>
          </c:val>
          <c:smooth val="0"/>
          <c:extLst>
            <c:ext xmlns:c16="http://schemas.microsoft.com/office/drawing/2014/chart" uri="{C3380CC4-5D6E-409C-BE32-E72D297353CC}">
              <c16:uniqueId val="{00000001-309B-469A-91C0-1F730BEA963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和歌山県　日高町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A8</v>
      </c>
      <c r="X8" s="44"/>
      <c r="Y8" s="44"/>
      <c r="Z8" s="44"/>
      <c r="AA8" s="44"/>
      <c r="AB8" s="44"/>
      <c r="AC8" s="44"/>
      <c r="AD8" s="44" t="str">
        <f>データ!$M$6</f>
        <v>非設置</v>
      </c>
      <c r="AE8" s="44"/>
      <c r="AF8" s="44"/>
      <c r="AG8" s="44"/>
      <c r="AH8" s="44"/>
      <c r="AI8" s="44"/>
      <c r="AJ8" s="44"/>
      <c r="AK8" s="2"/>
      <c r="AL8" s="45">
        <f>データ!$R$6</f>
        <v>7959</v>
      </c>
      <c r="AM8" s="45"/>
      <c r="AN8" s="45"/>
      <c r="AO8" s="45"/>
      <c r="AP8" s="45"/>
      <c r="AQ8" s="45"/>
      <c r="AR8" s="45"/>
      <c r="AS8" s="45"/>
      <c r="AT8" s="46">
        <f>データ!$S$6</f>
        <v>46.21</v>
      </c>
      <c r="AU8" s="47"/>
      <c r="AV8" s="47"/>
      <c r="AW8" s="47"/>
      <c r="AX8" s="47"/>
      <c r="AY8" s="47"/>
      <c r="AZ8" s="47"/>
      <c r="BA8" s="47"/>
      <c r="BB8" s="48">
        <f>データ!$T$6</f>
        <v>172.24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52.95</v>
      </c>
      <c r="J10" s="47"/>
      <c r="K10" s="47"/>
      <c r="L10" s="47"/>
      <c r="M10" s="47"/>
      <c r="N10" s="47"/>
      <c r="O10" s="81"/>
      <c r="P10" s="48">
        <f>データ!$P$6</f>
        <v>99.85</v>
      </c>
      <c r="Q10" s="48"/>
      <c r="R10" s="48"/>
      <c r="S10" s="48"/>
      <c r="T10" s="48"/>
      <c r="U10" s="48"/>
      <c r="V10" s="48"/>
      <c r="W10" s="45">
        <f>データ!$Q$6</f>
        <v>3702</v>
      </c>
      <c r="X10" s="45"/>
      <c r="Y10" s="45"/>
      <c r="Z10" s="45"/>
      <c r="AA10" s="45"/>
      <c r="AB10" s="45"/>
      <c r="AC10" s="45"/>
      <c r="AD10" s="2"/>
      <c r="AE10" s="2"/>
      <c r="AF10" s="2"/>
      <c r="AG10" s="2"/>
      <c r="AH10" s="2"/>
      <c r="AI10" s="2"/>
      <c r="AJ10" s="2"/>
      <c r="AK10" s="2"/>
      <c r="AL10" s="45">
        <f>データ!$U$6</f>
        <v>7916</v>
      </c>
      <c r="AM10" s="45"/>
      <c r="AN10" s="45"/>
      <c r="AO10" s="45"/>
      <c r="AP10" s="45"/>
      <c r="AQ10" s="45"/>
      <c r="AR10" s="45"/>
      <c r="AS10" s="45"/>
      <c r="AT10" s="46">
        <f>データ!$V$6</f>
        <v>46.19</v>
      </c>
      <c r="AU10" s="47"/>
      <c r="AV10" s="47"/>
      <c r="AW10" s="47"/>
      <c r="AX10" s="47"/>
      <c r="AY10" s="47"/>
      <c r="AZ10" s="47"/>
      <c r="BA10" s="47"/>
      <c r="BB10" s="48">
        <f>データ!$W$6</f>
        <v>171.38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115</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HEJzjkrYOJHP/KNzvfGM5aYwPT2JvhuUbUUV5cE2QxQ7c0+XJtjUezQRGWjOcKj9vNzD9s2QtvfGAPMoryybw==" saltValue="QdReeVRSVlKXvyrsUr9B5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303828</v>
      </c>
      <c r="D6" s="20">
        <f t="shared" si="3"/>
        <v>46</v>
      </c>
      <c r="E6" s="20">
        <f t="shared" si="3"/>
        <v>1</v>
      </c>
      <c r="F6" s="20">
        <f t="shared" si="3"/>
        <v>0</v>
      </c>
      <c r="G6" s="20">
        <f t="shared" si="3"/>
        <v>1</v>
      </c>
      <c r="H6" s="20" t="str">
        <f t="shared" si="3"/>
        <v>和歌山県　日高町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52.95</v>
      </c>
      <c r="P6" s="21">
        <f t="shared" si="3"/>
        <v>99.85</v>
      </c>
      <c r="Q6" s="21">
        <f t="shared" si="3"/>
        <v>3702</v>
      </c>
      <c r="R6" s="21">
        <f t="shared" si="3"/>
        <v>7959</v>
      </c>
      <c r="S6" s="21">
        <f t="shared" si="3"/>
        <v>46.21</v>
      </c>
      <c r="T6" s="21">
        <f t="shared" si="3"/>
        <v>172.24</v>
      </c>
      <c r="U6" s="21">
        <f t="shared" si="3"/>
        <v>7916</v>
      </c>
      <c r="V6" s="21">
        <f t="shared" si="3"/>
        <v>46.19</v>
      </c>
      <c r="W6" s="21">
        <f t="shared" si="3"/>
        <v>171.38</v>
      </c>
      <c r="X6" s="22">
        <f>IF(X7="",NA(),X7)</f>
        <v>96.53</v>
      </c>
      <c r="Y6" s="22">
        <f t="shared" ref="Y6:AG6" si="4">IF(Y7="",NA(),Y7)</f>
        <v>93.32</v>
      </c>
      <c r="Z6" s="22">
        <f t="shared" si="4"/>
        <v>91.1</v>
      </c>
      <c r="AA6" s="22">
        <f t="shared" si="4"/>
        <v>90.2</v>
      </c>
      <c r="AB6" s="22">
        <f t="shared" si="4"/>
        <v>98.04</v>
      </c>
      <c r="AC6" s="22">
        <f t="shared" si="4"/>
        <v>104.47</v>
      </c>
      <c r="AD6" s="22">
        <f t="shared" si="4"/>
        <v>103.81</v>
      </c>
      <c r="AE6" s="22">
        <f t="shared" si="4"/>
        <v>104.35</v>
      </c>
      <c r="AF6" s="22">
        <f t="shared" si="4"/>
        <v>105.34</v>
      </c>
      <c r="AG6" s="22">
        <f t="shared" si="4"/>
        <v>105.77</v>
      </c>
      <c r="AH6" s="21" t="str">
        <f>IF(AH7="","",IF(AH7="-","【-】","【"&amp;SUBSTITUTE(TEXT(AH7,"#,##0.00"),"-","△")&amp;"】"))</f>
        <v>【111.39】</v>
      </c>
      <c r="AI6" s="21">
        <f>IF(AI7="",NA(),AI7)</f>
        <v>0</v>
      </c>
      <c r="AJ6" s="21">
        <f t="shared" ref="AJ6:AR6" si="5">IF(AJ7="",NA(),AJ7)</f>
        <v>0</v>
      </c>
      <c r="AK6" s="21">
        <f t="shared" si="5"/>
        <v>0</v>
      </c>
      <c r="AL6" s="22">
        <f t="shared" si="5"/>
        <v>0.92</v>
      </c>
      <c r="AM6" s="22">
        <f t="shared" si="5"/>
        <v>3.99</v>
      </c>
      <c r="AN6" s="22">
        <f t="shared" si="5"/>
        <v>16.399999999999999</v>
      </c>
      <c r="AO6" s="22">
        <f t="shared" si="5"/>
        <v>25.66</v>
      </c>
      <c r="AP6" s="22">
        <f t="shared" si="5"/>
        <v>21.69</v>
      </c>
      <c r="AQ6" s="22">
        <f t="shared" si="5"/>
        <v>24.04</v>
      </c>
      <c r="AR6" s="22">
        <f t="shared" si="5"/>
        <v>28.03</v>
      </c>
      <c r="AS6" s="21" t="str">
        <f>IF(AS7="","",IF(AS7="-","【-】","【"&amp;SUBSTITUTE(TEXT(AS7,"#,##0.00"),"-","△")&amp;"】"))</f>
        <v>【1.30】</v>
      </c>
      <c r="AT6" s="22">
        <f>IF(AT7="",NA(),AT7)</f>
        <v>371.77</v>
      </c>
      <c r="AU6" s="22">
        <f t="shared" ref="AU6:BC6" si="6">IF(AU7="",NA(),AU7)</f>
        <v>352.88</v>
      </c>
      <c r="AV6" s="22">
        <f t="shared" si="6"/>
        <v>350.41</v>
      </c>
      <c r="AW6" s="22">
        <f t="shared" si="6"/>
        <v>365.27</v>
      </c>
      <c r="AX6" s="22">
        <f t="shared" si="6"/>
        <v>303.12</v>
      </c>
      <c r="AY6" s="22">
        <f t="shared" si="6"/>
        <v>293.23</v>
      </c>
      <c r="AZ6" s="22">
        <f t="shared" si="6"/>
        <v>300.14</v>
      </c>
      <c r="BA6" s="22">
        <f t="shared" si="6"/>
        <v>301.04000000000002</v>
      </c>
      <c r="BB6" s="22">
        <f t="shared" si="6"/>
        <v>305.08</v>
      </c>
      <c r="BC6" s="22">
        <f t="shared" si="6"/>
        <v>305.33999999999997</v>
      </c>
      <c r="BD6" s="21" t="str">
        <f>IF(BD7="","",IF(BD7="-","【-】","【"&amp;SUBSTITUTE(TEXT(BD7,"#,##0.00"),"-","△")&amp;"】"))</f>
        <v>【261.51】</v>
      </c>
      <c r="BE6" s="22">
        <f>IF(BE7="",NA(),BE7)</f>
        <v>451.28</v>
      </c>
      <c r="BF6" s="22">
        <f t="shared" ref="BF6:BN6" si="7">IF(BF7="",NA(),BF7)</f>
        <v>435.29</v>
      </c>
      <c r="BG6" s="22">
        <f t="shared" si="7"/>
        <v>439.66</v>
      </c>
      <c r="BH6" s="22">
        <f t="shared" si="7"/>
        <v>479.42</v>
      </c>
      <c r="BI6" s="22">
        <f t="shared" si="7"/>
        <v>557.16999999999996</v>
      </c>
      <c r="BJ6" s="22">
        <f t="shared" si="7"/>
        <v>542.29999999999995</v>
      </c>
      <c r="BK6" s="22">
        <f t="shared" si="7"/>
        <v>566.65</v>
      </c>
      <c r="BL6" s="22">
        <f t="shared" si="7"/>
        <v>551.62</v>
      </c>
      <c r="BM6" s="22">
        <f t="shared" si="7"/>
        <v>585.59</v>
      </c>
      <c r="BN6" s="22">
        <f t="shared" si="7"/>
        <v>561.34</v>
      </c>
      <c r="BO6" s="21" t="str">
        <f>IF(BO7="","",IF(BO7="-","【-】","【"&amp;SUBSTITUTE(TEXT(BO7,"#,##0.00"),"-","△")&amp;"】"))</f>
        <v>【265.16】</v>
      </c>
      <c r="BP6" s="22">
        <f>IF(BP7="",NA(),BP7)</f>
        <v>88.24</v>
      </c>
      <c r="BQ6" s="22">
        <f t="shared" ref="BQ6:BY6" si="8">IF(BQ7="",NA(),BQ7)</f>
        <v>85.85</v>
      </c>
      <c r="BR6" s="22">
        <f t="shared" si="8"/>
        <v>83.02</v>
      </c>
      <c r="BS6" s="22">
        <f t="shared" si="8"/>
        <v>77.08</v>
      </c>
      <c r="BT6" s="22">
        <f t="shared" si="8"/>
        <v>68.86</v>
      </c>
      <c r="BU6" s="22">
        <f t="shared" si="8"/>
        <v>87.51</v>
      </c>
      <c r="BV6" s="22">
        <f t="shared" si="8"/>
        <v>84.77</v>
      </c>
      <c r="BW6" s="22">
        <f t="shared" si="8"/>
        <v>87.11</v>
      </c>
      <c r="BX6" s="22">
        <f t="shared" si="8"/>
        <v>82.78</v>
      </c>
      <c r="BY6" s="22">
        <f t="shared" si="8"/>
        <v>84.82</v>
      </c>
      <c r="BZ6" s="21" t="str">
        <f>IF(BZ7="","",IF(BZ7="-","【-】","【"&amp;SUBSTITUTE(TEXT(BZ7,"#,##0.00"),"-","△")&amp;"】"))</f>
        <v>【102.35】</v>
      </c>
      <c r="CA6" s="22">
        <f>IF(CA7="",NA(),CA7)</f>
        <v>255.61</v>
      </c>
      <c r="CB6" s="22">
        <f t="shared" ref="CB6:CJ6" si="9">IF(CB7="",NA(),CB7)</f>
        <v>261.42</v>
      </c>
      <c r="CC6" s="22">
        <f t="shared" si="9"/>
        <v>268.45999999999998</v>
      </c>
      <c r="CD6" s="22">
        <f t="shared" si="9"/>
        <v>271.66000000000003</v>
      </c>
      <c r="CE6" s="22">
        <f t="shared" si="9"/>
        <v>270.12</v>
      </c>
      <c r="CF6" s="22">
        <f t="shared" si="9"/>
        <v>218.42</v>
      </c>
      <c r="CG6" s="22">
        <f t="shared" si="9"/>
        <v>227.27</v>
      </c>
      <c r="CH6" s="22">
        <f t="shared" si="9"/>
        <v>223.98</v>
      </c>
      <c r="CI6" s="22">
        <f t="shared" si="9"/>
        <v>225.09</v>
      </c>
      <c r="CJ6" s="22">
        <f t="shared" si="9"/>
        <v>224.82</v>
      </c>
      <c r="CK6" s="21" t="str">
        <f>IF(CK7="","",IF(CK7="-","【-】","【"&amp;SUBSTITUTE(TEXT(CK7,"#,##0.00"),"-","△")&amp;"】"))</f>
        <v>【167.74】</v>
      </c>
      <c r="CL6" s="22">
        <f>IF(CL7="",NA(),CL7)</f>
        <v>76.31</v>
      </c>
      <c r="CM6" s="22">
        <f t="shared" ref="CM6:CU6" si="10">IF(CM7="",NA(),CM7)</f>
        <v>73.099999999999994</v>
      </c>
      <c r="CN6" s="22">
        <f t="shared" si="10"/>
        <v>73.87</v>
      </c>
      <c r="CO6" s="22">
        <f t="shared" si="10"/>
        <v>71.83</v>
      </c>
      <c r="CP6" s="22">
        <f t="shared" si="10"/>
        <v>73.25</v>
      </c>
      <c r="CQ6" s="22">
        <f t="shared" si="10"/>
        <v>50.24</v>
      </c>
      <c r="CR6" s="22">
        <f t="shared" si="10"/>
        <v>50.29</v>
      </c>
      <c r="CS6" s="22">
        <f t="shared" si="10"/>
        <v>49.64</v>
      </c>
      <c r="CT6" s="22">
        <f t="shared" si="10"/>
        <v>49.38</v>
      </c>
      <c r="CU6" s="22">
        <f t="shared" si="10"/>
        <v>50.09</v>
      </c>
      <c r="CV6" s="21" t="str">
        <f>IF(CV7="","",IF(CV7="-","【-】","【"&amp;SUBSTITUTE(TEXT(CV7,"#,##0.00"),"-","△")&amp;"】"))</f>
        <v>【60.29】</v>
      </c>
      <c r="CW6" s="22">
        <f>IF(CW7="",NA(),CW7)</f>
        <v>81.39</v>
      </c>
      <c r="CX6" s="22">
        <f t="shared" ref="CX6:DF6" si="11">IF(CX7="",NA(),CX7)</f>
        <v>84.24</v>
      </c>
      <c r="CY6" s="22">
        <f t="shared" si="11"/>
        <v>82.36</v>
      </c>
      <c r="CZ6" s="22">
        <f t="shared" si="11"/>
        <v>86.33</v>
      </c>
      <c r="DA6" s="22">
        <f t="shared" si="11"/>
        <v>82.99</v>
      </c>
      <c r="DB6" s="22">
        <f t="shared" si="11"/>
        <v>78.650000000000006</v>
      </c>
      <c r="DC6" s="22">
        <f t="shared" si="11"/>
        <v>77.73</v>
      </c>
      <c r="DD6" s="22">
        <f t="shared" si="11"/>
        <v>78.09</v>
      </c>
      <c r="DE6" s="22">
        <f t="shared" si="11"/>
        <v>78.010000000000005</v>
      </c>
      <c r="DF6" s="22">
        <f t="shared" si="11"/>
        <v>77.599999999999994</v>
      </c>
      <c r="DG6" s="21" t="str">
        <f>IF(DG7="","",IF(DG7="-","【-】","【"&amp;SUBSTITUTE(TEXT(DG7,"#,##0.00"),"-","△")&amp;"】"))</f>
        <v>【90.12】</v>
      </c>
      <c r="DH6" s="22">
        <f>IF(DH7="",NA(),DH7)</f>
        <v>56.39</v>
      </c>
      <c r="DI6" s="22">
        <f t="shared" ref="DI6:DQ6" si="12">IF(DI7="",NA(),DI7)</f>
        <v>60.03</v>
      </c>
      <c r="DJ6" s="22">
        <f t="shared" si="12"/>
        <v>60.02</v>
      </c>
      <c r="DK6" s="22">
        <f t="shared" si="12"/>
        <v>63.43</v>
      </c>
      <c r="DL6" s="22">
        <f t="shared" si="12"/>
        <v>64.56</v>
      </c>
      <c r="DM6" s="22">
        <f t="shared" si="12"/>
        <v>45.14</v>
      </c>
      <c r="DN6" s="22">
        <f t="shared" si="12"/>
        <v>45.85</v>
      </c>
      <c r="DO6" s="22">
        <f t="shared" si="12"/>
        <v>47.31</v>
      </c>
      <c r="DP6" s="22">
        <f t="shared" si="12"/>
        <v>47.5</v>
      </c>
      <c r="DQ6" s="22">
        <f t="shared" si="12"/>
        <v>48.41</v>
      </c>
      <c r="DR6" s="21" t="str">
        <f>IF(DR7="","",IF(DR7="-","【-】","【"&amp;SUBSTITUTE(TEXT(DR7,"#,##0.00"),"-","△")&amp;"】"))</f>
        <v>【50.88】</v>
      </c>
      <c r="DS6" s="22">
        <f>IF(DS7="",NA(),DS7)</f>
        <v>11.67</v>
      </c>
      <c r="DT6" s="22">
        <f t="shared" ref="DT6:EB6" si="13">IF(DT7="",NA(),DT7)</f>
        <v>19.96</v>
      </c>
      <c r="DU6" s="22">
        <f t="shared" si="13"/>
        <v>30.35</v>
      </c>
      <c r="DV6" s="22">
        <f t="shared" si="13"/>
        <v>41.52</v>
      </c>
      <c r="DW6" s="22">
        <f t="shared" si="13"/>
        <v>58.04</v>
      </c>
      <c r="DX6" s="22">
        <f t="shared" si="13"/>
        <v>13.58</v>
      </c>
      <c r="DY6" s="22">
        <f t="shared" si="13"/>
        <v>14.13</v>
      </c>
      <c r="DZ6" s="22">
        <f t="shared" si="13"/>
        <v>16.77</v>
      </c>
      <c r="EA6" s="22">
        <f t="shared" si="13"/>
        <v>17.399999999999999</v>
      </c>
      <c r="EB6" s="22">
        <f t="shared" si="13"/>
        <v>18.64</v>
      </c>
      <c r="EC6" s="21" t="str">
        <f>IF(EC7="","",IF(EC7="-","【-】","【"&amp;SUBSTITUTE(TEXT(EC7,"#,##0.00"),"-","△")&amp;"】"))</f>
        <v>【22.30】</v>
      </c>
      <c r="ED6" s="22">
        <f>IF(ED7="",NA(),ED7)</f>
        <v>0.68</v>
      </c>
      <c r="EE6" s="22">
        <f t="shared" ref="EE6:EM6" si="14">IF(EE7="",NA(),EE7)</f>
        <v>0.2</v>
      </c>
      <c r="EF6" s="22">
        <f t="shared" si="14"/>
        <v>1.03</v>
      </c>
      <c r="EG6" s="22">
        <f t="shared" si="14"/>
        <v>1.17</v>
      </c>
      <c r="EH6" s="22">
        <f t="shared" si="14"/>
        <v>0.65</v>
      </c>
      <c r="EI6" s="22">
        <f t="shared" si="14"/>
        <v>0.44</v>
      </c>
      <c r="EJ6" s="22">
        <f t="shared" si="14"/>
        <v>0.52</v>
      </c>
      <c r="EK6" s="22">
        <f t="shared" si="14"/>
        <v>0.47</v>
      </c>
      <c r="EL6" s="22">
        <f t="shared" si="14"/>
        <v>0.4</v>
      </c>
      <c r="EM6" s="22">
        <f t="shared" si="14"/>
        <v>0.36</v>
      </c>
      <c r="EN6" s="21" t="str">
        <f>IF(EN7="","",IF(EN7="-","【-】","【"&amp;SUBSTITUTE(TEXT(EN7,"#,##0.00"),"-","△")&amp;"】"))</f>
        <v>【0.66】</v>
      </c>
    </row>
    <row r="7" spans="1:144" s="23" customFormat="1" x14ac:dyDescent="0.15">
      <c r="A7" s="15"/>
      <c r="B7" s="24">
        <v>2021</v>
      </c>
      <c r="C7" s="24">
        <v>303828</v>
      </c>
      <c r="D7" s="24">
        <v>46</v>
      </c>
      <c r="E7" s="24">
        <v>1</v>
      </c>
      <c r="F7" s="24">
        <v>0</v>
      </c>
      <c r="G7" s="24">
        <v>1</v>
      </c>
      <c r="H7" s="24" t="s">
        <v>93</v>
      </c>
      <c r="I7" s="24" t="s">
        <v>94</v>
      </c>
      <c r="J7" s="24" t="s">
        <v>95</v>
      </c>
      <c r="K7" s="24" t="s">
        <v>96</v>
      </c>
      <c r="L7" s="24" t="s">
        <v>97</v>
      </c>
      <c r="M7" s="24" t="s">
        <v>98</v>
      </c>
      <c r="N7" s="25" t="s">
        <v>99</v>
      </c>
      <c r="O7" s="25">
        <v>52.95</v>
      </c>
      <c r="P7" s="25">
        <v>99.85</v>
      </c>
      <c r="Q7" s="25">
        <v>3702</v>
      </c>
      <c r="R7" s="25">
        <v>7959</v>
      </c>
      <c r="S7" s="25">
        <v>46.21</v>
      </c>
      <c r="T7" s="25">
        <v>172.24</v>
      </c>
      <c r="U7" s="25">
        <v>7916</v>
      </c>
      <c r="V7" s="25">
        <v>46.19</v>
      </c>
      <c r="W7" s="25">
        <v>171.38</v>
      </c>
      <c r="X7" s="25">
        <v>96.53</v>
      </c>
      <c r="Y7" s="25">
        <v>93.32</v>
      </c>
      <c r="Z7" s="25">
        <v>91.1</v>
      </c>
      <c r="AA7" s="25">
        <v>90.2</v>
      </c>
      <c r="AB7" s="25">
        <v>98.04</v>
      </c>
      <c r="AC7" s="25">
        <v>104.47</v>
      </c>
      <c r="AD7" s="25">
        <v>103.81</v>
      </c>
      <c r="AE7" s="25">
        <v>104.35</v>
      </c>
      <c r="AF7" s="25">
        <v>105.34</v>
      </c>
      <c r="AG7" s="25">
        <v>105.77</v>
      </c>
      <c r="AH7" s="25">
        <v>111.39</v>
      </c>
      <c r="AI7" s="25">
        <v>0</v>
      </c>
      <c r="AJ7" s="25">
        <v>0</v>
      </c>
      <c r="AK7" s="25">
        <v>0</v>
      </c>
      <c r="AL7" s="25">
        <v>0.92</v>
      </c>
      <c r="AM7" s="25">
        <v>3.99</v>
      </c>
      <c r="AN7" s="25">
        <v>16.399999999999999</v>
      </c>
      <c r="AO7" s="25">
        <v>25.66</v>
      </c>
      <c r="AP7" s="25">
        <v>21.69</v>
      </c>
      <c r="AQ7" s="25">
        <v>24.04</v>
      </c>
      <c r="AR7" s="25">
        <v>28.03</v>
      </c>
      <c r="AS7" s="25">
        <v>1.3</v>
      </c>
      <c r="AT7" s="25">
        <v>371.77</v>
      </c>
      <c r="AU7" s="25">
        <v>352.88</v>
      </c>
      <c r="AV7" s="25">
        <v>350.41</v>
      </c>
      <c r="AW7" s="25">
        <v>365.27</v>
      </c>
      <c r="AX7" s="25">
        <v>303.12</v>
      </c>
      <c r="AY7" s="25">
        <v>293.23</v>
      </c>
      <c r="AZ7" s="25">
        <v>300.14</v>
      </c>
      <c r="BA7" s="25">
        <v>301.04000000000002</v>
      </c>
      <c r="BB7" s="25">
        <v>305.08</v>
      </c>
      <c r="BC7" s="25">
        <v>305.33999999999997</v>
      </c>
      <c r="BD7" s="25">
        <v>261.51</v>
      </c>
      <c r="BE7" s="25">
        <v>451.28</v>
      </c>
      <c r="BF7" s="25">
        <v>435.29</v>
      </c>
      <c r="BG7" s="25">
        <v>439.66</v>
      </c>
      <c r="BH7" s="25">
        <v>479.42</v>
      </c>
      <c r="BI7" s="25">
        <v>557.16999999999996</v>
      </c>
      <c r="BJ7" s="25">
        <v>542.29999999999995</v>
      </c>
      <c r="BK7" s="25">
        <v>566.65</v>
      </c>
      <c r="BL7" s="25">
        <v>551.62</v>
      </c>
      <c r="BM7" s="25">
        <v>585.59</v>
      </c>
      <c r="BN7" s="25">
        <v>561.34</v>
      </c>
      <c r="BO7" s="25">
        <v>265.16000000000003</v>
      </c>
      <c r="BP7" s="25">
        <v>88.24</v>
      </c>
      <c r="BQ7" s="25">
        <v>85.85</v>
      </c>
      <c r="BR7" s="25">
        <v>83.02</v>
      </c>
      <c r="BS7" s="25">
        <v>77.08</v>
      </c>
      <c r="BT7" s="25">
        <v>68.86</v>
      </c>
      <c r="BU7" s="25">
        <v>87.51</v>
      </c>
      <c r="BV7" s="25">
        <v>84.77</v>
      </c>
      <c r="BW7" s="25">
        <v>87.11</v>
      </c>
      <c r="BX7" s="25">
        <v>82.78</v>
      </c>
      <c r="BY7" s="25">
        <v>84.82</v>
      </c>
      <c r="BZ7" s="25">
        <v>102.35</v>
      </c>
      <c r="CA7" s="25">
        <v>255.61</v>
      </c>
      <c r="CB7" s="25">
        <v>261.42</v>
      </c>
      <c r="CC7" s="25">
        <v>268.45999999999998</v>
      </c>
      <c r="CD7" s="25">
        <v>271.66000000000003</v>
      </c>
      <c r="CE7" s="25">
        <v>270.12</v>
      </c>
      <c r="CF7" s="25">
        <v>218.42</v>
      </c>
      <c r="CG7" s="25">
        <v>227.27</v>
      </c>
      <c r="CH7" s="25">
        <v>223.98</v>
      </c>
      <c r="CI7" s="25">
        <v>225.09</v>
      </c>
      <c r="CJ7" s="25">
        <v>224.82</v>
      </c>
      <c r="CK7" s="25">
        <v>167.74</v>
      </c>
      <c r="CL7" s="25">
        <v>76.31</v>
      </c>
      <c r="CM7" s="25">
        <v>73.099999999999994</v>
      </c>
      <c r="CN7" s="25">
        <v>73.87</v>
      </c>
      <c r="CO7" s="25">
        <v>71.83</v>
      </c>
      <c r="CP7" s="25">
        <v>73.25</v>
      </c>
      <c r="CQ7" s="25">
        <v>50.24</v>
      </c>
      <c r="CR7" s="25">
        <v>50.29</v>
      </c>
      <c r="CS7" s="25">
        <v>49.64</v>
      </c>
      <c r="CT7" s="25">
        <v>49.38</v>
      </c>
      <c r="CU7" s="25">
        <v>50.09</v>
      </c>
      <c r="CV7" s="25">
        <v>60.29</v>
      </c>
      <c r="CW7" s="25">
        <v>81.39</v>
      </c>
      <c r="CX7" s="25">
        <v>84.24</v>
      </c>
      <c r="CY7" s="25">
        <v>82.36</v>
      </c>
      <c r="CZ7" s="25">
        <v>86.33</v>
      </c>
      <c r="DA7" s="25">
        <v>82.99</v>
      </c>
      <c r="DB7" s="25">
        <v>78.650000000000006</v>
      </c>
      <c r="DC7" s="25">
        <v>77.73</v>
      </c>
      <c r="DD7" s="25">
        <v>78.09</v>
      </c>
      <c r="DE7" s="25">
        <v>78.010000000000005</v>
      </c>
      <c r="DF7" s="25">
        <v>77.599999999999994</v>
      </c>
      <c r="DG7" s="25">
        <v>90.12</v>
      </c>
      <c r="DH7" s="25">
        <v>56.39</v>
      </c>
      <c r="DI7" s="25">
        <v>60.03</v>
      </c>
      <c r="DJ7" s="25">
        <v>60.02</v>
      </c>
      <c r="DK7" s="25">
        <v>63.43</v>
      </c>
      <c r="DL7" s="25">
        <v>64.56</v>
      </c>
      <c r="DM7" s="25">
        <v>45.14</v>
      </c>
      <c r="DN7" s="25">
        <v>45.85</v>
      </c>
      <c r="DO7" s="25">
        <v>47.31</v>
      </c>
      <c r="DP7" s="25">
        <v>47.5</v>
      </c>
      <c r="DQ7" s="25">
        <v>48.41</v>
      </c>
      <c r="DR7" s="25">
        <v>50.88</v>
      </c>
      <c r="DS7" s="25">
        <v>11.67</v>
      </c>
      <c r="DT7" s="25">
        <v>19.96</v>
      </c>
      <c r="DU7" s="25">
        <v>30.35</v>
      </c>
      <c r="DV7" s="25">
        <v>41.52</v>
      </c>
      <c r="DW7" s="25">
        <v>58.04</v>
      </c>
      <c r="DX7" s="25">
        <v>13.58</v>
      </c>
      <c r="DY7" s="25">
        <v>14.13</v>
      </c>
      <c r="DZ7" s="25">
        <v>16.77</v>
      </c>
      <c r="EA7" s="25">
        <v>17.399999999999999</v>
      </c>
      <c r="EB7" s="25">
        <v>18.64</v>
      </c>
      <c r="EC7" s="25">
        <v>22.3</v>
      </c>
      <c r="ED7" s="25">
        <v>0.68</v>
      </c>
      <c r="EE7" s="25">
        <v>0.2</v>
      </c>
      <c r="EF7" s="25">
        <v>1.03</v>
      </c>
      <c r="EG7" s="25">
        <v>1.17</v>
      </c>
      <c r="EH7" s="25">
        <v>0.65</v>
      </c>
      <c r="EI7" s="25">
        <v>0.44</v>
      </c>
      <c r="EJ7" s="25">
        <v>0.52</v>
      </c>
      <c r="EK7" s="25">
        <v>0.47</v>
      </c>
      <c r="EL7" s="25">
        <v>0.4</v>
      </c>
      <c r="EM7" s="25">
        <v>0.36</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2023-02-01T07:57:40Z</cp:lastPrinted>
  <dcterms:created xsi:type="dcterms:W3CDTF">2022-12-01T01:02:48Z</dcterms:created>
  <dcterms:modified xsi:type="dcterms:W3CDTF">2023-02-01T08:00:31Z</dcterms:modified>
  <cp:category/>
</cp:coreProperties>
</file>