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財政班\財政係\30  公営企業会計関係\R04\R50106_【通知文等】経営比較分析表の分析等について（依頼）\16_有田川町\"/>
    </mc:Choice>
  </mc:AlternateContent>
  <workbookProtection workbookAlgorithmName="SHA-512" workbookHashValue="LD42gjaYoiBURJoF/btoLbAGzMCTblR+dL9VaeaNV2b0CfY2fYZICbYC6WHsfc3A+7C7TrwPwj6r03zLl6TwRg==" workbookSaltValue="cJkcnuNUl+3B3LB5Temv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<sst xmlns="http://schemas.openxmlformats.org/spreadsheetml/2006/main" count="236" uniqueCount="119">
  <si>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</si>
  <si>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</si>
  <si>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</si>
  <si>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</si>
  <si>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</si>
  <si>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</si>
  <si>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</si>
  <si>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</si>
  <si>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</si>
  <si>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</si>
  <si>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</si>
  <si>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</si>
  <si>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</si>
  <si>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</si>
  <si>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</si>
  <si>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</si>
  <si>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</si>
  <si>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</si>
  <si>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</si>
  <si>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</si>
  <si>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</si>
  <si>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</si>
  <si>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</si>
  <si>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</si>
  <si>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</si>
  <si>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</si>
  <si>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</si>
  <si>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</si>
  <si>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</si>
  <si>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</si>
  <si>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</si>
  <si>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</si>
  <si>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</si>
  <si>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</si>
  <si>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</si>
  <si>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</si>
  <si>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</si>
  <si>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</si>
  <si>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</si>
  <si>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</si>
  <si>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</si>
  <si>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</si>
  <si>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</si>
  <si>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</si>
  <si>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</si>
  <si>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</si>
  <si>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</si>
  <si>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</si>
  <si>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</si>
  <si>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</si>
  <si>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</si>
  <si>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</si>
  <si>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</si>
  <si>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</si>
  <si>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</si>
  <si>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</si>
  <si>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</si>
  <si>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</si>
  <si>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</si>
  <si>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</si>
  <si>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</si>
  <si>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</si>
  <si>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</si>
  <si>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</si>
  <si>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</si>
  <si>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</si>
  <si>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</si>
  <si>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</si>
  <si>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</si>
  <si>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</si>
  <si>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</si>
  <si>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</si>
  <si>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</si>
  <si>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</si>
  <si>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</si>
  <si>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</si>
  <si>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</si>
  <si>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</si>
  <si>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</si>
  <si>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</si>
  <si>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</si>
  <si>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</si>
  <si>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</si>
  <si>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</si>
  <si>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</si>
  <si>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</si>
  <si>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</si>
  <si>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</si>
  <si>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</si>
  <si>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</si>
  <si>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</si>
  <si>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</si>
  <si>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</si>
  <si>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</si>
  <si>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</si>
  <si>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</si>
  <si>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</si>
  <si>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</si>
  <si>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</si>
  <si>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</si>
  <si>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</si>
  <si>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</si>
  <si>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</si>
  <si>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</si>
  <si>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</si>
  <si>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</si>
  <si>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</si>
  <si>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</si>
  <si>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</si>
  <si>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</si>
  <si>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</si>
  <si>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</si>
  <si>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</si>
  <si>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</si>
  <si>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</si>
  <si>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</si>
  <si>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について類似団体と比較すると、⑤「経費回収率」については、毎年改善し類似団体平均値を越えており、現状では汚水処理に係る費用を使用料金収入で賄えている状況です。しかしながら、供用開始後間もない区域においては接続率が低く、使用料金収入が少額となっています。⑧「水洗化率」については、昨年より若干ではあるが増加し、類似団体平均値を超えているが、今後も更なる接続率向上に向け、引き続き下水道へ接続の推進に努めるとともに、効率のよい施設維持管理を図っていくことが必要であると考えます。</t>
    <rPh sb="1" eb="2">
      <t>カク</t>
    </rPh>
    <rPh sb="2" eb="4">
      <t>シヒョウ</t>
    </rPh>
    <rPh sb="8" eb="10">
      <t>ルイジ</t>
    </rPh>
    <rPh sb="10" eb="12">
      <t>ダンタイ</t>
    </rPh>
    <rPh sb="13" eb="15">
      <t>ヒカク</t>
    </rPh>
    <rPh sb="21" eb="23">
      <t>ケイヒ</t>
    </rPh>
    <rPh sb="23" eb="26">
      <t>カイシュウリツ</t>
    </rPh>
    <rPh sb="33" eb="35">
      <t>マイトシ</t>
    </rPh>
    <rPh sb="38" eb="40">
      <t>ルイジ</t>
    </rPh>
    <rPh sb="40" eb="42">
      <t>ダンタイ</t>
    </rPh>
    <rPh sb="42" eb="45">
      <t>ヘイキンチ</t>
    </rPh>
    <rPh sb="46" eb="47">
      <t>コ</t>
    </rPh>
    <rPh sb="52" eb="54">
      <t>ゲンジョウ</t>
    </rPh>
    <rPh sb="56" eb="58">
      <t>オスイ</t>
    </rPh>
    <rPh sb="58" eb="60">
      <t>ショリ</t>
    </rPh>
    <rPh sb="61" eb="62">
      <t>カカ</t>
    </rPh>
    <rPh sb="63" eb="65">
      <t>ヒヨウ</t>
    </rPh>
    <rPh sb="66" eb="69">
      <t>シヨウリョウ</t>
    </rPh>
    <rPh sb="69" eb="70">
      <t>キン</t>
    </rPh>
    <rPh sb="70" eb="72">
      <t>シュウニュウ</t>
    </rPh>
    <rPh sb="73" eb="74">
      <t>マカナ</t>
    </rPh>
    <rPh sb="78" eb="80">
      <t>ジョウキョウ</t>
    </rPh>
    <rPh sb="90" eb="92">
      <t>キョウヨウ</t>
    </rPh>
    <rPh sb="92" eb="94">
      <t>カイシ</t>
    </rPh>
    <rPh sb="94" eb="95">
      <t>ゴ</t>
    </rPh>
    <rPh sb="95" eb="96">
      <t>マ</t>
    </rPh>
    <rPh sb="99" eb="101">
      <t>クイキ</t>
    </rPh>
    <rPh sb="106" eb="108">
      <t>セツゾク</t>
    </rPh>
    <rPh sb="108" eb="109">
      <t>リツ</t>
    </rPh>
    <rPh sb="110" eb="111">
      <t>ヒク</t>
    </rPh>
    <rPh sb="113" eb="116">
      <t>シヨウリョウ</t>
    </rPh>
    <rPh sb="116" eb="117">
      <t>キン</t>
    </rPh>
    <rPh sb="117" eb="119">
      <t>シュウニュウ</t>
    </rPh>
    <rPh sb="120" eb="122">
      <t>ショウガク</t>
    </rPh>
    <rPh sb="132" eb="135">
      <t>スイセンカ</t>
    </rPh>
    <rPh sb="135" eb="136">
      <t>リツ</t>
    </rPh>
    <rPh sb="143" eb="145">
      <t>サクネン</t>
    </rPh>
    <rPh sb="147" eb="149">
      <t>ジャッカン</t>
    </rPh>
    <rPh sb="154" eb="156">
      <t>ゾウカ</t>
    </rPh>
    <rPh sb="158" eb="160">
      <t>ルイジ</t>
    </rPh>
    <rPh sb="160" eb="162">
      <t>ダンタイ</t>
    </rPh>
    <rPh sb="162" eb="165">
      <t>ヘイキンチ</t>
    </rPh>
    <rPh sb="166" eb="167">
      <t>コ</t>
    </rPh>
    <rPh sb="173" eb="175">
      <t>コンゴ</t>
    </rPh>
    <rPh sb="176" eb="177">
      <t>サラ</t>
    </rPh>
    <rPh sb="179" eb="181">
      <t>セツゾク</t>
    </rPh>
    <rPh sb="181" eb="182">
      <t>リツ</t>
    </rPh>
    <rPh sb="182" eb="184">
      <t>コウジョウ</t>
    </rPh>
    <rPh sb="185" eb="186">
      <t>ム</t>
    </rPh>
    <rPh sb="188" eb="189">
      <t>ヒ</t>
    </rPh>
    <rPh sb="190" eb="191">
      <t>ツヅ</t>
    </rPh>
    <rPh sb="192" eb="195">
      <t>ゲスイドウ</t>
    </rPh>
    <rPh sb="196" eb="198">
      <t>セツゾク</t>
    </rPh>
    <rPh sb="199" eb="201">
      <t>スイシン</t>
    </rPh>
    <rPh sb="202" eb="203">
      <t>ツト</t>
    </rPh>
    <rPh sb="210" eb="212">
      <t>コウリツ</t>
    </rPh>
    <rPh sb="215" eb="217">
      <t>シセツ</t>
    </rPh>
    <rPh sb="217" eb="219">
      <t>イジ</t>
    </rPh>
    <rPh sb="219" eb="221">
      <t>カンリ</t>
    </rPh>
    <rPh sb="222" eb="223">
      <t>ハカ</t>
    </rPh>
    <rPh sb="230" eb="232">
      <t>ヒツヨウ</t>
    </rPh>
    <rPh sb="236" eb="237">
      <t>カンガ</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</si>
  <si>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</si>
  <si>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有田川町の公共下水道事業は、平成15年度から着手し、当初計画の面整備（管渠布設工事）については令和3年度末で完了し、令和４年度からは汚水処理場の３系列目増設工事に着手しています。
　また、有田川町農業集落排水事業との統合整備事業に伴う管渠接続工事も令和3年度より始まり、令和5年度末の統合完了を目指しています。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t>
    <rPh sb="125" eb="127">
      <t>レイワ</t>
    </rPh>
    <rPh sb="128" eb="130">
      <t>ネンド</t>
    </rPh>
    <rPh sb="161" eb="162">
      <t>ヒ</t>
    </rPh>
    <rPh sb="163" eb="164">
      <t>ツヅ</t>
    </rPh>
    <rPh sb="165" eb="167">
      <t>セツゾク</t>
    </rPh>
    <rPh sb="167" eb="168">
      <t>リツ</t>
    </rPh>
    <rPh sb="169" eb="171">
      <t>コウジョウ</t>
    </rPh>
    <rPh sb="172" eb="173">
      <t>ツト</t>
    </rPh>
    <rPh sb="180" eb="183">
      <t>ゲスイドウ</t>
    </rPh>
    <rPh sb="183" eb="185">
      <t>シセツ</t>
    </rPh>
    <rPh sb="186" eb="189">
      <t>コウリツテキ</t>
    </rPh>
    <rPh sb="190" eb="193">
      <t>コウカテキ</t>
    </rPh>
    <rPh sb="194" eb="196">
      <t>イジ</t>
    </rPh>
    <rPh sb="196" eb="198">
      <t>カンリ</t>
    </rPh>
    <rPh sb="205" eb="207">
      <t>ジュウテン</t>
    </rPh>
    <rPh sb="207" eb="209">
      <t>カダイ</t>
    </rPh>
    <rPh sb="212" eb="213">
      <t>ト</t>
    </rPh>
    <rPh sb="214" eb="215">
      <t>ク</t>
    </rPh>
    <rPh sb="217" eb="218">
      <t>カギ</t>
    </rPh>
    <rPh sb="221" eb="223">
      <t>ザイゲン</t>
    </rPh>
    <rPh sb="224" eb="225">
      <t>シタ</t>
    </rPh>
    <rPh sb="230" eb="232">
      <t>キョクリョク</t>
    </rPh>
    <rPh sb="232" eb="234">
      <t>テイゲン</t>
    </rPh>
    <rPh sb="237" eb="240">
      <t>ジゾクテキ</t>
    </rPh>
    <rPh sb="241" eb="243">
      <t>ケイエイ</t>
    </rPh>
    <rPh sb="249" eb="251">
      <t>ジュウヨウ</t>
    </rPh>
    <rPh sb="255" eb="2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</si>
</sst>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E-4141-9DB0-133CD69AC4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7A7E-4141-9DB0-133CD69AC4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44.84</c:v>
                </c:pt>
                <c:pt idx="1">
                  <c:v>50.24</c:v>
                </c:pt>
                <c:pt idx="2">
                  <c:v>53.74</c:v>
                </c:pt>
                <c:pt idx="3">
                  <c:v>57.84</c:v>
                </c:pt>
                <c:pt idx="4">
                  <c:v>62.47</c:v>
                </c:pt>
              </c:numCache>
            </c:numRef>
          </c:val>
          <c:extLst>
            <c:ext xmlns:c16="http://schemas.microsoft.com/office/drawing/2014/chart" uri="{C3380CC4-5D6E-409C-BE32-E72D297353CC}">
              <c16:uniqueId val="{00000000-60DD-4911-A120-10D0F58357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60DD-4911-A120-10D0F58357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58.57</c:v>
                </c:pt>
                <c:pt idx="1">
                  <c:v>59.59</c:v>
                </c:pt>
                <c:pt idx="2">
                  <c:v>60.35</c:v>
                </c:pt>
                <c:pt idx="3">
                  <c:v>60.01</c:v>
                </c:pt>
                <c:pt idx="4">
                  <c:v>64.83</c:v>
                </c:pt>
              </c:numCache>
            </c:numRef>
          </c:val>
          <c:extLst>
            <c:ext xmlns:c16="http://schemas.microsoft.com/office/drawing/2014/chart" uri="{C3380CC4-5D6E-409C-BE32-E72D297353CC}">
              <c16:uniqueId val="{00000000-371D-4B4F-9134-32BBEB3837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371D-4B4F-9134-32BBEB3837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107.56</c:v>
                </c:pt>
                <c:pt idx="1">
                  <c:v>99.78</c:v>
                </c:pt>
                <c:pt idx="2">
                  <c:v>99.9</c:v>
                </c:pt>
                <c:pt idx="3">
                  <c:v>103.28</c:v>
                </c:pt>
                <c:pt idx="4">
                  <c:v>106.41</c:v>
                </c:pt>
              </c:numCache>
            </c:numRef>
          </c:val>
          <c:extLst>
            <c:ext xmlns:c16="http://schemas.microsoft.com/office/drawing/2014/chart" uri="{C3380CC4-5D6E-409C-BE32-E72D297353CC}">
              <c16:uniqueId val="{00000000-A101-4199-9A86-5251DBD2A8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1-4199-9A86-5251DBD2A8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4-473B-BFFE-4BC119973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4-473B-BFFE-4BC119973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D4-4F8F-8BBC-0EEABA96AF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D4-4F8F-8BBC-0EEABA96AF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7-459B-8F7C-9FD4644CE9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7-459B-8F7C-9FD4644CE9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F-4459-B94B-E80D79BD41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F-4459-B94B-E80D79BD41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6-43CC-85BF-E9CCED4F37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D796-43CC-85BF-E9CCED4F37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69.900000000000006</c:v>
                </c:pt>
                <c:pt idx="1">
                  <c:v>69.739999999999995</c:v>
                </c:pt>
                <c:pt idx="2">
                  <c:v>77.819999999999993</c:v>
                </c:pt>
                <c:pt idx="3">
                  <c:v>85.84</c:v>
                </c:pt>
                <c:pt idx="4">
                  <c:v>89.44</c:v>
                </c:pt>
              </c:numCache>
            </c:numRef>
          </c:val>
          <c:extLst>
            <c:ext xmlns:c16="http://schemas.microsoft.com/office/drawing/2014/chart" uri="{C3380CC4-5D6E-409C-BE32-E72D297353CC}">
              <c16:uniqueId val="{00000000-9BF4-4DD0-A276-78625571C9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9BF4-4DD0-A276-78625571C9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190.06</c:v>
                </c:pt>
                <c:pt idx="1">
                  <c:v>189.32</c:v>
                </c:pt>
                <c:pt idx="2">
                  <c:v>172.8</c:v>
                </c:pt>
                <c:pt idx="3">
                  <c:v>158.37</c:v>
                </c:pt>
                <c:pt idx="4">
                  <c:v>151.6</c:v>
                </c:pt>
              </c:numCache>
            </c:numRef>
          </c:val>
          <c:extLst>
            <c:ext xmlns:c16="http://schemas.microsoft.com/office/drawing/2014/chart" uri="{C3380CC4-5D6E-409C-BE32-E72D297353CC}">
              <c16:uniqueId val="{00000000-102E-496A-92B5-91CD3949FE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102E-496A-92B5-91CD3949FE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和歌山県　有田川町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Cc3</v>
      </c>
      <c r="X8" s="60"/>
      <c r="Y8" s="60"/>
      <c r="Z8" s="60"/>
      <c r="AA8" s="60"/>
      <c r="AB8" s="60"/>
      <c r="AC8" s="60"/>
      <c r="AD8" s="61" t="str">
        <f>データ!$M$6</f>
        <v>非設置</v>
      </c>
      <c r="AE8" s="61"/>
      <c r="AF8" s="61"/>
      <c r="AG8" s="61"/>
      <c r="AH8" s="61"/>
      <c r="AI8" s="61"/>
      <c r="AJ8" s="61"/>
      <c r="AK8" s="3"/>
      <c r="AL8" s="49">
        <f>データ!S6</f>
        <v>25909</v>
      </c>
      <c r="AM8" s="49"/>
      <c r="AN8" s="49"/>
      <c r="AO8" s="49"/>
      <c r="AP8" s="49"/>
      <c r="AQ8" s="49"/>
      <c r="AR8" s="49"/>
      <c r="AS8" s="49"/>
      <c r="AT8" s="48">
        <f>データ!T6</f>
        <v>351.84</v>
      </c>
      <c r="AU8" s="48"/>
      <c r="AV8" s="48"/>
      <c r="AW8" s="48"/>
      <c r="AX8" s="48"/>
      <c r="AY8" s="48"/>
      <c r="AZ8" s="48"/>
      <c r="BA8" s="48"/>
      <c r="BB8" s="48">
        <f>データ!U6</f>
        <v>73.64</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53.98</v>
      </c>
      <c r="Q10" s="48"/>
      <c r="R10" s="48"/>
      <c r="S10" s="48"/>
      <c r="T10" s="48"/>
      <c r="U10" s="48"/>
      <c r="V10" s="48"/>
      <c r="W10" s="48">
        <f>データ!Q6</f>
        <v>99.54</v>
      </c>
      <c r="X10" s="48"/>
      <c r="Y10" s="48"/>
      <c r="Z10" s="48"/>
      <c r="AA10" s="48"/>
      <c r="AB10" s="48"/>
      <c r="AC10" s="48"/>
      <c r="AD10" s="49">
        <f>データ!R6</f>
        <v>2640</v>
      </c>
      <c r="AE10" s="49"/>
      <c r="AF10" s="49"/>
      <c r="AG10" s="49"/>
      <c r="AH10" s="49"/>
      <c r="AI10" s="49"/>
      <c r="AJ10" s="49"/>
      <c r="AK10" s="2"/>
      <c r="AL10" s="49">
        <f>データ!V6</f>
        <v>13919</v>
      </c>
      <c r="AM10" s="49"/>
      <c r="AN10" s="49"/>
      <c r="AO10" s="49"/>
      <c r="AP10" s="49"/>
      <c r="AQ10" s="49"/>
      <c r="AR10" s="49"/>
      <c r="AS10" s="49"/>
      <c r="AT10" s="48">
        <f>データ!W6</f>
        <v>3.59</v>
      </c>
      <c r="AU10" s="48"/>
      <c r="AV10" s="48"/>
      <c r="AW10" s="48"/>
      <c r="AX10" s="48"/>
      <c r="AY10" s="48"/>
      <c r="AZ10" s="48"/>
      <c r="BA10" s="48"/>
      <c r="BB10" s="48">
        <f>データ!X6</f>
        <v>3877.16</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0Or0fPzdOIawkUnFaN/d2P0ywBQ1NGdW+fw17EHLpTCJWyu5XH6zo/pp8XjGMqqiwBvy0clGnM23DS6gjmjarQ==" saltValue="KARRaS/Czbxnfo2jgAfV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1</v>
      </c>
      <c r="G6" s="19">
        <f t="shared" si="3"/>
        <v>0</v>
      </c>
      <c r="H6" s="19" t="str">
        <f t="shared" si="3"/>
        <v>和歌山県　有田川町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53.98</v>
      </c>
      <c r="Q6" s="20">
        <f t="shared" si="3"/>
        <v>99.54</v>
      </c>
      <c r="R6" s="20">
        <f t="shared" si="3"/>
        <v>2640</v>
      </c>
      <c r="S6" s="20">
        <f t="shared" si="3"/>
        <v>25909</v>
      </c>
      <c r="T6" s="20">
        <f t="shared" si="3"/>
        <v>351.84</v>
      </c>
      <c r="U6" s="20">
        <f t="shared" si="3"/>
        <v>73.64</v>
      </c>
      <c r="V6" s="20">
        <f t="shared" si="3"/>
        <v>13919</v>
      </c>
      <c r="W6" s="20">
        <f t="shared" si="3"/>
        <v>3.59</v>
      </c>
      <c r="X6" s="20">
        <f t="shared" si="3"/>
        <v>3877.16</v>
      </c>
      <c r="Y6" s="21">
        <f>IF(Y7="",NA(),Y7)</f>
        <v>107.56</v>
      </c>
      <c r="Z6" s="21">
        <f t="shared" ref="Z6:AH6" si="4">IF(Z7="",NA(),Z7)</f>
        <v>99.78</v>
      </c>
      <c r="AA6" s="21">
        <f t="shared" si="4"/>
        <v>99.9</v>
      </c>
      <c r="AB6" s="21">
        <f t="shared" si="4"/>
        <v>103.28</v>
      </c>
      <c r="AC6" s="21">
        <f t="shared" si="4"/>
        <v>106.41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914.32</v>
      </c>
      <c r="BP6" s="20" t="str">
        <f>IF(BP7="","",IF(BP7="-","【-】","【"&amp;SUBSTITUTE(TEXT(BP7,"#,##0.00"),"-","△")&amp;"】"))</f>
        <v>【669.11】</v>
      </c>
      <c r="BQ6" s="21">
        <f>IF(BQ7="",NA(),BQ7)</f>
        <v>69.900000000000006</v>
      </c>
      <c r="BR6" s="21">
        <f t="shared" ref="BR6:BZ6" si="8">IF(BR7="",NA(),BR7)</f>
        <v>69.739999999999995</v>
      </c>
      <c r="BS6" s="21">
        <f t="shared" si="8"/>
        <v>77.819999999999993</v>
      </c>
      <c r="BT6" s="21">
        <f t="shared" si="8"/>
        <v>85.84</v>
      </c>
      <c r="BU6" s="21">
        <f t="shared" si="8"/>
        <v>89.44</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190.06</v>
      </c>
      <c r="CC6" s="21">
        <f t="shared" ref="CC6:CK6" si="9">IF(CC7="",NA(),CC7)</f>
        <v>189.32</v>
      </c>
      <c r="CD6" s="21">
        <f t="shared" si="9"/>
        <v>172.8</v>
      </c>
      <c r="CE6" s="21">
        <f t="shared" si="9"/>
        <v>158.37</v>
      </c>
      <c r="CF6" s="21">
        <f t="shared" si="9"/>
        <v>151.6</v>
      </c>
      <c r="CG6" s="21">
        <f t="shared" si="9"/>
        <v>230.04</v>
      </c>
      <c r="CH6" s="21">
        <f t="shared" si="9"/>
        <v>233.5</v>
      </c>
      <c r="CI6" s="21">
        <f t="shared" si="9"/>
        <v>221.95</v>
      </c>
      <c r="CJ6" s="21">
        <f t="shared" si="9"/>
        <v>229.52</v>
      </c>
      <c r="CK6" s="21">
        <f t="shared" si="9"/>
        <v>211.98</v>
      </c>
      <c r="CL6" s="20" t="str">
        <f>IF(CL7="","",IF(CL7="-","【-】","【"&amp;SUBSTITUTE(TEXT(CL7,"#,##0.00"),"-","△")&amp;"】"))</f>
        <v>【134.98】</v>
      </c>
      <c r="CM6" s="21">
        <f>IF(CM7="",NA(),CM7)</f>
        <v>44.84</v>
      </c>
      <c r="CN6" s="21">
        <f t="shared" ref="CN6:CV6" si="10">IF(CN7="",NA(),CN7)</f>
        <v>50.24</v>
      </c>
      <c r="CO6" s="21">
        <f t="shared" si="10"/>
        <v>53.74</v>
      </c>
      <c r="CP6" s="21">
        <f t="shared" si="10"/>
        <v>57.84</v>
      </c>
      <c r="CQ6" s="21">
        <f t="shared" si="10"/>
        <v>62.47</v>
      </c>
      <c r="CR6" s="21">
        <f t="shared" si="10"/>
        <v>42.4</v>
      </c>
      <c r="CS6" s="21">
        <f t="shared" si="10"/>
        <v>45.44</v>
      </c>
      <c r="CT6" s="21">
        <f t="shared" si="10"/>
        <v>47.28</v>
      </c>
      <c r="CU6" s="21">
        <f t="shared" si="10"/>
        <v>44.83</v>
      </c>
      <c r="CV6" s="21">
        <f t="shared" si="10"/>
        <v>48</v>
      </c>
      <c r="CW6" s="20" t="str">
        <f>IF(CW7="","",IF(CW7="-","【-】","【"&amp;SUBSTITUTE(TEXT(CW7,"#,##0.00"),"-","△")&amp;"】"))</f>
        <v>【59.99】</v>
      </c>
      <c r="CX6" s="21">
        <f>IF(CX7="",NA(),CX7)</f>
        <v>58.57</v>
      </c>
      <c r="CY6" s="21">
        <f t="shared" ref="CY6:DG6" si="11">IF(CY7="",NA(),CY7)</f>
        <v>59.59</v>
      </c>
      <c r="CZ6" s="21">
        <f t="shared" si="11"/>
        <v>60.35</v>
      </c>
      <c r="DA6" s="21">
        <f t="shared" si="11"/>
        <v>60.01</v>
      </c>
      <c r="DB6" s="21">
        <f t="shared" si="11"/>
        <v>64.83</v>
      </c>
      <c r="DC6" s="21">
        <f t="shared" si="11"/>
        <v>65.77</v>
      </c>
      <c r="DD6" s="21">
        <f t="shared" si="11"/>
        <v>65.97</v>
      </c>
      <c r="DE6" s="21">
        <f t="shared" si="11"/>
        <v>64.7</v>
      </c>
      <c r="DF6" s="21">
        <f t="shared" si="11"/>
        <v>60.57</v>
      </c>
      <c r="DG6" s="21">
        <f t="shared" si="11"/>
        <v>56.11</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5" s="22" customFormat="1" x14ac:dyDescent="0.15">
      <c r="A7" s="14"/>
      <c r="B7" s="23">
        <v>2021</v>
      </c>
      <c r="C7" s="23">
        <v>303666</v>
      </c>
      <c r="D7" s="23">
        <v>47</v>
      </c>
      <c r="E7" s="23">
        <v>17</v>
      </c>
      <c r="F7" s="23">
        <v>1</v>
      </c>
      <c r="G7" s="23">
        <v>0</v>
      </c>
      <c r="H7" s="23" t="s">
        <v>98</v>
      </c>
      <c r="I7" s="23" t="s">
        <v>99</v>
      </c>
      <c r="J7" s="23" t="s">
        <v>100</v>
      </c>
      <c r="K7" s="23" t="s">
        <v>101</v>
      </c>
      <c r="L7" s="23" t="s">
        <v>102</v>
      </c>
      <c r="M7" s="23" t="s">
        <v>103</v>
      </c>
      <c r="N7" s="24" t="s">
        <v>104</v>
      </c>
      <c r="O7" s="24" t="s">
        <v>105</v>
      </c>
      <c r="P7" s="24">
        <v>53.98</v>
      </c>
      <c r="Q7" s="24">
        <v>99.54</v>
      </c>
      <c r="R7" s="24">
        <v>2640</v>
      </c>
      <c r="S7" s="24">
        <v>25909</v>
      </c>
      <c r="T7" s="24">
        <v>351.84</v>
      </c>
      <c r="U7" s="24">
        <v>73.64</v>
      </c>
      <c r="V7" s="24">
        <v>13919</v>
      </c>
      <c r="W7" s="24">
        <v>3.59</v>
      </c>
      <c r="X7" s="24">
        <v>3877.16</v>
      </c>
      <c r="Y7" s="24">
        <v>107.56</v>
      </c>
      <c r="Z7" s="24">
        <v>99.78</v>
      </c>
      <c r="AA7" s="24">
        <v>99.9</v>
      </c>
      <c r="AB7" s="24">
        <v>103.28</v>
      </c>
      <c r="AC7" s="24">
        <v>106.41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933.3</v>
      </c>
      <c r="BN7" s="24">
        <v>1575.64</v>
      </c>
      <c r="BO7" s="24">
        <v>914.32</v>
      </c>
      <c r="BP7" s="24">
        <v>669.11</v>
      </c>
      <c r="BQ7" s="24">
        <v>69.900000000000006</v>
      </c>
      <c r="BR7" s="24">
        <v>69.739999999999995</v>
      </c>
      <c r="BS7" s="24">
        <v>77.819999999999993</v>
      </c>
      <c r="BT7" s="24">
        <v>85.84</v>
      </c>
      <c r="BU7" s="24">
        <v>89.44</v>
      </c>
      <c r="BV7" s="24">
        <v>75.7</v>
      </c>
      <c r="BW7" s="24">
        <v>74.61</v>
      </c>
      <c r="BX7" s="24">
        <v>77.510000000000005</v>
      </c>
      <c r="BY7" s="24">
        <v>73.209999999999994</v>
      </c>
      <c r="BZ7" s="24">
        <v>75.599999999999994</v>
      </c>
      <c r="CA7" s="24">
        <v>99.73</v>
      </c>
      <c r="CB7" s="24">
        <v>190.06</v>
      </c>
      <c r="CC7" s="24">
        <v>189.32</v>
      </c>
      <c r="CD7" s="24">
        <v>172.8</v>
      </c>
      <c r="CE7" s="24">
        <v>158.37</v>
      </c>
      <c r="CF7" s="24">
        <v>151.6</v>
      </c>
      <c r="CG7" s="24">
        <v>230.04</v>
      </c>
      <c r="CH7" s="24">
        <v>233.5</v>
      </c>
      <c r="CI7" s="24">
        <v>221.95</v>
      </c>
      <c r="CJ7" s="24">
        <v>229.52</v>
      </c>
      <c r="CK7" s="24">
        <v>211.98</v>
      </c>
      <c r="CL7" s="24">
        <v>134.97999999999999</v>
      </c>
      <c r="CM7" s="24">
        <v>44.84</v>
      </c>
      <c r="CN7" s="24">
        <v>50.24</v>
      </c>
      <c r="CO7" s="24">
        <v>53.74</v>
      </c>
      <c r="CP7" s="24">
        <v>57.84</v>
      </c>
      <c r="CQ7" s="24">
        <v>62.47</v>
      </c>
      <c r="CR7" s="24">
        <v>42.4</v>
      </c>
      <c r="CS7" s="24">
        <v>45.44</v>
      </c>
      <c r="CT7" s="24">
        <v>47.28</v>
      </c>
      <c r="CU7" s="24">
        <v>44.83</v>
      </c>
      <c r="CV7" s="24">
        <v>48</v>
      </c>
      <c r="CW7" s="24">
        <v>59.99</v>
      </c>
      <c r="CX7" s="24">
        <v>58.57</v>
      </c>
      <c r="CY7" s="24">
        <v>59.59</v>
      </c>
      <c r="CZ7" s="24">
        <v>60.35</v>
      </c>
      <c r="DA7" s="24">
        <v>60.01</v>
      </c>
      <c r="DB7" s="24">
        <v>64.83</v>
      </c>
      <c r="DC7" s="24">
        <v>65.77</v>
      </c>
      <c r="DD7" s="24">
        <v>65.97</v>
      </c>
      <c r="DE7" s="24">
        <v>64.7</v>
      </c>
      <c r="DF7" s="24">
        <v>60.57</v>
      </c>
      <c r="DG7" s="24">
        <v>56.11</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2023-01-17T22:46:37Z</dcterms:modified>
</cp:coreProperties>
</file>