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庶務係\8.調査等\R4\R5.1.23締切【R5.2.3〆切】公営企業に係る経営比較分析表の分析等について（依頼）\回答\"/>
    </mc:Choice>
  </mc:AlternateContent>
  <workbookProtection workbookAlgorithmName="SHA-512" workbookHashValue="4cHiQ2ZW4CvtBE+shMk/V/PVQyLxJAJMK3oXmM7tXcILifd2U+St1HT2Jo0mZcRT/aJU3KmxNDqyeNuTPp135Q==" workbookSaltValue="BMifcR36+kFTN0GYZImNg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<sst xmlns="http://schemas.openxmlformats.org/spreadsheetml/2006/main" count="233" uniqueCount="119">
  <si>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</si>
  <si>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</si>
  <si>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</si>
  <si>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</si>
  <si>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</si>
  <si>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</si>
  <si>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</si>
  <si>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</si>
  <si>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</si>
  <si>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</si>
  <si>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</si>
  <si>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</si>
  <si>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</si>
  <si>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</si>
  <si>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</si>
  <si>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</si>
  <si>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</si>
  <si>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</si>
  <si>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</si>
  <si>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</si>
  <si>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</si>
  <si>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</si>
  <si>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</si>
  <si>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</si>
  <si>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</si>
  <si>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</si>
  <si>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</si>
  <si>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</si>
  <si>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</si>
  <si>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</si>
  <si>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</si>
  <si>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</si>
  <si>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</si>
  <si>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</si>
  <si>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</si>
  <si>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</si>
  <si>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</si>
  <si>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</si>
  <si>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</si>
  <si>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</si>
  <si>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</si>
  <si>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</si>
  <si>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</si>
  <si>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</si>
  <si>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</si>
  <si>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</si>
  <si>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</si>
  <si>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</si>
  <si>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</si>
  <si>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</si>
  <si>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</si>
  <si>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</si>
  <si>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</si>
  <si>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</si>
  <si>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</si>
  <si>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</si>
  <si>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</si>
  <si>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</si>
  <si>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</si>
  <si>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</si>
  <si>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</si>
  <si>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</si>
  <si>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</si>
  <si>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</si>
  <si>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</si>
  <si>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</si>
  <si>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</si>
  <si>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</si>
  <si>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</si>
  <si>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</si>
  <si>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</si>
  <si>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</si>
  <si>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</si>
  <si>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</si>
  <si>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</si>
  <si>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</si>
  <si>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</si>
  <si>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</si>
  <si>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</si>
  <si>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</si>
  <si>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</si>
  <si>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</si>
  <si>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</si>
  <si>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</si>
  <si>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</si>
  <si>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</si>
  <si>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</si>
  <si>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</si>
  <si>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</si>
  <si>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</si>
  <si>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</si>
  <si>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</si>
  <si>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</si>
  <si>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</si>
  <si>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</si>
  <si>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</si>
  <si>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</si>
  <si>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</si>
  <si>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</si>
  <si>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</si>
  <si>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</si>
  <si>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</si>
  <si>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</si>
  <si>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</si>
  <si>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</si>
  <si>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</si>
  <si>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</si>
  <si>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</si>
  <si>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</si>
  <si>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</si>
  <si>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</si>
  <si>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</si>
  <si>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</si>
  <si>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</si>
  <si>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</si>
  <si>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</si>
  <si>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管路更新率は、当該年度に更新した管路延長の割合を表しているが、令和３年度は過去に施工した管を更新した。
　今後も老朽管が増加していくことから、定期的に更新していかなければならない。</t>
    <rPh sb="32" eb="34">
      <t>レイワ</t>
    </rPh>
    <rPh sb="38" eb="40">
      <t>カコ</t>
    </rPh>
    <phoneticPr fontId="4"/>
  </si>
  <si>
    <t>　本町の簡易水道事業は将来、給水人口が減っていくことが予想され、経営していく上で非常に厳しい状況が予想されます。
　また、今後は、老朽化した基幹施設や管路の更新等の収益に結びつかない投資が増加することから、これらの事業が経営を圧迫することが考えられる。また、給水原価や、企業債残高対給水収益比率が高止まりしていることから、将来の事業継続性の観点に鑑みると、起債新規発行も今後抑制していかないといけない。　
　そのようなことから、コストの削減は当然とし、管路や施設更新の前には余剰投資にならないよう綿密に検討し、ランニングコスト等も把握した上での更新を行い、健全経営に努めていくことが重要となる。</t>
    <phoneticPr fontId="4"/>
  </si>
  <si>
    <t>　収益的収支比率は、令和３年度において令和２年度と比較し、低くなっている。また、類似団体平均値より下回っている。
　企業債残高対給水収益比率は、令和２年度より下がっている。近年ほぼ横ばいで推移していたが、令和３年度は、下がった。今後も新規事業による起債発行が予定されている為、以前と同じくらいであると想定される。また、類似団体平均値と比較すると地方債が給水収益に占める割合が大きいことから、今後この比率について注視していく必要がある。
　料金回収率は100％を下回っており、ここ数年横ばいとなっている。不足分は一般会計からの繰入金によって補てんしている。
　給水原価は、有収水量１㎥あたりに係る費用を示すものであるが、昨年より少し改善されている。しかしながら、類似団体平均値と比較してもかなり高い水準で推移している。よって、今後は投資の効率化等の経営改善の検討が必要である。
　施設利用率は、比率が高ければ効率的に運営されているとされるが、近年では改善されており、類似団体平均値よりも高い水準となっている。
　有収率は、前年よりも高くなった。また、類似団体平均値を上回っている。今後も漏水調査等により原因を追究、修繕工事を実施し、より一層の向上に努めていく。　</t>
    <rPh sb="19" eb="21">
      <t>レイワ</t>
    </rPh>
    <rPh sb="22" eb="24">
      <t>ネンド</t>
    </rPh>
    <rPh sb="25" eb="27">
      <t>ヒカク</t>
    </rPh>
    <rPh sb="29" eb="30">
      <t>ヒク</t>
    </rPh>
    <rPh sb="40" eb="41">
      <t>タグイ</t>
    </rPh>
    <rPh sb="41" eb="42">
      <t>ニ</t>
    </rPh>
    <rPh sb="42" eb="44">
      <t>ダンタイ</t>
    </rPh>
    <rPh sb="72" eb="74">
      <t>レイワ</t>
    </rPh>
    <rPh sb="75" eb="77">
      <t>ネンド</t>
    </rPh>
    <rPh sb="79" eb="80">
      <t>サ</t>
    </rPh>
    <rPh sb="102" eb="104">
      <t>レイワ</t>
    </rPh>
    <rPh sb="105" eb="107">
      <t>ネンド</t>
    </rPh>
    <rPh sb="109" eb="110">
      <t>サ</t>
    </rPh>
    <rPh sb="114" eb="116">
      <t>コンゴ</t>
    </rPh>
    <rPh sb="138" eb="140">
      <t>イゼン</t>
    </rPh>
    <rPh sb="163" eb="166">
      <t>ヘイキンチ</t>
    </rPh>
    <rPh sb="241" eb="242">
      <t>ヨコ</t>
    </rPh>
    <rPh sb="334" eb="337">
      <t>ヘイキンチ</t>
    </rPh>
    <rPh sb="436" eb="439">
      <t>ヘイキンチ</t>
    </rPh>
    <rPh sb="465" eb="466">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</si>
</sst>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0.63</c:v>
                </c:pt>
                <c:pt idx="1">
                  <c:v>0.62</c:v>
                </c:pt>
                <c:pt idx="2" formatCode="#,##0.00;&quot;△&quot;#,##0.00">
                  <c:v>0</c:v>
                </c:pt>
                <c:pt idx="3">
                  <c:v>0.46</c:v>
                </c:pt>
                <c:pt idx="4">
                  <c:v>0.13</c:v>
                </c:pt>
              </c:numCache>
            </c:numRef>
          </c:val>
          <c:extLst>
            <c:ext xmlns:c16="http://schemas.microsoft.com/office/drawing/2014/chart" uri="{C3380CC4-5D6E-409C-BE32-E72D297353CC}">
              <c16:uniqueId val="{00000000-80C1-4A28-B2AF-30F41D6322C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0.96</c:v>
                </c:pt>
                <c:pt idx="1">
                  <c:v>0.65</c:v>
                </c:pt>
                <c:pt idx="2">
                  <c:v>0.52</c:v>
                </c:pt>
                <c:pt idx="3">
                  <c:v>1.48</c:v>
                </c:pt>
                <c:pt idx="4">
                  <c:v>0.45</c:v>
                </c:pt>
              </c:numCache>
            </c:numRef>
          </c:val>
          <c:smooth val="0"/>
          <c:extLst>
            <c:ext xmlns:c16="http://schemas.microsoft.com/office/drawing/2014/chart" uri="{C3380CC4-5D6E-409C-BE32-E72D297353CC}">
              <c16:uniqueId val="{00000001-80C1-4A28-B2AF-30F41D6322C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67.73</c:v>
                </c:pt>
                <c:pt idx="1">
                  <c:v>64.319999999999993</c:v>
                </c:pt>
                <c:pt idx="2">
                  <c:v>63.35</c:v>
                </c:pt>
                <c:pt idx="3">
                  <c:v>64.83</c:v>
                </c:pt>
                <c:pt idx="4">
                  <c:v>63.36</c:v>
                </c:pt>
              </c:numCache>
            </c:numRef>
          </c:val>
          <c:extLst>
            <c:ext xmlns:c16="http://schemas.microsoft.com/office/drawing/2014/chart" uri="{C3380CC4-5D6E-409C-BE32-E72D297353CC}">
              <c16:uniqueId val="{00000000-BE14-497C-9FF7-7F0A83BACC9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56.65</c:v>
                </c:pt>
                <c:pt idx="1">
                  <c:v>56.41</c:v>
                </c:pt>
                <c:pt idx="2">
                  <c:v>54.9</c:v>
                </c:pt>
                <c:pt idx="3">
                  <c:v>55.7</c:v>
                </c:pt>
                <c:pt idx="4">
                  <c:v>54.87</c:v>
                </c:pt>
              </c:numCache>
            </c:numRef>
          </c:val>
          <c:smooth val="0"/>
          <c:extLst>
            <c:ext xmlns:c16="http://schemas.microsoft.com/office/drawing/2014/chart" uri="{C3380CC4-5D6E-409C-BE32-E72D297353CC}">
              <c16:uniqueId val="{00000001-BE14-497C-9FF7-7F0A83BACC9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79.28</c:v>
                </c:pt>
                <c:pt idx="1">
                  <c:v>81.17</c:v>
                </c:pt>
                <c:pt idx="2">
                  <c:v>80.849999999999994</c:v>
                </c:pt>
                <c:pt idx="3">
                  <c:v>80.8</c:v>
                </c:pt>
                <c:pt idx="4">
                  <c:v>81.72</c:v>
                </c:pt>
              </c:numCache>
            </c:numRef>
          </c:val>
          <c:extLst>
            <c:ext xmlns:c16="http://schemas.microsoft.com/office/drawing/2014/chart" uri="{C3380CC4-5D6E-409C-BE32-E72D297353CC}">
              <c16:uniqueId val="{00000000-C0BD-4B22-9F23-72B92177158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76.13</c:v>
                </c:pt>
                <c:pt idx="1">
                  <c:v>75.12</c:v>
                </c:pt>
                <c:pt idx="2">
                  <c:v>74.27</c:v>
                </c:pt>
                <c:pt idx="3">
                  <c:v>71.81</c:v>
                </c:pt>
                <c:pt idx="4">
                  <c:v>71.819999999999993</c:v>
                </c:pt>
              </c:numCache>
            </c:numRef>
          </c:val>
          <c:smooth val="0"/>
          <c:extLst>
            <c:ext xmlns:c16="http://schemas.microsoft.com/office/drawing/2014/chart" uri="{C3380CC4-5D6E-409C-BE32-E72D297353CC}">
              <c16:uniqueId val="{00000001-C0BD-4B22-9F23-72B92177158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57.98</c:v>
                </c:pt>
                <c:pt idx="1">
                  <c:v>68.28</c:v>
                </c:pt>
                <c:pt idx="2">
                  <c:v>68.930000000000007</c:v>
                </c:pt>
                <c:pt idx="3">
                  <c:v>75.52</c:v>
                </c:pt>
                <c:pt idx="4">
                  <c:v>72.41</c:v>
                </c:pt>
              </c:numCache>
            </c:numRef>
          </c:val>
          <c:extLst>
            <c:ext xmlns:c16="http://schemas.microsoft.com/office/drawing/2014/chart" uri="{C3380CC4-5D6E-409C-BE32-E72D297353CC}">
              <c16:uniqueId val="{00000000-192D-4E88-AD51-46A376D920B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73.959999999999994</c:v>
                </c:pt>
                <c:pt idx="1">
                  <c:v>75.010000000000005</c:v>
                </c:pt>
                <c:pt idx="2">
                  <c:v>72.760000000000005</c:v>
                </c:pt>
                <c:pt idx="3">
                  <c:v>82.57</c:v>
                </c:pt>
                <c:pt idx="4">
                  <c:v>81.17</c:v>
                </c:pt>
              </c:numCache>
            </c:numRef>
          </c:val>
          <c:smooth val="0"/>
          <c:extLst>
            <c:ext xmlns:c16="http://schemas.microsoft.com/office/drawing/2014/chart" uri="{C3380CC4-5D6E-409C-BE32-E72D297353CC}">
              <c16:uniqueId val="{00000001-192D-4E88-AD51-46A376D920B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60-4E45-AD87-211D7846244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60-4E45-AD87-211D7846244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39-4C51-9393-AF1BB86AD1D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39-4C51-9393-AF1BB86AD1D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40-479B-B900-CC15B6AF431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40-479B-B900-CC15B6AF431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D3-4933-9AF0-5D73227820D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D3-4933-9AF0-5D73227820D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1513.5</c:v>
                </c:pt>
                <c:pt idx="1">
                  <c:v>1411.5</c:v>
                </c:pt>
                <c:pt idx="2">
                  <c:v>1343.33</c:v>
                </c:pt>
                <c:pt idx="3">
                  <c:v>1346.28</c:v>
                </c:pt>
                <c:pt idx="4">
                  <c:v>1080.48</c:v>
                </c:pt>
              </c:numCache>
            </c:numRef>
          </c:val>
          <c:extLst>
            <c:ext xmlns:c16="http://schemas.microsoft.com/office/drawing/2014/chart" uri="{C3380CC4-5D6E-409C-BE32-E72D297353CC}">
              <c16:uniqueId val="{00000000-2881-4209-937B-13CD7A2BE5C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1295.06</c:v>
                </c:pt>
                <c:pt idx="1">
                  <c:v>1168.7</c:v>
                </c:pt>
                <c:pt idx="2">
                  <c:v>1245.46</c:v>
                </c:pt>
                <c:pt idx="3">
                  <c:v>834.1</c:v>
                </c:pt>
                <c:pt idx="4">
                  <c:v>853.42</c:v>
                </c:pt>
              </c:numCache>
            </c:numRef>
          </c:val>
          <c:smooth val="0"/>
          <c:extLst>
            <c:ext xmlns:c16="http://schemas.microsoft.com/office/drawing/2014/chart" uri="{C3380CC4-5D6E-409C-BE32-E72D297353CC}">
              <c16:uniqueId val="{00000001-2881-4209-937B-13CD7A2BE5C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39.299999999999997</c:v>
                </c:pt>
                <c:pt idx="1">
                  <c:v>38.86</c:v>
                </c:pt>
                <c:pt idx="2">
                  <c:v>37.520000000000003</c:v>
                </c:pt>
                <c:pt idx="3">
                  <c:v>36.35</c:v>
                </c:pt>
                <c:pt idx="4">
                  <c:v>41.42</c:v>
                </c:pt>
              </c:numCache>
            </c:numRef>
          </c:val>
          <c:extLst>
            <c:ext xmlns:c16="http://schemas.microsoft.com/office/drawing/2014/chart" uri="{C3380CC4-5D6E-409C-BE32-E72D297353CC}">
              <c16:uniqueId val="{00000000-0546-412D-A230-8AAA2EAF06F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53.29</c:v>
                </c:pt>
                <c:pt idx="1">
                  <c:v>53.59</c:v>
                </c:pt>
                <c:pt idx="2">
                  <c:v>51.08</c:v>
                </c:pt>
                <c:pt idx="3">
                  <c:v>64.44</c:v>
                </c:pt>
                <c:pt idx="4">
                  <c:v>60.53</c:v>
                </c:pt>
              </c:numCache>
            </c:numRef>
          </c:val>
          <c:smooth val="0"/>
          <c:extLst>
            <c:ext xmlns:c16="http://schemas.microsoft.com/office/drawing/2014/chart" uri="{C3380CC4-5D6E-409C-BE32-E72D297353CC}">
              <c16:uniqueId val="{00000001-0546-412D-A230-8AAA2EAF06F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485.41</c:v>
                </c:pt>
                <c:pt idx="1">
                  <c:v>494.85</c:v>
                </c:pt>
                <c:pt idx="2">
                  <c:v>516.15</c:v>
                </c:pt>
                <c:pt idx="3">
                  <c:v>479.2</c:v>
                </c:pt>
                <c:pt idx="4">
                  <c:v>474.26</c:v>
                </c:pt>
              </c:numCache>
            </c:numRef>
          </c:val>
          <c:extLst>
            <c:ext xmlns:c16="http://schemas.microsoft.com/office/drawing/2014/chart" uri="{C3380CC4-5D6E-409C-BE32-E72D297353CC}">
              <c16:uniqueId val="{00000000-64BB-4E0E-A5E4-BF3EA4073A8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259.02</c:v>
                </c:pt>
                <c:pt idx="1">
                  <c:v>259.79000000000002</c:v>
                </c:pt>
                <c:pt idx="2">
                  <c:v>262.13</c:v>
                </c:pt>
                <c:pt idx="3">
                  <c:v>197.14</c:v>
                </c:pt>
                <c:pt idx="4">
                  <c:v>210.72</c:v>
                </c:pt>
              </c:numCache>
            </c:numRef>
          </c:val>
          <c:smooth val="0"/>
          <c:extLst>
            <c:ext xmlns:c16="http://schemas.microsoft.com/office/drawing/2014/chart" uri="{C3380CC4-5D6E-409C-BE32-E72D297353CC}">
              <c16:uniqueId val="{00000001-64BB-4E0E-A5E4-BF3EA4073A8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和歌山県　有田川町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D2</v>
      </c>
      <c r="X8" s="36"/>
      <c r="Y8" s="36"/>
      <c r="Z8" s="36"/>
      <c r="AA8" s="36"/>
      <c r="AB8" s="36"/>
      <c r="AC8" s="36"/>
      <c r="AD8" s="36" t="str">
        <f>データ!$M$6</f>
        <v>非設置</v>
      </c>
      <c r="AE8" s="36"/>
      <c r="AF8" s="36"/>
      <c r="AG8" s="36"/>
      <c r="AH8" s="36"/>
      <c r="AI8" s="36"/>
      <c r="AJ8" s="36"/>
      <c r="AK8" s="2"/>
      <c r="AL8" s="37">
        <f>データ!$R$6</f>
        <v>25909</v>
      </c>
      <c r="AM8" s="37"/>
      <c r="AN8" s="37"/>
      <c r="AO8" s="37"/>
      <c r="AP8" s="37"/>
      <c r="AQ8" s="37"/>
      <c r="AR8" s="37"/>
      <c r="AS8" s="37"/>
      <c r="AT8" s="38">
        <f>データ!$S$6</f>
        <v>351.84</v>
      </c>
      <c r="AU8" s="38"/>
      <c r="AV8" s="38"/>
      <c r="AW8" s="38"/>
      <c r="AX8" s="38"/>
      <c r="AY8" s="38"/>
      <c r="AZ8" s="38"/>
      <c r="BA8" s="38"/>
      <c r="BB8" s="38">
        <f>データ!$T$6</f>
        <v>73.64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32.74</v>
      </c>
      <c r="Q10" s="38"/>
      <c r="R10" s="38"/>
      <c r="S10" s="38"/>
      <c r="T10" s="38"/>
      <c r="U10" s="38"/>
      <c r="V10" s="38"/>
      <c r="W10" s="37">
        <f>データ!$Q$6</f>
        <v>3190</v>
      </c>
      <c r="X10" s="37"/>
      <c r="Y10" s="37"/>
      <c r="Z10" s="37"/>
      <c r="AA10" s="37"/>
      <c r="AB10" s="37"/>
      <c r="AC10" s="37"/>
      <c r="AD10" s="2"/>
      <c r="AE10" s="2"/>
      <c r="AF10" s="2"/>
      <c r="AG10" s="2"/>
      <c r="AH10" s="2"/>
      <c r="AI10" s="2"/>
      <c r="AJ10" s="2"/>
      <c r="AK10" s="2"/>
      <c r="AL10" s="37">
        <f>データ!$U$6</f>
        <v>8442</v>
      </c>
      <c r="AM10" s="37"/>
      <c r="AN10" s="37"/>
      <c r="AO10" s="37"/>
      <c r="AP10" s="37"/>
      <c r="AQ10" s="37"/>
      <c r="AR10" s="37"/>
      <c r="AS10" s="37"/>
      <c r="AT10" s="38">
        <f>データ!$V$6</f>
        <v>143.15</v>
      </c>
      <c r="AU10" s="38"/>
      <c r="AV10" s="38"/>
      <c r="AW10" s="38"/>
      <c r="AX10" s="38"/>
      <c r="AY10" s="38"/>
      <c r="AZ10" s="38"/>
      <c r="BA10" s="38"/>
      <c r="BB10" s="38">
        <f>データ!$W$6</f>
        <v>58.97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118</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D9b0boVl9WNPIabNDWf/h0EguFiPSNcseE1tL0a5xbSNkcuSYV+ye0doDA6vbQkuDZzLjckU/ua42/B5xNgxQ==" saltValue="SSIx4MsLS1VYMSlXjyRSh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303666</v>
      </c>
      <c r="D6" s="20">
        <f t="shared" si="3"/>
        <v>47</v>
      </c>
      <c r="E6" s="20">
        <f t="shared" si="3"/>
        <v>1</v>
      </c>
      <c r="F6" s="20">
        <f t="shared" si="3"/>
        <v>0</v>
      </c>
      <c r="G6" s="20">
        <f t="shared" si="3"/>
        <v>0</v>
      </c>
      <c r="H6" s="20" t="str">
        <f t="shared" si="3"/>
        <v>和歌山県　有田川町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32.74</v>
      </c>
      <c r="Q6" s="21">
        <f t="shared" si="3"/>
        <v>3190</v>
      </c>
      <c r="R6" s="21">
        <f t="shared" si="3"/>
        <v>25909</v>
      </c>
      <c r="S6" s="21">
        <f t="shared" si="3"/>
        <v>351.84</v>
      </c>
      <c r="T6" s="21">
        <f t="shared" si="3"/>
        <v>73.64</v>
      </c>
      <c r="U6" s="21">
        <f t="shared" si="3"/>
        <v>8442</v>
      </c>
      <c r="V6" s="21">
        <f t="shared" si="3"/>
        <v>143.15</v>
      </c>
      <c r="W6" s="21">
        <f t="shared" si="3"/>
        <v>58.97</v>
      </c>
      <c r="X6" s="22">
        <f>IF(X7="",NA(),X7)</f>
        <v>57.98</v>
      </c>
      <c r="Y6" s="22">
        <f t="shared" ref="Y6:AG6" si="4">IF(Y7="",NA(),Y7)</f>
        <v>68.28</v>
      </c>
      <c r="Z6" s="22">
        <f t="shared" si="4"/>
        <v>68.930000000000007</v>
      </c>
      <c r="AA6" s="22">
        <f t="shared" si="4"/>
        <v>75.52</v>
      </c>
      <c r="AB6" s="22">
        <f t="shared" si="4"/>
        <v>72.41</v>
      </c>
      <c r="AC6" s="22">
        <f t="shared" si="4"/>
        <v>73.959999999999994</v>
      </c>
      <c r="AD6" s="22">
        <f t="shared" si="4"/>
        <v>75.010000000000005</v>
      </c>
      <c r="AE6" s="22">
        <f t="shared" si="4"/>
        <v>72.760000000000005</v>
      </c>
      <c r="AF6" s="22">
        <f t="shared" si="4"/>
        <v>82.57</v>
      </c>
      <c r="AG6" s="22">
        <f t="shared" si="4"/>
        <v>81.17</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1513.5</v>
      </c>
      <c r="BF6" s="22">
        <f t="shared" ref="BF6:BN6" si="7">IF(BF7="",NA(),BF7)</f>
        <v>1411.5</v>
      </c>
      <c r="BG6" s="22">
        <f t="shared" si="7"/>
        <v>1343.33</v>
      </c>
      <c r="BH6" s="22">
        <f t="shared" si="7"/>
        <v>1346.28</v>
      </c>
      <c r="BI6" s="22">
        <f t="shared" si="7"/>
        <v>1080.48</v>
      </c>
      <c r="BJ6" s="22">
        <f t="shared" si="7"/>
        <v>1295.06</v>
      </c>
      <c r="BK6" s="22">
        <f t="shared" si="7"/>
        <v>1168.7</v>
      </c>
      <c r="BL6" s="22">
        <f t="shared" si="7"/>
        <v>1245.46</v>
      </c>
      <c r="BM6" s="22">
        <f t="shared" si="7"/>
        <v>834.1</v>
      </c>
      <c r="BN6" s="22">
        <f t="shared" si="7"/>
        <v>853.42</v>
      </c>
      <c r="BO6" s="21" t="str">
        <f>IF(BO7="","",IF(BO7="-","【-】","【"&amp;SUBSTITUTE(TEXT(BO7,"#,##0.00"),"-","△")&amp;"】"))</f>
        <v>【940.88】</v>
      </c>
      <c r="BP6" s="22">
        <f>IF(BP7="",NA(),BP7)</f>
        <v>39.299999999999997</v>
      </c>
      <c r="BQ6" s="22">
        <f t="shared" ref="BQ6:BY6" si="8">IF(BQ7="",NA(),BQ7)</f>
        <v>38.86</v>
      </c>
      <c r="BR6" s="22">
        <f t="shared" si="8"/>
        <v>37.520000000000003</v>
      </c>
      <c r="BS6" s="22">
        <f t="shared" si="8"/>
        <v>36.35</v>
      </c>
      <c r="BT6" s="22">
        <f t="shared" si="8"/>
        <v>41.42</v>
      </c>
      <c r="BU6" s="22">
        <f t="shared" si="8"/>
        <v>53.29</v>
      </c>
      <c r="BV6" s="22">
        <f t="shared" si="8"/>
        <v>53.59</v>
      </c>
      <c r="BW6" s="22">
        <f t="shared" si="8"/>
        <v>51.08</v>
      </c>
      <c r="BX6" s="22">
        <f t="shared" si="8"/>
        <v>64.44</v>
      </c>
      <c r="BY6" s="22">
        <f t="shared" si="8"/>
        <v>60.53</v>
      </c>
      <c r="BZ6" s="21" t="str">
        <f>IF(BZ7="","",IF(BZ7="-","【-】","【"&amp;SUBSTITUTE(TEXT(BZ7,"#,##0.00"),"-","△")&amp;"】"))</f>
        <v>【54.59】</v>
      </c>
      <c r="CA6" s="22">
        <f>IF(CA7="",NA(),CA7)</f>
        <v>485.41</v>
      </c>
      <c r="CB6" s="22">
        <f t="shared" ref="CB6:CJ6" si="9">IF(CB7="",NA(),CB7)</f>
        <v>494.85</v>
      </c>
      <c r="CC6" s="22">
        <f t="shared" si="9"/>
        <v>516.15</v>
      </c>
      <c r="CD6" s="22">
        <f t="shared" si="9"/>
        <v>479.2</v>
      </c>
      <c r="CE6" s="22">
        <f t="shared" si="9"/>
        <v>474.26</v>
      </c>
      <c r="CF6" s="22">
        <f t="shared" si="9"/>
        <v>259.02</v>
      </c>
      <c r="CG6" s="22">
        <f t="shared" si="9"/>
        <v>259.79000000000002</v>
      </c>
      <c r="CH6" s="22">
        <f t="shared" si="9"/>
        <v>262.13</v>
      </c>
      <c r="CI6" s="22">
        <f t="shared" si="9"/>
        <v>197.14</v>
      </c>
      <c r="CJ6" s="22">
        <f t="shared" si="9"/>
        <v>210.72</v>
      </c>
      <c r="CK6" s="21" t="str">
        <f>IF(CK7="","",IF(CK7="-","【-】","【"&amp;SUBSTITUTE(TEXT(CK7,"#,##0.00"),"-","△")&amp;"】"))</f>
        <v>【301.20】</v>
      </c>
      <c r="CL6" s="22">
        <f>IF(CL7="",NA(),CL7)</f>
        <v>67.73</v>
      </c>
      <c r="CM6" s="22">
        <f t="shared" ref="CM6:CU6" si="10">IF(CM7="",NA(),CM7)</f>
        <v>64.319999999999993</v>
      </c>
      <c r="CN6" s="22">
        <f t="shared" si="10"/>
        <v>63.35</v>
      </c>
      <c r="CO6" s="22">
        <f t="shared" si="10"/>
        <v>64.83</v>
      </c>
      <c r="CP6" s="22">
        <f t="shared" si="10"/>
        <v>63.36</v>
      </c>
      <c r="CQ6" s="22">
        <f t="shared" si="10"/>
        <v>56.65</v>
      </c>
      <c r="CR6" s="22">
        <f t="shared" si="10"/>
        <v>56.41</v>
      </c>
      <c r="CS6" s="22">
        <f t="shared" si="10"/>
        <v>54.9</v>
      </c>
      <c r="CT6" s="22">
        <f t="shared" si="10"/>
        <v>55.7</v>
      </c>
      <c r="CU6" s="22">
        <f t="shared" si="10"/>
        <v>54.87</v>
      </c>
      <c r="CV6" s="21" t="str">
        <f>IF(CV7="","",IF(CV7="-","【-】","【"&amp;SUBSTITUTE(TEXT(CV7,"#,##0.00"),"-","△")&amp;"】"))</f>
        <v>【56.42】</v>
      </c>
      <c r="CW6" s="22">
        <f>IF(CW7="",NA(),CW7)</f>
        <v>79.28</v>
      </c>
      <c r="CX6" s="22">
        <f t="shared" ref="CX6:DF6" si="11">IF(CX7="",NA(),CX7)</f>
        <v>81.17</v>
      </c>
      <c r="CY6" s="22">
        <f t="shared" si="11"/>
        <v>80.849999999999994</v>
      </c>
      <c r="CZ6" s="22">
        <f t="shared" si="11"/>
        <v>80.8</v>
      </c>
      <c r="DA6" s="22">
        <f t="shared" si="11"/>
        <v>81.72</v>
      </c>
      <c r="DB6" s="22">
        <f t="shared" si="11"/>
        <v>76.13</v>
      </c>
      <c r="DC6" s="22">
        <f t="shared" si="11"/>
        <v>75.12</v>
      </c>
      <c r="DD6" s="22">
        <f t="shared" si="11"/>
        <v>74.27</v>
      </c>
      <c r="DE6" s="22">
        <f t="shared" si="11"/>
        <v>71.81</v>
      </c>
      <c r="DF6" s="22">
        <f t="shared" si="11"/>
        <v>71.819999999999993</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0.63</v>
      </c>
      <c r="EE6" s="22">
        <f t="shared" ref="EE6:EM6" si="14">IF(EE7="",NA(),EE7)</f>
        <v>0.62</v>
      </c>
      <c r="EF6" s="21">
        <f t="shared" si="14"/>
        <v>0</v>
      </c>
      <c r="EG6" s="22">
        <f t="shared" si="14"/>
        <v>0.46</v>
      </c>
      <c r="EH6" s="22">
        <f t="shared" si="14"/>
        <v>0.13</v>
      </c>
      <c r="EI6" s="22">
        <f t="shared" si="14"/>
        <v>0.96</v>
      </c>
      <c r="EJ6" s="22">
        <f t="shared" si="14"/>
        <v>0.65</v>
      </c>
      <c r="EK6" s="22">
        <f t="shared" si="14"/>
        <v>0.52</v>
      </c>
      <c r="EL6" s="22">
        <f t="shared" si="14"/>
        <v>1.48</v>
      </c>
      <c r="EM6" s="22">
        <f t="shared" si="14"/>
        <v>0.45</v>
      </c>
      <c r="EN6" s="21" t="str">
        <f>IF(EN7="","",IF(EN7="-","【-】","【"&amp;SUBSTITUTE(TEXT(EN7,"#,##0.00"),"-","△")&amp;"】"))</f>
        <v>【0.58】</v>
      </c>
    </row>
    <row r="7" spans="1:144" s="23" customFormat="1" x14ac:dyDescent="0.15">
      <c r="A7" s="15"/>
      <c r="B7" s="24">
        <v>2021</v>
      </c>
      <c r="C7" s="24">
        <v>303666</v>
      </c>
      <c r="D7" s="24">
        <v>47</v>
      </c>
      <c r="E7" s="24">
        <v>1</v>
      </c>
      <c r="F7" s="24">
        <v>0</v>
      </c>
      <c r="G7" s="24">
        <v>0</v>
      </c>
      <c r="H7" s="24" t="s">
        <v>96</v>
      </c>
      <c r="I7" s="24" t="s">
        <v>97</v>
      </c>
      <c r="J7" s="24" t="s">
        <v>98</v>
      </c>
      <c r="K7" s="24" t="s">
        <v>99</v>
      </c>
      <c r="L7" s="24" t="s">
        <v>100</v>
      </c>
      <c r="M7" s="24" t="s">
        <v>101</v>
      </c>
      <c r="N7" s="25" t="s">
        <v>102</v>
      </c>
      <c r="O7" s="25" t="s">
        <v>103</v>
      </c>
      <c r="P7" s="25">
        <v>32.74</v>
      </c>
      <c r="Q7" s="25">
        <v>3190</v>
      </c>
      <c r="R7" s="25">
        <v>25909</v>
      </c>
      <c r="S7" s="25">
        <v>351.84</v>
      </c>
      <c r="T7" s="25">
        <v>73.64</v>
      </c>
      <c r="U7" s="25">
        <v>8442</v>
      </c>
      <c r="V7" s="25">
        <v>143.15</v>
      </c>
      <c r="W7" s="25">
        <v>58.97</v>
      </c>
      <c r="X7" s="25">
        <v>57.98</v>
      </c>
      <c r="Y7" s="25">
        <v>68.28</v>
      </c>
      <c r="Z7" s="25">
        <v>68.930000000000007</v>
      </c>
      <c r="AA7" s="25">
        <v>75.52</v>
      </c>
      <c r="AB7" s="25">
        <v>72.41</v>
      </c>
      <c r="AC7" s="25">
        <v>73.959999999999994</v>
      </c>
      <c r="AD7" s="25">
        <v>75.010000000000005</v>
      </c>
      <c r="AE7" s="25">
        <v>72.760000000000005</v>
      </c>
      <c r="AF7" s="25">
        <v>82.57</v>
      </c>
      <c r="AG7" s="25">
        <v>81.17</v>
      </c>
      <c r="AH7" s="25">
        <v>73.42</v>
      </c>
      <c r="AI7" s="25"/>
      <c r="AJ7" s="25"/>
      <c r="AK7" s="25"/>
      <c r="AL7" s="25"/>
      <c r="AM7" s="25"/>
      <c r="AN7" s="25"/>
      <c r="AO7" s="25"/>
      <c r="AP7" s="25"/>
      <c r="AQ7" s="25"/>
      <c r="AR7" s="25"/>
      <c r="AS7" s="25"/>
      <c r="AT7" s="25"/>
      <c r="AU7" s="25"/>
      <c r="AV7" s="25"/>
      <c r="AW7" s="25"/>
      <c r="AX7" s="25"/>
      <c r="AY7" s="25"/>
      <c r="AZ7" s="25"/>
      <c r="BA7" s="25"/>
      <c r="BB7" s="25"/>
      <c r="BC7" s="25"/>
      <c r="BD7" s="25"/>
      <c r="BE7" s="25">
        <v>1513.5</v>
      </c>
      <c r="BF7" s="25">
        <v>1411.5</v>
      </c>
      <c r="BG7" s="25">
        <v>1343.33</v>
      </c>
      <c r="BH7" s="25">
        <v>1346.28</v>
      </c>
      <c r="BI7" s="25">
        <v>1080.48</v>
      </c>
      <c r="BJ7" s="25">
        <v>1295.06</v>
      </c>
      <c r="BK7" s="25">
        <v>1168.7</v>
      </c>
      <c r="BL7" s="25">
        <v>1245.46</v>
      </c>
      <c r="BM7" s="25">
        <v>834.1</v>
      </c>
      <c r="BN7" s="25">
        <v>853.42</v>
      </c>
      <c r="BO7" s="25">
        <v>940.88</v>
      </c>
      <c r="BP7" s="25">
        <v>39.299999999999997</v>
      </c>
      <c r="BQ7" s="25">
        <v>38.86</v>
      </c>
      <c r="BR7" s="25">
        <v>37.520000000000003</v>
      </c>
      <c r="BS7" s="25">
        <v>36.35</v>
      </c>
      <c r="BT7" s="25">
        <v>41.42</v>
      </c>
      <c r="BU7" s="25">
        <v>53.29</v>
      </c>
      <c r="BV7" s="25">
        <v>53.59</v>
      </c>
      <c r="BW7" s="25">
        <v>51.08</v>
      </c>
      <c r="BX7" s="25">
        <v>64.44</v>
      </c>
      <c r="BY7" s="25">
        <v>60.53</v>
      </c>
      <c r="BZ7" s="25">
        <v>54.59</v>
      </c>
      <c r="CA7" s="25">
        <v>485.41</v>
      </c>
      <c r="CB7" s="25">
        <v>494.85</v>
      </c>
      <c r="CC7" s="25">
        <v>516.15</v>
      </c>
      <c r="CD7" s="25">
        <v>479.2</v>
      </c>
      <c r="CE7" s="25">
        <v>474.26</v>
      </c>
      <c r="CF7" s="25">
        <v>259.02</v>
      </c>
      <c r="CG7" s="25">
        <v>259.79000000000002</v>
      </c>
      <c r="CH7" s="25">
        <v>262.13</v>
      </c>
      <c r="CI7" s="25">
        <v>197.14</v>
      </c>
      <c r="CJ7" s="25">
        <v>210.72</v>
      </c>
      <c r="CK7" s="25">
        <v>301.2</v>
      </c>
      <c r="CL7" s="25">
        <v>67.73</v>
      </c>
      <c r="CM7" s="25">
        <v>64.319999999999993</v>
      </c>
      <c r="CN7" s="25">
        <v>63.35</v>
      </c>
      <c r="CO7" s="25">
        <v>64.83</v>
      </c>
      <c r="CP7" s="25">
        <v>63.36</v>
      </c>
      <c r="CQ7" s="25">
        <v>56.65</v>
      </c>
      <c r="CR7" s="25">
        <v>56.41</v>
      </c>
      <c r="CS7" s="25">
        <v>54.9</v>
      </c>
      <c r="CT7" s="25">
        <v>55.7</v>
      </c>
      <c r="CU7" s="25">
        <v>54.87</v>
      </c>
      <c r="CV7" s="25">
        <v>56.42</v>
      </c>
      <c r="CW7" s="25">
        <v>79.28</v>
      </c>
      <c r="CX7" s="25">
        <v>81.17</v>
      </c>
      <c r="CY7" s="25">
        <v>80.849999999999994</v>
      </c>
      <c r="CZ7" s="25">
        <v>80.8</v>
      </c>
      <c r="DA7" s="25">
        <v>81.72</v>
      </c>
      <c r="DB7" s="25">
        <v>76.13</v>
      </c>
      <c r="DC7" s="25">
        <v>75.12</v>
      </c>
      <c r="DD7" s="25">
        <v>74.27</v>
      </c>
      <c r="DE7" s="25">
        <v>71.81</v>
      </c>
      <c r="DF7" s="25">
        <v>71.819999999999993</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0.63</v>
      </c>
      <c r="EE7" s="25">
        <v>0.62</v>
      </c>
      <c r="EF7" s="25">
        <v>0</v>
      </c>
      <c r="EG7" s="25">
        <v>0.46</v>
      </c>
      <c r="EH7" s="25">
        <v>0.13</v>
      </c>
      <c r="EI7" s="25">
        <v>0.96</v>
      </c>
      <c r="EJ7" s="25">
        <v>0.65</v>
      </c>
      <c r="EK7" s="25">
        <v>0.52</v>
      </c>
      <c r="EL7" s="25">
        <v>1.48</v>
      </c>
      <c r="EM7" s="25">
        <v>0.45</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00160</cp:lastModifiedBy>
  <dcterms:created xsi:type="dcterms:W3CDTF">2022-12-01T01:10:54Z</dcterms:created>
  <dcterms:modified xsi:type="dcterms:W3CDTF">2023-01-16T04:06:56Z</dcterms:modified>
  <cp:category/>
</cp:coreProperties>
</file>