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192.168.24.53\public2\Koeikigyo-A\10.ぎょうせい\コ.高野町(上水道）\01.アドバイザリ\R04年度\50.経営比較分析表\"/>
    </mc:Choice>
  </mc:AlternateContent>
  <xr:revisionPtr revIDLastSave="0" documentId="13_ncr:1_{F1707FDB-E813-4AC6-9D5F-86121AC1AEE7}" xr6:coauthVersionLast="47" xr6:coauthVersionMax="47" xr10:uidLastSave="{00000000-0000-0000-0000-000000000000}"/>
  <workbookProtection workbookAlgorithmName="SHA-512" workbookHashValue="ReXlErSjrYXkLA2Gjvvvel+ddsQY8uZnojsHlsZYqgtF/v9ooI34nSjVGZYt0kyqBXWFgza+gQHF9pg1aFGghA==" workbookSaltValue="rIwrTKLt6RcbHP5SKP6s5Q==" workbookSpinCount="100000" lockStructure="1"/>
  <bookViews>
    <workbookView xWindow="2037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L10" i="4"/>
  <c r="P8" i="4"/>
</calcChain>
</file>

<file path=xl/sharedStrings.xml><?xml version="1.0" encoding="utf-8"?>
<sst xmlns="http://schemas.openxmlformats.org/spreadsheetml/2006/main" count="247" uniqueCount="121">
  <si>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</si>
  <si>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</si>
  <si>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</si>
  <si>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</si>
  <si>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</si>
  <si>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</si>
  <si>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</si>
  <si>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</si>
  <si>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</si>
  <si>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</si>
  <si>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</si>
  <si>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</si>
  <si>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</si>
  <si>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</si>
  <si>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</si>
  <si>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</si>
  <si>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</si>
  <si>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</si>
  <si>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</si>
  <si>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</si>
  <si>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</si>
  <si>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</si>
  <si>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</si>
  <si>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</si>
  <si>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</si>
  <si>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</si>
  <si>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</si>
  <si>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</si>
  <si>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</si>
  <si>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</si>
  <si>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</si>
  <si>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</si>
  <si>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</si>
  <si>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</si>
  <si>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</si>
  <si>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</si>
  <si>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</si>
  <si>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</si>
  <si>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</si>
  <si>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</si>
  <si>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</si>
  <si>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</si>
  <si>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</si>
  <si>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</si>
  <si>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</si>
  <si>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</si>
  <si>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</si>
  <si>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</si>
  <si>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</si>
  <si>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</si>
  <si>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</si>
  <si>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</si>
  <si>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</si>
  <si>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</si>
  <si>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</si>
  <si>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</si>
  <si>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</si>
  <si>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</si>
  <si>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</si>
  <si>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</si>
  <si>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</si>
  <si>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</si>
  <si>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</si>
  <si>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</si>
  <si>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</si>
  <si>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</si>
  <si>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</si>
  <si>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</si>
  <si>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</si>
  <si>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</si>
  <si>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</si>
  <si>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</si>
  <si>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</si>
  <si>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</si>
  <si>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</si>
  <si>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</si>
  <si>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</si>
  <si>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</si>
  <si>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</si>
  <si>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</si>
  <si>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</si>
  <si>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</si>
  <si>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</si>
  <si>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</si>
  <si>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</si>
  <si>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</si>
  <si>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</si>
  <si>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</si>
  <si>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</si>
  <si>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</si>
  <si>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</si>
  <si>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</si>
  <si>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</si>
  <si>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</si>
  <si>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</si>
  <si>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</si>
  <si>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</si>
  <si>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</si>
  <si>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高野町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</si>
  <si>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</si>
  <si>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</si>
  <si>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</si>
  <si>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</si>
  <si>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</si>
  <si>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</si>
  <si>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</si>
  <si>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</si>
  <si>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</si>
  <si>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</si>
  <si>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</si>
  <si>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</si>
  <si>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</si>
  <si>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</si>
  <si>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</si>
  <si>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</si>
  <si>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</si>
  <si>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</si>
  <si>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</si>
  <si>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特定地域生活排水処理事業は、各家庭に設置した浄化槽で汚水処理を行い川や水路に排水しているため、処理場や管渠を有しない事業である。
引き続き法令に則し機器の点検や清掃、水質検査等を行っていくとともに、浄化槽の管理方法について、よりよい手法がないかを継続的に検討していく。</t>
    <phoneticPr fontId="4"/>
  </si>
  <si>
    <t>高野町では、公共下水道・特定環境保全公共下水道・農業集落排水・個別排水処理・生活排水処理と下水道事業を展開しており、下水道の普及啓蒙に努めている。この結果、類似団体平均を大きく上回る水洗化率を達成している。
このうち、特定地域生活排水処理事業は、大規模な集合処理が適さない地区の汚水処理を、合併処理浄化槽により行っている。
過疎化による人口減少の影響により使用料収入は今後も減少傾向にあることから、一般会計からの繰入は必要であり、今後もこの経営状態は継続すると考えられる。引き続き原価の削減に努めるとともに、使用料の見直しについても検討する必要がある。</t>
    <phoneticPr fontId="4"/>
  </si>
  <si>
    <t>①収益的収支比率は概ね100%前後で推移しているが、総収益に占める一般会計繰入金の割合が高い。今年度は、前年度実施したコロナ対策の3か月無償化措置がないため、使用料収入が増加したが、一般会計繰入金が減少し、総収益は僅かに減少した。総費用も、主に浄化槽点検清掃費の減少の影響により減少したため、比率は改善した。
⑥汚水処理原価は僅かに減少し、さらに、使用料収入の大幅増の影響で⑤経費回収率は改善した。
④企業債残高対給水収益比率は、企業債残高全額が一般会計負担であることから、0%を維持している。
⑦施設利用率は、類似団体を大きく上回る高い水準を維持している。
⑧水洗化率は100%を維持しており良好である。
今後は人口減少により使用料収入は減少傾向が続くことが見込まれることから、引き続き経費削減に取り組むとともに、使用料の見直しについても検討していく必要がある。</t>
    <rPh sb="26" eb="29">
      <t>ソウシュウエキ</t>
    </rPh>
    <rPh sb="30" eb="31">
      <t>シ</t>
    </rPh>
    <rPh sb="52" eb="55">
      <t>ゼンネンド</t>
    </rPh>
    <rPh sb="55" eb="57">
      <t>ジッシ</t>
    </rPh>
    <rPh sb="71" eb="73">
      <t>ソチ</t>
    </rPh>
    <rPh sb="85" eb="87">
      <t>ゾウカ</t>
    </rPh>
    <rPh sb="91" eb="95">
      <t>イッパンカイケイ</t>
    </rPh>
    <rPh sb="95" eb="98">
      <t>クリイレキン</t>
    </rPh>
    <rPh sb="99" eb="101">
      <t>ゲンショウ</t>
    </rPh>
    <rPh sb="103" eb="106">
      <t>ソウシュウエキ</t>
    </rPh>
    <rPh sb="107" eb="108">
      <t>ワズ</t>
    </rPh>
    <rPh sb="110" eb="112">
      <t>ゲンショウ</t>
    </rPh>
    <rPh sb="115" eb="118">
      <t>ソウヒヨウ</t>
    </rPh>
    <rPh sb="120" eb="121">
      <t>オモ</t>
    </rPh>
    <rPh sb="122" eb="125">
      <t>ジョウカソウ</t>
    </rPh>
    <rPh sb="125" eb="127">
      <t>テンケン</t>
    </rPh>
    <rPh sb="127" eb="130">
      <t>セイソウヒ</t>
    </rPh>
    <rPh sb="131" eb="133">
      <t>ゲンショウ</t>
    </rPh>
    <rPh sb="134" eb="136">
      <t>エイキョウ</t>
    </rPh>
    <rPh sb="139" eb="141">
      <t>ゲンショウ</t>
    </rPh>
    <rPh sb="146" eb="148">
      <t>ヒリツ</t>
    </rPh>
    <rPh sb="149" eb="151">
      <t>カイゼン</t>
    </rPh>
    <rPh sb="164" eb="165">
      <t>ワズ</t>
    </rPh>
    <rPh sb="167" eb="169">
      <t>ゲンショウ</t>
    </rPh>
    <rPh sb="183" eb="184">
      <t>ゾウ</t>
    </rPh>
    <rPh sb="195" eb="197">
      <t>カイゼン</t>
    </rPh>
    <rPh sb="217" eb="220">
      <t>キギョウサイ</t>
    </rPh>
    <rPh sb="220" eb="222">
      <t>ザンダカ</t>
    </rPh>
    <rPh sb="222" eb="224">
      <t>ゼンガク</t>
    </rPh>
    <rPh sb="225" eb="229">
      <t>イッパンカイケイ</t>
    </rPh>
    <rPh sb="229" eb="231">
      <t>フタン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</si>
</sst>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2B8-465D-BE0A-E4919FE2B40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2B8-465D-BE0A-E4919FE2B40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96.15</c:v>
                </c:pt>
                <c:pt idx="1">
                  <c:v>96.15</c:v>
                </c:pt>
                <c:pt idx="2">
                  <c:v>96.15</c:v>
                </c:pt>
                <c:pt idx="3">
                  <c:v>96.15</c:v>
                </c:pt>
                <c:pt idx="4">
                  <c:v>92.31</c:v>
                </c:pt>
              </c:numCache>
            </c:numRef>
          </c:val>
          <c:extLst>
            <c:ext xmlns:c16="http://schemas.microsoft.com/office/drawing/2014/chart" uri="{C3380CC4-5D6E-409C-BE32-E72D297353CC}">
              <c16:uniqueId val="{00000000-9E2B-45ED-9F0D-22D95695FF3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57.22</c:v>
                </c:pt>
                <c:pt idx="1">
                  <c:v>59.94</c:v>
                </c:pt>
                <c:pt idx="2">
                  <c:v>59.64</c:v>
                </c:pt>
                <c:pt idx="3">
                  <c:v>58.19</c:v>
                </c:pt>
                <c:pt idx="4">
                  <c:v>56.52</c:v>
                </c:pt>
              </c:numCache>
            </c:numRef>
          </c:val>
          <c:smooth val="0"/>
          <c:extLst>
            <c:ext xmlns:c16="http://schemas.microsoft.com/office/drawing/2014/chart" uri="{C3380CC4-5D6E-409C-BE32-E72D297353CC}">
              <c16:uniqueId val="{00000001-9E2B-45ED-9F0D-22D95695FF3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893-4FF6-86F4-FACBB5CA73F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67.290000000000006</c:v>
                </c:pt>
                <c:pt idx="1">
                  <c:v>89.66</c:v>
                </c:pt>
                <c:pt idx="2">
                  <c:v>90.63</c:v>
                </c:pt>
                <c:pt idx="3">
                  <c:v>87.8</c:v>
                </c:pt>
                <c:pt idx="4">
                  <c:v>88.43</c:v>
                </c:pt>
              </c:numCache>
            </c:numRef>
          </c:val>
          <c:smooth val="0"/>
          <c:extLst>
            <c:ext xmlns:c16="http://schemas.microsoft.com/office/drawing/2014/chart" uri="{C3380CC4-5D6E-409C-BE32-E72D297353CC}">
              <c16:uniqueId val="{00000001-C893-4FF6-86F4-FACBB5CA73F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96.67</c:v>
                </c:pt>
                <c:pt idx="1">
                  <c:v>102.1</c:v>
                </c:pt>
                <c:pt idx="2">
                  <c:v>99.45</c:v>
                </c:pt>
                <c:pt idx="3">
                  <c:v>98.36</c:v>
                </c:pt>
                <c:pt idx="4">
                  <c:v>102.86</c:v>
                </c:pt>
              </c:numCache>
            </c:numRef>
          </c:val>
          <c:extLst>
            <c:ext xmlns:c16="http://schemas.microsoft.com/office/drawing/2014/chart" uri="{C3380CC4-5D6E-409C-BE32-E72D297353CC}">
              <c16:uniqueId val="{00000000-C507-470A-A700-44ACEA0ABCB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07-470A-A700-44ACEA0ABCB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F86-4B0C-A1C0-F5CFCA8744A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86-4B0C-A1C0-F5CFCA8744A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F40-445D-8C5D-96116C8A70E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40-445D-8C5D-96116C8A70E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F92-46A1-AFB2-E3E5CA849EB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92-46A1-AFB2-E3E5CA849EB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0D6-483D-90BD-2D848DD2ECC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D6-483D-90BD-2D848DD2ECC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692-4AF8-BB64-314F81E01A0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407.42</c:v>
                </c:pt>
                <c:pt idx="1">
                  <c:v>296.89</c:v>
                </c:pt>
                <c:pt idx="2">
                  <c:v>270.57</c:v>
                </c:pt>
                <c:pt idx="3">
                  <c:v>294.27</c:v>
                </c:pt>
                <c:pt idx="4">
                  <c:v>294.08999999999997</c:v>
                </c:pt>
              </c:numCache>
            </c:numRef>
          </c:val>
          <c:smooth val="0"/>
          <c:extLst>
            <c:ext xmlns:c16="http://schemas.microsoft.com/office/drawing/2014/chart" uri="{C3380CC4-5D6E-409C-BE32-E72D297353CC}">
              <c16:uniqueId val="{00000001-7692-4AF8-BB64-314F81E01A0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68.040000000000006</c:v>
                </c:pt>
                <c:pt idx="1">
                  <c:v>76.56</c:v>
                </c:pt>
                <c:pt idx="2">
                  <c:v>70.86</c:v>
                </c:pt>
                <c:pt idx="3">
                  <c:v>53.13</c:v>
                </c:pt>
                <c:pt idx="4">
                  <c:v>73.39</c:v>
                </c:pt>
              </c:numCache>
            </c:numRef>
          </c:val>
          <c:extLst>
            <c:ext xmlns:c16="http://schemas.microsoft.com/office/drawing/2014/chart" uri="{C3380CC4-5D6E-409C-BE32-E72D297353CC}">
              <c16:uniqueId val="{00000000-3B82-4E5B-9872-552F8D59753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57.08</c:v>
                </c:pt>
                <c:pt idx="1">
                  <c:v>63.06</c:v>
                </c:pt>
                <c:pt idx="2">
                  <c:v>62.5</c:v>
                </c:pt>
                <c:pt idx="3">
                  <c:v>60.59</c:v>
                </c:pt>
                <c:pt idx="4">
                  <c:v>60</c:v>
                </c:pt>
              </c:numCache>
            </c:numRef>
          </c:val>
          <c:smooth val="0"/>
          <c:extLst>
            <c:ext xmlns:c16="http://schemas.microsoft.com/office/drawing/2014/chart" uri="{C3380CC4-5D6E-409C-BE32-E72D297353CC}">
              <c16:uniqueId val="{00000001-3B82-4E5B-9872-552F8D59753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373.75</c:v>
                </c:pt>
                <c:pt idx="1">
                  <c:v>329.15</c:v>
                </c:pt>
                <c:pt idx="2">
                  <c:v>354.03</c:v>
                </c:pt>
                <c:pt idx="3">
                  <c:v>360.16</c:v>
                </c:pt>
                <c:pt idx="4">
                  <c:v>345.15</c:v>
                </c:pt>
              </c:numCache>
            </c:numRef>
          </c:val>
          <c:extLst>
            <c:ext xmlns:c16="http://schemas.microsoft.com/office/drawing/2014/chart" uri="{C3380CC4-5D6E-409C-BE32-E72D297353CC}">
              <c16:uniqueId val="{00000000-7D42-44B2-91D8-006F54CB43F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286.86</c:v>
                </c:pt>
                <c:pt idx="1">
                  <c:v>264.77</c:v>
                </c:pt>
                <c:pt idx="2">
                  <c:v>269.33</c:v>
                </c:pt>
                <c:pt idx="3">
                  <c:v>280.23</c:v>
                </c:pt>
                <c:pt idx="4">
                  <c:v>282.70999999999998</c:v>
                </c:pt>
              </c:numCache>
            </c:numRef>
          </c:val>
          <c:smooth val="0"/>
          <c:extLst>
            <c:ext xmlns:c16="http://schemas.microsoft.com/office/drawing/2014/chart" uri="{C3380CC4-5D6E-409C-BE32-E72D297353CC}">
              <c16:uniqueId val="{00000001-7D42-44B2-91D8-006F54CB43F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M16" zoomScaleNormal="100" workbookViewId="0">
      <selection activeCell="BJ30" sqref="BJ3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和歌山県　高野町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特定地域生活排水処理</v>
      </c>
      <c r="Q8" s="35"/>
      <c r="R8" s="35"/>
      <c r="S8" s="35"/>
      <c r="T8" s="35"/>
      <c r="U8" s="35"/>
      <c r="V8" s="35"/>
      <c r="W8" s="35" t="str">
        <f>データ!L6</f>
        <v>K2</v>
      </c>
      <c r="X8" s="35"/>
      <c r="Y8" s="35"/>
      <c r="Z8" s="35"/>
      <c r="AA8" s="35"/>
      <c r="AB8" s="35"/>
      <c r="AC8" s="35"/>
      <c r="AD8" s="36" t="str">
        <f>データ!$M$6</f>
        <v>非設置</v>
      </c>
      <c r="AE8" s="36"/>
      <c r="AF8" s="36"/>
      <c r="AG8" s="36"/>
      <c r="AH8" s="36"/>
      <c r="AI8" s="36"/>
      <c r="AJ8" s="36"/>
      <c r="AK8" s="3"/>
      <c r="AL8" s="37">
        <f>データ!S6</f>
        <v>2794</v>
      </c>
      <c r="AM8" s="37"/>
      <c r="AN8" s="37"/>
      <c r="AO8" s="37"/>
      <c r="AP8" s="37"/>
      <c r="AQ8" s="37"/>
      <c r="AR8" s="37"/>
      <c r="AS8" s="37"/>
      <c r="AT8" s="38">
        <f>データ!T6</f>
        <v>137.03</v>
      </c>
      <c r="AU8" s="38"/>
      <c r="AV8" s="38"/>
      <c r="AW8" s="38"/>
      <c r="AX8" s="38"/>
      <c r="AY8" s="38"/>
      <c r="AZ8" s="38"/>
      <c r="BA8" s="38"/>
      <c r="BB8" s="38">
        <f>データ!U6</f>
        <v>20.39</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4.5</v>
      </c>
      <c r="Q10" s="38"/>
      <c r="R10" s="38"/>
      <c r="S10" s="38"/>
      <c r="T10" s="38"/>
      <c r="U10" s="38"/>
      <c r="V10" s="38"/>
      <c r="W10" s="38">
        <f>データ!Q6</f>
        <v>100</v>
      </c>
      <c r="X10" s="38"/>
      <c r="Y10" s="38"/>
      <c r="Z10" s="38"/>
      <c r="AA10" s="38"/>
      <c r="AB10" s="38"/>
      <c r="AC10" s="38"/>
      <c r="AD10" s="37">
        <f>データ!R6</f>
        <v>4200</v>
      </c>
      <c r="AE10" s="37"/>
      <c r="AF10" s="37"/>
      <c r="AG10" s="37"/>
      <c r="AH10" s="37"/>
      <c r="AI10" s="37"/>
      <c r="AJ10" s="37"/>
      <c r="AK10" s="2"/>
      <c r="AL10" s="37">
        <f>データ!V6</f>
        <v>125</v>
      </c>
      <c r="AM10" s="37"/>
      <c r="AN10" s="37"/>
      <c r="AO10" s="37"/>
      <c r="AP10" s="37"/>
      <c r="AQ10" s="37"/>
      <c r="AR10" s="37"/>
      <c r="AS10" s="37"/>
      <c r="AT10" s="38">
        <f>データ!W6</f>
        <v>0.26</v>
      </c>
      <c r="AU10" s="38"/>
      <c r="AV10" s="38"/>
      <c r="AW10" s="38"/>
      <c r="AX10" s="38"/>
      <c r="AY10" s="38"/>
      <c r="AZ10" s="38"/>
      <c r="BA10" s="38"/>
      <c r="BB10" s="38">
        <f>データ!X6</f>
        <v>480.77</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120</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118</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119</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【310.14】</v>
      </c>
      <c r="I86" s="12" t="str">
        <f>データ!CA6</f>
        <v>【57.71】</v>
      </c>
      <c r="J86" s="12" t="str">
        <f>データ!CL6</f>
        <v>【286.17】</v>
      </c>
      <c r="K86" s="12" t="str">
        <f>データ!CW6</f>
        <v>【56.80】</v>
      </c>
      <c r="L86" s="12" t="str">
        <f>データ!DH6</f>
        <v>【83.38】</v>
      </c>
      <c r="M86" s="12" t="s">
        <v>44</v>
      </c>
      <c r="N86" s="12" t="s">
        <v>44</v>
      </c>
      <c r="O86" s="12" t="str">
        <f>データ!EO6</f>
        <v>【-】</v>
      </c>
    </row>
  </sheetData>
  <sheetProtection algorithmName="SHA-512" hashValue="J5CtKFWV1V7IAFjh4Ut8oLA3/sUNdxAvxRp/smXLW8TGwNTZTFnjAlIBehq5rvNI/X9P9VRmxbz+AYMAY2xKrg==" saltValue="HvtMk6iVGcK09GPoHrneU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303445</v>
      </c>
      <c r="D6" s="19">
        <f t="shared" si="3"/>
        <v>47</v>
      </c>
      <c r="E6" s="19">
        <f t="shared" si="3"/>
        <v>18</v>
      </c>
      <c r="F6" s="19">
        <f t="shared" si="3"/>
        <v>0</v>
      </c>
      <c r="G6" s="19">
        <f t="shared" si="3"/>
        <v>0</v>
      </c>
      <c r="H6" s="19" t="str">
        <f t="shared" si="3"/>
        <v>和歌山県　高野町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4.5</v>
      </c>
      <c r="Q6" s="20">
        <f t="shared" si="3"/>
        <v>100</v>
      </c>
      <c r="R6" s="20">
        <f t="shared" si="3"/>
        <v>4200</v>
      </c>
      <c r="S6" s="20">
        <f t="shared" si="3"/>
        <v>2794</v>
      </c>
      <c r="T6" s="20">
        <f t="shared" si="3"/>
        <v>137.03</v>
      </c>
      <c r="U6" s="20">
        <f t="shared" si="3"/>
        <v>20.39</v>
      </c>
      <c r="V6" s="20">
        <f t="shared" si="3"/>
        <v>125</v>
      </c>
      <c r="W6" s="20">
        <f t="shared" si="3"/>
        <v>0.26</v>
      </c>
      <c r="X6" s="20">
        <f t="shared" si="3"/>
        <v>480.77</v>
      </c>
      <c r="Y6" s="21">
        <f>IF(Y7="",NA(),Y7)</f>
        <v>96.67</v>
      </c>
      <c r="Z6" s="21">
        <f t="shared" ref="Z6:AH6" si="4">IF(Z7="",NA(),Z7)</f>
        <v>102.1</v>
      </c>
      <c r="AA6" s="21">
        <f t="shared" si="4"/>
        <v>99.45</v>
      </c>
      <c r="AB6" s="21">
        <f t="shared" si="4"/>
        <v>98.36</v>
      </c>
      <c r="AC6" s="21">
        <f t="shared" si="4"/>
        <v>102.86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407.42</v>
      </c>
      <c r="BL6" s="21">
        <f t="shared" si="7"/>
        <v>296.89</v>
      </c>
      <c r="BM6" s="21">
        <f t="shared" si="7"/>
        <v>270.57</v>
      </c>
      <c r="BN6" s="21">
        <f t="shared" si="7"/>
        <v>294.27</v>
      </c>
      <c r="BO6" s="21">
        <f t="shared" si="7"/>
        <v>294.08999999999997</v>
      </c>
      <c r="BP6" s="20" t="str">
        <f>IF(BP7="","",IF(BP7="-","【-】","【"&amp;SUBSTITUTE(TEXT(BP7,"#,##0.00"),"-","△")&amp;"】"))</f>
        <v>【310.14】</v>
      </c>
      <c r="BQ6" s="21">
        <f>IF(BQ7="",NA(),BQ7)</f>
        <v>68.040000000000006</v>
      </c>
      <c r="BR6" s="21">
        <f t="shared" ref="BR6:BZ6" si="8">IF(BR7="",NA(),BR7)</f>
        <v>76.56</v>
      </c>
      <c r="BS6" s="21">
        <f t="shared" si="8"/>
        <v>70.86</v>
      </c>
      <c r="BT6" s="21">
        <f t="shared" si="8"/>
        <v>53.13</v>
      </c>
      <c r="BU6" s="21">
        <f t="shared" si="8"/>
        <v>73.39</v>
      </c>
      <c r="BV6" s="21">
        <f t="shared" si="8"/>
        <v>57.08</v>
      </c>
      <c r="BW6" s="21">
        <f t="shared" si="8"/>
        <v>63.06</v>
      </c>
      <c r="BX6" s="21">
        <f t="shared" si="8"/>
        <v>62.5</v>
      </c>
      <c r="BY6" s="21">
        <f t="shared" si="8"/>
        <v>60.59</v>
      </c>
      <c r="BZ6" s="21">
        <f t="shared" si="8"/>
        <v>60</v>
      </c>
      <c r="CA6" s="20" t="str">
        <f>IF(CA7="","",IF(CA7="-","【-】","【"&amp;SUBSTITUTE(TEXT(CA7,"#,##0.00"),"-","△")&amp;"】"))</f>
        <v>【57.71】</v>
      </c>
      <c r="CB6" s="21">
        <f>IF(CB7="",NA(),CB7)</f>
        <v>373.75</v>
      </c>
      <c r="CC6" s="21">
        <f t="shared" ref="CC6:CK6" si="9">IF(CC7="",NA(),CC7)</f>
        <v>329.15</v>
      </c>
      <c r="CD6" s="21">
        <f t="shared" si="9"/>
        <v>354.03</v>
      </c>
      <c r="CE6" s="21">
        <f t="shared" si="9"/>
        <v>360.16</v>
      </c>
      <c r="CF6" s="21">
        <f t="shared" si="9"/>
        <v>345.15</v>
      </c>
      <c r="CG6" s="21">
        <f t="shared" si="9"/>
        <v>286.86</v>
      </c>
      <c r="CH6" s="21">
        <f t="shared" si="9"/>
        <v>264.77</v>
      </c>
      <c r="CI6" s="21">
        <f t="shared" si="9"/>
        <v>269.33</v>
      </c>
      <c r="CJ6" s="21">
        <f t="shared" si="9"/>
        <v>280.23</v>
      </c>
      <c r="CK6" s="21">
        <f t="shared" si="9"/>
        <v>282.70999999999998</v>
      </c>
      <c r="CL6" s="20" t="str">
        <f>IF(CL7="","",IF(CL7="-","【-】","【"&amp;SUBSTITUTE(TEXT(CL7,"#,##0.00"),"-","△")&amp;"】"))</f>
        <v>【286.17】</v>
      </c>
      <c r="CM6" s="21">
        <f>IF(CM7="",NA(),CM7)</f>
        <v>96.15</v>
      </c>
      <c r="CN6" s="21">
        <f t="shared" ref="CN6:CV6" si="10">IF(CN7="",NA(),CN7)</f>
        <v>96.15</v>
      </c>
      <c r="CO6" s="21">
        <f t="shared" si="10"/>
        <v>96.15</v>
      </c>
      <c r="CP6" s="21">
        <f t="shared" si="10"/>
        <v>96.15</v>
      </c>
      <c r="CQ6" s="21">
        <f t="shared" si="10"/>
        <v>92.31</v>
      </c>
      <c r="CR6" s="21">
        <f t="shared" si="10"/>
        <v>57.22</v>
      </c>
      <c r="CS6" s="21">
        <f t="shared" si="10"/>
        <v>59.94</v>
      </c>
      <c r="CT6" s="21">
        <f t="shared" si="10"/>
        <v>59.64</v>
      </c>
      <c r="CU6" s="21">
        <f t="shared" si="10"/>
        <v>58.19</v>
      </c>
      <c r="CV6" s="21">
        <f t="shared" si="10"/>
        <v>56.52</v>
      </c>
      <c r="CW6" s="20" t="str">
        <f>IF(CW7="","",IF(CW7="-","【-】","【"&amp;SUBSTITUTE(TEXT(CW7,"#,##0.00"),"-","△")&amp;"】"))</f>
        <v>【56.80】</v>
      </c>
      <c r="CX6" s="21">
        <f>IF(CX7="",NA(),CX7)</f>
        <v>100</v>
      </c>
      <c r="CY6" s="21">
        <f t="shared" ref="CY6:DG6" si="11">IF(CY7="",NA(),CY7)</f>
        <v>100</v>
      </c>
      <c r="CZ6" s="21">
        <f t="shared" si="11"/>
        <v>100</v>
      </c>
      <c r="DA6" s="21">
        <f t="shared" si="11"/>
        <v>100</v>
      </c>
      <c r="DB6" s="21">
        <f t="shared" si="11"/>
        <v>100</v>
      </c>
      <c r="DC6" s="21">
        <f t="shared" si="11"/>
        <v>67.290000000000006</v>
      </c>
      <c r="DD6" s="21">
        <f t="shared" si="11"/>
        <v>89.66</v>
      </c>
      <c r="DE6" s="21">
        <f t="shared" si="11"/>
        <v>90.63</v>
      </c>
      <c r="DF6" s="21">
        <f t="shared" si="11"/>
        <v>87.8</v>
      </c>
      <c r="DG6" s="21">
        <f t="shared" si="11"/>
        <v>88.43</v>
      </c>
      <c r="DH6" s="20" t="str">
        <f>IF(DH7="","",IF(DH7="-","【-】","【"&amp;SUBSTITUTE(TEXT(DH7,"#,##0.00"),"-","△")&amp;"】"))</f>
        <v>【83.38】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2021</v>
      </c>
      <c r="C7" s="23">
        <v>303445</v>
      </c>
      <c r="D7" s="23">
        <v>47</v>
      </c>
      <c r="E7" s="23">
        <v>18</v>
      </c>
      <c r="F7" s="23">
        <v>0</v>
      </c>
      <c r="G7" s="23">
        <v>0</v>
      </c>
      <c r="H7" s="23" t="s">
        <v>98</v>
      </c>
      <c r="I7" s="23" t="s">
        <v>99</v>
      </c>
      <c r="J7" s="23" t="s">
        <v>100</v>
      </c>
      <c r="K7" s="23" t="s">
        <v>101</v>
      </c>
      <c r="L7" s="23" t="s">
        <v>102</v>
      </c>
      <c r="M7" s="23" t="s">
        <v>103</v>
      </c>
      <c r="N7" s="24" t="s">
        <v>104</v>
      </c>
      <c r="O7" s="24" t="s">
        <v>105</v>
      </c>
      <c r="P7" s="24">
        <v>4.5</v>
      </c>
      <c r="Q7" s="24">
        <v>100</v>
      </c>
      <c r="R7" s="24">
        <v>4200</v>
      </c>
      <c r="S7" s="24">
        <v>2794</v>
      </c>
      <c r="T7" s="24">
        <v>137.03</v>
      </c>
      <c r="U7" s="24">
        <v>20.39</v>
      </c>
      <c r="V7" s="24">
        <v>125</v>
      </c>
      <c r="W7" s="24">
        <v>0.26</v>
      </c>
      <c r="X7" s="24">
        <v>480.77</v>
      </c>
      <c r="Y7" s="24">
        <v>96.67</v>
      </c>
      <c r="Z7" s="24">
        <v>102.1</v>
      </c>
      <c r="AA7" s="24">
        <v>99.45</v>
      </c>
      <c r="AB7" s="24">
        <v>98.36</v>
      </c>
      <c r="AC7" s="24">
        <v>102.86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407.42</v>
      </c>
      <c r="BL7" s="24">
        <v>296.89</v>
      </c>
      <c r="BM7" s="24">
        <v>270.57</v>
      </c>
      <c r="BN7" s="24">
        <v>294.27</v>
      </c>
      <c r="BO7" s="24">
        <v>294.08999999999997</v>
      </c>
      <c r="BP7" s="24">
        <v>310.14</v>
      </c>
      <c r="BQ7" s="24">
        <v>68.040000000000006</v>
      </c>
      <c r="BR7" s="24">
        <v>76.56</v>
      </c>
      <c r="BS7" s="24">
        <v>70.86</v>
      </c>
      <c r="BT7" s="24">
        <v>53.13</v>
      </c>
      <c r="BU7" s="24">
        <v>73.39</v>
      </c>
      <c r="BV7" s="24">
        <v>57.08</v>
      </c>
      <c r="BW7" s="24">
        <v>63.06</v>
      </c>
      <c r="BX7" s="24">
        <v>62.5</v>
      </c>
      <c r="BY7" s="24">
        <v>60.59</v>
      </c>
      <c r="BZ7" s="24">
        <v>60</v>
      </c>
      <c r="CA7" s="24">
        <v>57.71</v>
      </c>
      <c r="CB7" s="24">
        <v>373.75</v>
      </c>
      <c r="CC7" s="24">
        <v>329.15</v>
      </c>
      <c r="CD7" s="24">
        <v>354.03</v>
      </c>
      <c r="CE7" s="24">
        <v>360.16</v>
      </c>
      <c r="CF7" s="24">
        <v>345.15</v>
      </c>
      <c r="CG7" s="24">
        <v>286.86</v>
      </c>
      <c r="CH7" s="24">
        <v>264.77</v>
      </c>
      <c r="CI7" s="24">
        <v>269.33</v>
      </c>
      <c r="CJ7" s="24">
        <v>280.23</v>
      </c>
      <c r="CK7" s="24">
        <v>282.70999999999998</v>
      </c>
      <c r="CL7" s="24">
        <v>286.17</v>
      </c>
      <c r="CM7" s="24">
        <v>96.15</v>
      </c>
      <c r="CN7" s="24">
        <v>96.15</v>
      </c>
      <c r="CO7" s="24">
        <v>96.15</v>
      </c>
      <c r="CP7" s="24">
        <v>96.15</v>
      </c>
      <c r="CQ7" s="24">
        <v>92.31</v>
      </c>
      <c r="CR7" s="24">
        <v>57.22</v>
      </c>
      <c r="CS7" s="24">
        <v>59.94</v>
      </c>
      <c r="CT7" s="24">
        <v>59.64</v>
      </c>
      <c r="CU7" s="24">
        <v>58.19</v>
      </c>
      <c r="CV7" s="24">
        <v>56.52</v>
      </c>
      <c r="CW7" s="24">
        <v>56.8</v>
      </c>
      <c r="CX7" s="24">
        <v>100</v>
      </c>
      <c r="CY7" s="24">
        <v>100</v>
      </c>
      <c r="CZ7" s="24">
        <v>100</v>
      </c>
      <c r="DA7" s="24">
        <v>100</v>
      </c>
      <c r="DB7" s="24">
        <v>100</v>
      </c>
      <c r="DC7" s="24">
        <v>67.290000000000006</v>
      </c>
      <c r="DD7" s="24">
        <v>89.66</v>
      </c>
      <c r="DE7" s="24">
        <v>90.63</v>
      </c>
      <c r="DF7" s="24">
        <v>87.8</v>
      </c>
      <c r="DG7" s="24">
        <v>88.43</v>
      </c>
      <c r="DH7" s="24">
        <v>83.38</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116</v>
      </c>
      <c r="F13" t="s">
        <v>115</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NEC-02</cp:lastModifiedBy>
  <cp:lastPrinted>2023-01-19T04:36:53Z</cp:lastPrinted>
  <dcterms:created xsi:type="dcterms:W3CDTF">2022-12-01T02:07:47Z</dcterms:created>
  <dcterms:modified xsi:type="dcterms:W3CDTF">2023-01-19T04:36:57Z</dcterms:modified>
  <cp:category/>
</cp:coreProperties>
</file>