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D5983D6E-A7F2-4DD1-A28F-857BA746E04E}" xr6:coauthVersionLast="47" xr6:coauthVersionMax="47" xr10:uidLastSave="{00000000-0000-0000-0000-000000000000}"/>
  <workbookProtection workbookAlgorithmName="SHA-512" workbookHashValue="VYA/KHlX1oQ3Alm0rMk4S8Y4IqXPVGRCHMwxGMDYeGO8bS1R5HVsswF7gG5SVSeoozCfr3tW88P+AIdcNwW4Wg==" workbookSaltValue="yCwJc2XPoqMsVBuDH+WNXQ==" workbookSpinCount="100000" lockStructure="1"/>
  <bookViews>
    <workbookView xWindow="2037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<sst xmlns="http://schemas.openxmlformats.org/spreadsheetml/2006/main" count="228" uniqueCount="115">
  <si>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</si>
  <si>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</si>
  <si>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</si>
  <si>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</si>
  <si>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</si>
  <si>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</si>
  <si>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</si>
  <si>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</si>
  <si>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</si>
  <si>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</si>
  <si>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</si>
  <si>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</si>
  <si>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</si>
  <si>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</si>
  <si>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</si>
  <si>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</si>
  <si>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</si>
  <si>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</si>
  <si>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</si>
  <si>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</si>
  <si>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</si>
  <si>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</si>
  <si>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</si>
  <si>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</si>
  <si>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</si>
  <si>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</si>
  <si>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</si>
  <si>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</si>
  <si>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</si>
  <si>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</si>
  <si>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</si>
  <si>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</si>
  <si>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</si>
  <si>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</si>
  <si>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</si>
  <si>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</si>
  <si>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</si>
  <si>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</si>
  <si>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</si>
  <si>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</si>
  <si>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</si>
  <si>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</si>
  <si>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</si>
  <si>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</si>
  <si>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</si>
  <si>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</si>
  <si>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</si>
  <si>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</si>
  <si>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</si>
  <si>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</si>
  <si>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</si>
  <si>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</si>
  <si>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</si>
  <si>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</si>
  <si>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</si>
  <si>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</si>
  <si>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</si>
  <si>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</si>
  <si>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</si>
  <si>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</si>
  <si>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</si>
  <si>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</si>
  <si>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</si>
  <si>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</si>
  <si>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</si>
  <si>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</si>
  <si>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</si>
  <si>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</si>
  <si>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</si>
  <si>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</si>
  <si>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</si>
  <si>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</si>
  <si>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</si>
  <si>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</si>
  <si>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</si>
  <si>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</si>
  <si>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</si>
  <si>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</si>
  <si>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</si>
  <si>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</si>
  <si>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</si>
  <si>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</si>
  <si>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</si>
  <si>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</si>
  <si>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</si>
  <si>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</si>
  <si>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</si>
  <si>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</si>
  <si>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</si>
  <si>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</si>
  <si>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</si>
  <si>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</si>
  <si>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</si>
  <si>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</si>
  <si>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</si>
  <si>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</si>
  <si>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</si>
  <si>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</si>
  <si>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</si>
  <si>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</si>
  <si>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</si>
  <si>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</si>
  <si>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</si>
  <si>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</si>
  <si>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</si>
  <si>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</si>
  <si>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</si>
  <si>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</si>
  <si>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</si>
  <si>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</si>
  <si>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</si>
  <si>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</si>
  <si>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①有形固定資産減価償却率及び②管路経年化率はともに類似団体平均を大きく上回る高い水準で推移している。昭和11年度の供用開始から80年以上が経過しており、多くの施設が更新の時期を迎えている。
一方、③管路更新率は昨年度まで0％と対応が遅れており、耐用年数を超えて使用している老朽施設・老朽管の計画的更新・修繕が、安定した事業運営のために必要である。</t>
    <rPh sb="12" eb="13">
      <t>オヨ</t>
    </rPh>
    <rPh sb="66" eb="68">
      <t>イジョウ</t>
    </rPh>
    <rPh sb="105" eb="108">
      <t>サクネンド</t>
    </rPh>
    <phoneticPr fontId="4"/>
  </si>
  <si>
    <t>今年度は、3か月の料金無償化政策がなく、給水収益は改善したものの、コロナウイルスの蔓延による影響及び観光人口の極めて厳しい状況が続き、回復基調には至っていない。しかしながら、給水収益の増加により料金回収率は100%を超える水準に回復した。
水道設備については、耐用年数を超えて利用を続けている老朽化した施設・設備が多くある中で更新は遅れており、今後の更新投資ニーズの増大と維持管理費用の増加が見込まれる。
施設利用率が低いことを踏まえ、施設規模の適正性を検討しながら、優先度の高いものから計画的に更新を進めていく必要がある。</t>
    <rPh sb="7" eb="8">
      <t>ゲツ</t>
    </rPh>
    <rPh sb="9" eb="14">
      <t>リョウキンムショウカ</t>
    </rPh>
    <rPh sb="14" eb="16">
      <t>セイサク</t>
    </rPh>
    <rPh sb="20" eb="24">
      <t>キュウスイシュウエキ</t>
    </rPh>
    <rPh sb="25" eb="27">
      <t>カイゼン</t>
    </rPh>
    <rPh sb="41" eb="43">
      <t>マンエン</t>
    </rPh>
    <rPh sb="46" eb="48">
      <t>エイキョウ</t>
    </rPh>
    <rPh sb="48" eb="49">
      <t>オヨ</t>
    </rPh>
    <rPh sb="50" eb="52">
      <t>カンコウ</t>
    </rPh>
    <rPh sb="52" eb="54">
      <t>ジンコウ</t>
    </rPh>
    <rPh sb="55" eb="56">
      <t>キワ</t>
    </rPh>
    <rPh sb="58" eb="59">
      <t>キビ</t>
    </rPh>
    <rPh sb="61" eb="63">
      <t>ジョウキョウ</t>
    </rPh>
    <rPh sb="64" eb="65">
      <t>ツヅ</t>
    </rPh>
    <rPh sb="67" eb="71">
      <t>カイフクキチョウ</t>
    </rPh>
    <rPh sb="73" eb="74">
      <t>イタ</t>
    </rPh>
    <rPh sb="87" eb="89">
      <t>キュウスイ</t>
    </rPh>
    <rPh sb="89" eb="91">
      <t>シュウエキ</t>
    </rPh>
    <rPh sb="92" eb="94">
      <t>ゾウカ</t>
    </rPh>
    <rPh sb="97" eb="102">
      <t>リョウキンカイシュウリツ</t>
    </rPh>
    <rPh sb="108" eb="109">
      <t>コ</t>
    </rPh>
    <rPh sb="111" eb="113">
      <t>スイジュン</t>
    </rPh>
    <rPh sb="114" eb="116">
      <t>カイフク</t>
    </rPh>
    <rPh sb="120" eb="122">
      <t>スイドウ</t>
    </rPh>
    <rPh sb="122" eb="124">
      <t>セツビ</t>
    </rPh>
    <rPh sb="196" eb="198">
      <t>ミコ</t>
    </rPh>
    <phoneticPr fontId="4"/>
  </si>
  <si>
    <t>①今年度は3か月の料金無償化政策がなく、給水収益は増加したものの回復基調には至っておらず、また、一般会計からの基準外繰入金が減少したため、総収益は僅かに減少した。しかし、人件費の減少により総費用が減少したため、経常収支比率は僅かであるが改善した。
③流動比率は、過去3年間は200%を超えており、当年度は470%とさらに高い水準となった。短期的な支払能力は高いといえる。
④企業債残高対給水収益比率は類似団体平均値を大きく下回って推移しており、企業債への依存度は低いといえる。当年度は給水収益が増加し、また、企業債の発行額が少額であったため、企業債残高が減少した結果、比率は低下した。
⑥給水原価は、昨年度とほぼ同じである。これは、経常費用は減少したものの、有収水量も減少したためである。⑤料金回収率は大幅に改善し、100%を超える比率となった。これは給水収益の3か月の料金無償化政策がなくなり、給水収益が大きく改善したためである。
⑦施設利用率は、類似団体平均を下回る水準で推移しており、低い水準が続いている。施設規模の適正性を検討し、事業のさらなる効率化に努める必要がある。
⑧有収率は、類似団体平均を上回っている。当年度は僅かに改善しているが、老朽管路の更新を順次行っていく必要がある。</t>
    <rPh sb="20" eb="24">
      <t>キュウスイシュウエキ</t>
    </rPh>
    <rPh sb="25" eb="27">
      <t>ゾウカ</t>
    </rPh>
    <rPh sb="32" eb="36">
      <t>カイフクキチョウ</t>
    </rPh>
    <rPh sb="38" eb="39">
      <t>イタ</t>
    </rPh>
    <rPh sb="48" eb="52">
      <t>イッパンカイケイ</t>
    </rPh>
    <rPh sb="56" eb="58">
      <t>ゾウカ</t>
    </rPh>
    <rPh sb="69" eb="72">
      <t>ソウシュウエキ</t>
    </rPh>
    <rPh sb="73" eb="74">
      <t>ワズ</t>
    </rPh>
    <rPh sb="76" eb="78">
      <t>ゲンショウ</t>
    </rPh>
    <rPh sb="85" eb="88">
      <t>ジンケンヒ</t>
    </rPh>
    <rPh sb="89" eb="91">
      <t>ゲンショウ</t>
    </rPh>
    <rPh sb="94" eb="97">
      <t>ソウヒヨウ</t>
    </rPh>
    <rPh sb="98" eb="100">
      <t>ゲンショウ</t>
    </rPh>
    <rPh sb="105" eb="111">
      <t>ケイジョウシュウシヒリツ</t>
    </rPh>
    <rPh sb="118" eb="120">
      <t>カイゼン</t>
    </rPh>
    <rPh sb="131" eb="133">
      <t>カコ</t>
    </rPh>
    <rPh sb="134" eb="135">
      <t>ネン</t>
    </rPh>
    <rPh sb="135" eb="136">
      <t>カン</t>
    </rPh>
    <rPh sb="142" eb="143">
      <t>コ</t>
    </rPh>
    <rPh sb="148" eb="151">
      <t>トウネンド</t>
    </rPh>
    <rPh sb="224" eb="226">
      <t>ヒリツ</t>
    </rPh>
    <rPh sb="238" eb="239">
      <t>トウ</t>
    </rPh>
    <rPh sb="247" eb="249">
      <t>ゾウカ</t>
    </rPh>
    <rPh sb="260" eb="261">
      <t>ガク</t>
    </rPh>
    <rPh sb="262" eb="264">
      <t>ショウガク</t>
    </rPh>
    <rPh sb="271" eb="274">
      <t>キギョウサイ</t>
    </rPh>
    <rPh sb="274" eb="276">
      <t>ザンダカ</t>
    </rPh>
    <rPh sb="277" eb="279">
      <t>ゲンショウ</t>
    </rPh>
    <rPh sb="281" eb="283">
      <t>ケッカ</t>
    </rPh>
    <rPh sb="287" eb="289">
      <t>テイカ</t>
    </rPh>
    <rPh sb="295" eb="299">
      <t>キュウスイゲンカ</t>
    </rPh>
    <rPh sb="300" eb="303">
      <t>コンネンド</t>
    </rPh>
    <rPh sb="352" eb="354">
      <t>オオハバ</t>
    </rPh>
    <rPh sb="354" eb="356">
      <t>ゲンショウ</t>
    </rPh>
    <rPh sb="361" eb="363">
      <t>カイゼン</t>
    </rPh>
    <rPh sb="366" eb="368">
      <t>ヒリツ</t>
    </rPh>
    <rPh sb="376" eb="377">
      <t>コ</t>
    </rPh>
    <rPh sb="383" eb="384">
      <t>ゲツ</t>
    </rPh>
    <rPh sb="385" eb="390">
      <t>リョウキンムショウカ</t>
    </rPh>
    <rPh sb="390" eb="392">
      <t>セイサク</t>
    </rPh>
    <rPh sb="398" eb="402">
      <t>キュウスイシュウエキ</t>
    </rPh>
    <rPh sb="403" eb="404">
      <t>オオ</t>
    </rPh>
    <rPh sb="406" eb="408">
      <t>カイゼン</t>
    </rPh>
    <rPh sb="419" eb="424">
      <t>シセツリヨウリツ</t>
    </rPh>
    <rPh sb="426" eb="432">
      <t>ルイジダンタイヘイキン</t>
    </rPh>
    <rPh sb="433" eb="435">
      <t>シタマワ</t>
    </rPh>
    <rPh sb="436" eb="438">
      <t>スイジュン</t>
    </rPh>
    <rPh sb="439" eb="441">
      <t>スイイ</t>
    </rPh>
    <rPh sb="446" eb="447">
      <t>ヒク</t>
    </rPh>
    <rPh sb="448" eb="450">
      <t>スイジュン</t>
    </rPh>
    <rPh sb="451" eb="452">
      <t>ツヅ</t>
    </rPh>
    <rPh sb="457" eb="459">
      <t>シセツ</t>
    </rPh>
    <rPh sb="459" eb="461">
      <t>キボ</t>
    </rPh>
    <rPh sb="462" eb="464">
      <t>テキセイ</t>
    </rPh>
    <rPh sb="464" eb="465">
      <t>セイ</t>
    </rPh>
    <rPh sb="466" eb="468">
      <t>ケントウ</t>
    </rPh>
    <rPh sb="470" eb="472">
      <t>ジギョウ</t>
    </rPh>
    <rPh sb="497" eb="503">
      <t>ルイジダンタイヘイキン</t>
    </rPh>
    <rPh sb="504" eb="506">
      <t>ウワマワ</t>
    </rPh>
    <rPh sb="510" eb="513">
      <t>トウネンド</t>
    </rPh>
    <rPh sb="514" eb="515">
      <t>ワズ</t>
    </rPh>
    <rPh sb="517" eb="51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</si>
</sst>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tint="4.9989318521683403E-2"/>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0.56999999999999995</c:v>
                </c:pt>
              </c:numCache>
            </c:numRef>
          </c:val>
          <c:extLst>
            <c:ext xmlns:c16="http://schemas.microsoft.com/office/drawing/2014/chart" uri="{C3380CC4-5D6E-409C-BE32-E72D297353CC}">
              <c16:uniqueId val="{00000000-4CCF-4CDE-8AAD-309FC034D3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4CCF-4CDE-8AAD-309FC034D3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30.86</c:v>
                </c:pt>
                <c:pt idx="1">
                  <c:v>32.47</c:v>
                </c:pt>
                <c:pt idx="2">
                  <c:v>30.49</c:v>
                </c:pt>
                <c:pt idx="3">
                  <c:v>26.84</c:v>
                </c:pt>
                <c:pt idx="4">
                  <c:v>25.4</c:v>
                </c:pt>
              </c:numCache>
            </c:numRef>
          </c:val>
          <c:extLst>
            <c:ext xmlns:c16="http://schemas.microsoft.com/office/drawing/2014/chart" uri="{C3380CC4-5D6E-409C-BE32-E72D297353CC}">
              <c16:uniqueId val="{00000000-76A4-4FB8-9146-7448CC31DD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76A4-4FB8-9146-7448CC31DD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84.58</c:v>
                </c:pt>
                <c:pt idx="1">
                  <c:v>81.45</c:v>
                </c:pt>
                <c:pt idx="2">
                  <c:v>79.959999999999994</c:v>
                </c:pt>
                <c:pt idx="3">
                  <c:v>75.84</c:v>
                </c:pt>
                <c:pt idx="4">
                  <c:v>77.39</c:v>
                </c:pt>
              </c:numCache>
            </c:numRef>
          </c:val>
          <c:extLst>
            <c:ext xmlns:c16="http://schemas.microsoft.com/office/drawing/2014/chart" uri="{C3380CC4-5D6E-409C-BE32-E72D297353CC}">
              <c16:uniqueId val="{00000000-F97A-4C45-93A2-D91A350C2C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F97A-4C45-93A2-D91A350C2C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114.53</c:v>
                </c:pt>
                <c:pt idx="1">
                  <c:v>121.47</c:v>
                </c:pt>
                <c:pt idx="2">
                  <c:v>122.28</c:v>
                </c:pt>
                <c:pt idx="3">
                  <c:v>107.83</c:v>
                </c:pt>
                <c:pt idx="4">
                  <c:v>108.59</c:v>
                </c:pt>
              </c:numCache>
            </c:numRef>
          </c:val>
          <c:extLst>
            <c:ext xmlns:c16="http://schemas.microsoft.com/office/drawing/2014/chart" uri="{C3380CC4-5D6E-409C-BE32-E72D297353CC}">
              <c16:uniqueId val="{00000000-688A-4B6F-9E14-8906903B4C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688A-4B6F-9E14-8906903B4C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67.83</c:v>
                </c:pt>
                <c:pt idx="1">
                  <c:v>69.47</c:v>
                </c:pt>
                <c:pt idx="2">
                  <c:v>71.14</c:v>
                </c:pt>
                <c:pt idx="3">
                  <c:v>71.290000000000006</c:v>
                </c:pt>
                <c:pt idx="4">
                  <c:v>72.569999999999993</c:v>
                </c:pt>
              </c:numCache>
            </c:numRef>
          </c:val>
          <c:extLst>
            <c:ext xmlns:c16="http://schemas.microsoft.com/office/drawing/2014/chart" uri="{C3380CC4-5D6E-409C-BE32-E72D297353CC}">
              <c16:uniqueId val="{00000000-83BC-42B6-BE58-452C285AE8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83BC-42B6-BE58-452C285AE8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87.21</c:v>
                </c:pt>
                <c:pt idx="1">
                  <c:v>87.21</c:v>
                </c:pt>
                <c:pt idx="2">
                  <c:v>87.21</c:v>
                </c:pt>
                <c:pt idx="3">
                  <c:v>87.21</c:v>
                </c:pt>
                <c:pt idx="4">
                  <c:v>87.21</c:v>
                </c:pt>
              </c:numCache>
            </c:numRef>
          </c:val>
          <c:extLst>
            <c:ext xmlns:c16="http://schemas.microsoft.com/office/drawing/2014/chart" uri="{C3380CC4-5D6E-409C-BE32-E72D297353CC}">
              <c16:uniqueId val="{00000000-7BDF-4D95-84C0-7134243280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7BDF-4D95-84C0-7134243280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D5-4A26-A029-8F5CBDFDA0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48D5-4A26-A029-8F5CBDFDA0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176.35</c:v>
                </c:pt>
                <c:pt idx="1">
                  <c:v>228.51</c:v>
                </c:pt>
                <c:pt idx="2">
                  <c:v>289.33999999999997</c:v>
                </c:pt>
                <c:pt idx="3">
                  <c:v>297.17</c:v>
                </c:pt>
                <c:pt idx="4">
                  <c:v>470.86</c:v>
                </c:pt>
              </c:numCache>
            </c:numRef>
          </c:val>
          <c:extLst>
            <c:ext xmlns:c16="http://schemas.microsoft.com/office/drawing/2014/chart" uri="{C3380CC4-5D6E-409C-BE32-E72D297353CC}">
              <c16:uniqueId val="{00000000-3BB2-49D5-B529-B314CE7E93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3BB2-49D5-B529-B314CE7E93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234.75</c:v>
                </c:pt>
                <c:pt idx="1">
                  <c:v>193.74</c:v>
                </c:pt>
                <c:pt idx="2">
                  <c:v>166.14</c:v>
                </c:pt>
                <c:pt idx="3">
                  <c:v>267.85000000000002</c:v>
                </c:pt>
                <c:pt idx="4">
                  <c:v>178.1</c:v>
                </c:pt>
              </c:numCache>
            </c:numRef>
          </c:val>
          <c:extLst>
            <c:ext xmlns:c16="http://schemas.microsoft.com/office/drawing/2014/chart" uri="{C3380CC4-5D6E-409C-BE32-E72D297353CC}">
              <c16:uniqueId val="{00000000-9310-4F5C-AEF5-8A59794BC2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9310-4F5C-AEF5-8A59794BC2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110.71</c:v>
                </c:pt>
                <c:pt idx="1">
                  <c:v>120.35</c:v>
                </c:pt>
                <c:pt idx="2">
                  <c:v>122.72</c:v>
                </c:pt>
                <c:pt idx="3">
                  <c:v>82.12</c:v>
                </c:pt>
                <c:pt idx="4">
                  <c:v>106.55</c:v>
                </c:pt>
              </c:numCache>
            </c:numRef>
          </c:val>
          <c:extLst>
            <c:ext xmlns:c16="http://schemas.microsoft.com/office/drawing/2014/chart" uri="{C3380CC4-5D6E-409C-BE32-E72D297353CC}">
              <c16:uniqueId val="{00000000-97D6-474B-ABAF-4782CA51FE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97D6-474B-ABAF-4782CA51FE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228.79</c:v>
                </c:pt>
                <c:pt idx="1">
                  <c:v>208.22</c:v>
                </c:pt>
                <c:pt idx="2">
                  <c:v>208.95</c:v>
                </c:pt>
                <c:pt idx="3">
                  <c:v>246.51</c:v>
                </c:pt>
                <c:pt idx="4">
                  <c:v>247.45</c:v>
                </c:pt>
              </c:numCache>
            </c:numRef>
          </c:val>
          <c:extLst>
            <c:ext xmlns:c16="http://schemas.microsoft.com/office/drawing/2014/chart" uri="{C3380CC4-5D6E-409C-BE32-E72D297353CC}">
              <c16:uniqueId val="{00000000-0215-4C95-8E7B-8296094617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0215-4C95-8E7B-8296094617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高野町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2794</v>
      </c>
      <c r="AM8" s="45"/>
      <c r="AN8" s="45"/>
      <c r="AO8" s="45"/>
      <c r="AP8" s="45"/>
      <c r="AQ8" s="45"/>
      <c r="AR8" s="45"/>
      <c r="AS8" s="45"/>
      <c r="AT8" s="46">
        <f>データ!$S$6</f>
        <v>137.03</v>
      </c>
      <c r="AU8" s="47"/>
      <c r="AV8" s="47"/>
      <c r="AW8" s="47"/>
      <c r="AX8" s="47"/>
      <c r="AY8" s="47"/>
      <c r="AZ8" s="47"/>
      <c r="BA8" s="47"/>
      <c r="BB8" s="48">
        <f>データ!$T$6</f>
        <v>20.39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80.5</v>
      </c>
      <c r="J10" s="47"/>
      <c r="K10" s="47"/>
      <c r="L10" s="47"/>
      <c r="M10" s="47"/>
      <c r="N10" s="47"/>
      <c r="O10" s="81"/>
      <c r="P10" s="48">
        <f>データ!$P$6</f>
        <v>75.489999999999995</v>
      </c>
      <c r="Q10" s="48"/>
      <c r="R10" s="48"/>
      <c r="S10" s="48"/>
      <c r="T10" s="48"/>
      <c r="U10" s="48"/>
      <c r="V10" s="48"/>
      <c r="W10" s="45">
        <f>データ!$Q$6</f>
        <v>4050</v>
      </c>
      <c r="X10" s="45"/>
      <c r="Y10" s="45"/>
      <c r="Z10" s="45"/>
      <c r="AA10" s="45"/>
      <c r="AB10" s="45"/>
      <c r="AC10" s="45"/>
      <c r="AD10" s="2"/>
      <c r="AE10" s="2"/>
      <c r="AF10" s="2"/>
      <c r="AG10" s="2"/>
      <c r="AH10" s="2"/>
      <c r="AI10" s="2"/>
      <c r="AJ10" s="2"/>
      <c r="AK10" s="2"/>
      <c r="AL10" s="45">
        <f>データ!$U$6</f>
        <v>2097</v>
      </c>
      <c r="AM10" s="45"/>
      <c r="AN10" s="45"/>
      <c r="AO10" s="45"/>
      <c r="AP10" s="45"/>
      <c r="AQ10" s="45"/>
      <c r="AR10" s="45"/>
      <c r="AS10" s="45"/>
      <c r="AT10" s="46">
        <f>データ!$V$6</f>
        <v>1.7</v>
      </c>
      <c r="AU10" s="47"/>
      <c r="AV10" s="47"/>
      <c r="AW10" s="47"/>
      <c r="AX10" s="47"/>
      <c r="AY10" s="47"/>
      <c r="AZ10" s="47"/>
      <c r="BA10" s="47"/>
      <c r="BB10" s="48">
        <f>データ!$W$6</f>
        <v>1233.53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dqOl/Aq3t/95yQRrOyWwHW829WwF/PLr9OMHuEoTMiHfpfzjSNFriXhBzvIOm3iqxfZ8E2QsxWMUlOeJH0DMA==" saltValue="HjdfFaiVcjXPjojFgkqKq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303445</v>
      </c>
      <c r="D6" s="20">
        <f t="shared" si="3"/>
        <v>46</v>
      </c>
      <c r="E6" s="20">
        <f t="shared" si="3"/>
        <v>1</v>
      </c>
      <c r="F6" s="20">
        <f t="shared" si="3"/>
        <v>0</v>
      </c>
      <c r="G6" s="20">
        <f t="shared" si="3"/>
        <v>1</v>
      </c>
      <c r="H6" s="20" t="str">
        <f t="shared" si="3"/>
        <v>和歌山県　高野町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80.5</v>
      </c>
      <c r="P6" s="21">
        <f t="shared" si="3"/>
        <v>75.489999999999995</v>
      </c>
      <c r="Q6" s="21">
        <f t="shared" si="3"/>
        <v>4050</v>
      </c>
      <c r="R6" s="21">
        <f t="shared" si="3"/>
        <v>2794</v>
      </c>
      <c r="S6" s="21">
        <f t="shared" si="3"/>
        <v>137.03</v>
      </c>
      <c r="T6" s="21">
        <f t="shared" si="3"/>
        <v>20.39</v>
      </c>
      <c r="U6" s="21">
        <f t="shared" si="3"/>
        <v>2097</v>
      </c>
      <c r="V6" s="21">
        <f t="shared" si="3"/>
        <v>1.7</v>
      </c>
      <c r="W6" s="21">
        <f t="shared" si="3"/>
        <v>1233.53</v>
      </c>
      <c r="X6" s="22">
        <f>IF(X7="",NA(),X7)</f>
        <v>114.53</v>
      </c>
      <c r="Y6" s="22">
        <f t="shared" ref="Y6:AG6" si="4">IF(Y7="",NA(),Y7)</f>
        <v>121.47</v>
      </c>
      <c r="Z6" s="22">
        <f t="shared" si="4"/>
        <v>122.28</v>
      </c>
      <c r="AA6" s="22">
        <f t="shared" si="4"/>
        <v>107.83</v>
      </c>
      <c r="AB6" s="22">
        <f t="shared" si="4"/>
        <v>108.59</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176.35</v>
      </c>
      <c r="AU6" s="22">
        <f t="shared" ref="AU6:BC6" si="6">IF(AU7="",NA(),AU7)</f>
        <v>228.51</v>
      </c>
      <c r="AV6" s="22">
        <f t="shared" si="6"/>
        <v>289.33999999999997</v>
      </c>
      <c r="AW6" s="22">
        <f t="shared" si="6"/>
        <v>297.17</v>
      </c>
      <c r="AX6" s="22">
        <f t="shared" si="6"/>
        <v>470.86</v>
      </c>
      <c r="AY6" s="22">
        <f t="shared" si="6"/>
        <v>445.85</v>
      </c>
      <c r="AZ6" s="22">
        <f t="shared" si="6"/>
        <v>450.54</v>
      </c>
      <c r="BA6" s="22">
        <f t="shared" si="6"/>
        <v>348.88</v>
      </c>
      <c r="BB6" s="22">
        <f t="shared" si="6"/>
        <v>381.07</v>
      </c>
      <c r="BC6" s="22">
        <f t="shared" si="6"/>
        <v>367.4</v>
      </c>
      <c r="BD6" s="21" t="str">
        <f>IF(BD7="","",IF(BD7="-","【-】","【"&amp;SUBSTITUTE(TEXT(BD7,"#,##0.00"),"-","△")&amp;"】"))</f>
        <v>【261.51】</v>
      </c>
      <c r="BE6" s="22">
        <f>IF(BE7="",NA(),BE7)</f>
        <v>234.75</v>
      </c>
      <c r="BF6" s="22">
        <f t="shared" ref="BF6:BN6" si="7">IF(BF7="",NA(),BF7)</f>
        <v>193.74</v>
      </c>
      <c r="BG6" s="22">
        <f t="shared" si="7"/>
        <v>166.14</v>
      </c>
      <c r="BH6" s="22">
        <f t="shared" si="7"/>
        <v>267.85000000000002</v>
      </c>
      <c r="BI6" s="22">
        <f t="shared" si="7"/>
        <v>178.1</v>
      </c>
      <c r="BJ6" s="22">
        <f t="shared" si="7"/>
        <v>516.34</v>
      </c>
      <c r="BK6" s="22">
        <f t="shared" si="7"/>
        <v>496.56</v>
      </c>
      <c r="BL6" s="22">
        <f t="shared" si="7"/>
        <v>540.38</v>
      </c>
      <c r="BM6" s="22">
        <f t="shared" si="7"/>
        <v>556.47</v>
      </c>
      <c r="BN6" s="22">
        <f t="shared" si="7"/>
        <v>564.99</v>
      </c>
      <c r="BO6" s="21" t="str">
        <f>IF(BO7="","",IF(BO7="-","【-】","【"&amp;SUBSTITUTE(TEXT(BO7,"#,##0.00"),"-","△")&amp;"】"))</f>
        <v>【265.16】</v>
      </c>
      <c r="BP6" s="22">
        <f>IF(BP7="",NA(),BP7)</f>
        <v>110.71</v>
      </c>
      <c r="BQ6" s="22">
        <f t="shared" ref="BQ6:BY6" si="8">IF(BQ7="",NA(),BQ7)</f>
        <v>120.35</v>
      </c>
      <c r="BR6" s="22">
        <f t="shared" si="8"/>
        <v>122.72</v>
      </c>
      <c r="BS6" s="22">
        <f t="shared" si="8"/>
        <v>82.12</v>
      </c>
      <c r="BT6" s="22">
        <f t="shared" si="8"/>
        <v>106.55</v>
      </c>
      <c r="BU6" s="22">
        <f t="shared" si="8"/>
        <v>83.27</v>
      </c>
      <c r="BV6" s="22">
        <f t="shared" si="8"/>
        <v>84.9</v>
      </c>
      <c r="BW6" s="22">
        <f t="shared" si="8"/>
        <v>83.22</v>
      </c>
      <c r="BX6" s="22">
        <f t="shared" si="8"/>
        <v>78.67</v>
      </c>
      <c r="BY6" s="22">
        <f t="shared" si="8"/>
        <v>80.56</v>
      </c>
      <c r="BZ6" s="21" t="str">
        <f>IF(BZ7="","",IF(BZ7="-","【-】","【"&amp;SUBSTITUTE(TEXT(BZ7,"#,##0.00"),"-","△")&amp;"】"))</f>
        <v>【102.35】</v>
      </c>
      <c r="CA6" s="22">
        <f>IF(CA7="",NA(),CA7)</f>
        <v>228.79</v>
      </c>
      <c r="CB6" s="22">
        <f t="shared" ref="CB6:CJ6" si="9">IF(CB7="",NA(),CB7)</f>
        <v>208.22</v>
      </c>
      <c r="CC6" s="22">
        <f t="shared" si="9"/>
        <v>208.95</v>
      </c>
      <c r="CD6" s="22">
        <f t="shared" si="9"/>
        <v>246.51</v>
      </c>
      <c r="CE6" s="22">
        <f t="shared" si="9"/>
        <v>247.45</v>
      </c>
      <c r="CF6" s="22">
        <f t="shared" si="9"/>
        <v>228.81</v>
      </c>
      <c r="CG6" s="22">
        <f t="shared" si="9"/>
        <v>231.9</v>
      </c>
      <c r="CH6" s="22">
        <f t="shared" si="9"/>
        <v>234.17</v>
      </c>
      <c r="CI6" s="22">
        <f t="shared" si="9"/>
        <v>257.95</v>
      </c>
      <c r="CJ6" s="22">
        <f t="shared" si="9"/>
        <v>260.87</v>
      </c>
      <c r="CK6" s="21" t="str">
        <f>IF(CK7="","",IF(CK7="-","【-】","【"&amp;SUBSTITUTE(TEXT(CK7,"#,##0.00"),"-","△")&amp;"】"))</f>
        <v>【167.74】</v>
      </c>
      <c r="CL6" s="22">
        <f>IF(CL7="",NA(),CL7)</f>
        <v>30.86</v>
      </c>
      <c r="CM6" s="22">
        <f t="shared" ref="CM6:CU6" si="10">IF(CM7="",NA(),CM7)</f>
        <v>32.47</v>
      </c>
      <c r="CN6" s="22">
        <f t="shared" si="10"/>
        <v>30.49</v>
      </c>
      <c r="CO6" s="22">
        <f t="shared" si="10"/>
        <v>26.84</v>
      </c>
      <c r="CP6" s="22">
        <f t="shared" si="10"/>
        <v>25.4</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84.58</v>
      </c>
      <c r="CX6" s="22">
        <f t="shared" ref="CX6:DF6" si="11">IF(CX7="",NA(),CX7)</f>
        <v>81.45</v>
      </c>
      <c r="CY6" s="22">
        <f t="shared" si="11"/>
        <v>79.959999999999994</v>
      </c>
      <c r="CZ6" s="22">
        <f t="shared" si="11"/>
        <v>75.84</v>
      </c>
      <c r="DA6" s="22">
        <f t="shared" si="11"/>
        <v>77.39</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67.83</v>
      </c>
      <c r="DI6" s="22">
        <f t="shared" ref="DI6:DQ6" si="12">IF(DI7="",NA(),DI7)</f>
        <v>69.47</v>
      </c>
      <c r="DJ6" s="22">
        <f t="shared" si="12"/>
        <v>71.14</v>
      </c>
      <c r="DK6" s="22">
        <f t="shared" si="12"/>
        <v>71.290000000000006</v>
      </c>
      <c r="DL6" s="22">
        <f t="shared" si="12"/>
        <v>72.569999999999993</v>
      </c>
      <c r="DM6" s="22">
        <f t="shared" si="12"/>
        <v>51.89</v>
      </c>
      <c r="DN6" s="22">
        <f t="shared" si="12"/>
        <v>54.09</v>
      </c>
      <c r="DO6" s="22">
        <f t="shared" si="12"/>
        <v>52.73</v>
      </c>
      <c r="DP6" s="22">
        <f t="shared" si="12"/>
        <v>53.25</v>
      </c>
      <c r="DQ6" s="22">
        <f t="shared" si="12"/>
        <v>53.4</v>
      </c>
      <c r="DR6" s="21" t="str">
        <f>IF(DR7="","",IF(DR7="-","【-】","【"&amp;SUBSTITUTE(TEXT(DR7,"#,##0.00"),"-","△")&amp;"】"))</f>
        <v>【50.88】</v>
      </c>
      <c r="DS6" s="22">
        <f>IF(DS7="",NA(),DS7)</f>
        <v>87.21</v>
      </c>
      <c r="DT6" s="22">
        <f t="shared" ref="DT6:EB6" si="13">IF(DT7="",NA(),DT7)</f>
        <v>87.21</v>
      </c>
      <c r="DU6" s="22">
        <f t="shared" si="13"/>
        <v>87.21</v>
      </c>
      <c r="DV6" s="22">
        <f t="shared" si="13"/>
        <v>87.21</v>
      </c>
      <c r="DW6" s="22">
        <f t="shared" si="13"/>
        <v>87.21</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2">
        <f t="shared" si="14"/>
        <v>0.56999999999999995</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303445</v>
      </c>
      <c r="D7" s="24">
        <v>46</v>
      </c>
      <c r="E7" s="24">
        <v>1</v>
      </c>
      <c r="F7" s="24">
        <v>0</v>
      </c>
      <c r="G7" s="24">
        <v>1</v>
      </c>
      <c r="H7" s="24" t="s">
        <v>93</v>
      </c>
      <c r="I7" s="24" t="s">
        <v>94</v>
      </c>
      <c r="J7" s="24" t="s">
        <v>95</v>
      </c>
      <c r="K7" s="24" t="s">
        <v>96</v>
      </c>
      <c r="L7" s="24" t="s">
        <v>97</v>
      </c>
      <c r="M7" s="24" t="s">
        <v>98</v>
      </c>
      <c r="N7" s="25" t="s">
        <v>99</v>
      </c>
      <c r="O7" s="25">
        <v>80.5</v>
      </c>
      <c r="P7" s="25">
        <v>75.489999999999995</v>
      </c>
      <c r="Q7" s="25">
        <v>4050</v>
      </c>
      <c r="R7" s="25">
        <v>2794</v>
      </c>
      <c r="S7" s="25">
        <v>137.03</v>
      </c>
      <c r="T7" s="25">
        <v>20.39</v>
      </c>
      <c r="U7" s="25">
        <v>2097</v>
      </c>
      <c r="V7" s="25">
        <v>1.7</v>
      </c>
      <c r="W7" s="25">
        <v>1233.53</v>
      </c>
      <c r="X7" s="25">
        <v>114.53</v>
      </c>
      <c r="Y7" s="25">
        <v>121.47</v>
      </c>
      <c r="Z7" s="25">
        <v>122.28</v>
      </c>
      <c r="AA7" s="25">
        <v>107.83</v>
      </c>
      <c r="AB7" s="25">
        <v>108.59</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176.35</v>
      </c>
      <c r="AU7" s="25">
        <v>228.51</v>
      </c>
      <c r="AV7" s="25">
        <v>289.33999999999997</v>
      </c>
      <c r="AW7" s="25">
        <v>297.17</v>
      </c>
      <c r="AX7" s="25">
        <v>470.86</v>
      </c>
      <c r="AY7" s="25">
        <v>445.85</v>
      </c>
      <c r="AZ7" s="25">
        <v>450.54</v>
      </c>
      <c r="BA7" s="25">
        <v>348.88</v>
      </c>
      <c r="BB7" s="25">
        <v>381.07</v>
      </c>
      <c r="BC7" s="25">
        <v>367.4</v>
      </c>
      <c r="BD7" s="25">
        <v>261.51</v>
      </c>
      <c r="BE7" s="25">
        <v>234.75</v>
      </c>
      <c r="BF7" s="25">
        <v>193.74</v>
      </c>
      <c r="BG7" s="25">
        <v>166.14</v>
      </c>
      <c r="BH7" s="25">
        <v>267.85000000000002</v>
      </c>
      <c r="BI7" s="25">
        <v>178.1</v>
      </c>
      <c r="BJ7" s="25">
        <v>516.34</v>
      </c>
      <c r="BK7" s="25">
        <v>496.56</v>
      </c>
      <c r="BL7" s="25">
        <v>540.38</v>
      </c>
      <c r="BM7" s="25">
        <v>556.47</v>
      </c>
      <c r="BN7" s="25">
        <v>564.99</v>
      </c>
      <c r="BO7" s="25">
        <v>265.16000000000003</v>
      </c>
      <c r="BP7" s="25">
        <v>110.71</v>
      </c>
      <c r="BQ7" s="25">
        <v>120.35</v>
      </c>
      <c r="BR7" s="25">
        <v>122.72</v>
      </c>
      <c r="BS7" s="25">
        <v>82.12</v>
      </c>
      <c r="BT7" s="25">
        <v>106.55</v>
      </c>
      <c r="BU7" s="25">
        <v>83.27</v>
      </c>
      <c r="BV7" s="25">
        <v>84.9</v>
      </c>
      <c r="BW7" s="25">
        <v>83.22</v>
      </c>
      <c r="BX7" s="25">
        <v>78.67</v>
      </c>
      <c r="BY7" s="25">
        <v>80.56</v>
      </c>
      <c r="BZ7" s="25">
        <v>102.35</v>
      </c>
      <c r="CA7" s="25">
        <v>228.79</v>
      </c>
      <c r="CB7" s="25">
        <v>208.22</v>
      </c>
      <c r="CC7" s="25">
        <v>208.95</v>
      </c>
      <c r="CD7" s="25">
        <v>246.51</v>
      </c>
      <c r="CE7" s="25">
        <v>247.45</v>
      </c>
      <c r="CF7" s="25">
        <v>228.81</v>
      </c>
      <c r="CG7" s="25">
        <v>231.9</v>
      </c>
      <c r="CH7" s="25">
        <v>234.17</v>
      </c>
      <c r="CI7" s="25">
        <v>257.95</v>
      </c>
      <c r="CJ7" s="25">
        <v>260.87</v>
      </c>
      <c r="CK7" s="25">
        <v>167.74</v>
      </c>
      <c r="CL7" s="25">
        <v>30.86</v>
      </c>
      <c r="CM7" s="25">
        <v>32.47</v>
      </c>
      <c r="CN7" s="25">
        <v>30.49</v>
      </c>
      <c r="CO7" s="25">
        <v>26.84</v>
      </c>
      <c r="CP7" s="25">
        <v>25.4</v>
      </c>
      <c r="CQ7" s="25">
        <v>38.979999999999997</v>
      </c>
      <c r="CR7" s="25">
        <v>39.61</v>
      </c>
      <c r="CS7" s="25">
        <v>41.06</v>
      </c>
      <c r="CT7" s="25">
        <v>39.94</v>
      </c>
      <c r="CU7" s="25">
        <v>40.19</v>
      </c>
      <c r="CV7" s="25">
        <v>60.29</v>
      </c>
      <c r="CW7" s="25">
        <v>84.58</v>
      </c>
      <c r="CX7" s="25">
        <v>81.45</v>
      </c>
      <c r="CY7" s="25">
        <v>79.959999999999994</v>
      </c>
      <c r="CZ7" s="25">
        <v>75.84</v>
      </c>
      <c r="DA7" s="25">
        <v>77.39</v>
      </c>
      <c r="DB7" s="25">
        <v>75.010000000000005</v>
      </c>
      <c r="DC7" s="25">
        <v>72.959999999999994</v>
      </c>
      <c r="DD7" s="25">
        <v>72.42</v>
      </c>
      <c r="DE7" s="25">
        <v>69.41</v>
      </c>
      <c r="DF7" s="25">
        <v>71.52</v>
      </c>
      <c r="DG7" s="25">
        <v>90.12</v>
      </c>
      <c r="DH7" s="25">
        <v>67.83</v>
      </c>
      <c r="DI7" s="25">
        <v>69.47</v>
      </c>
      <c r="DJ7" s="25">
        <v>71.14</v>
      </c>
      <c r="DK7" s="25">
        <v>71.290000000000006</v>
      </c>
      <c r="DL7" s="25">
        <v>72.569999999999993</v>
      </c>
      <c r="DM7" s="25">
        <v>51.89</v>
      </c>
      <c r="DN7" s="25">
        <v>54.09</v>
      </c>
      <c r="DO7" s="25">
        <v>52.73</v>
      </c>
      <c r="DP7" s="25">
        <v>53.25</v>
      </c>
      <c r="DQ7" s="25">
        <v>53.4</v>
      </c>
      <c r="DR7" s="25">
        <v>50.88</v>
      </c>
      <c r="DS7" s="25">
        <v>87.21</v>
      </c>
      <c r="DT7" s="25">
        <v>87.21</v>
      </c>
      <c r="DU7" s="25">
        <v>87.21</v>
      </c>
      <c r="DV7" s="25">
        <v>87.21</v>
      </c>
      <c r="DW7" s="25">
        <v>87.21</v>
      </c>
      <c r="DX7" s="25">
        <v>14.74</v>
      </c>
      <c r="DY7" s="25">
        <v>18.68</v>
      </c>
      <c r="DZ7" s="25">
        <v>19.91</v>
      </c>
      <c r="EA7" s="25">
        <v>23.02</v>
      </c>
      <c r="EB7" s="25">
        <v>21.86</v>
      </c>
      <c r="EC7" s="25">
        <v>22.3</v>
      </c>
      <c r="ED7" s="25">
        <v>0</v>
      </c>
      <c r="EE7" s="25">
        <v>0</v>
      </c>
      <c r="EF7" s="25">
        <v>0</v>
      </c>
      <c r="EG7" s="25">
        <v>0</v>
      </c>
      <c r="EH7" s="25">
        <v>0.56999999999999995</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2023-01-20T04:52:52Z</cp:lastPrinted>
  <dcterms:created xsi:type="dcterms:W3CDTF">2022-12-01T01:02:45Z</dcterms:created>
  <dcterms:modified xsi:type="dcterms:W3CDTF">2023-01-20T04:53:36Z</dcterms:modified>
  <cp:category/>
</cp:coreProperties>
</file>